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รายชื่อบริษัท" sheetId="1" r:id="rId4"/>
    <sheet state="visible" name="สมาคมเครืองประดับ" sheetId="2" r:id="rId5"/>
    <sheet state="visible" name="สถาบัน" sheetId="3" r:id="rId6"/>
    <sheet state="visible" name="รายชื่อบริษัทคัดแล้ว" sheetId="4" r:id="rId7"/>
    <sheet state="visible" name="Column" sheetId="5" r:id="rId8"/>
    <sheet state="visible" name="ชินจัง_1135_คัดแล้ว" sheetId="6" r:id="rId9"/>
    <sheet state="visible" name="นัท_136272_คัดแล้ว" sheetId="7" r:id="rId10"/>
    <sheet state="visible" name="ฟ้า_273408_คัดแล้ว" sheetId="8" r:id="rId11"/>
    <sheet state="visible" name="น้ำ_555678_คัดแล้ว" sheetId="9" r:id="rId12"/>
    <sheet state="visible" name="ปันปัน_409554_คัดแล้ว" sheetId="10" r:id="rId13"/>
    <sheet state="visible" name="draft_รายชื่อบริษัท" sheetId="11" r:id="rId14"/>
    <sheet state="visible" name="Trainset" sheetId="12" r:id="rId15"/>
    <sheet state="visible" name="รายชื่อบริษัทที่ใส่ใน Dashboard" sheetId="13" r:id="rId16"/>
    <sheet state="visible" name="อ้างอิง" sheetId="14" r:id="rId17"/>
  </sheets>
  <definedNames/>
  <calcPr/>
</workbook>
</file>

<file path=xl/sharedStrings.xml><?xml version="1.0" encoding="utf-8"?>
<sst xmlns="http://schemas.openxmlformats.org/spreadsheetml/2006/main" count="32766" uniqueCount="6620">
  <si>
    <t>บริษัท</t>
  </si>
  <si>
    <t>ประเภทธุรกิจ</t>
  </si>
  <si>
    <t>เครื่องประดับ (อื่น ๆ)</t>
  </si>
  <si>
    <t>ปีที่ก่อตั้ง</t>
  </si>
  <si>
    <t>ชื่อผู้ติดต่อ</t>
  </si>
  <si>
    <t>ที่อยู่</t>
  </si>
  <si>
    <t>ประเทศ</t>
  </si>
  <si>
    <t>Phone Number</t>
  </si>
  <si>
    <t>Fax</t>
  </si>
  <si>
    <t>Email</t>
  </si>
  <si>
    <t>Website</t>
  </si>
  <si>
    <t>Twitter</t>
  </si>
  <si>
    <t>Youtube</t>
  </si>
  <si>
    <t>Instagram</t>
  </si>
  <si>
    <t>BEHEYT</t>
  </si>
  <si>
    <t>Importer</t>
  </si>
  <si>
    <t>Gold Jewelry, Silver Jewelry</t>
  </si>
  <si>
    <t>Beheyt Nv - Bloemistenstraat 6,Kortrijk</t>
  </si>
  <si>
    <t>Belgium</t>
  </si>
  <si>
    <t>32-56-258-078</t>
  </si>
  <si>
    <t>32-56-203-408</t>
  </si>
  <si>
    <t>info@beheyt-jewels.be</t>
  </si>
  <si>
    <t>BIK BIJOUX IMPENS B.V.B.A.</t>
  </si>
  <si>
    <t>Importer, Retailer</t>
  </si>
  <si>
    <t>Silver Jewelry, Pearl Jewelry, อื่น ๆ</t>
  </si>
  <si>
    <t>STAINLESS STEEL, GOLD PLATED</t>
  </si>
  <si>
    <t>Essenestraat 4,Ternat</t>
  </si>
  <si>
    <t>02-531-1440</t>
  </si>
  <si>
    <t>info@bikbijoux.com</t>
  </si>
  <si>
    <t>BOSCHMANS N.V.</t>
  </si>
  <si>
    <t>Importer, Manufacturer</t>
  </si>
  <si>
    <t>Osystraat 15,Antwerpen</t>
  </si>
  <si>
    <t>03-201-0040</t>
  </si>
  <si>
    <t>03-232-9588</t>
  </si>
  <si>
    <t>info@pcboschmans.com</t>
  </si>
  <si>
    <t>http://www.pcboschmans.com</t>
  </si>
  <si>
    <t>E. VAN RANST, ZONEN B.V.B.A.</t>
  </si>
  <si>
    <t>Gold Jewelry, Silver Jewelry, อื่น ๆ</t>
  </si>
  <si>
    <t>titanium, steel, goldplated</t>
  </si>
  <si>
    <t>IP, Brechrsebaan 3, Zone 4,Schoten</t>
  </si>
  <si>
    <t>32-3-658-5534</t>
  </si>
  <si>
    <t>32-3-658-0307</t>
  </si>
  <si>
    <t>info@vanranst.be</t>
  </si>
  <si>
    <t>http://www.vanranst.be</t>
  </si>
  <si>
    <t>WOUTERS &amp; HENDRIX N.V.</t>
  </si>
  <si>
    <t>Callensstraat 39 A,aNTWERPEN bERCHEM</t>
  </si>
  <si>
    <t>32-3-218-5445</t>
  </si>
  <si>
    <t>info@wouters-hendrix.com</t>
  </si>
  <si>
    <t>http://www.wouters-hendrix.com</t>
  </si>
  <si>
    <t>CECY JOIAS</t>
  </si>
  <si>
    <t>อื่น ๆ</t>
  </si>
  <si>
    <t>Fine Jewelry</t>
  </si>
  <si>
    <t>RUA DR. PELAGIO MARQUES - 230,SAO PAULO</t>
  </si>
  <si>
    <t>Brazil</t>
  </si>
  <si>
    <t>(55) (11) 3255-2908</t>
  </si>
  <si>
    <t>cecy@cecyjoias.com.br</t>
  </si>
  <si>
    <t>http://www.cecyjoias.com.br</t>
  </si>
  <si>
    <t>CRACCO INDUSTRIA E COMERCIO DE JOIAS LTDA</t>
  </si>
  <si>
    <t>Silver Jewelry, อื่น ๆ</t>
  </si>
  <si>
    <t>Gold plate</t>
  </si>
  <si>
    <t>RUA PINHEIRO MACHADO- 833 - CORTUME - 99200-000- GUAPORE,Rio Grande do Sul</t>
  </si>
  <si>
    <t>(55) (54) 3443-9400</t>
  </si>
  <si>
    <t>CRACCO@CRACCO.COM.BR</t>
  </si>
  <si>
    <t>https://www.cracco.com.br</t>
  </si>
  <si>
    <t>DE LAMOUR JOIAS LTDA</t>
  </si>
  <si>
    <t>Gold Jewelry, Diamond Jewelry</t>
  </si>
  <si>
    <t>RUA MIGUEL COUTO 27 SALA 305,RIO DE JANEIRO</t>
  </si>
  <si>
    <t>(55) (21) 2139-5858</t>
  </si>
  <si>
    <t>contato@delamour.com.br</t>
  </si>
  <si>
    <t>http://www.delamour.com.br/</t>
  </si>
  <si>
    <t>INDUSTRIA DE JOIAS DUQUE LTD.</t>
  </si>
  <si>
    <t>Gold Jewelry</t>
  </si>
  <si>
    <t>R Dom Jose De Barros, 79 An 1 Sta Efigenia 01038 100 S Paulo / Sp CNPJ 61.4415.720/001-09</t>
  </si>
  <si>
    <t>(55) (11) 3231-0422</t>
  </si>
  <si>
    <t>(55) (11) 3231-0149</t>
  </si>
  <si>
    <t>rose@guilhermeduque.com.br</t>
  </si>
  <si>
    <t>http://www.guilhermeduque.com.br</t>
  </si>
  <si>
    <t>JOIAS CONDOR - ARTEFATOS DE METAIS CONDOR LTDA</t>
  </si>
  <si>
    <t>Importer, Manufacturer, Retailer</t>
  </si>
  <si>
    <t>AV. ALBERTO PASQUALINI - 1500 - 99200-000 - GUAPORE,Rio Grande do Sul</t>
  </si>
  <si>
    <t>(55)(54)3443-2222</t>
  </si>
  <si>
    <t>condor@jcondor.com.br</t>
  </si>
  <si>
    <t>http://www.jcondor.com.br</t>
  </si>
  <si>
    <t>JOIAS VIVARA LTD.</t>
  </si>
  <si>
    <t>Gold Jewelry, Costume Jewelry</t>
  </si>
  <si>
    <t>Calcadas das Violetas, 98-Centro Comercial de Al Barueri-SP,</t>
  </si>
  <si>
    <t>(55) (11) 3044-1120</t>
  </si>
  <si>
    <t>(55) (11) 3044-4476</t>
  </si>
  <si>
    <t>nelson.kaufman@vivara.com.br</t>
  </si>
  <si>
    <t>http://www.vivara.com.br/</t>
  </si>
  <si>
    <t>LODI PEDRAS PRECIOSAS LTDA</t>
  </si>
  <si>
    <t>อื่น ๆ, Precious Stone, Semi-Precious Stone</t>
  </si>
  <si>
    <t>Jewelry</t>
  </si>
  <si>
    <t>BR 386 2614 KM 244 BOTUCARAI 99300-000 SOLEDADE,Rio Grande do Sul</t>
  </si>
  <si>
    <t>(55) (54) 3381-1277</t>
  </si>
  <si>
    <t>mvlodi@lodipedras.com.br</t>
  </si>
  <si>
    <t>MAEVE METAIS</t>
  </si>
  <si>
    <t>Av.das Nacoes Unidas. 1859 Sao Paulo</t>
  </si>
  <si>
    <t>(55) (11) 3275-3150</t>
  </si>
  <si>
    <t>atendimento@grupoinovajoias.com.br</t>
  </si>
  <si>
    <t>http://www.maevemetais.com.br/</t>
  </si>
  <si>
    <t>MOMTE CARLO JOIAS</t>
  </si>
  <si>
    <t>R. Francisco Otaviano, 23-lj.A Rio de Janeiro-RJ,Rio de Janeiro</t>
  </si>
  <si>
    <t>(55) (21) 2522-1933</t>
  </si>
  <si>
    <t>(55) (21)-2522-1933</t>
  </si>
  <si>
    <t>joias@montecarlo.com.br</t>
  </si>
  <si>
    <t>QUARTZIAM IMP. EXP. LTDA</t>
  </si>
  <si>
    <t>Importer, Wholesaler</t>
  </si>
  <si>
    <t>RUA MARECHAL DEODORO 783 - 35010-000 - GOVERNADOR VALADARES,Minas Gerais</t>
  </si>
  <si>
    <t>(55) (33) 3275-6354</t>
  </si>
  <si>
    <t>(55) (33) 3275 4976</t>
  </si>
  <si>
    <t>quartziam@veloxmail.com.br</t>
  </si>
  <si>
    <t>R VIANNA COMERCIO, IMPORTACAO E EXPORTACAO LTD.</t>
  </si>
  <si>
    <t>Av. Deputado Ultimo de Carvalho, 1701 Belo Horizonte-MG,</t>
  </si>
  <si>
    <t>(55) (31) 3445-4233</t>
  </si>
  <si>
    <t>(55) (31) 3434-6075</t>
  </si>
  <si>
    <t>rvianna@rvianna.com.br</t>
  </si>
  <si>
    <t>SIMON JOALHEIROS COMERCIO DE IMPORTACAO E EXPORTACAO LTD.</t>
  </si>
  <si>
    <t>Gold Jewelry, อื่น ๆ</t>
  </si>
  <si>
    <t>Gemstones</t>
  </si>
  <si>
    <t>Rua das Portas do Carmo, 21 AN 3, Pelourinho - Salvador / BA - 40026-290</t>
  </si>
  <si>
    <t>(55) (71) 3322-6884</t>
  </si>
  <si>
    <t>rsimon@svn.com.br</t>
  </si>
  <si>
    <t>SMS COMERCIO E INDUSTRIA LTDA-ME</t>
  </si>
  <si>
    <t>Gold Jewelry, Silver Jewelry, Semi-Precious Stone</t>
  </si>
  <si>
    <t>DESEMBARGADOR AMORIM 135 INDUSTRIAL 1E 2 SEC 32215-330 CONTAGEM,Minas Gerais</t>
  </si>
  <si>
    <t>(55) (31) 3363-2130, 3364-3255</t>
  </si>
  <si>
    <t>sms@smsbrazil.com</t>
  </si>
  <si>
    <t>http://www.smsbrazil.com/</t>
  </si>
  <si>
    <t>ABRA-KAD-ABRA COLLECTION</t>
  </si>
  <si>
    <t>Silver Jewelry, Costume Jewelry</t>
  </si>
  <si>
    <t>763 av du Mont-Royal E, Montral, QC H2J 1W8</t>
  </si>
  <si>
    <t>Canada</t>
  </si>
  <si>
    <t>(514) 524-7895</t>
  </si>
  <si>
    <t>info@abra-kad-abra.com</t>
  </si>
  <si>
    <t>http://www.abra-kad-abra.com/</t>
  </si>
  <si>
    <t>ANTHONY OF CALGARY JEWELLERS LTD.</t>
  </si>
  <si>
    <t>Gold Jewelry, Silver Jewelry, Precious Stone, Semi-Precious Stone</t>
  </si>
  <si>
    <t>10-3800 Memorial Drive N.E., Alberta ,</t>
  </si>
  <si>
    <t>(403) 273-3735</t>
  </si>
  <si>
    <t>(403) 273-2013</t>
  </si>
  <si>
    <t>cz@anthonyjewellers.com</t>
  </si>
  <si>
    <t>http://www.anthonyjewellers.com/</t>
  </si>
  <si>
    <t>BALTIC AMBER LTD.</t>
  </si>
  <si>
    <t>Silver Jewelry</t>
  </si>
  <si>
    <t>55 Queen Str. East, Concourse Level Toronto, ON M5C 1R6</t>
  </si>
  <si>
    <t>(416) 363-9390</t>
  </si>
  <si>
    <t>(416) 363-8727</t>
  </si>
  <si>
    <t>info@balticamberltd.com</t>
  </si>
  <si>
    <t>http://www.balticamberltd.com/</t>
  </si>
  <si>
    <t>BAMIYAN SILVER LIMITED</t>
  </si>
  <si>
    <t>55 Queen St. E. # 1100, Toronto,Ontario</t>
  </si>
  <si>
    <t>(416) 603-3983</t>
  </si>
  <si>
    <t>(416) 603-6550</t>
  </si>
  <si>
    <t>info@bamiyansilver.ca</t>
  </si>
  <si>
    <t>http://www.bamiyansilver.ca/</t>
  </si>
  <si>
    <t>BIRKS &amp; MAYORS INC</t>
  </si>
  <si>
    <t>Gold Jewelry, Silver Jewelry, Diamond Jewelry, Pearl Jewelry, Costume Jewelry</t>
  </si>
  <si>
    <t>1240 Phillips Square, Montreal QC H3B 3H4</t>
  </si>
  <si>
    <t>(514) 397-2511</t>
  </si>
  <si>
    <t>gerald.leach@birksandmayors.com</t>
  </si>
  <si>
    <t>https://www.maisonbirks.com/</t>
  </si>
  <si>
    <t>CORONA JEWELLERY COMPANY</t>
  </si>
  <si>
    <t>Importer, Manufacturer, Retailer, Wholesaler</t>
  </si>
  <si>
    <t>Gold Jewelry, Platinum Jewelry, Diamond Jewelry, Precious Stone</t>
  </si>
  <si>
    <t>16 Ripley Ave. Toronto,Ontario</t>
  </si>
  <si>
    <t>416-604-9246</t>
  </si>
  <si>
    <t>(416) 762-2445</t>
  </si>
  <si>
    <t>http://www.coronajewellery.com/</t>
  </si>
  <si>
    <t>DIRECTIONS EAST</t>
  </si>
  <si>
    <t>Costume Jewelry</t>
  </si>
  <si>
    <t>995 Finch Ave. West Toronto, Ontario, M3J 2C7</t>
  </si>
  <si>
    <t>(416) 661 7188 ext 24</t>
  </si>
  <si>
    <t>(416) 661 8748</t>
  </si>
  <si>
    <t>zgoodbaum@yahoo.ca</t>
  </si>
  <si>
    <t>http://www.vivahjewellery.com</t>
  </si>
  <si>
    <t>ENCHANTED DESIGNS LIMITED</t>
  </si>
  <si>
    <t>Importer, Manufacturer, Wholesaler</t>
  </si>
  <si>
    <t>Gold Jewelry, Gemset Jewelry/Precious Stone Jewelry, Precious Stone, Semi-Precious Stone</t>
  </si>
  <si>
    <t>240 12 Street B North, Lethbridge AB Canada T1H 2K7 Lethbridge, Alberta</t>
  </si>
  <si>
    <t>(403)-328-5140</t>
  </si>
  <si>
    <t>(403)-394-2823</t>
  </si>
  <si>
    <t>info@ammolitestones.com</t>
  </si>
  <si>
    <t>EUROPEAN DESIGN JEWELRY</t>
  </si>
  <si>
    <t>Silver Jewelry, Loose Diamond, Precious Stone, Semi-Precious Stone</t>
  </si>
  <si>
    <t>21 Dundas Square, Suite 510 Toronto ON, M5B 1B7</t>
  </si>
  <si>
    <t>(416) 363-9078</t>
  </si>
  <si>
    <t>(416) 642-7445</t>
  </si>
  <si>
    <t>info@europeandesign.ca</t>
  </si>
  <si>
    <t>https://www.europeandesign.ca</t>
  </si>
  <si>
    <t>FLICA INC</t>
  </si>
  <si>
    <t>2195 EKERS AVE. SUITE 103 MONTREAL QC H3S 1C6</t>
  </si>
  <si>
    <t>(514) 768-7955</t>
  </si>
  <si>
    <t>(514) 768-4191</t>
  </si>
  <si>
    <t>in@flica.ca</t>
  </si>
  <si>
    <t>http://www.flica.com</t>
  </si>
  <si>
    <t>GOLD &amp; SILVER HOUSE LTD</t>
  </si>
  <si>
    <t>21 Dundas Square, Suite 702, Toronto,Ontario</t>
  </si>
  <si>
    <t>(416) 361-1742</t>
  </si>
  <si>
    <t>(416) 361-6180</t>
  </si>
  <si>
    <t>icimen@aol.com</t>
  </si>
  <si>
    <t>http://www.goldsilverhouse.com/</t>
  </si>
  <si>
    <t>HARVEY KESSLER JEWELLERY INC</t>
  </si>
  <si>
    <t>Platinum Jewelry, Diamond Jewelry</t>
  </si>
  <si>
    <t>157 Adelaide Street West, Suite 758 Toronto Ontario M5H 4E7</t>
  </si>
  <si>
    <t>1-416-2604653</t>
  </si>
  <si>
    <t>1-416-2601489</t>
  </si>
  <si>
    <t>keshmk@aol.com</t>
  </si>
  <si>
    <t>KORITE INT'L LTD</t>
  </si>
  <si>
    <t>Silver Jewelry, Gemset Jewelry/Precious Stone Jewelry, Precious Stone, Semi-Precious Stone</t>
  </si>
  <si>
    <t>532, 38A Ave South East, Calgary, Alberta</t>
  </si>
  <si>
    <t>(403) 287-2026</t>
  </si>
  <si>
    <t>(403) 243-8028</t>
  </si>
  <si>
    <t>wilson@korite.com</t>
  </si>
  <si>
    <t>LARUS INC.</t>
  </si>
  <si>
    <t>1001 Rue Lenoir, Suite B-350 Montreal, QC H4C 2Z6</t>
  </si>
  <si>
    <t>514 874 2672</t>
  </si>
  <si>
    <t>514.874.2673</t>
  </si>
  <si>
    <t>Info@larusjeweler.com</t>
  </si>
  <si>
    <t>https://www.larusjewellery.com/</t>
  </si>
  <si>
    <t>MARILENA JEWELLERY IMPORTS LTD</t>
  </si>
  <si>
    <t>3683 Hastings St E Suite 10 Vancouver, BC V5K 4Z7, Canada</t>
  </si>
  <si>
    <t>(604) 299-9613</t>
  </si>
  <si>
    <t>(604) 299-6033</t>
  </si>
  <si>
    <t>paul@marilena.net</t>
  </si>
  <si>
    <t>http://www.marilenasilver.com/</t>
  </si>
  <si>
    <t>SINDBAD INC.</t>
  </si>
  <si>
    <t>Diamond Jewelry, Loose Diamond</t>
  </si>
  <si>
    <t>606 Cathcart, Suite 350 Montreal, QC, H3B1K9</t>
  </si>
  <si>
    <t>(514) 866-1511</t>
  </si>
  <si>
    <t>(514) 866-1518</t>
  </si>
  <si>
    <t>sindbad@sindbadjewellery.com</t>
  </si>
  <si>
    <t>http://www.sindbadjewellery.com/</t>
  </si>
  <si>
    <t>ANDREA COGGIOLA</t>
  </si>
  <si>
    <t>Av.Ricado Lyon 100, Loc.47 Providencia,Santiago</t>
  </si>
  <si>
    <t>Chile</t>
  </si>
  <si>
    <t>562-233-8506</t>
  </si>
  <si>
    <t>medmedina@hotmail.com</t>
  </si>
  <si>
    <t>COMERCIAL PARINACOTA</t>
  </si>
  <si>
    <t>Monjitas 879, Local 192, Santiago-Centro,Santiago</t>
  </si>
  <si>
    <t>562-638-3204</t>
  </si>
  <si>
    <t>652-633-1343</t>
  </si>
  <si>
    <t>parinacota@entelchile.net</t>
  </si>
  <si>
    <t>GUTHMANN Y LOY LYDA.</t>
  </si>
  <si>
    <t>Gold Jewelry, Silver Jewelry, Gemset Jewelry/Precious Stone Jewelry, Diamond Jewelry</t>
  </si>
  <si>
    <t>Monjitas 879,Santiago,Santiago</t>
  </si>
  <si>
    <t>562-633-1577</t>
  </si>
  <si>
    <t>562-689-0457</t>
  </si>
  <si>
    <t>guthlis@yahoo.com</t>
  </si>
  <si>
    <t>JOYERIA FIRENSSE</t>
  </si>
  <si>
    <t>Av.Manquehue Sur 31, Loc.12,</t>
  </si>
  <si>
    <t>562-246-2060</t>
  </si>
  <si>
    <t>562-201-4835</t>
  </si>
  <si>
    <t>contacto@firensse.cl</t>
  </si>
  <si>
    <t>http://www.firensse.cl/</t>
  </si>
  <si>
    <t>VALENTINO Y CIA. LTDA.</t>
  </si>
  <si>
    <t>Monjitas 879 , Loc. 115 Santiago-Centro,Santiago</t>
  </si>
  <si>
    <t>562-633-9523</t>
  </si>
  <si>
    <t>562-633-2862</t>
  </si>
  <si>
    <t>avalentino@latinmail.cl</t>
  </si>
  <si>
    <t>http://www.novajoyas.cl</t>
  </si>
  <si>
    <t>ALLURE</t>
  </si>
  <si>
    <t>Zelezna 4 ,Prague 1</t>
  </si>
  <si>
    <t>Czech Republic</t>
  </si>
  <si>
    <t>420-224-233630</t>
  </si>
  <si>
    <t>420-224-234460</t>
  </si>
  <si>
    <t>info@allure.cz</t>
  </si>
  <si>
    <t>http://www.allure.cz</t>
  </si>
  <si>
    <t>ALO JEWELRY, S.R.O.</t>
  </si>
  <si>
    <t>Gold Jewelry, Silver Jewelry, Diamond Jewelry</t>
  </si>
  <si>
    <t>Na Manin?ch 1040/14 170 00 Praha 7</t>
  </si>
  <si>
    <t>+420 733 710 384</t>
  </si>
  <si>
    <t>online.customerservice@alo.cz</t>
  </si>
  <si>
    <t>https://www.alo.cz/</t>
  </si>
  <si>
    <t>BEAD4U S.R.O.</t>
  </si>
  <si>
    <t>Pod Skalkou 39 46601 Jablonec nad Nisou</t>
  </si>
  <si>
    <t>+420 483 317 786</t>
  </si>
  <si>
    <t>beads4u@beads4u.cz</t>
  </si>
  <si>
    <t>https://www.beads4u.cz/en/</t>
  </si>
  <si>
    <t>BELDA A SPOL.,S.R.O.</t>
  </si>
  <si>
    <t>Silver Jewelry, Diamond Jewelry, Pearl Jewelry, Costume Jewelry</t>
  </si>
  <si>
    <t>Nadrazni 1073, 511 01 Turnov</t>
  </si>
  <si>
    <t>420-481-324073</t>
  </si>
  <si>
    <t>420-481-313335</t>
  </si>
  <si>
    <t>belda@belda.cz</t>
  </si>
  <si>
    <t>http://www.belda.cz</t>
  </si>
  <si>
    <t>BENET GOLD S.R.O.</t>
  </si>
  <si>
    <t>Sokolovska 25, 186 00 Praha 8</t>
  </si>
  <si>
    <t>420-221-778451</t>
  </si>
  <si>
    <t>420-221-178463</t>
  </si>
  <si>
    <t>benetgold@benetgold.cz</t>
  </si>
  <si>
    <t>http://www.benetgold.cz</t>
  </si>
  <si>
    <t>BOHEMIA CRYSTAL PALACE</t>
  </si>
  <si>
    <t>Distributor, Importer</t>
  </si>
  <si>
    <t>Navr?tilova 1354 274 01 Slan?</t>
  </si>
  <si>
    <t>420 312 520 062</t>
  </si>
  <si>
    <t>info@lauraverdi.cz</t>
  </si>
  <si>
    <t>http://www.lauraverdi.cz/</t>
  </si>
  <si>
    <t>CABRHA DIAMONDS SRO</t>
  </si>
  <si>
    <t>Diamond Jewelry</t>
  </si>
  <si>
    <t>Al?ovo n?m. 694 | 708 00 Ostrava</t>
  </si>
  <si>
    <t>+420 596 918 417</t>
  </si>
  <si>
    <t>cabrha@cabrha.cz</t>
  </si>
  <si>
    <t>http://www.cabrha.cz</t>
  </si>
  <si>
    <t>CARLO ROMANI SRO</t>
  </si>
  <si>
    <t>Jedov? 1360 277 11 Neratovice</t>
  </si>
  <si>
    <t>+ 420 777 633 449</t>
  </si>
  <si>
    <t>info@carloromani.cz</t>
  </si>
  <si>
    <t>http://www.carloromani.cz/</t>
  </si>
  <si>
    <t>CISTIN DRAHE KAMENY</t>
  </si>
  <si>
    <t>Naskove 1 Praha 5,</t>
  </si>
  <si>
    <t>420-257-225846</t>
  </si>
  <si>
    <t>cistin@cmnl.cz</t>
  </si>
  <si>
    <t>http://www.cistin.cz/</t>
  </si>
  <si>
    <t>CISTIN SRO</t>
  </si>
  <si>
    <t>Naskov? 1100/3 Tellus 150 00 Praha 5</t>
  </si>
  <si>
    <t>+420 257225846</t>
  </si>
  <si>
    <t>cistin@seznam.cz</t>
  </si>
  <si>
    <t>https://www.cistin.cz</t>
  </si>
  <si>
    <t>CROWN CZ A.S.</t>
  </si>
  <si>
    <t>Havl??kovo n?m?st? 99/I 380 01 Da?ice</t>
  </si>
  <si>
    <t>+420 384 420 722</t>
  </si>
  <si>
    <t>crown@crown.cz</t>
  </si>
  <si>
    <t>http://www.crown.cz</t>
  </si>
  <si>
    <t>GRANAT TURNOV</t>
  </si>
  <si>
    <t>Synthetic Stones.</t>
  </si>
  <si>
    <t>Vysinka 1409 Turnov,</t>
  </si>
  <si>
    <t>420-481-357212</t>
  </si>
  <si>
    <t>420-481-322463</t>
  </si>
  <si>
    <t>sales@granat.cz</t>
  </si>
  <si>
    <t>http://www.granat.cz</t>
  </si>
  <si>
    <t>HALADA SPOL.S.R.O</t>
  </si>
  <si>
    <t>Diamond Jewelry, Pearl Jewelry, Precious Stone, Semi-Precious Stone</t>
  </si>
  <si>
    <t>Parizka 7, 110 01 Praha 1</t>
  </si>
  <si>
    <t>420-224-227957</t>
  </si>
  <si>
    <t>420-222-242146</t>
  </si>
  <si>
    <t>halada@halada.cz</t>
  </si>
  <si>
    <t>http://www.halada.cz</t>
  </si>
  <si>
    <t>INBAR S.R.O.</t>
  </si>
  <si>
    <t>Loose Stones</t>
  </si>
  <si>
    <t>B?ehov? 4, Praha 1</t>
  </si>
  <si>
    <t>+420 222 313 435</t>
  </si>
  <si>
    <t>showroom@inbardiamond.cz</t>
  </si>
  <si>
    <t>http://www.inbardiamond.cz</t>
  </si>
  <si>
    <t>ING. LEO STOKLASA</t>
  </si>
  <si>
    <t>Agent, Importer, Retailer</t>
  </si>
  <si>
    <t>Z?humenn? 22 747 21 Krava?e okres Opava</t>
  </si>
  <si>
    <t>+420 730 525 154</t>
  </si>
  <si>
    <t>https://www.stoklasa-eu.com</t>
  </si>
  <si>
    <t>KABRA, SPOL S.R.O.</t>
  </si>
  <si>
    <t>Podolske nabrezi 6/34,Praha 4 - Podoli 147 00</t>
  </si>
  <si>
    <t>420-241-434180</t>
  </si>
  <si>
    <t>420-241-434104</t>
  </si>
  <si>
    <t>kabra@pha.pvtnet.cz</t>
  </si>
  <si>
    <t>MAHAKAM</t>
  </si>
  <si>
    <t>Kundratka 17 Praha 8,</t>
  </si>
  <si>
    <t>mahakam@email.cz</t>
  </si>
  <si>
    <t>MARKO-BIJOU S.R.O.</t>
  </si>
  <si>
    <t>Importer, Retailer, Wholesaler</t>
  </si>
  <si>
    <t>Z?b?hlick? 1784/28 106 00 Prague 10 - Z?b?hlice</t>
  </si>
  <si>
    <t>+420 222 351 211</t>
  </si>
  <si>
    <t>info@bizuterie-marko.cz</t>
  </si>
  <si>
    <t>https://www.bizuterie-marko.cz/</t>
  </si>
  <si>
    <t>MINERAL METAL, SDRUZENI</t>
  </si>
  <si>
    <t>Silver Jewelry, Precious Stone, Semi-Precious Stone</t>
  </si>
  <si>
    <t>Nachodska 864/20, Praha, Horn? Po?ernice</t>
  </si>
  <si>
    <t>420-281-921139</t>
  </si>
  <si>
    <t>420-281-922517</t>
  </si>
  <si>
    <t>info@mineral-metal.cz</t>
  </si>
  <si>
    <t>http://www.mineral-metal.cz/</t>
  </si>
  <si>
    <t>MOSNA, A.S.</t>
  </si>
  <si>
    <t>Distributor, Importer, Manufacturer</t>
  </si>
  <si>
    <t>17. listopadu 1146 549 41 ?erven? Kostelec</t>
  </si>
  <si>
    <t>+420 491 462 580</t>
  </si>
  <si>
    <t>obchod@mosna.cz</t>
  </si>
  <si>
    <t>http://www.mosna.cz</t>
  </si>
  <si>
    <t>OT J&amp;M ORLOVI</t>
  </si>
  <si>
    <t>Slezska ulice Roznov pod Radhostem,</t>
  </si>
  <si>
    <t>420-651-654053</t>
  </si>
  <si>
    <t>420-651-620331</t>
  </si>
  <si>
    <t>orlovi@ro.inext.cz</t>
  </si>
  <si>
    <t>http://www.orlovi.cz</t>
  </si>
  <si>
    <t>PETR NOSEK</t>
  </si>
  <si>
    <t>Milan Soukup, Rasinovo nabrezi 52, Praha 2, 128 00</t>
  </si>
  <si>
    <t>+420 777 948 705</t>
  </si>
  <si>
    <t>wulflund@gmail.com</t>
  </si>
  <si>
    <t>https://www.wulflund.com/</t>
  </si>
  <si>
    <t>SOLITER, A.S.</t>
  </si>
  <si>
    <t>N?dra?n? 148/10 466 45 Jablonec nad Nisou</t>
  </si>
  <si>
    <t>+420 483 347 111</t>
  </si>
  <si>
    <t>info@soliter.cz</t>
  </si>
  <si>
    <t>https://www.soliter.cz/</t>
  </si>
  <si>
    <t>A. AGENCY APS</t>
  </si>
  <si>
    <t>Stainless Steel Jewellery</t>
  </si>
  <si>
    <t>Strindbergsvej 14 ,Valby.</t>
  </si>
  <si>
    <t>Denmark</t>
  </si>
  <si>
    <t>45-3617-8230</t>
  </si>
  <si>
    <t>45-3646-9001</t>
  </si>
  <si>
    <t>info@a-agency.net</t>
  </si>
  <si>
    <t>http://www.a-agency.net</t>
  </si>
  <si>
    <t>BENDT LARSEN APS</t>
  </si>
  <si>
    <t>Gold Jewelry, Platinum Jewelry, Diamond Jewelry</t>
  </si>
  <si>
    <t>Bent Larsen ApS, Skr?ppedalsvej 2, Husby</t>
  </si>
  <si>
    <t>45-6478-1055</t>
  </si>
  <si>
    <t>45-6478-1072</t>
  </si>
  <si>
    <t>info@graugaardlarsen.dk</t>
  </si>
  <si>
    <t>http://www.graugaardlarsen.dk/</t>
  </si>
  <si>
    <t>HEIRING A/S</t>
  </si>
  <si>
    <t>Gl. Viborgvej 2,</t>
  </si>
  <si>
    <t>45-8643-5853</t>
  </si>
  <si>
    <t>45-8641-5154</t>
  </si>
  <si>
    <t>heiring@heiring.dk</t>
  </si>
  <si>
    <t>http://www.heiring.dk/</t>
  </si>
  <si>
    <t>HEJL &amp; CO. A/S</t>
  </si>
  <si>
    <t>Silverwear</t>
  </si>
  <si>
    <t>Borrevej 7 5500 Middelfart</t>
  </si>
  <si>
    <t>45-7594-0122</t>
  </si>
  <si>
    <t>45-7594-0479</t>
  </si>
  <si>
    <t>mail@hejl.dk</t>
  </si>
  <si>
    <t>http://www.hejl.dk</t>
  </si>
  <si>
    <t>JEWELLEX IMPORT APS</t>
  </si>
  <si>
    <t>Larsbjornsstr. 19, Copenhagen</t>
  </si>
  <si>
    <t>45-3332-3450</t>
  </si>
  <si>
    <t>45-3315-5753</t>
  </si>
  <si>
    <t>jewellex@get2net.dk</t>
  </si>
  <si>
    <t>OLE LYNGGAARD APS</t>
  </si>
  <si>
    <t>Hellerupvej 15 B,</t>
  </si>
  <si>
    <t>45-3946-0300</t>
  </si>
  <si>
    <t>45-3946-0303</t>
  </si>
  <si>
    <t>info@olelynggaard.dk</t>
  </si>
  <si>
    <t>http://www.olelynggaard.com/</t>
  </si>
  <si>
    <t>PIND J. DESIGN, GULDSMEDIE</t>
  </si>
  <si>
    <t>Cubic zirconia</t>
  </si>
  <si>
    <t>Gerritsgade 44,SVENDBORG</t>
  </si>
  <si>
    <t>456-251-1159,62 21 12 92</t>
  </si>
  <si>
    <t>456-251-5159</t>
  </si>
  <si>
    <t>butik@pindj.dk</t>
  </si>
  <si>
    <t>http://www.pindj.dk/</t>
  </si>
  <si>
    <t>RAVFEHRN APS</t>
  </si>
  <si>
    <t>Amber</t>
  </si>
  <si>
    <t>Marienborg Alle 65-67,</t>
  </si>
  <si>
    <t>45-3955-0800</t>
  </si>
  <si>
    <t>45-3969-1245</t>
  </si>
  <si>
    <t>houseofamber@houseofamber.dk</t>
  </si>
  <si>
    <t>http://www.houseofamber.com/dk/</t>
  </si>
  <si>
    <t>SCANFORS A/S</t>
  </si>
  <si>
    <t>Literbuen 17,Skovlonde</t>
  </si>
  <si>
    <t>454-491-4400</t>
  </si>
  <si>
    <t>454-491-4465</t>
  </si>
  <si>
    <t>scanfors@scanfors.dk</t>
  </si>
  <si>
    <t>Farouk Ibrahim Botros Jewellery</t>
  </si>
  <si>
    <t>16, El Makasis St., El Sagha, El Gamalia,Cairo</t>
  </si>
  <si>
    <t>Egypt</t>
  </si>
  <si>
    <t>202-5923058</t>
  </si>
  <si>
    <t>202-22417873</t>
  </si>
  <si>
    <t>f.i.botros@link.net</t>
  </si>
  <si>
    <t>http://www.botrosjewellery.com/</t>
  </si>
  <si>
    <t>SAMIR NASIEF MENIAWY IMPORT &amp; EXPORT CO.AGENCIES</t>
  </si>
  <si>
    <t>6, Souk El Sayaref El Saghir El Sagha, Gamalia,Cairo</t>
  </si>
  <si>
    <t>202-25916630</t>
  </si>
  <si>
    <t>samirn51@hotmail.com</t>
  </si>
  <si>
    <t>LAATUKORU OY</t>
  </si>
  <si>
    <t>Hameenk 3,Hyvinkaa</t>
  </si>
  <si>
    <t>Finland</t>
  </si>
  <si>
    <t>358-19-428-020</t>
  </si>
  <si>
    <t>358-1-943-2130</t>
  </si>
  <si>
    <t>ari.silvan@laatukoru.fi</t>
  </si>
  <si>
    <t>http://www.laatukoru.fi/</t>
  </si>
  <si>
    <t>LAPPONIA JEWELRY OY</t>
  </si>
  <si>
    <t>Strombergintie 4,Helsinki</t>
  </si>
  <si>
    <t>358-20-7611-311</t>
  </si>
  <si>
    <t>358-20-7611-368</t>
  </si>
  <si>
    <t>info@lapponia.fi</t>
  </si>
  <si>
    <t>http://www.lapponia.com/</t>
  </si>
  <si>
    <t>NAANTALIN HOPEAPAJA</t>
  </si>
  <si>
    <t>Luostarinkatu 21, Naantali</t>
  </si>
  <si>
    <t>358-2-435-2278</t>
  </si>
  <si>
    <t>info@naantalinhopeapaja.fi</t>
  </si>
  <si>
    <t>http://www.naantalinhopeapaja.fi/</t>
  </si>
  <si>
    <t>OY TILLANDER AB</t>
  </si>
  <si>
    <t>PL 22,Turku</t>
  </si>
  <si>
    <t>358-2-2753-580</t>
  </si>
  <si>
    <t>358-2-2378-368</t>
  </si>
  <si>
    <t>tillander@tillander.fi</t>
  </si>
  <si>
    <t>http://www.tillander.fi/</t>
  </si>
  <si>
    <t>SIROKORU OY</t>
  </si>
  <si>
    <t>Hallimestarinkatu 9,Kaarina</t>
  </si>
  <si>
    <t>358-2-2424600</t>
  </si>
  <si>
    <t>358-2-2424050</t>
  </si>
  <si>
    <t>info@sirokoru.com</t>
  </si>
  <si>
    <t>http://www.sirokoru.com/</t>
  </si>
  <si>
    <t>TAMMEN KORU OY TAMMI JEWELLERY</t>
  </si>
  <si>
    <t>Lapinkatu 3,TURKU</t>
  </si>
  <si>
    <t>358-2-2738-086</t>
  </si>
  <si>
    <t>358-2-2738-090</t>
  </si>
  <si>
    <t>tammijewellery@tammenkoru.fi</t>
  </si>
  <si>
    <t>http://www.tammijewellery.com/</t>
  </si>
  <si>
    <t>YLAMAAN KORUKIVI KY</t>
  </si>
  <si>
    <t>Gold Jewelry, Precious Stone</t>
  </si>
  <si>
    <t>Kivikylantie 17,YLAMAA</t>
  </si>
  <si>
    <t>358-5-4177-100</t>
  </si>
  <si>
    <t>358-5-4177-326</t>
  </si>
  <si>
    <t>info@korukivi.fi</t>
  </si>
  <si>
    <t>http://www.korukivi.fi/</t>
  </si>
  <si>
    <t>ALAIN BERTRANDIE AGENT COMMERCIAL</t>
  </si>
  <si>
    <t>Agent, Importer</t>
  </si>
  <si>
    <t>5, Rue Henri Desgrange,Paris</t>
  </si>
  <si>
    <t>France</t>
  </si>
  <si>
    <t>markett@wanadoo.fr</t>
  </si>
  <si>
    <t>AMBROSIA</t>
  </si>
  <si>
    <t>Silver Jewelry, Costume Jewelry, Semi-Precious Stone</t>
  </si>
  <si>
    <t>Onyx, Jade, Enamel or Resin</t>
  </si>
  <si>
    <t>8 Rue De La Corderie,Paris</t>
  </si>
  <si>
    <t>33-1-4274-5514</t>
  </si>
  <si>
    <t>ambrosia.paris@club-internet.fr</t>
  </si>
  <si>
    <t>http://www.ambrosiaparis.com/</t>
  </si>
  <si>
    <t>AUX DIAMANTS DE NAVARRE</t>
  </si>
  <si>
    <t>1 Rue de a. de Lassance,Pau</t>
  </si>
  <si>
    <t>33-5-5927-7517</t>
  </si>
  <si>
    <t>auxdiamantsdenavarre@orange.fr</t>
  </si>
  <si>
    <t>http://www.aux-diamants-de-navarre.com/</t>
  </si>
  <si>
    <t>BELLON ET FILS SA</t>
  </si>
  <si>
    <t>14 avenue des Bruy?res, Bourg Les Valence</t>
  </si>
  <si>
    <t>33-4-7542-3333</t>
  </si>
  <si>
    <t>33-4-7543-5268</t>
  </si>
  <si>
    <t>commerce@bellon.fr</t>
  </si>
  <si>
    <t>https://www.bellon.fr/</t>
  </si>
  <si>
    <t>BIJOUX ALTESSE</t>
  </si>
  <si>
    <t>Gold Jewelry, Silver Jewelry, Costume Jewelry, Precious Stone</t>
  </si>
  <si>
    <t>Le Pont,St Martin de Valamas</t>
  </si>
  <si>
    <t>33-4-7530-5630</t>
  </si>
  <si>
    <t>33-4-7530-4851</t>
  </si>
  <si>
    <t>altesse@club-internet.fr</t>
  </si>
  <si>
    <t>http://www.altessebijoux.com</t>
  </si>
  <si>
    <t>DJULA</t>
  </si>
  <si>
    <t>233 rue Saint Honor?</t>
  </si>
  <si>
    <t>33-1-8170-0170</t>
  </si>
  <si>
    <t>sales.djula@gmail.com</t>
  </si>
  <si>
    <t>https://www.djula.fr</t>
  </si>
  <si>
    <t>EMASUR SA</t>
  </si>
  <si>
    <t>Gold Jewelry, Gemset Jewelry/Precious Stone Jewelry, Diamond Jewelry, Semi-Precious Stone</t>
  </si>
  <si>
    <t>12 Rue De La Paix, Paris</t>
  </si>
  <si>
    <t>33-1-4246-7500</t>
  </si>
  <si>
    <t>33-1-4770-0223</t>
  </si>
  <si>
    <t>info@isabellelanglois.com</t>
  </si>
  <si>
    <t>http://www.isabellelanglois.com/</t>
  </si>
  <si>
    <t>ETS UL YSSE PONCET SA</t>
  </si>
  <si>
    <t>Pearl Jewelry, Precious Stone</t>
  </si>
  <si>
    <t>Village de Chaumont,St Claude 20 r Lapidaires Chaumont</t>
  </si>
  <si>
    <t>33-3-8445-1651</t>
  </si>
  <si>
    <t>33-3-8445-5801</t>
  </si>
  <si>
    <t>ULYSSE.PONCET@WANADOO.FR</t>
  </si>
  <si>
    <t>J.J. FAUR</t>
  </si>
  <si>
    <t>19 Place Victor Hugo,Toulouse</t>
  </si>
  <si>
    <t>33-5-6123-4381</t>
  </si>
  <si>
    <t>33-5-6113-9965</t>
  </si>
  <si>
    <t>jjfaur@wanadoo.fr</t>
  </si>
  <si>
    <t>http://www.faur-quintana.com/</t>
  </si>
  <si>
    <t>KORLOFF</t>
  </si>
  <si>
    <t>Gold Jewelry, Diamond Jewelry, Pearl Jewelry, Precious Stone</t>
  </si>
  <si>
    <t>32 Ave Marechal Foch,Lyon</t>
  </si>
  <si>
    <t>33-4-7817-3941</t>
  </si>
  <si>
    <t>infoweb@korloffparis.com</t>
  </si>
  <si>
    <t>http://www.korloff.fr/</t>
  </si>
  <si>
    <t>LES PERLES DE VENUS</t>
  </si>
  <si>
    <t>Silver Jewelry, Pearl Jewelry, Costume Jewelry, Precious Stone, Semi-Precious Stone</t>
  </si>
  <si>
    <t>27 Avenue Georges Gershwin,Riom</t>
  </si>
  <si>
    <t>33-4-7333-1833</t>
  </si>
  <si>
    <t>33-4-7333-1933</t>
  </si>
  <si>
    <t>info@perles-de-venus.fr</t>
  </si>
  <si>
    <t>http://www.perles-de-venus.fr/</t>
  </si>
  <si>
    <t>LEWISTONE JEWELRY</t>
  </si>
  <si>
    <t>Silver Jewelry, Semi-Precious Stone</t>
  </si>
  <si>
    <t>33 Rue des Archives,Paris</t>
  </si>
  <si>
    <t>33-1-4272-3339</t>
  </si>
  <si>
    <t>lewistonebijoux@gmail.com</t>
  </si>
  <si>
    <t>https://www.lewistonebijoux.com/</t>
  </si>
  <si>
    <t>MAXEVAN DIFFUSION SARL</t>
  </si>
  <si>
    <t>8 rue des Quilles, Chessy</t>
  </si>
  <si>
    <t>33-1-60046587</t>
  </si>
  <si>
    <t>33-1-60432938</t>
  </si>
  <si>
    <t>direction@maxevan.com</t>
  </si>
  <si>
    <t>http://www.maxevan.com/</t>
  </si>
  <si>
    <t>ALEXANDER GROECHEL</t>
  </si>
  <si>
    <t>Distributor, Importer, Wholesaler</t>
  </si>
  <si>
    <t>Am Pichelssee 29C ,Berlin</t>
  </si>
  <si>
    <t>Germany</t>
  </si>
  <si>
    <t>02235 - 9219688</t>
  </si>
  <si>
    <t>02235 - 9219633</t>
  </si>
  <si>
    <t>asian-schmuck@gmx.de</t>
  </si>
  <si>
    <t>ANDERSWELT IMPORT</t>
  </si>
  <si>
    <t>Mr. J Zugmaier Steig St.15,Schelklingen-Hausen DE</t>
  </si>
  <si>
    <t>49-7394-916399</t>
  </si>
  <si>
    <t>49-7394-916388</t>
  </si>
  <si>
    <t>andersweltimport@yahoo.de</t>
  </si>
  <si>
    <t>https://www.anderswelt-import.com</t>
  </si>
  <si>
    <t>ANDREAS DAUB GMBH + CO KG</t>
  </si>
  <si>
    <t>Esslinger Stra?e 16 D-75179 Pforzheim</t>
  </si>
  <si>
    <t>+49 7231 14296-0</t>
  </si>
  <si>
    <t>+49 7231 14296-28</t>
  </si>
  <si>
    <t>info@andreas-daub.com</t>
  </si>
  <si>
    <t>https://www.andreas-daub.com/en/</t>
  </si>
  <si>
    <t>AUGUST GERSTNER RINGFABRIK GMBH &amp; CO.KG</t>
  </si>
  <si>
    <t>Calwer Strae 131, Pforzheim</t>
  </si>
  <si>
    <t>49-7231-962033</t>
  </si>
  <si>
    <t>49-7231-962055</t>
  </si>
  <si>
    <t>info@gerstner-trauringe.de</t>
  </si>
  <si>
    <t>http://www.gerstner-trauringe.de/</t>
  </si>
  <si>
    <t>BB BURKHARDT&amp;BISCHOFF GMBH CO.</t>
  </si>
  <si>
    <t>Birkenfelder Strasse 1-3, Keltern bei Pforzheim</t>
  </si>
  <si>
    <t>49-7236-7050</t>
  </si>
  <si>
    <t>49-7236-6446</t>
  </si>
  <si>
    <t>info@bb-schmuck.de</t>
  </si>
  <si>
    <t>http://www.bb-schmuck.de/</t>
  </si>
  <si>
    <t>BERHARD CONRADT GMBH&amp;CO.KG</t>
  </si>
  <si>
    <t>Gemset Jewelry/Precious Stone Jewelry, Precious Stone, Semi-Precious Stone</t>
  </si>
  <si>
    <t>Tiefensteiner Stress 26, Idar - Oberstein</t>
  </si>
  <si>
    <t>49 6781 9459 0</t>
  </si>
  <si>
    <t>49 6781 9459 30</t>
  </si>
  <si>
    <t>international@bernhard-conradt.de</t>
  </si>
  <si>
    <t>https://www.bernhard-conradt.de</t>
  </si>
  <si>
    <t>BINDER FRIEDRICH GMBH &amp; CO.KG</t>
  </si>
  <si>
    <t>Leonberger Strasse 34, Moensheim</t>
  </si>
  <si>
    <t>49 7044-22-0</t>
  </si>
  <si>
    <t>49 7044-22-288</t>
  </si>
  <si>
    <t>regine.brandes@binder-fbm.de</t>
  </si>
  <si>
    <t>https://www.binder-fbm.de/</t>
  </si>
  <si>
    <t>BREUNING GMBH</t>
  </si>
  <si>
    <t>Luisenstr.60, Pforzheim</t>
  </si>
  <si>
    <t>49-7231-9320</t>
  </si>
  <si>
    <t>49-7231-932-204</t>
  </si>
  <si>
    <t>b2b@breuning.de</t>
  </si>
  <si>
    <t>http://www.breuning.de/</t>
  </si>
  <si>
    <t>BUELLING GERMANY E.K.</t>
  </si>
  <si>
    <t>Genossenschaftsstr. 64, Pforzheim</t>
  </si>
  <si>
    <t>49-7231-455780</t>
  </si>
  <si>
    <t>49-7231-45578-30</t>
  </si>
  <si>
    <t>info@buelling.com</t>
  </si>
  <si>
    <t>http://www.buelling.biz/</t>
  </si>
  <si>
    <t>BURKHARD MUELLER SCHMUCK GMBH</t>
  </si>
  <si>
    <t>Mauritiusstrasse 40-46 ,Ruelzheim</t>
  </si>
  <si>
    <t>49-7272-9298-0</t>
  </si>
  <si>
    <t>49-7272-92988-88</t>
  </si>
  <si>
    <t>info@burkhard-schmuck.de</t>
  </si>
  <si>
    <t>http://www.diamonfire.de/</t>
  </si>
  <si>
    <t>CARL DILLENIUS BIJOUTERIE GMBH</t>
  </si>
  <si>
    <t>Westliche Karl-Friedrich-Str. 65 75172 Pforzheim</t>
  </si>
  <si>
    <t>+ 49 7231 15 43 68 - 35</t>
  </si>
  <si>
    <t>+ 49 7231 10 24 93</t>
  </si>
  <si>
    <t>s.giek@dillenius.com</t>
  </si>
  <si>
    <t>https://www.dillenius.com/</t>
  </si>
  <si>
    <t>CHAC MOOL HANDELS GMBH</t>
  </si>
  <si>
    <t>Chac Mool Handels GmbH Alte Strasse 7-9 M?lheim/Ruhr</t>
  </si>
  <si>
    <t>49-208-484140</t>
  </si>
  <si>
    <t>49-208-484144</t>
  </si>
  <si>
    <t>saleschacmool@gmx.de</t>
  </si>
  <si>
    <t>http://www.chacmool.de</t>
  </si>
  <si>
    <t>COL. GINNI LAZZARO E.K.</t>
  </si>
  <si>
    <t>K?lner Landstra?e 48, 40591 D?sseldorf</t>
  </si>
  <si>
    <t>+49 211 347036</t>
  </si>
  <si>
    <t>+49 211 347030</t>
  </si>
  <si>
    <t>mara@giannilazzaro.com</t>
  </si>
  <si>
    <t>https://www.giannilazzaro.de</t>
  </si>
  <si>
    <t>DANIEL HARER SCHMUCK GMBH</t>
  </si>
  <si>
    <t>Gymnasiumstrabe 151,Pforzhiem</t>
  </si>
  <si>
    <t>07231 / 15443-69</t>
  </si>
  <si>
    <t>07231/1457717</t>
  </si>
  <si>
    <t>info@harer.de</t>
  </si>
  <si>
    <t>http://www.harer.de</t>
  </si>
  <si>
    <t>ECLIPSE</t>
  </si>
  <si>
    <t>Stainless Steel Jewellery,Titanium Jewelry</t>
  </si>
  <si>
    <t>Am Sonnenberg 46,Sinzig</t>
  </si>
  <si>
    <t>49-2642-43281</t>
  </si>
  <si>
    <t>49-2642-7697</t>
  </si>
  <si>
    <t>info@eclipse-schmuck.de</t>
  </si>
  <si>
    <t>http://www.eclipse-schmuck.de/</t>
  </si>
  <si>
    <t>EGF - EDUARD G. FIDEL GMBH</t>
  </si>
  <si>
    <t>Reutlinger Stra?e 8 D-75179 Pforzheim</t>
  </si>
  <si>
    <t>+49 7231 1434</t>
  </si>
  <si>
    <t>info@sickinger-trauringe.de</t>
  </si>
  <si>
    <t>https://www.egf-trauringe.de/en/index.php</t>
  </si>
  <si>
    <t>EUGEN DETTINGER GMBH</t>
  </si>
  <si>
    <t>Gold Jewelry, Diamond Jewelry, Precious Stone</t>
  </si>
  <si>
    <t>Westliche Karl-Friedrich-Str. 89, Pforzheim</t>
  </si>
  <si>
    <t>49-7231-101061</t>
  </si>
  <si>
    <t>49-7231-314563</t>
  </si>
  <si>
    <t>info@eugendettinger.de</t>
  </si>
  <si>
    <t>https://www.eugendettinger.de/</t>
  </si>
  <si>
    <t>EUGEN RUHLE GMBH + CO. KG</t>
  </si>
  <si>
    <t>Franziskusstra?e 2, 75175 Pforzheim</t>
  </si>
  <si>
    <t>+49 7231 3186-0</t>
  </si>
  <si>
    <t>info@eugenruehle.com</t>
  </si>
  <si>
    <t>http://www.eugenruehle.eu/</t>
  </si>
  <si>
    <t>GERHARD KUHNEL E.K.</t>
  </si>
  <si>
    <t>Stolzestra?e 3 ? D-75175 Pforzheim</t>
  </si>
  <si>
    <t>+49 7231 65 16-14</t>
  </si>
  <si>
    <t>+49 7231 65 16-16</t>
  </si>
  <si>
    <t>info@trauringe-kuehnel.de</t>
  </si>
  <si>
    <t>http://www.trauringe-kuehnel.com/</t>
  </si>
  <si>
    <t>GLOBAL GEMS</t>
  </si>
  <si>
    <t>Gemset Jewelry/Precious Stone Jewelry, Loose Diamond, Loose Pearl, Precious Stone, Semi-Precious Stone</t>
  </si>
  <si>
    <t>Mainzerstr. 34, Idar-Oberstein</t>
  </si>
  <si>
    <t>49-06781-47367</t>
  </si>
  <si>
    <t>49-06781-46474</t>
  </si>
  <si>
    <t>info@globalgems.de</t>
  </si>
  <si>
    <t>http://www.globalgems.info/</t>
  </si>
  <si>
    <t>HANS D. KRIEGER KG</t>
  </si>
  <si>
    <t>Gold Jewelry, Gemset Jewelry/Precious Stone Jewelry, Diamond Jewelry</t>
  </si>
  <si>
    <t>PO Box 12 24 48, Idar-Oberstein</t>
  </si>
  <si>
    <t>49-6781-94900</t>
  </si>
  <si>
    <t>49-6781-949041</t>
  </si>
  <si>
    <t>info@kriegernet.com</t>
  </si>
  <si>
    <t>http://www.kriegernet.com/</t>
  </si>
  <si>
    <t>HANS RIVOIR GMBH JUWELENMANUFAKTUR</t>
  </si>
  <si>
    <t>Diamond Jewelry, Costume Jewelry</t>
  </si>
  <si>
    <t>G?terstra?e 6 75177 Pforzheim</t>
  </si>
  <si>
    <t>+49 7231 3118</t>
  </si>
  <si>
    <t>info@rivoir.com</t>
  </si>
  <si>
    <t>https://www.rivoir.com/en/home/</t>
  </si>
  <si>
    <t>HEINZ MAYER OHG</t>
  </si>
  <si>
    <t>Gold Jewelry, Platinum Jewelry, Gemset Jewelry/Precious Stone Jewelry, Diamond Jewelry</t>
  </si>
  <si>
    <t>Schachenstrasse 37, Idar-Oberstein</t>
  </si>
  <si>
    <t>49-6781-9640</t>
  </si>
  <si>
    <t>49-6781-964200</t>
  </si>
  <si>
    <t>service@heinzmayer.com</t>
  </si>
  <si>
    <t>http://www.heinzmayer.de/</t>
  </si>
  <si>
    <t>IMPEXCO SCHMUCKWARENHANDEL GMBH</t>
  </si>
  <si>
    <t>Max Planck St.8,Idar-Oberstein</t>
  </si>
  <si>
    <t>49-6781-46054</t>
  </si>
  <si>
    <t>49-6781-47917</t>
  </si>
  <si>
    <t>info@impexco-de.com</t>
  </si>
  <si>
    <t>http://www.impexco-de.com/</t>
  </si>
  <si>
    <t>J. KOHLE GMBH &amp; CO. KG</t>
  </si>
  <si>
    <t>Stolzestr. 3 75175 Pforzheim</t>
  </si>
  <si>
    <t>+49 7231-6002- 0</t>
  </si>
  <si>
    <t>+49 7231-6002-44</t>
  </si>
  <si>
    <t>contact@koehle.com</t>
  </si>
  <si>
    <t>https://www.koehle.com/koehle-en.html</t>
  </si>
  <si>
    <t>KLEIN+SCHUTZ GMBH</t>
  </si>
  <si>
    <t>Post Office Box 87 54497 Morbach</t>
  </si>
  <si>
    <t>+49 6533 95 00-0</t>
  </si>
  <si>
    <t>info@klein-schuetz.com</t>
  </si>
  <si>
    <t>http://www.klein-schuetz.com</t>
  </si>
  <si>
    <t>KOOS EDELMETALLE GMBH</t>
  </si>
  <si>
    <t>Precious Metal</t>
  </si>
  <si>
    <t>Steinbeisstra?e 1, Renningen</t>
  </si>
  <si>
    <t>49 7159 92740</t>
  </si>
  <si>
    <t>49 7159 927450</t>
  </si>
  <si>
    <t>info@koos.de</t>
  </si>
  <si>
    <t>https://www.koos.de</t>
  </si>
  <si>
    <t>LARS ENEVOLD KNUDSEN MEO JEWELRY CO LTD</t>
  </si>
  <si>
    <t>Gruenewalder Strasse 2A, Solingen</t>
  </si>
  <si>
    <t>49-163-6260144</t>
  </si>
  <si>
    <t>49-212-3802099</t>
  </si>
  <si>
    <t>watcharin@meojewelry.com</t>
  </si>
  <si>
    <t>LINDER SCHMUCKWAREN GMBH</t>
  </si>
  <si>
    <t>Zur Samruhe 1 75334 Straubenhardt</t>
  </si>
  <si>
    <t>+49 7082 49134-0</t>
  </si>
  <si>
    <t>+49 7082 49134-99</t>
  </si>
  <si>
    <t>kontakt@linder-trauringe.com</t>
  </si>
  <si>
    <t>https://www.linder-trauringe.com</t>
  </si>
  <si>
    <t>QUINN SCHERURLE GMBH</t>
  </si>
  <si>
    <t>Gutenbergstra?e 23 Schw?bisch Gm?nd</t>
  </si>
  <si>
    <t>+49 7171 6000-0</t>
  </si>
  <si>
    <t>+49 7171 6000-11</t>
  </si>
  <si>
    <t>info@quinn.de</t>
  </si>
  <si>
    <t>http://www.quinn.de/</t>
  </si>
  <si>
    <t>VICTOR MAYER GMBH &amp; CO. KG</t>
  </si>
  <si>
    <t>Gold Jewelry, Silver Jewelry, Platinum Jewelry, Gemset Jewelry/Precious Stone Jewelry, Diamond Jewelry, Costume Jewelry</t>
  </si>
  <si>
    <t>Simmlerstr. 13-14 75172 Pforzheim</t>
  </si>
  <si>
    <t>+49 7231 91 87 - 0</t>
  </si>
  <si>
    <t>+49 7231 33 215</t>
  </si>
  <si>
    <t>info@victor-mayer.com</t>
  </si>
  <si>
    <t>https://www.victor-mayer.com/</t>
  </si>
  <si>
    <t>WALTER DUMBERT OHG</t>
  </si>
  <si>
    <t>Wohnilch St.6-8,Pforzheim DE</t>
  </si>
  <si>
    <t>49-7231-440751</t>
  </si>
  <si>
    <t>49-7231-440753</t>
  </si>
  <si>
    <t>info@dumbert-schmuck.de</t>
  </si>
  <si>
    <t>WELLENDORFF GOLD-CREATIONEN GMBH&amp;CO.KG</t>
  </si>
  <si>
    <t>Alexander-Wellendorff-Stra?e 4, Pforzheim</t>
  </si>
  <si>
    <t>49 7231 284010</t>
  </si>
  <si>
    <t>49 7231 2840150</t>
  </si>
  <si>
    <t>contact@wellendorff.com</t>
  </si>
  <si>
    <t>https://www.wellendorff.com</t>
  </si>
  <si>
    <t>WILH. DRACHE KG GMBH &amp; CO.</t>
  </si>
  <si>
    <t>Gold Jewelry, Silver Jewelry, Platinum Jewelry, Gemset Jewelry/Precious Stone Jewelry, Diamond Jewelry, Pearl Jewelry, Costume Jewelry</t>
  </si>
  <si>
    <t>Sch?tzenstr. 98 ? D-42659 Solingen</t>
  </si>
  <si>
    <t>+49 212 4009-0</t>
  </si>
  <si>
    <t>info@drache.de</t>
  </si>
  <si>
    <t>http://www.drache.de/</t>
  </si>
  <si>
    <t>ARTEON</t>
  </si>
  <si>
    <t>4, Pageou Str., Thessaloniki,</t>
  </si>
  <si>
    <t>Greece</t>
  </si>
  <si>
    <t>30-2310-543311</t>
  </si>
  <si>
    <t>30-2310-510964</t>
  </si>
  <si>
    <t>sales@arteon.eu</t>
  </si>
  <si>
    <t>http://www.arteon.eu/</t>
  </si>
  <si>
    <t>EKAN SA</t>
  </si>
  <si>
    <t>Aiginitou 14-16 &amp; Arnis 14, GR11528, Athens</t>
  </si>
  <si>
    <t>30-210-7239033</t>
  </si>
  <si>
    <t>30-210-7244184</t>
  </si>
  <si>
    <t>info@www.ekan.gr</t>
  </si>
  <si>
    <t>http://www.ekan.gr/</t>
  </si>
  <si>
    <t>FOLLI-FOLLIE S.A.</t>
  </si>
  <si>
    <t>23rd Klm., Athinon-Lamias National Rd.,</t>
  </si>
  <si>
    <t>30-210-6241000</t>
  </si>
  <si>
    <t>30-210-6241100</t>
  </si>
  <si>
    <t>postmaster@follifollie.gr</t>
  </si>
  <si>
    <t>http://www.follifollie.com/</t>
  </si>
  <si>
    <t>GREGIO</t>
  </si>
  <si>
    <t>Bronze Jewelry</t>
  </si>
  <si>
    <t>91 Momferatou Str, Athens</t>
  </si>
  <si>
    <t>30-210-6446032,210-6446788</t>
  </si>
  <si>
    <t>30-210-6446033</t>
  </si>
  <si>
    <t>exports@gregio.gr</t>
  </si>
  <si>
    <t>http://www.gregioeshop.gr/</t>
  </si>
  <si>
    <t>NOVELTEX HELLAS-S. LOUKOPOULOS &amp; CO., LTD.</t>
  </si>
  <si>
    <t>15 Paparigopoulou Street,Athens</t>
  </si>
  <si>
    <t>30-210-57-51-593</t>
  </si>
  <si>
    <t>30-210-57-36-216</t>
  </si>
  <si>
    <t>noveltex@otenet.gr</t>
  </si>
  <si>
    <t>PRINCE SILVERO S.A.</t>
  </si>
  <si>
    <t>63 Skamamdrou &amp; Isminis Street,Athens</t>
  </si>
  <si>
    <t>30-210-5775422</t>
  </si>
  <si>
    <t>30-210-5777861</t>
  </si>
  <si>
    <t>info@princesilverro.gr</t>
  </si>
  <si>
    <t>http://www.princesilvero.gr</t>
  </si>
  <si>
    <t>SAVATI S.A.</t>
  </si>
  <si>
    <t>15 Chiou Street,Athens</t>
  </si>
  <si>
    <t>30-210-7224060, 72-58-754-5</t>
  </si>
  <si>
    <t>30-210-7292309</t>
  </si>
  <si>
    <t>info@savati.gr</t>
  </si>
  <si>
    <t>http://www.savati.gr</t>
  </si>
  <si>
    <t>SYMBOL HELLAS IMPORTING S.A.</t>
  </si>
  <si>
    <t>Costume Jewelry, Precious Stone</t>
  </si>
  <si>
    <t>185 Syngrou Avenue &amp; 2, Sardeon Street,Athens</t>
  </si>
  <si>
    <t>30-210-9337012</t>
  </si>
  <si>
    <t>30-210-9339325</t>
  </si>
  <si>
    <t>info@symbolsa.com</t>
  </si>
  <si>
    <t>Taxiarchis Chatzianagnostou Bros SA</t>
  </si>
  <si>
    <t>Silver Components, Faux Components</t>
  </si>
  <si>
    <t>7 Miltiadou Street ,Athen</t>
  </si>
  <si>
    <t>30-210-3222663</t>
  </si>
  <si>
    <t>30-210-3230978</t>
  </si>
  <si>
    <t>info@taxiarchis.com</t>
  </si>
  <si>
    <t>http://www.taxiarchis.com/</t>
  </si>
  <si>
    <t>ALIREZA JEWELRY</t>
  </si>
  <si>
    <t>253 Corner Golgasht alley,Africal(lordan) Avenue,Tehran</t>
  </si>
  <si>
    <t>Iran</t>
  </si>
  <si>
    <t>98-21-220230-38,98-21-220-230-50</t>
  </si>
  <si>
    <t>98-21-220230-64</t>
  </si>
  <si>
    <t>gallery@alirezajewellery.com</t>
  </si>
  <si>
    <t>http://www.alirezajewellery.com/</t>
  </si>
  <si>
    <t>TEHRAN GOLDEN ARVIN TRADING CO.</t>
  </si>
  <si>
    <t>3rd Fl., 7 Amjad Bldg., Hafez St., Jomhouri Ave,Tehran</t>
  </si>
  <si>
    <t>98-21-6672-4197</t>
  </si>
  <si>
    <t>98-21-6671-5519</t>
  </si>
  <si>
    <t>olia@apadana.com</t>
  </si>
  <si>
    <t>ZARTAB JEWELRY CO.</t>
  </si>
  <si>
    <t>NO 34, Mohammadi bldg., Tekieh Dowlat alley, 15th khordad St, Grand Bazar, Tehran</t>
  </si>
  <si>
    <t>98-21-3399-7236-7</t>
  </si>
  <si>
    <t>98-21-3394-2426</t>
  </si>
  <si>
    <t>info@zartabco.com</t>
  </si>
  <si>
    <t>http://www.zartabco.com/</t>
  </si>
  <si>
    <t>ANTHONY NICHOLAS GROUP</t>
  </si>
  <si>
    <t>155 Townsend Street,Dublin 2</t>
  </si>
  <si>
    <t>Ireland</t>
  </si>
  <si>
    <t>353-1-477-9000</t>
  </si>
  <si>
    <t>noel.coyle@antnic.ie</t>
  </si>
  <si>
    <t>ALLE MEGIDDO LTD.</t>
  </si>
  <si>
    <t>Kibbutz Megiddo ,Megiddo</t>
  </si>
  <si>
    <t>Israel</t>
  </si>
  <si>
    <t>4-652-5701</t>
  </si>
  <si>
    <t>4-652-5899</t>
  </si>
  <si>
    <t>megexp@megiddo.co.il</t>
  </si>
  <si>
    <t>BAT-AMI LTD.</t>
  </si>
  <si>
    <t>11 Soncino Street,Tel Aviv Yafo</t>
  </si>
  <si>
    <t>972-3-561-6004</t>
  </si>
  <si>
    <t>972-3-562-1306</t>
  </si>
  <si>
    <t>http://www.bat-ami.com/</t>
  </si>
  <si>
    <t>CITRA JEWELRY LTD.</t>
  </si>
  <si>
    <t>Pearl Jewelry</t>
  </si>
  <si>
    <t>21 Tuval St. ,Ramat Gan</t>
  </si>
  <si>
    <t>972-3-5752318</t>
  </si>
  <si>
    <t>972-3-5753110</t>
  </si>
  <si>
    <t>peael@pearl.co.il</t>
  </si>
  <si>
    <t>http://www.pearl.co.il/</t>
  </si>
  <si>
    <t>COHEN YOSSI JEWELLERY</t>
  </si>
  <si>
    <t>Gold Jewelry, Loose Diamond</t>
  </si>
  <si>
    <t>2 Hamelacha Street ,Or Yehuda</t>
  </si>
  <si>
    <t>972-3-634-2880</t>
  </si>
  <si>
    <t>972-3-634-2881</t>
  </si>
  <si>
    <t>cohenjew@zahav.net.il</t>
  </si>
  <si>
    <t>DENIR INTERNATIONAL LTD.</t>
  </si>
  <si>
    <t>Gold Jewelry, Diamond Jewelry, Loose Diamond, Precious Stone</t>
  </si>
  <si>
    <t>54 Bezalel St.,Ramat-Gan</t>
  </si>
  <si>
    <t>972-3-575-5057</t>
  </si>
  <si>
    <t>972-3-752-2870</t>
  </si>
  <si>
    <t>info@denir.co.il</t>
  </si>
  <si>
    <t>H.R. DIAMONDS LTD.</t>
  </si>
  <si>
    <t>3 Jabotinsky Street,Ramat Gan</t>
  </si>
  <si>
    <t>972-3-5750315</t>
  </si>
  <si>
    <t>972-3-5750653</t>
  </si>
  <si>
    <t>hr@hrdiamonds.co.il</t>
  </si>
  <si>
    <t>INBAR FINE JEWELLERY</t>
  </si>
  <si>
    <t>Maccabi Building, 1 Jabotinski Street, Ramat-Gan</t>
  </si>
  <si>
    <t>972-3-6139911</t>
  </si>
  <si>
    <t>972-3-5750532</t>
  </si>
  <si>
    <t>inbarltd@netvision.net.il</t>
  </si>
  <si>
    <t>INTERNATIONAL BULLION AND METAL BROKERS (TEL AVIV) LTD</t>
  </si>
  <si>
    <t>5 Harakon Street, Ramat Gan</t>
  </si>
  <si>
    <t>972-3-6166415</t>
  </si>
  <si>
    <t>972-3-6166416</t>
  </si>
  <si>
    <t>saul@ibbtelaviv.com</t>
  </si>
  <si>
    <t>JAFFA GOLD INTERNATIONAL LTD.</t>
  </si>
  <si>
    <t>29 Jabotinsky Ofakim, P.O. Box: 272</t>
  </si>
  <si>
    <t>972-8-992-6815</t>
  </si>
  <si>
    <t>972-8-992-6816</t>
  </si>
  <si>
    <t>yosi@jafagold.com</t>
  </si>
  <si>
    <t>LICAST JEWELLER QUALITY TOOLS LTD.</t>
  </si>
  <si>
    <t>3 Brenner Street,Tel Aviv Yafo</t>
  </si>
  <si>
    <t>972-3-5284612</t>
  </si>
  <si>
    <t>972-3-6292761</t>
  </si>
  <si>
    <t>MARINA JEWELLERY LTD.</t>
  </si>
  <si>
    <t xml:space="preserve"> Semi-Precious Stone</t>
  </si>
  <si>
    <t>12 Pinhas Labon Street,Haifa</t>
  </si>
  <si>
    <t>972-4-834-8660</t>
  </si>
  <si>
    <t>972-4-834-4614</t>
  </si>
  <si>
    <t>info@marina-jewellery.com</t>
  </si>
  <si>
    <t>http://www.marina-jewellery.com/</t>
  </si>
  <si>
    <t>ZABAN BECHOR'S JEWELLERY LTD.</t>
  </si>
  <si>
    <t>Costume Jewelry,Precious Stone</t>
  </si>
  <si>
    <t>26 Rambam Street,Tel Aviv Yafo</t>
  </si>
  <si>
    <t>972-3-5169991</t>
  </si>
  <si>
    <t>972-3-5169993</t>
  </si>
  <si>
    <t>ACME IN-EX SILVER JEWELLERY</t>
  </si>
  <si>
    <t>ia Chiarini 6/A, Arezzo, AR</t>
  </si>
  <si>
    <t>Italy</t>
  </si>
  <si>
    <t>39-575-901787</t>
  </si>
  <si>
    <t>39-575-908470</t>
  </si>
  <si>
    <t>acmeinex@acmeinex.it</t>
  </si>
  <si>
    <t>http://www.acmeinex.it/</t>
  </si>
  <si>
    <t>ANTONELLA ORSATO</t>
  </si>
  <si>
    <t>Via Scuole Anconetta, 48, Vicenza , VI</t>
  </si>
  <si>
    <t>39-0444-305556</t>
  </si>
  <si>
    <t>39-0444-316492</t>
  </si>
  <si>
    <t>info@antonellaorsato.com</t>
  </si>
  <si>
    <t>http://www.antonellaorsato.com/</t>
  </si>
  <si>
    <t>ASOLO GOLD SPA</t>
  </si>
  <si>
    <t>Gold Jewelry, Platinum Jewelry,</t>
  </si>
  <si>
    <t>Via Delle Industrie 9, S.Zenone Degli Ezzelini (Tv)</t>
  </si>
  <si>
    <t>39-423-968988</t>
  </si>
  <si>
    <t>39-423-968577</t>
  </si>
  <si>
    <t>info@asologold.com</t>
  </si>
  <si>
    <t>http://www.asologold.com/</t>
  </si>
  <si>
    <t>AURA SRL</t>
  </si>
  <si>
    <t>Via Genova n., Arezzo</t>
  </si>
  <si>
    <t>39-0575-357404</t>
  </si>
  <si>
    <t>39-0575-351239</t>
  </si>
  <si>
    <t>aura@aurajewellery.it</t>
  </si>
  <si>
    <t>http://www.aurajewellery.it/</t>
  </si>
  <si>
    <t>BETTER SILVER SPA</t>
  </si>
  <si>
    <t>Via dell’ Artigianato, 25, Bressanvido, Vicenza</t>
  </si>
  <si>
    <t>39-0444-467711</t>
  </si>
  <si>
    <t>39-0444-467750</t>
  </si>
  <si>
    <t>marketing@bettersilver.it</t>
  </si>
  <si>
    <t>http://www.bettersilver.it/</t>
  </si>
  <si>
    <t>BIBIGI SRL</t>
  </si>
  <si>
    <t>Via del Pratone 10, San Salvatore Monferrato (AL)</t>
  </si>
  <si>
    <t>39-0131-237012</t>
  </si>
  <si>
    <t>39-0131-237955</t>
  </si>
  <si>
    <t>info@bibigi.com</t>
  </si>
  <si>
    <t>http://www.bibigi.it/</t>
  </si>
  <si>
    <t>BRIGATO SRL</t>
  </si>
  <si>
    <t>Via Zamenhof, 631, Vicenza</t>
  </si>
  <si>
    <t>39-0444-239285</t>
  </si>
  <si>
    <t>39-0444-239275</t>
  </si>
  <si>
    <t>info@brigato.it</t>
  </si>
  <si>
    <t>http://www.brigato.it/</t>
  </si>
  <si>
    <t>BUSATTI</t>
  </si>
  <si>
    <t>Gold Jewelry, Diamond Jewelry, Loose Pearl</t>
  </si>
  <si>
    <t>Via Dei Piatti 1, Milano</t>
  </si>
  <si>
    <t>39-02-86996064</t>
  </si>
  <si>
    <t>39-02-86452055</t>
  </si>
  <si>
    <t>info@busattimilano.com</t>
  </si>
  <si>
    <t>http://www.busattimilano.com/</t>
  </si>
  <si>
    <t>C.D.I. S.P.A.</t>
  </si>
  <si>
    <t>Strada E N 32, Zona Industriale Szeno, Arezzo</t>
  </si>
  <si>
    <t>39-0575-948045</t>
  </si>
  <si>
    <t>39-0575-948742</t>
  </si>
  <si>
    <t>info@cdinex.com</t>
  </si>
  <si>
    <t>http://www.coar56ar.com/</t>
  </si>
  <si>
    <t>CARLO BARBERIS SRL</t>
  </si>
  <si>
    <t>Diamond Jewelry, Precious Stone, Semi-Precious Stone</t>
  </si>
  <si>
    <t>Viale B.Cellini 19 Valenza</t>
  </si>
  <si>
    <t>39-0131-941611</t>
  </si>
  <si>
    <t>39-0131-941029</t>
  </si>
  <si>
    <t>calobarberis@tin.it</t>
  </si>
  <si>
    <t>http://www.carlobarberis.com</t>
  </si>
  <si>
    <t>CI ZETA GIOIELLI S.R.L.</t>
  </si>
  <si>
    <t>VIALE BRIGATE PARTIGIANE 9, VALENZA</t>
  </si>
  <si>
    <t>39-0131-953668</t>
  </si>
  <si>
    <t>39-0131-900356</t>
  </si>
  <si>
    <t>info@cizetagioielli.it</t>
  </si>
  <si>
    <t>CLUB EXOTIC &amp; ORIENTAL HANDCRAFTS</t>
  </si>
  <si>
    <t>Veronese 8 Loc. Graspo d'uva 30038 Spinea, Venezia</t>
  </si>
  <si>
    <t>+39 335401419</t>
  </si>
  <si>
    <t>info@clubcrafts.com</t>
  </si>
  <si>
    <t>http://www.clubcrafts.com/english_site/</t>
  </si>
  <si>
    <t>CONFEDORAFI</t>
  </si>
  <si>
    <t>Agent, Importer, Wholesaler</t>
  </si>
  <si>
    <t>Gold Jewelry, Silver Jewelry, Loose Diamond, Loose Pearl, Precious Stone, Semi-Precious Stone</t>
  </si>
  <si>
    <t>Viale Trastevere n. 108,Roma</t>
  </si>
  <si>
    <t>39-065-813613</t>
  </si>
  <si>
    <t>39-065-814523</t>
  </si>
  <si>
    <t>confedorafi.roma@confedorafi.com</t>
  </si>
  <si>
    <t>D AURIA LEONE</t>
  </si>
  <si>
    <t>Gold Jewelry, Silver Jewelry, Gemset Jewelry/Precious Stone Jewelry</t>
  </si>
  <si>
    <t>Leone D'Auria</t>
  </si>
  <si>
    <t>Via Roma, 26 04019 Terracina Italy</t>
  </si>
  <si>
    <t>+39 0773 700559</t>
  </si>
  <si>
    <t>daromi@libero.it</t>
  </si>
  <si>
    <t>DELTA STILE S.R.L.</t>
  </si>
  <si>
    <t>Via Molinara, 53, Civitella in Val di Chiana AR</t>
  </si>
  <si>
    <t>39-0575-410272</t>
  </si>
  <si>
    <t>39-0575-499805</t>
  </si>
  <si>
    <t>info@deltastile.it</t>
  </si>
  <si>
    <t>http://www.deltastile.it/</t>
  </si>
  <si>
    <t>DIBI GOLD SRL</t>
  </si>
  <si>
    <t>Gold and Silver Chains</t>
  </si>
  <si>
    <t>Via Don Luigi Sturzo 134, Arezzo</t>
  </si>
  <si>
    <t>39-0575-21238</t>
  </si>
  <si>
    <t>38-0575-370075</t>
  </si>
  <si>
    <t>info@dibispa.com</t>
  </si>
  <si>
    <t>http://www.dibispa.it/</t>
  </si>
  <si>
    <t>EIGHTY ONE SRL</t>
  </si>
  <si>
    <t>Via Btg. Framarin 40, Vicenza, VI</t>
  </si>
  <si>
    <t>39-0444-962181</t>
  </si>
  <si>
    <t>39-0444-962673</t>
  </si>
  <si>
    <t>info@eightyone.it</t>
  </si>
  <si>
    <t>http://www.eightyone.it/</t>
  </si>
  <si>
    <t>EVAN S.R.L.</t>
  </si>
  <si>
    <t>Via Delle Industrie, 7, S. Zenone Degli Ezzelini, Treviso</t>
  </si>
  <si>
    <t>39-0423-96850</t>
  </si>
  <si>
    <t>39-0423-969547</t>
  </si>
  <si>
    <t>nicola@evanchains.it</t>
  </si>
  <si>
    <t>http://www.evanchains.it</t>
  </si>
  <si>
    <t>F.LLI LACOBELLI SRL</t>
  </si>
  <si>
    <t>Via Madonna Della Misericordia, 20, Torre Del Greco (NA)</t>
  </si>
  <si>
    <t>39-0131-941719</t>
  </si>
  <si>
    <t>39-0131-941411</t>
  </si>
  <si>
    <t>info@iacobelli.it</t>
  </si>
  <si>
    <t>F.LLI MORAGLIONE S.R.L.</t>
  </si>
  <si>
    <t>Via Sassi 45, Valenza 15048 Italy Valenza</t>
  </si>
  <si>
    <t>emiliana@moraglione.com</t>
  </si>
  <si>
    <t>FANAMO SRL 233AR</t>
  </si>
  <si>
    <t>Gold Jewelry, Gemset Jewelry/Precious Stone Jewelry</t>
  </si>
  <si>
    <t>oc Quarata 257/D-4, Arezzo, AR</t>
  </si>
  <si>
    <t>39-0575-364780</t>
  </si>
  <si>
    <t>39-0575-364781</t>
  </si>
  <si>
    <t>info@fanamo.it</t>
  </si>
  <si>
    <t>G. ROBERT SRL</t>
  </si>
  <si>
    <t>Gold Jewelry, Platinum Jewelry</t>
  </si>
  <si>
    <t>Via Maurizio Piscicelli, 84, Napoli (NA)</t>
  </si>
  <si>
    <t>39-0823-512542</t>
  </si>
  <si>
    <t>39-0823-512548</t>
  </si>
  <si>
    <t>grobert@grobert.com</t>
  </si>
  <si>
    <t>http://www.grobert.com/</t>
  </si>
  <si>
    <t>GEMMA GIOIELLI</t>
  </si>
  <si>
    <t>Agent, Importer, Retailer, Wholesaler</t>
  </si>
  <si>
    <t>Via XX Settembre 13 - 37129 Verona</t>
  </si>
  <si>
    <t>+39 3472544315</t>
  </si>
  <si>
    <t>marina@marylart.com</t>
  </si>
  <si>
    <t>http://www.gemmagioielli.com</t>
  </si>
  <si>
    <t>GIORGIO VISCONTI SPA</t>
  </si>
  <si>
    <t>Gemset Jewelry/Precious Stone Jewelry, Diamond Jewelry</t>
  </si>
  <si>
    <t>Via Camurati 47, Valenza</t>
  </si>
  <si>
    <t>39-0131-955988</t>
  </si>
  <si>
    <t>39-0131-941583</t>
  </si>
  <si>
    <t>info@giorgiovisconti.it</t>
  </si>
  <si>
    <t>http://www.giorgiovisconti.it/</t>
  </si>
  <si>
    <t>Giuri del Design Orafo</t>
  </si>
  <si>
    <t>JEWELRY</t>
  </si>
  <si>
    <t>Via Morgagni 30/h,Roma</t>
  </si>
  <si>
    <t>39-02 4818659</t>
  </si>
  <si>
    <t>info@studiomingaia.com</t>
  </si>
  <si>
    <t>GORGOGLIONE SRL</t>
  </si>
  <si>
    <t>Via Olmetto 10, Milano</t>
  </si>
  <si>
    <t>39-02-086454410</t>
  </si>
  <si>
    <t>39-02-86454401</t>
  </si>
  <si>
    <t>info@g-gorgo.it</t>
  </si>
  <si>
    <t>http://www.gorgoglionepreziosi.com/</t>
  </si>
  <si>
    <t>IL SOLE GIOELLI SRL</t>
  </si>
  <si>
    <t>Mountings</t>
  </si>
  <si>
    <t>Via Martiri Di Lero 9/A, VALENZA (AL)</t>
  </si>
  <si>
    <t>39-0131-927262</t>
  </si>
  <si>
    <t>39-0-947068</t>
  </si>
  <si>
    <t>info@ilsolegioielli.it</t>
  </si>
  <si>
    <t>ITALO GORI SRL</t>
  </si>
  <si>
    <t>Via G.Ambrosoli, 5, Scandicci - FIRENZE</t>
  </si>
  <si>
    <t>39-55-7350216</t>
  </si>
  <si>
    <t>39-55-7350218</t>
  </si>
  <si>
    <t>info@goriargento.com</t>
  </si>
  <si>
    <t>http://www.goriargento.com/</t>
  </si>
  <si>
    <t>LA FIORENTE GIOIELLI SRL</t>
  </si>
  <si>
    <t>Via Roma 4, Capri, NA</t>
  </si>
  <si>
    <t>39-081-8377083</t>
  </si>
  <si>
    <t>39-081-8376902</t>
  </si>
  <si>
    <t>info@lfcapri.com</t>
  </si>
  <si>
    <t>LINEA 2002 SRL</t>
  </si>
  <si>
    <t>Via Di Pescaiola , 89,Viciomaggio Civitella In Val Di Chaina</t>
  </si>
  <si>
    <t>39-057-544-1660</t>
  </si>
  <si>
    <t>39-057-544-1677</t>
  </si>
  <si>
    <t>info@gimar.info</t>
  </si>
  <si>
    <t>http://www.linea2002.it</t>
  </si>
  <si>
    <t>LUCCHETTA ARMANDO SRL</t>
  </si>
  <si>
    <t>Via Pio La Torre, 26, Vicenza,</t>
  </si>
  <si>
    <t>39-0424-566438</t>
  </si>
  <si>
    <t>39-0424-566758</t>
  </si>
  <si>
    <t>info@lucchetta.com</t>
  </si>
  <si>
    <t>http://www.lucchetta.it/</t>
  </si>
  <si>
    <t>LUNATI SRL</t>
  </si>
  <si>
    <t>Via Trento, 7,Valenza (AL)</t>
  </si>
  <si>
    <t>39-013-1941338</t>
  </si>
  <si>
    <t>39-013-1942649</t>
  </si>
  <si>
    <t>info@lunatigioielli.com</t>
  </si>
  <si>
    <t>http://www.lunatigioielli.com/</t>
  </si>
  <si>
    <t>MASSONI &amp; MASSONI SRL</t>
  </si>
  <si>
    <t>VIA MARGUTTA 54/A, 00187 ROMA</t>
  </si>
  <si>
    <t>+39 063216916</t>
  </si>
  <si>
    <t>https://www.massoni.it</t>
  </si>
  <si>
    <t>MINERAL GEMME SAS</t>
  </si>
  <si>
    <t>Gold Jewelry, Silver Jewelry, Loose Pearl, Precious Stone</t>
  </si>
  <si>
    <t>Corso Di Porta Romana, 68,Milano</t>
  </si>
  <si>
    <t>39-025-8318040</t>
  </si>
  <si>
    <t>39-025-8318050</t>
  </si>
  <si>
    <t>info@mineralgemme.com</t>
  </si>
  <si>
    <t>http://www.mineralgemme.com</t>
  </si>
  <si>
    <t>OROZEN SRL</t>
  </si>
  <si>
    <t>Gold Jewelry, Silver Jewelry, Diamond Jewelry, Semi-Precious Stone</t>
  </si>
  <si>
    <t>Via Col Roigd 36, Romano D' Ezzelino, Vicenza</t>
  </si>
  <si>
    <t>39-424-34691</t>
  </si>
  <si>
    <t>39-424-36432</t>
  </si>
  <si>
    <t>info@orozen.it</t>
  </si>
  <si>
    <t>http://www.orozen.it/</t>
  </si>
  <si>
    <t>PRESTIGE SRL</t>
  </si>
  <si>
    <t>via di Pescaiola 49, 52041 Badia al Pino, Civitella in Val di Chiana (AR)</t>
  </si>
  <si>
    <t>39-575-497554</t>
  </si>
  <si>
    <t>39-575-410186</t>
  </si>
  <si>
    <t>info@prestige272.ar.it</t>
  </si>
  <si>
    <t>ROBERTO MAGI SPA</t>
  </si>
  <si>
    <t>Via di Basserone, 2Loc. Badia al Pino, Civitella in Valdichiana, Arezzo</t>
  </si>
  <si>
    <t>39-575-355224</t>
  </si>
  <si>
    <t>39-575-372373</t>
  </si>
  <si>
    <t>info@robertomagi.com</t>
  </si>
  <si>
    <t>http://www.robertomagi.com/</t>
  </si>
  <si>
    <t>ROTA E ROTA - ERREDUE SRL</t>
  </si>
  <si>
    <t>Gold Jewelry, Platinum Jewelry, Gemset Jewelry/Precious Stone Jewelry, Diamond Jewelry, Semi-Precious Stone</t>
  </si>
  <si>
    <t>Via Adige 20, Milano</t>
  </si>
  <si>
    <t>39-131-945335</t>
  </si>
  <si>
    <t>info@erreduejewels.com</t>
  </si>
  <si>
    <t>STEFANI ARGENTO SRL</t>
  </si>
  <si>
    <t>Via dell'Oreficeria 40, Vicenza - Italy</t>
  </si>
  <si>
    <t>39-444-288136</t>
  </si>
  <si>
    <t>39-444-288116</t>
  </si>
  <si>
    <t>info@stefaniargento.com</t>
  </si>
  <si>
    <t>http://www.stefaniargento.com/</t>
  </si>
  <si>
    <t>TRADEMAX DI BARBI MARIO MASSIMO</t>
  </si>
  <si>
    <t>Via Benvenuto Cellini 21, Bassano Del Grappa</t>
  </si>
  <si>
    <t>39-424-511161</t>
  </si>
  <si>
    <t>39-424-382622</t>
  </si>
  <si>
    <t>info@trdemax.it</t>
  </si>
  <si>
    <t>SIA SCALA DI VALORI</t>
  </si>
  <si>
    <t>Amber Jewelry</t>
  </si>
  <si>
    <t>Torna iela 4, 2-C, 202, Riga</t>
  </si>
  <si>
    <t>Latvia</t>
  </si>
  <si>
    <t>371-2-2329022</t>
  </si>
  <si>
    <t>amberline.lv@gmail.com</t>
  </si>
  <si>
    <t>AMBER ALEX LTD</t>
  </si>
  <si>
    <t>Bendroviu g.7, Palanga</t>
  </si>
  <si>
    <t>Lithuania</t>
  </si>
  <si>
    <t>370-460-43028</t>
  </si>
  <si>
    <t>370-460-31200</t>
  </si>
  <si>
    <t>office@amberalex.lt</t>
  </si>
  <si>
    <t>http://www.amberalex.lt/</t>
  </si>
  <si>
    <t>AMBER SEASIDE</t>
  </si>
  <si>
    <t>Rimku 37, 95006 Klaipeda, Lithuania Klaipeda</t>
  </si>
  <si>
    <t>370-46-322264</t>
  </si>
  <si>
    <t>370-46-324222</t>
  </si>
  <si>
    <t>pajgint@takas.lt</t>
  </si>
  <si>
    <t>http://www.amberseaside.com/</t>
  </si>
  <si>
    <t>AMBER WORLD LT</t>
  </si>
  <si>
    <t>Konstitucijos PR. 9-124 Vilnius</t>
  </si>
  <si>
    <t>370-5-2102837</t>
  </si>
  <si>
    <t>350-5-2102835</t>
  </si>
  <si>
    <t>market@amberword-trade.com</t>
  </si>
  <si>
    <t>AMBERHOME LT</t>
  </si>
  <si>
    <t>Laisves 65, Kretinga, LT-97148</t>
  </si>
  <si>
    <t>370-606-11204</t>
  </si>
  <si>
    <t>info@amberhome.biz</t>
  </si>
  <si>
    <t>D. MILIAUS UKI</t>
  </si>
  <si>
    <t>3 Misko G., Kretingos Raj.</t>
  </si>
  <si>
    <t>370-606-13750</t>
  </si>
  <si>
    <t>370-445-42888</t>
  </si>
  <si>
    <t>info@amberdm.lt</t>
  </si>
  <si>
    <t>http://www.amberdm.lt/</t>
  </si>
  <si>
    <t>SAULUVA</t>
  </si>
  <si>
    <t>Literatu Street 3, Vilnius, Lithuania Vilnius</t>
  </si>
  <si>
    <t>370-67429308,370-68643906</t>
  </si>
  <si>
    <t>info@sauluva.lt</t>
  </si>
  <si>
    <t>http://www.sauluva.lt/</t>
  </si>
  <si>
    <t>CLASSIC JEWELLERS</t>
  </si>
  <si>
    <t>Diamond Jewelry, Pearl Jewelry, Loose Pearl</t>
  </si>
  <si>
    <t>293 Republic Street Valletta VLT 1110</t>
  </si>
  <si>
    <t>Malta</t>
  </si>
  <si>
    <t>356-21-220200</t>
  </si>
  <si>
    <t>356-21-248207</t>
  </si>
  <si>
    <t>cjvalletta@classicjewellers.com.mt</t>
  </si>
  <si>
    <t>http://www.classicjewellers.com.mt/</t>
  </si>
  <si>
    <t>EDWARD LOWELL CO., LTD.</t>
  </si>
  <si>
    <t>Gold Jewelry, Gemset Jewelry/Precious Stone Jewelry, Diamond Jewelry, Pearl Jewelry</t>
  </si>
  <si>
    <t>7, Zachary Street,Valletta, VLT 1510,</t>
  </si>
  <si>
    <t>356-21-384503</t>
  </si>
  <si>
    <t>356-21-237750</t>
  </si>
  <si>
    <t>info@elcol.com</t>
  </si>
  <si>
    <t>http://www.elcol.com</t>
  </si>
  <si>
    <t>ITALA GOLD JEWELLERY LTD.</t>
  </si>
  <si>
    <t>B24 A Bulebel Industrial Estate ZTN 08 Zejtun</t>
  </si>
  <si>
    <t>356-21-693662-3</t>
  </si>
  <si>
    <t>356-21-693660</t>
  </si>
  <si>
    <t>italae@goldbal.net.mt</t>
  </si>
  <si>
    <t>ORO BOLEADO, SA DE CV</t>
  </si>
  <si>
    <t>Mezanine, Centro Joyero Republica, Paseo Del Hospicio #57, Guadalajara, Jalisco</t>
  </si>
  <si>
    <t>Mexico</t>
  </si>
  <si>
    <t>52-33-36183533</t>
  </si>
  <si>
    <t>52-33-36188843</t>
  </si>
  <si>
    <t>export@oroboleado.com</t>
  </si>
  <si>
    <t>ACCESSA B.V.</t>
  </si>
  <si>
    <t>Handelskade 7,Obdam</t>
  </si>
  <si>
    <t>Netherlands</t>
  </si>
  <si>
    <t>31-226-452844</t>
  </si>
  <si>
    <t>31-226-45-060</t>
  </si>
  <si>
    <t>info@bulatti.nl</t>
  </si>
  <si>
    <t>BRON SIERADEN</t>
  </si>
  <si>
    <t>Gemset Jewelry/Precious Stone Jewelry</t>
  </si>
  <si>
    <t>P.O. Box 29, 2870 AA Schoonhoven</t>
  </si>
  <si>
    <t>31-18-2382900</t>
  </si>
  <si>
    <t>info@bronsieraden.nl</t>
  </si>
  <si>
    <t>http://www.bronjewelry.com/</t>
  </si>
  <si>
    <t>C &amp; S INTERNATIONAL B.V.</t>
  </si>
  <si>
    <t>Zwolseweg 48,LB Barendrecht</t>
  </si>
  <si>
    <t>31-0180-532721</t>
  </si>
  <si>
    <t>info@csdesigns.eu</t>
  </si>
  <si>
    <t>http://www.cszheng.nl</t>
  </si>
  <si>
    <t>GASSAN DIAMONDS</t>
  </si>
  <si>
    <t>Watches</t>
  </si>
  <si>
    <t>Nieuwe Uilenburgerstraat 173 - 175,Amsterdam</t>
  </si>
  <si>
    <t>32-20-6225333</t>
  </si>
  <si>
    <t>online@gassan.com</t>
  </si>
  <si>
    <t>https://www.gassan.com</t>
  </si>
  <si>
    <t>I.B.B.</t>
  </si>
  <si>
    <t>Lemelerbergweg 42,Amsterdam</t>
  </si>
  <si>
    <t>31-20-3428080</t>
  </si>
  <si>
    <t>31-20-6915901</t>
  </si>
  <si>
    <t>info@ibbamsterdam.nl</t>
  </si>
  <si>
    <t>http://www.ibbamsterdam.nl</t>
  </si>
  <si>
    <t>JEH COLLECTION</t>
  </si>
  <si>
    <t>Kon. Julianaweg 4,Maasland</t>
  </si>
  <si>
    <t>31-10-5913651</t>
  </si>
  <si>
    <t>31-10-5923755</t>
  </si>
  <si>
    <t>info@jehjewels.nl</t>
  </si>
  <si>
    <t>http://www.jehjewels.com/</t>
  </si>
  <si>
    <t>LUCADI JUWELIERS</t>
  </si>
  <si>
    <t>Silver Jewelry, Diamond Jewelry</t>
  </si>
  <si>
    <t>Postbus 19385, 2500 CJ Den Haag,</t>
  </si>
  <si>
    <t>31-70-3766300</t>
  </si>
  <si>
    <t>31-70-3648542</t>
  </si>
  <si>
    <t>info@lucadi.nl</t>
  </si>
  <si>
    <t>https://www.lucardi.nl</t>
  </si>
  <si>
    <t>STELMAN JUWELIER</t>
  </si>
  <si>
    <t>Plaats 26, 25132 AE Den Haag</t>
  </si>
  <si>
    <t>31-70-3469601</t>
  </si>
  <si>
    <t>juwelier@steltman.nl</t>
  </si>
  <si>
    <t>http://www.steltman.nl</t>
  </si>
  <si>
    <t>THEO LUCAS JUWELIER</t>
  </si>
  <si>
    <t>Botterlaan 39, 4484RA Kortgene</t>
  </si>
  <si>
    <t>31-11-3306405</t>
  </si>
  <si>
    <t>info@lucasjuwelier.nl</t>
  </si>
  <si>
    <t>https://www.lucasjuwelier.nl/</t>
  </si>
  <si>
    <t>ARGOSY JEWELLERY LIMITED</t>
  </si>
  <si>
    <t>87 Victoria Street Q, Christchurch ,</t>
  </si>
  <si>
    <t>New Zealand</t>
  </si>
  <si>
    <t>64-03-3669332</t>
  </si>
  <si>
    <t>64-03-3669313</t>
  </si>
  <si>
    <t>argosy.jerellery@clear.net.nz</t>
  </si>
  <si>
    <t>http://www.rohan.co.nz/</t>
  </si>
  <si>
    <t>OPAL PACIFIC LTD</t>
  </si>
  <si>
    <t>Pearl Jewelry, Jewelry Display</t>
  </si>
  <si>
    <t>Opal Jewelry</t>
  </si>
  <si>
    <t>P.O.Box 9803, Newmarket, Auckland, 1149</t>
  </si>
  <si>
    <t>64-9-3576700</t>
  </si>
  <si>
    <t>64-9-3576699</t>
  </si>
  <si>
    <t>info@opalpacific.co.nz</t>
  </si>
  <si>
    <t>http://www.opalpacific.co.nz/</t>
  </si>
  <si>
    <t>IBRAHIM INUWA AND SONS LIMITED.</t>
  </si>
  <si>
    <t>Shop No L-145 Mohammed Abubakar Rimi Market, Kano. Kano. P.O.Box 1689. ,</t>
  </si>
  <si>
    <t>Nigeria</t>
  </si>
  <si>
    <t>234-64-315119</t>
  </si>
  <si>
    <t>ibrahim_inuwa@hotmail.com</t>
  </si>
  <si>
    <t>DONNAS SMYKKEGALLERI DONNA JEAN</t>
  </si>
  <si>
    <t>Precious Stone</t>
  </si>
  <si>
    <t>Stortorvets Basarer Storto,Oslo</t>
  </si>
  <si>
    <t>Norway</t>
  </si>
  <si>
    <t>47-22-41-44-07</t>
  </si>
  <si>
    <t>donnasmy@donnassmykkegalleri.no</t>
  </si>
  <si>
    <t>http://www.donnassmykkegalleri.no/</t>
  </si>
  <si>
    <t>ARIN S.A.</t>
  </si>
  <si>
    <t>Jr. El Amauta 197 Urb. San Juan Bautista de Villa Lima 09</t>
  </si>
  <si>
    <t>Peru</t>
  </si>
  <si>
    <t>51-1-2547892 ext 211</t>
  </si>
  <si>
    <t>VENTAS@ARINSA.COM.PE</t>
  </si>
  <si>
    <t>http://www.arinsa.com.pe/</t>
  </si>
  <si>
    <t>ALL SILVER</t>
  </si>
  <si>
    <t>ul. Legionow 90, 42-202 Czestochowa</t>
  </si>
  <si>
    <t>Poland</t>
  </si>
  <si>
    <t>+48 34 3223780</t>
  </si>
  <si>
    <t>info@allsilver.pl</t>
  </si>
  <si>
    <t>http://www.allsilver.net/en</t>
  </si>
  <si>
    <t>AMBER-KEWA</t>
  </si>
  <si>
    <t>Plywacka 11, Pruszkow, 05-800</t>
  </si>
  <si>
    <t>48-60-1242827</t>
  </si>
  <si>
    <t>48-22-7288140</t>
  </si>
  <si>
    <t>office@kewa.pl</t>
  </si>
  <si>
    <t>http://www.kewa.pl/</t>
  </si>
  <si>
    <t>AMBERSIL ADAM MISZTAL</t>
  </si>
  <si>
    <t>POPRZECZNA 8D, Mysiadlo, MYSIADLO</t>
  </si>
  <si>
    <t>48-22-7509425</t>
  </si>
  <si>
    <t>ambersilver@wp.pl</t>
  </si>
  <si>
    <t>http://www.ambersil.com.pl/</t>
  </si>
  <si>
    <t>AMBRA-CASA CEZARY KRASZEWSKI</t>
  </si>
  <si>
    <t>Agent, Distributor, Importer</t>
  </si>
  <si>
    <t>Al Stanow Zjednoczonych 26/152 Warszawa</t>
  </si>
  <si>
    <t>48-798-482954</t>
  </si>
  <si>
    <t>office@artamberpol.pl</t>
  </si>
  <si>
    <t>BACO CO. GRZEGORZ DEJCZ</t>
  </si>
  <si>
    <t>Szybowcowa 8A, Gdansk</t>
  </si>
  <si>
    <t>48-58-3412500</t>
  </si>
  <si>
    <t>48-58-3413338</t>
  </si>
  <si>
    <t>office@dejwis.com</t>
  </si>
  <si>
    <t>BIAMET</t>
  </si>
  <si>
    <t>Gold Jewelry, Silver Jewelry, Costume Jewelry, Precious Stone, Semi-Precious Stone</t>
  </si>
  <si>
    <t>Ul. Ciolkowskiego 155, 15-545 Bialystok,</t>
  </si>
  <si>
    <t>48-85-7421601</t>
  </si>
  <si>
    <t>biametbis@biametbis.pl</t>
  </si>
  <si>
    <t>http://www.biametbis.pl/</t>
  </si>
  <si>
    <t>DE TIAN SP. Z</t>
  </si>
  <si>
    <t>70-407 Szczecin, ul. Obro?c?w Stalingradu 24</t>
  </si>
  <si>
    <t>+48 91 485 47 80</t>
  </si>
  <si>
    <t>+48 91 485 47 82</t>
  </si>
  <si>
    <t>bozena@de-tian.com.pl</t>
  </si>
  <si>
    <t>http://www.de-tian.com.pl/</t>
  </si>
  <si>
    <t>FH KALOTA</t>
  </si>
  <si>
    <t>ul. S?onecznikowa 4, 42-224 Cz?stochowa</t>
  </si>
  <si>
    <t>+48 606 322 588</t>
  </si>
  <si>
    <t>kontakt@bizuteriakalota.pl</t>
  </si>
  <si>
    <t>http://www.bizuteriakalota.pl/</t>
  </si>
  <si>
    <t>GREGSTON</t>
  </si>
  <si>
    <t>Gemset Jewelry/Precious Stone Jewelry, Pearl Jewelry, Costume Jewelry</t>
  </si>
  <si>
    <t>Grzegorz Jakubczyk 94-225 ??d?</t>
  </si>
  <si>
    <t>+48 601352671</t>
  </si>
  <si>
    <t>+48 42 6346990</t>
  </si>
  <si>
    <t>gregor@gregstone.pl</t>
  </si>
  <si>
    <t>http://www.gregstone.pl</t>
  </si>
  <si>
    <t>ITAR BEATA KOPYSC</t>
  </si>
  <si>
    <t>ul. Sikorskiego 22 23-204 Kra?nik woj.lubelskie Polska</t>
  </si>
  <si>
    <t>+81 825 96 90</t>
  </si>
  <si>
    <t>+81 825 96 13</t>
  </si>
  <si>
    <t>biuro.itar@itarsilver.pl</t>
  </si>
  <si>
    <t>http://www.itarsilver.pl/</t>
  </si>
  <si>
    <t>JANTAR STUDIO ARTUR MIKLEWSKI</t>
  </si>
  <si>
    <t>Ogrodowa 31 Tomianki-Kietpin</t>
  </si>
  <si>
    <t>48-50-2655095</t>
  </si>
  <si>
    <t>jantarstudio@wp.pl</t>
  </si>
  <si>
    <t>KEWA</t>
  </si>
  <si>
    <t>Plywacka11, 05-800 Proszknow</t>
  </si>
  <si>
    <t>48-22-7283112</t>
  </si>
  <si>
    <t>KROLEWSKI BURSZTYN K&amp;B SP.Z.O.O.</t>
  </si>
  <si>
    <t>Distributor, Importer, Manufacturer, Retailer, Wholesaler</t>
  </si>
  <si>
    <t>Jana Matejki 21/2, 280-232, Gdansk, Gdansk</t>
  </si>
  <si>
    <t>48-46-736120187</t>
  </si>
  <si>
    <t>krolewskibursztyn@gmail.com</t>
  </si>
  <si>
    <t>MAGMA-ART MAGDALENA GLADYSZ</t>
  </si>
  <si>
    <t>Distributor, Importer, Retailer, Wholesaler</t>
  </si>
  <si>
    <t>Gold Jewelry, Silver Jewelry, Platinum Jewelry, Diamond Jewelry, Costume Jewelry</t>
  </si>
  <si>
    <t>ul. Basztowa 4/5, 31-134 Krakow</t>
  </si>
  <si>
    <t>+48 501870927</t>
  </si>
  <si>
    <t>biuro@magmaart.pl</t>
  </si>
  <si>
    <t>https://www.magmaart.pl/</t>
  </si>
  <si>
    <t>MIRAZ GRZEGORZ PISULA</t>
  </si>
  <si>
    <t>Silver Jewelry, Gemset Jewelry/Precious Stone Jewelry</t>
  </si>
  <si>
    <t>3 Maja 82 41-800 Zabrze ?l?skie</t>
  </si>
  <si>
    <t>+48 604455416</t>
  </si>
  <si>
    <t>pisula@autograf.pl</t>
  </si>
  <si>
    <t>http://www.mirazsrebro.pl/</t>
  </si>
  <si>
    <t>PPHU DIAMENT PLUS</t>
  </si>
  <si>
    <t>Gold Jewelry, Silver Jewelry, Diamond Jewelry, Costume Jewelry</t>
  </si>
  <si>
    <t>Ul. Korzeniowskiego 7 15-519 Bia?ystok NIP 966-086-79-45 REGON 050303612</t>
  </si>
  <si>
    <t>+85 742 33 99</t>
  </si>
  <si>
    <t>kontakt@diamentplus.pl</t>
  </si>
  <si>
    <t>https://www.diamentplus.pl/</t>
  </si>
  <si>
    <t>RODIUM SP.J.</t>
  </si>
  <si>
    <t>Rogozi?skiego 6 - U4 31-559 Krak?w NIP 676-005-44-30</t>
  </si>
  <si>
    <t>+48 12 619 71 50</t>
  </si>
  <si>
    <t>rodium@rodium.pl</t>
  </si>
  <si>
    <t>https://www.rodium.pl/</t>
  </si>
  <si>
    <t>SILVER TOP WLODZIMIERZKARPINSKI</t>
  </si>
  <si>
    <t>Bujny, ul. Piotrkowska 158, 97-371 Wola Krzysztoporska</t>
  </si>
  <si>
    <t>+48 790 690 165</t>
  </si>
  <si>
    <t>biuro@silvertop.com.pl</t>
  </si>
  <si>
    <t>http://www.silvertop.com.pl/</t>
  </si>
  <si>
    <t>SILVERPOL</t>
  </si>
  <si>
    <t>70-550 Szczecin, al. Wyzwolenia 14</t>
  </si>
  <si>
    <t>+48 91 488 02 04</t>
  </si>
  <si>
    <t>+48 91 433 63 26</t>
  </si>
  <si>
    <t>silverpol@silverpol.pl</t>
  </si>
  <si>
    <t>http://www.silverpol.pl/</t>
  </si>
  <si>
    <t>SREBROLEX. ZPH. ZAMOJSKI B.</t>
  </si>
  <si>
    <t>Wiosenna 12, 64-100 Leszno</t>
  </si>
  <si>
    <t>+48 601-944-225</t>
  </si>
  <si>
    <t>info@srebrolex.pl</t>
  </si>
  <si>
    <t>http://www.srebrolex.pl/</t>
  </si>
  <si>
    <t>TADO P.H.H. TADEUSZ LESZCYNSKI</t>
  </si>
  <si>
    <t>80-208 Gda?sk, Eliza Orzeszkowa 2</t>
  </si>
  <si>
    <t>+48 58 348 02 82</t>
  </si>
  <si>
    <t>+48 58 347 99 80</t>
  </si>
  <si>
    <t>biuro@tadosilver.pl</t>
  </si>
  <si>
    <t>http://www.tadosilver.pl</t>
  </si>
  <si>
    <t>VISANTI SP. Z.O.O.</t>
  </si>
  <si>
    <t>Warszawska 30 Street 25-312 Kielce</t>
  </si>
  <si>
    <t>+48 41 362-60-43</t>
  </si>
  <si>
    <t>+48 41 343-22-52</t>
  </si>
  <si>
    <t>online@visanti.pl</t>
  </si>
  <si>
    <t>https://www.visanti.pl/en</t>
  </si>
  <si>
    <t>ADALIT (JEWELLERY FACTORY)</t>
  </si>
  <si>
    <t>25/1 Olovozavodskaya Street, Novosibirsk,</t>
  </si>
  <si>
    <t>Russian Federation</t>
  </si>
  <si>
    <t>7-383 355 1553</t>
  </si>
  <si>
    <t>adalit@mail.ru</t>
  </si>
  <si>
    <t>http://www.adalit.ru</t>
  </si>
  <si>
    <t>ADAMAS</t>
  </si>
  <si>
    <t>Building 6, Alleya 5A, Beryozovaya Street, Moscow,</t>
  </si>
  <si>
    <t>7-495 737 3797</t>
  </si>
  <si>
    <t>7-495 739 4222</t>
  </si>
  <si>
    <t>mail@adamas.ru</t>
  </si>
  <si>
    <t>http://www.adamas.ru</t>
  </si>
  <si>
    <t>ALFA-KARAT (JEWELLERY GROUP)</t>
  </si>
  <si>
    <t>Kondratyevskiy Avenue 38, St.Petersburg,</t>
  </si>
  <si>
    <t>7-812 449 8629</t>
  </si>
  <si>
    <t>7-812 545 2357</t>
  </si>
  <si>
    <t>info@alfa-karat.ru</t>
  </si>
  <si>
    <t>http://www.alfa-karat.ru</t>
  </si>
  <si>
    <t>ALMAZ HOLDING</t>
  </si>
  <si>
    <t>7 Kosmonavtov Street, Building 2, Moscow,</t>
  </si>
  <si>
    <t>7-495 956 8989</t>
  </si>
  <si>
    <t>7-495 683 4875</t>
  </si>
  <si>
    <t>info@almaz-holding.ru</t>
  </si>
  <si>
    <t>http://www.almaz-holding.ru</t>
  </si>
  <si>
    <t>ARTFACET</t>
  </si>
  <si>
    <t>19, Building 10 Prienishnaya Street, Moscow,</t>
  </si>
  <si>
    <t>7-495 542 8040</t>
  </si>
  <si>
    <t>golden@artfacet.ru</t>
  </si>
  <si>
    <t>http://www.artfacet.ru</t>
  </si>
  <si>
    <t>BALTIC AMBER LTD</t>
  </si>
  <si>
    <t>Zaporogeskaya, 5A, Kaliningrad,</t>
  </si>
  <si>
    <t>7-401 264 2313</t>
  </si>
  <si>
    <t>baltic-amber@yandex.ru</t>
  </si>
  <si>
    <t>http://www.amber.kaliningrad.net</t>
  </si>
  <si>
    <t>BUSIKI</t>
  </si>
  <si>
    <t>Silver Jewelry, Pearl Jewelry, Costume Jewelry</t>
  </si>
  <si>
    <t>Big Carriage Lane, D.20, P.2, 2nd Floor, Moscow,</t>
  </si>
  <si>
    <t>7-495 229 8500</t>
  </si>
  <si>
    <t>7-903 762 2552</t>
  </si>
  <si>
    <t>http://www.busiki.ru</t>
  </si>
  <si>
    <t>COSMOS-ZOLOTO</t>
  </si>
  <si>
    <t>1 St. George's Lane, pp 1, Entrance 1, Moscow,</t>
  </si>
  <si>
    <t>7-495 692 5695</t>
  </si>
  <si>
    <t>info@cosmos-zoloto.ru</t>
  </si>
  <si>
    <t>http://www.cosmos-zoloto.ru</t>
  </si>
  <si>
    <t>FORMIKA</t>
  </si>
  <si>
    <t>อื่น ๆ, Loose Diamond, Precious Stone, Semi-Precious Stone, Synthetic Stone</t>
  </si>
  <si>
    <t>Nizhny Kislovskiy Lane, 6, Building 2, Office 108, Moscow,</t>
  </si>
  <si>
    <t>7-495 231 4085</t>
  </si>
  <si>
    <t>7-495 651 9545</t>
  </si>
  <si>
    <t>info@formicagem.ru</t>
  </si>
  <si>
    <t>http://www.formicagem.ru</t>
  </si>
  <si>
    <t>GOLDEN GROSS COMPANY</t>
  </si>
  <si>
    <t>2 Upper Syromyatnicheskaya Street, Moscow,</t>
  </si>
  <si>
    <t>7-495 916 1121</t>
  </si>
  <si>
    <t>centr@golden-gross.ru</t>
  </si>
  <si>
    <t>http://www.golden-gross.ru</t>
  </si>
  <si>
    <t>JEWELRY ZAVOD</t>
  </si>
  <si>
    <t>Energetikov 6, K. 1, St.Petersburg,</t>
  </si>
  <si>
    <t>7-812 528 0770</t>
  </si>
  <si>
    <t>7-812 493 3434</t>
  </si>
  <si>
    <t>mail@alfa-jewell.com</t>
  </si>
  <si>
    <t>http://www.alfa-jewell.com</t>
  </si>
  <si>
    <t>MAGIC OF LIFE JEWELS</t>
  </si>
  <si>
    <t>43 Kutuzovsky Avenue, Nomos Bank, Moscow,</t>
  </si>
  <si>
    <t>7-495 604 4540</t>
  </si>
  <si>
    <t>sale@magic-of-life.ru</t>
  </si>
  <si>
    <t>http://www.magic-of-life.ru</t>
  </si>
  <si>
    <t>MASKOM</t>
  </si>
  <si>
    <t>45A Beregovaya Street, Kostroma,</t>
  </si>
  <si>
    <t>7-494 247 9009</t>
  </si>
  <si>
    <t>info@maskomzoloto.ru</t>
  </si>
  <si>
    <t>http://www.maskomzoloto.ru</t>
  </si>
  <si>
    <t>MOUSSON ATELIER</t>
  </si>
  <si>
    <t>7/2, Office 12, Kozikhinskiy Alley, Bolshoy, Moscow,</t>
  </si>
  <si>
    <t>7-800 555 8107</t>
  </si>
  <si>
    <t>info@moussonatelier.ru</t>
  </si>
  <si>
    <t>http://www.moussonatelier.ru</t>
  </si>
  <si>
    <t>OROMIO</t>
  </si>
  <si>
    <t>1st Dobryninsky Pereulok 19, P.6, Office 1-2, Dobryninskaya Metro Station, Moscow,</t>
  </si>
  <si>
    <t>7-495 728 5747</t>
  </si>
  <si>
    <t>info@oromio.ru</t>
  </si>
  <si>
    <t>http://www.oromio.ru</t>
  </si>
  <si>
    <t>PREMIUM CLASS</t>
  </si>
  <si>
    <t>UL. Samora Machel, Etc. 8, Moscow,</t>
  </si>
  <si>
    <t>7-499 737 4721</t>
  </si>
  <si>
    <t>info@fresh925.ru</t>
  </si>
  <si>
    <t>http://www.fresh925.ru</t>
  </si>
  <si>
    <t>RUIS DIAMONDS</t>
  </si>
  <si>
    <t>UL. Nagatinskaya 5, Moscow,</t>
  </si>
  <si>
    <t>7-495 742 3492</t>
  </si>
  <si>
    <t>7-495 742 3498</t>
  </si>
  <si>
    <t>info@diamonds.ru</t>
  </si>
  <si>
    <t>http://www.diamonds.ru</t>
  </si>
  <si>
    <t>SIDAN-CONTRACT</t>
  </si>
  <si>
    <t>Krasnokazarmennaya Street, 15, P.1, Moscow,</t>
  </si>
  <si>
    <t>7-495 640 0011</t>
  </si>
  <si>
    <t>info@sidan.ru</t>
  </si>
  <si>
    <t>http://www.sidan.ru</t>
  </si>
  <si>
    <t>SILVER-WINGS</t>
  </si>
  <si>
    <t>Varshavskoe shosse 32, Moscow,</t>
  </si>
  <si>
    <t>7495 287 8441</t>
  </si>
  <si>
    <t>7-495 363 0530</t>
  </si>
  <si>
    <t>info@silver-wings.ru</t>
  </si>
  <si>
    <t>http://www.silver-wings.ru</t>
  </si>
  <si>
    <t>VEST, CO., LTD.</t>
  </si>
  <si>
    <t>16 Parizhskaya Kommuna Ivanovo,</t>
  </si>
  <si>
    <t>7-493 249 0464</t>
  </si>
  <si>
    <t>7-493 230 3438</t>
  </si>
  <si>
    <t>pechatka@bk.ru</t>
  </si>
  <si>
    <t>http://www.pechatka.ru</t>
  </si>
  <si>
    <t>JOSE MARTINS BARBOSA CA. CA.</t>
  </si>
  <si>
    <t>RUA DO TARALHAO,1179 FANZERE(PORTUGAL)</t>
  </si>
  <si>
    <t>San Marino</t>
  </si>
  <si>
    <t>barbosas@mail.telepac.pt</t>
  </si>
  <si>
    <t>A TURNER MANUFACTURING JEWELLERS</t>
  </si>
  <si>
    <t>Dean Turner</t>
  </si>
  <si>
    <t>15 Leeuwen Street, Central, Cape Town,</t>
  </si>
  <si>
    <t>South Africa</t>
  </si>
  <si>
    <t>27-214 242 528</t>
  </si>
  <si>
    <t>27-214 243 557</t>
  </si>
  <si>
    <t>dean@turnerjewellers.com</t>
  </si>
  <si>
    <t>http://www.turnerjewellers.com</t>
  </si>
  <si>
    <t>ANNA-B JEWELLERY CC</t>
  </si>
  <si>
    <t>Stainless Steel Jewelry</t>
  </si>
  <si>
    <t>Anna B Zetler</t>
  </si>
  <si>
    <t>Office #4, 35 On Rose, Rose Street, Cape Town,</t>
  </si>
  <si>
    <t>27-214 811 023</t>
  </si>
  <si>
    <t>27-214 811 024</t>
  </si>
  <si>
    <t>http://www.annab.co.za</t>
  </si>
  <si>
    <t>ARTHUR KAPLAN JEWELLERS</t>
  </si>
  <si>
    <t>PO Box 784429, Sandton,</t>
  </si>
  <si>
    <t>27-116 695 600</t>
  </si>
  <si>
    <t>27-867 620 095</t>
  </si>
  <si>
    <t>info@akj.co.za</t>
  </si>
  <si>
    <t>http://www.arthurkaplan.co.za</t>
  </si>
  <si>
    <t>BEAUDELL DESIGNS</t>
  </si>
  <si>
    <t>Gold Jewelry, Gemset Jewelry/Precious Stone Jewelry, Diamond Jewelry, อื่น ๆ</t>
  </si>
  <si>
    <t>511 Queenswood Gardens, 255 Garret street, Pretoria,</t>
  </si>
  <si>
    <t>27-832 823 566</t>
  </si>
  <si>
    <t>info@beaudell.co.za</t>
  </si>
  <si>
    <t>https://www.beaudell.co.za</t>
  </si>
  <si>
    <t>FOSCHINI RETAIL GROUP (PTY) LTD (PAROW EAST)</t>
  </si>
  <si>
    <t>TFG Head Office, Stanley Lewis Centre, 340 Voortrekker Road, Parow East,</t>
  </si>
  <si>
    <t>27-219 381 911</t>
  </si>
  <si>
    <t>http://www.foschini.co.za</t>
  </si>
  <si>
    <t>MASLOV INTERNATIONAL (PTY) LTD.</t>
  </si>
  <si>
    <t>27 Ridge Road, Parktown, Gauteng, Johannesburg,</t>
  </si>
  <si>
    <t>27-114 842 933</t>
  </si>
  <si>
    <t>27-114 842 876</t>
  </si>
  <si>
    <t>maslov@mweb.co.za</t>
  </si>
  <si>
    <t>NICK THE PEARL MAN</t>
  </si>
  <si>
    <t>Nick Husselman</t>
  </si>
  <si>
    <t>129B., Van der Merwe Avenue, Meyerspark, Pretoria,</t>
  </si>
  <si>
    <t>27-128 043 701</t>
  </si>
  <si>
    <t>27-128 045 527</t>
  </si>
  <si>
    <t>husselman@worldonline.co.za</t>
  </si>
  <si>
    <t>http://www.nickthepearlman.co.za</t>
  </si>
  <si>
    <t>ORO AFRICA</t>
  </si>
  <si>
    <t>Distributor, Importer, Manufacturer, Wholesaler</t>
  </si>
  <si>
    <t>170 Buitengracht Street, Central, Western Cape, Cape Town,</t>
  </si>
  <si>
    <t>27-214 809 860</t>
  </si>
  <si>
    <t>27-214 264 140</t>
  </si>
  <si>
    <t>orders@oroafrica.com</t>
  </si>
  <si>
    <t>http://www.oroafrica.com</t>
  </si>
  <si>
    <t>SILMAR MARKETING SA (PTY) LTD.</t>
  </si>
  <si>
    <t>PO Box 102, Melrose Arch, Gauteng, Johannesburg,</t>
  </si>
  <si>
    <t>27-112 144 100</t>
  </si>
  <si>
    <t>27-112 144 104</t>
  </si>
  <si>
    <t>silmar@icon.co.za</t>
  </si>
  <si>
    <t>SOMETHING SPECIAL IN JEWELLERY CC</t>
  </si>
  <si>
    <t>Oakhurst Office Park, 2nd Floor, North Wing, 11-13 St Andrews Rd, Parktown, Johannesburg,</t>
  </si>
  <si>
    <t>27-115 441 500</t>
  </si>
  <si>
    <t>27-116 434 987</t>
  </si>
  <si>
    <t>info@somethingspecial.co.za</t>
  </si>
  <si>
    <t>http://www.somethingspecial.co.za</t>
  </si>
  <si>
    <t>TANUR JEWELLERY</t>
  </si>
  <si>
    <t>George Du Plessis</t>
  </si>
  <si>
    <t>147 Victoria Wharf Shopping Center, Breakwater Boulevard, Cape Town,</t>
  </si>
  <si>
    <t>27-214 185 524</t>
  </si>
  <si>
    <t>27-214 185 526</t>
  </si>
  <si>
    <t>tanurwf@tjd.co.za</t>
  </si>
  <si>
    <t>THE BEAD SHOP</t>
  </si>
  <si>
    <t>Beads</t>
  </si>
  <si>
    <t>89, 1st Ave, Melville, Johannesburg,</t>
  </si>
  <si>
    <t>27-117 262 911</t>
  </si>
  <si>
    <t>27-114 826 938</t>
  </si>
  <si>
    <t>info@beadshop.co.za</t>
  </si>
  <si>
    <t>http://www.beadshop.co.za</t>
  </si>
  <si>
    <t>WEST JEWEL LTD.</t>
  </si>
  <si>
    <t>Gold Jewelry, Silver Jewelry, Platinum Jewelry</t>
  </si>
  <si>
    <t>118 Street, Georges Mall, Cape Town,</t>
  </si>
  <si>
    <t>27-214 242 474</t>
  </si>
  <si>
    <t>27-214 240 008</t>
  </si>
  <si>
    <t>info@westjewel.co.za</t>
  </si>
  <si>
    <t>http://www.westjewel.co.za</t>
  </si>
  <si>
    <t>WESTCOR CC</t>
  </si>
  <si>
    <t>17 Archimedes Street, Kramerville, Gauteng, Johannesburg,</t>
  </si>
  <si>
    <t>27-114 481 100</t>
  </si>
  <si>
    <t>27-114 481 070</t>
  </si>
  <si>
    <t>westcor@iafrica.com</t>
  </si>
  <si>
    <t>http://www.westcor.co.za</t>
  </si>
  <si>
    <t>AGUILAR DE DIOS EXPORTACION S.A.</t>
  </si>
  <si>
    <t>Aguilar De Dios Ruiz Jose</t>
  </si>
  <si>
    <t>Rey Heredia, 29, Cordoba,</t>
  </si>
  <si>
    <t>Spain</t>
  </si>
  <si>
    <t>34-957 473 750</t>
  </si>
  <si>
    <t>34-957 484 489</t>
  </si>
  <si>
    <t>add@aguilardedios.com</t>
  </si>
  <si>
    <t>http://www.aguilardedios.com</t>
  </si>
  <si>
    <t>ALMACENES BUSTINZA S.A.</t>
  </si>
  <si>
    <t>Jon Bernedo</t>
  </si>
  <si>
    <t>C. Ribera, 2, Bilbao,</t>
  </si>
  <si>
    <t>34-944 792 310</t>
  </si>
  <si>
    <t>34-946 792 855</t>
  </si>
  <si>
    <t>info@bustinzajoyas.com</t>
  </si>
  <si>
    <t>http://www.bustinzajoyas.com</t>
  </si>
  <si>
    <t>ANTHONY'S ANTIQUES SHOP</t>
  </si>
  <si>
    <t>Avda. Ramon y Cajal No 40, Fuengirola, Malaga,</t>
  </si>
  <si>
    <t>34-952 588 795</t>
  </si>
  <si>
    <t>34-609 529 633</t>
  </si>
  <si>
    <t>diamonds@anthonys-diamonds.com</t>
  </si>
  <si>
    <t>http://www.anthonys-diamonds.com</t>
  </si>
  <si>
    <t>ANTONIO LOPEZ MONTERO S.L.</t>
  </si>
  <si>
    <t>C/Esmeralda, parcelas 12-13 (Pol?gono El Granadal) C.P. C?rdoba (Espa?a)</t>
  </si>
  <si>
    <t>957 43 86 10</t>
  </si>
  <si>
    <t>957 26 12 12</t>
  </si>
  <si>
    <t>info@alopez-montero.com</t>
  </si>
  <si>
    <t>ARTE JOYA SL</t>
  </si>
  <si>
    <t>Carrer Comtal, 2 PPAL, Barcelona, Barcelona , Barcelona, Malaga</t>
  </si>
  <si>
    <t>AS &amp; AS</t>
  </si>
  <si>
    <t>Lorge Borraz Gascon</t>
  </si>
  <si>
    <t>La Safa, 12 Nave 32, Pol. Industrial Sagefra, Blanes,</t>
  </si>
  <si>
    <t>34-972 357 200</t>
  </si>
  <si>
    <t>34-972 368 123</t>
  </si>
  <si>
    <t>info@asxas.com</t>
  </si>
  <si>
    <t>http://www.asxas.com</t>
  </si>
  <si>
    <t>BOHEMME</t>
  </si>
  <si>
    <t>Antonio Espaliu</t>
  </si>
  <si>
    <t>Parque Joyero de Cordoba, Fabrica 905, Ctra. Palma del Rio, km 3, Cordoba,</t>
  </si>
  <si>
    <t>34-957 467 888</t>
  </si>
  <si>
    <t>34-957 467 913</t>
  </si>
  <si>
    <t>info@bohemme.es</t>
  </si>
  <si>
    <t>http://www.bohemme.es</t>
  </si>
  <si>
    <t>CASTELLANO JOYEROS</t>
  </si>
  <si>
    <t>Calle Obispo San Juan de Ribera, 11, Badajoz,</t>
  </si>
  <si>
    <t>34-924 224 258</t>
  </si>
  <si>
    <t>34-924 220 172</t>
  </si>
  <si>
    <t>castellanojoyeros@gmail.com</t>
  </si>
  <si>
    <t>http://www.castellanojoyeros.com</t>
  </si>
  <si>
    <t>COMERCIAL JADE CANARIAS SL</t>
  </si>
  <si>
    <t>Av. Venezuela, 6 LOCAL 2 C(ESPERANZA-VELE ), 38007, Santa Cruz de Tenerife (STA CRUZ DE TENERIFE)</t>
  </si>
  <si>
    <t>34922 226 793</t>
  </si>
  <si>
    <t>jade@jadecanarias.com</t>
  </si>
  <si>
    <t>CREACIONES MIGUEL ANGEL</t>
  </si>
  <si>
    <t>JARDINES, 14 GRANNADA</t>
  </si>
  <si>
    <t>958 535 603</t>
  </si>
  <si>
    <t>sales@miguelangel.com</t>
  </si>
  <si>
    <t>http://www.miguelangel.com</t>
  </si>
  <si>
    <t>CREARTHAI SL</t>
  </si>
  <si>
    <t>Calle Constitucio, 4 - B, Benetusser , Valencia</t>
  </si>
  <si>
    <t>taxcocentral@terra.es</t>
  </si>
  <si>
    <t>CRISTIAN LAY</t>
  </si>
  <si>
    <t>CRISTIAN LAY Central Ctra. De Badajoz, 54 - Jerez de los Caballeros Badajoz (Spain)</t>
  </si>
  <si>
    <t>924 73 18 25 - 900 50 54 26</t>
  </si>
  <si>
    <t>central@cristianlay.com</t>
  </si>
  <si>
    <t>https://www.cristianlay.com</t>
  </si>
  <si>
    <t>DAMASO MARTINEZ</t>
  </si>
  <si>
    <t>Fernando Fernando</t>
  </si>
  <si>
    <t>Maria Diaz Haroko Kalea, 25, Bilbao, Bizkaia,</t>
  </si>
  <si>
    <t>34-944 398 787</t>
  </si>
  <si>
    <t>34-944 398 788</t>
  </si>
  <si>
    <t>dm@damasomartinez.com</t>
  </si>
  <si>
    <t>http://www.damasomartinez.com</t>
  </si>
  <si>
    <t>DISTRIBUCIONES KASKOTE. S.L.</t>
  </si>
  <si>
    <t>DISTRIBUCIONES KASKOTE S.L. Carretera de les Arenes n?27</t>
  </si>
  <si>
    <t>(+34) 972 254 482</t>
  </si>
  <si>
    <t>info@kaskote.com</t>
  </si>
  <si>
    <t>http://www.kaskote.com</t>
  </si>
  <si>
    <t>DITTON JEWELL SL</t>
  </si>
  <si>
    <t>CALLE MAGISTRAT JOSE MARIA HARO, 10 ,Valencia</t>
  </si>
  <si>
    <t>+34 963723935</t>
  </si>
  <si>
    <t>dittonjewell@yahoo.es</t>
  </si>
  <si>
    <t>DOALLO PLATA SL</t>
  </si>
  <si>
    <t>R?a Progreso, 87, Ourense, Ourense, Espa?a</t>
  </si>
  <si>
    <t>+34 988242704</t>
  </si>
  <si>
    <t>DURAN</t>
  </si>
  <si>
    <t>Goya, 19 Madrid Espa?a</t>
  </si>
  <si>
    <t>+34 914 264 030</t>
  </si>
  <si>
    <t>DJmadrid@duranjoyeros.com</t>
  </si>
  <si>
    <t>https://www.duranjoyeros.com</t>
  </si>
  <si>
    <t>EUROSILMEX</t>
  </si>
  <si>
    <t>Paseo de las Delicias, 30, 4a. 28045 Madrid, Espa?a.</t>
  </si>
  <si>
    <t>(34)914678249</t>
  </si>
  <si>
    <t>ventas@eurosilmex.com</t>
  </si>
  <si>
    <t>http://www.eurosilmex.com</t>
  </si>
  <si>
    <t>EXP. PEDRO ROMERO MURIEL S.L.</t>
  </si>
  <si>
    <t>Carmen Dorado</t>
  </si>
  <si>
    <t>C. San Rafael De La Albaida No. 5 Cordoba,</t>
  </si>
  <si>
    <t>34-957 277 957</t>
  </si>
  <si>
    <t>34-957 400 236</t>
  </si>
  <si>
    <t>facturacion@pedro-romero.com</t>
  </si>
  <si>
    <t>http://www.pedro-romero.com</t>
  </si>
  <si>
    <t>FERMOL SA</t>
  </si>
  <si>
    <t>Calle del Capit?n Haya, 56, Madrid, Madrid, Espa?a</t>
  </si>
  <si>
    <t>+34 915701476</t>
  </si>
  <si>
    <t>nmarin3@hotmail.com</t>
  </si>
  <si>
    <t>GREVE INVEST,S.L</t>
  </si>
  <si>
    <t>C / Bijuters, 55-A Es Castell (Menorca) Balearic Islands</t>
  </si>
  <si>
    <t>(+34) 971 35 72 28 (Ext. 430)</t>
  </si>
  <si>
    <t>shop@vidal-vidal.com</t>
  </si>
  <si>
    <t>https://www.vidal-vidal.com</t>
  </si>
  <si>
    <t>INTERSEINA</t>
  </si>
  <si>
    <t>Calle Pedro Laborde, 15 Madrid</t>
  </si>
  <si>
    <t>info@imagen13.com</t>
  </si>
  <si>
    <t>JOAQUIN IGLESIAS SL</t>
  </si>
  <si>
    <t>CALLE CA?ETE 19</t>
  </si>
  <si>
    <t>joaquin@wanadoo.es</t>
  </si>
  <si>
    <t>JOID ART</t>
  </si>
  <si>
    <t>C. Dr. Robert, 3 - Apt. 140 Santa Coloma de Farners ? Girona, Spain</t>
  </si>
  <si>
    <t>(+34) 972 840 340</t>
  </si>
  <si>
    <t>joidart@joidart.com</t>
  </si>
  <si>
    <t>https://www.joidart.com</t>
  </si>
  <si>
    <t>JORGE REVILLA</t>
  </si>
  <si>
    <t>C/ Paloma, 29 Burgos</t>
  </si>
  <si>
    <t>(+34) 947 274 040</t>
  </si>
  <si>
    <t>34 947 274 068</t>
  </si>
  <si>
    <t>info@jorgerevilla.com</t>
  </si>
  <si>
    <t>http://www.jorgerevilla.com/</t>
  </si>
  <si>
    <t>JOYASUR</t>
  </si>
  <si>
    <t>Calle rub? 14001 C?rdoba.</t>
  </si>
  <si>
    <t>957 48 41 19</t>
  </si>
  <si>
    <t>info@joyasur.com</t>
  </si>
  <si>
    <t>https://www.joyasur.com</t>
  </si>
  <si>
    <t>JOYERIA MAS</t>
  </si>
  <si>
    <t>Avenida Libertad, n? 55. San Vicente del Raspeig Alicante</t>
  </si>
  <si>
    <t>+34 965 66 05 95</t>
  </si>
  <si>
    <t>tienda@masjoy.com</t>
  </si>
  <si>
    <t>https://www.unreloj.es</t>
  </si>
  <si>
    <t>JOYERIA SUAREZ</t>
  </si>
  <si>
    <t>Serrano, 63 Madrid, Madrid</t>
  </si>
  <si>
    <t>+34 917 819 940</t>
  </si>
  <si>
    <t>ventaonline@joyeriasuarez.com</t>
  </si>
  <si>
    <t>https://www.joyeriasuarez.com/</t>
  </si>
  <si>
    <t>JOYEROS 94,S.L. (SALVATORE PLATA)</t>
  </si>
  <si>
    <t>Fashion jewellery</t>
  </si>
  <si>
    <t>JOSE AGUILAR 12 BAJO IZQDA</t>
  </si>
  <si>
    <t>info@salvatorejoyeros.com</t>
  </si>
  <si>
    <t>http://www.salvatoreplata.es</t>
  </si>
  <si>
    <t>LARREA JOYEROS S.L.</t>
  </si>
  <si>
    <t>Sonia Madeira</t>
  </si>
  <si>
    <t>Calle Imprenta De La Alborada S/N (Pol. Ind. Las Quemadas), Cordoba</t>
  </si>
  <si>
    <t>34-957 326 311</t>
  </si>
  <si>
    <t>34-957 322 200</t>
  </si>
  <si>
    <t>larreajoyeros@larreajoyeros.com</t>
  </si>
  <si>
    <t>http://www.larreajoyeros.com</t>
  </si>
  <si>
    <t>MACOVAL, S.L</t>
  </si>
  <si>
    <t>Rafael Moreno</t>
  </si>
  <si>
    <t>Calle Rubi, 1, Poligono Empresarial el Granadal, Cordoba</t>
  </si>
  <si>
    <t>34-957 436 741</t>
  </si>
  <si>
    <t>export@macoval.com</t>
  </si>
  <si>
    <t>http://www.macoval.com</t>
  </si>
  <si>
    <t>OUROBRILHO</t>
  </si>
  <si>
    <t>R. Padre Andrade Silva 333 4420-240 Gondomar</t>
  </si>
  <si>
    <t>+351 22 464 40 71</t>
  </si>
  <si>
    <t>+351 22 464 40 72</t>
  </si>
  <si>
    <t>ourobrilho@netcabo.pt</t>
  </si>
  <si>
    <t>http://www.ourobrilho.pt</t>
  </si>
  <si>
    <t>PIE DE REY DESIGNS S.L.</t>
  </si>
  <si>
    <t>Enamel Jewelry</t>
  </si>
  <si>
    <t>Jose Javier Romero Jimenez</t>
  </si>
  <si>
    <t>Parque Joyero de Cordoba Fase 6 Fabrica 906 Ctra. Palma del Rio Km 3, Cordoba</t>
  </si>
  <si>
    <t>34-957 260 234</t>
  </si>
  <si>
    <t>info@piederey.com</t>
  </si>
  <si>
    <t>http://www.piederey.com</t>
  </si>
  <si>
    <t>RAFAEL GUIJO S.A.</t>
  </si>
  <si>
    <t>Parque Joyero de Cordoba, Fabrica 30, Ctra. Palma del Rio, Km 3,5, Cordoba,</t>
  </si>
  <si>
    <t>34-957 480 659</t>
  </si>
  <si>
    <t>34-957 481 251</t>
  </si>
  <si>
    <t>ragui@ragui.com</t>
  </si>
  <si>
    <t>http://www.ragui.es</t>
  </si>
  <si>
    <t>REASAS Y FORNITURAS, S.A.</t>
  </si>
  <si>
    <t>Avenida Cardenal Herrera oria, 65, Madrid</t>
  </si>
  <si>
    <t>reforsa@reforsa.com</t>
  </si>
  <si>
    <t>http://www.reforsa.com</t>
  </si>
  <si>
    <t>REJOY, S.A.</t>
  </si>
  <si>
    <t>Calle de San Romualdo, 26, Madrid</t>
  </si>
  <si>
    <t>+34 917 54 50 49</t>
  </si>
  <si>
    <t>yolanda@rejoysa.com</t>
  </si>
  <si>
    <t>SACAIG S.A.</t>
  </si>
  <si>
    <t>Juan Rufo, 11 BAJO , C?rdoba</t>
  </si>
  <si>
    <t>sacaig@ctv.es</t>
  </si>
  <si>
    <t>STYLE ARISTOS</t>
  </si>
  <si>
    <t>Pol. Asipo, Calle B, Plot 50, Nave 2 , 33428 , Cay?s</t>
  </si>
  <si>
    <t>+34 985 26 36 87</t>
  </si>
  <si>
    <t>+34 985 26 19 39</t>
  </si>
  <si>
    <t>info@stylearistos.com</t>
  </si>
  <si>
    <t>http://www.stylearistos.es/</t>
  </si>
  <si>
    <t>AB SPORRONG</t>
  </si>
  <si>
    <t>Gold Jewelry, Silver Jewelry, Costume Jewelry</t>
  </si>
  <si>
    <t>Hemvarnsgatan 11, SOLNA, P.O. Box 6042, 171 06 SOLNA,</t>
  </si>
  <si>
    <t>Sweden</t>
  </si>
  <si>
    <t>46-8446 5450</t>
  </si>
  <si>
    <t>46-8622 6672</t>
  </si>
  <si>
    <t>info@sporrong.se</t>
  </si>
  <si>
    <t>http://www.sporrong.com</t>
  </si>
  <si>
    <t>AFROART</t>
  </si>
  <si>
    <t>Hornsgatan 58, S-118 21, Stockholm,</t>
  </si>
  <si>
    <t>46-8642 5095</t>
  </si>
  <si>
    <t>46-8642 5025</t>
  </si>
  <si>
    <t>info@afroart.se</t>
  </si>
  <si>
    <t>http://www.afroart.se</t>
  </si>
  <si>
    <t>AHRENBECKS ADELSTENSSLIPERI AB</t>
  </si>
  <si>
    <t>Vasagatan 7, S-411 24, Goteborg,</t>
  </si>
  <si>
    <t>46-3113 6383</t>
  </si>
  <si>
    <t>46-3113 1034</t>
  </si>
  <si>
    <t>ahrenbeck@swipnet.se</t>
  </si>
  <si>
    <t>http://www.ahrenbecks.se</t>
  </si>
  <si>
    <t>BA KONSTGJUTERI AB</t>
  </si>
  <si>
    <t>Gold Jewelry, Diamond Jewelry, อื่น ๆ</t>
  </si>
  <si>
    <t>Jewelry Mounting</t>
  </si>
  <si>
    <t>Karl-Axel Andersson</t>
  </si>
  <si>
    <t>Ba Konstgjuteri AB, Box 2031, S-151 02, Sodertalje,</t>
  </si>
  <si>
    <t>46-8669 9322</t>
  </si>
  <si>
    <t>46-8669 9620</t>
  </si>
  <si>
    <t>ba@bakonstgjuteri.com</t>
  </si>
  <si>
    <t>http://www.bakonstgjuteri.com</t>
  </si>
  <si>
    <t>BENGT HALLBERG GULDSMEDS AB</t>
  </si>
  <si>
    <t>Box 955, 731 29, Koping,</t>
  </si>
  <si>
    <t>46-2218 4440</t>
  </si>
  <si>
    <t>46-2218 4458</t>
  </si>
  <si>
    <t>info@behguldsmide.se</t>
  </si>
  <si>
    <t>http://www.behguldsmide.se</t>
  </si>
  <si>
    <t>BILARTEX AB</t>
  </si>
  <si>
    <t>Surbrunnsv 5, 44830, Floda,</t>
  </si>
  <si>
    <t>46-3023 1951</t>
  </si>
  <si>
    <t>46-3023 1946</t>
  </si>
  <si>
    <t>info@bilartex.se</t>
  </si>
  <si>
    <t>http://www.dazzling.se</t>
  </si>
  <si>
    <t>BLOMDAHL MEDICAL AB</t>
  </si>
  <si>
    <t>Olofsdalsvagen 45, Halmstad,</t>
  </si>
  <si>
    <t>46-3518 1500</t>
  </si>
  <si>
    <t>46-3518 1501</t>
  </si>
  <si>
    <t>info@blomdahl.com</t>
  </si>
  <si>
    <t>https://www.blomdahl.com</t>
  </si>
  <si>
    <t>BRONSIL AB</t>
  </si>
  <si>
    <t>Guldhuset I Munktorp, Tallbacksvagen 1, Koping,</t>
  </si>
  <si>
    <t>46-2214 0454</t>
  </si>
  <si>
    <t>info@guldhuset.se</t>
  </si>
  <si>
    <t>http://www.guldhuset.se</t>
  </si>
  <si>
    <t>CONTINENTA AB</t>
  </si>
  <si>
    <t>Tegnergatan 13, Stockholm</t>
  </si>
  <si>
    <t>46-8673 0700</t>
  </si>
  <si>
    <t>46-8673 4045</t>
  </si>
  <si>
    <t>info@continenta.se</t>
  </si>
  <si>
    <t>http://www.continenta.com</t>
  </si>
  <si>
    <t>GAUDY STOCKHOLM AB</t>
  </si>
  <si>
    <t>Strandvagen 3, Box 5079, Stockholm,</t>
  </si>
  <si>
    <t>46-8661 2333</t>
  </si>
  <si>
    <t>46-8661 1233</t>
  </si>
  <si>
    <t>contact@gaudy.se</t>
  </si>
  <si>
    <t>http://www.gaudy.se</t>
  </si>
  <si>
    <t>GEOART AB</t>
  </si>
  <si>
    <t>Hornsgatan 29D, Stockholm,</t>
  </si>
  <si>
    <t>46-8642 1526</t>
  </si>
  <si>
    <t>mine@geoart.se</t>
  </si>
  <si>
    <t>http://www.geoart.se</t>
  </si>
  <si>
    <t>GOLDEN SWAN AB</t>
  </si>
  <si>
    <t>Indo Nordic, Box 2249, Stockholm,</t>
  </si>
  <si>
    <t>46-8206-2000</t>
  </si>
  <si>
    <t>46-8791 2355</t>
  </si>
  <si>
    <t>info@indonordic.se</t>
  </si>
  <si>
    <t>http://www.indonordic.se</t>
  </si>
  <si>
    <t>GULDBOLAGET I BERGKVARA AB</t>
  </si>
  <si>
    <t>Box 15, Bergkvara,</t>
  </si>
  <si>
    <t>46-4862 0987</t>
  </si>
  <si>
    <t>46-4862 6070</t>
  </si>
  <si>
    <t>info@guldbolaget.se</t>
  </si>
  <si>
    <t>http://www.guldbolaget.se</t>
  </si>
  <si>
    <t>GULDFYND</t>
  </si>
  <si>
    <t>Sundbybergsvagen 9, SOLNA,</t>
  </si>
  <si>
    <t>46-8626 0510</t>
  </si>
  <si>
    <t>46-8754 8618</t>
  </si>
  <si>
    <t>info@guldfynd.se</t>
  </si>
  <si>
    <t>http://www.guldfynd.se</t>
  </si>
  <si>
    <t>GULDTEKNIK I KOPING AB</t>
  </si>
  <si>
    <t>Jarnvagsg 11, Koping, Vastmanland,</t>
  </si>
  <si>
    <t>46-2211 5430</t>
  </si>
  <si>
    <t>46-2211 6664</t>
  </si>
  <si>
    <t>info@guldteknik.se</t>
  </si>
  <si>
    <t>HALLMANS IDROTTISKLUBBARNAS PRISINKOP AB</t>
  </si>
  <si>
    <t>Can Gunenc</t>
  </si>
  <si>
    <t>Elektrav 75-77, Hagersten,</t>
  </si>
  <si>
    <t>46-5559 7700</t>
  </si>
  <si>
    <t>46-5559 7710</t>
  </si>
  <si>
    <t>order@hallmans.se</t>
  </si>
  <si>
    <t>http://www.hallmans.se</t>
  </si>
  <si>
    <t>HOVJUVELERARE SVEDBOMS GULD</t>
  </si>
  <si>
    <t>Kanalg 7, Vetlanda,</t>
  </si>
  <si>
    <t>46-3831 5055</t>
  </si>
  <si>
    <t>46-3831 5121</t>
  </si>
  <si>
    <t>guld@svedboms-guld.se</t>
  </si>
  <si>
    <t>IDEGULD AB</t>
  </si>
  <si>
    <t>Osterlanggatan 44, Boras,</t>
  </si>
  <si>
    <t>46-3341 0631</t>
  </si>
  <si>
    <t>butiken@ideguld.se</t>
  </si>
  <si>
    <t>http://www.ideguld.se</t>
  </si>
  <si>
    <t>JO-AN'S GULD, AB</t>
  </si>
  <si>
    <t>P.O. Box 59, Koping,</t>
  </si>
  <si>
    <t>46-2213 2130</t>
  </si>
  <si>
    <t>46-2213 2460</t>
  </si>
  <si>
    <t>info@joansguld.se</t>
  </si>
  <si>
    <t>http://www.joansguld.se</t>
  </si>
  <si>
    <t>LAPPLAND DESIGN AB</t>
  </si>
  <si>
    <t>Storbacken, Storuman,</t>
  </si>
  <si>
    <t>46-9513 1118</t>
  </si>
  <si>
    <t>46-9513 1138</t>
  </si>
  <si>
    <t>info@lapplanddesign.se</t>
  </si>
  <si>
    <t>http://www.lapplanddesign.se</t>
  </si>
  <si>
    <t>METALLI SVENSKA FORSALJNINGS AB</t>
  </si>
  <si>
    <t>Gold Bar &amp; Silver Bar</t>
  </si>
  <si>
    <t>Flojelbergsgatan 16A, Molndal,</t>
  </si>
  <si>
    <t>46-5406 4650</t>
  </si>
  <si>
    <t>46-5406 4655</t>
  </si>
  <si>
    <t>info@metalli.se</t>
  </si>
  <si>
    <t>http://www.metalli.se</t>
  </si>
  <si>
    <t>REKLAMPROFILEN AB</t>
  </si>
  <si>
    <t>Olofsdalsv 19, Halmstad, Sverige,</t>
  </si>
  <si>
    <t>46-3513 5565</t>
  </si>
  <si>
    <t>46-3510 1780</t>
  </si>
  <si>
    <t>info@reklamprofilen.se</t>
  </si>
  <si>
    <t>ROSIN SMYCKEN AB</t>
  </si>
  <si>
    <t>Kavallerivagen 24, Sundbyberg,</t>
  </si>
  <si>
    <t>46-8665 7370</t>
  </si>
  <si>
    <t>46-8665 7373</t>
  </si>
  <si>
    <t>info@myjlry.se</t>
  </si>
  <si>
    <t>http://www.rosin.se</t>
  </si>
  <si>
    <t>RUFLI ADELSTENSSLIPERI AB</t>
  </si>
  <si>
    <t>Silver Jewelry, Gemset Jewelry/Precious Stone Jewelry, Diamond Jewelry, Pearl Jewelry</t>
  </si>
  <si>
    <t>P.O. Box 17080, Stockholm,</t>
  </si>
  <si>
    <t>46-8658 1515</t>
  </si>
  <si>
    <t>46-8658 4863</t>
  </si>
  <si>
    <t>contact@rufli.se</t>
  </si>
  <si>
    <t>http://www.rufli.se</t>
  </si>
  <si>
    <t>SANDSTROM &amp; DE WIT AB</t>
  </si>
  <si>
    <t>Storgatan 42, Linkoping,</t>
  </si>
  <si>
    <t>46-1314 9192</t>
  </si>
  <si>
    <t>info@sandstrom-dewit.se</t>
  </si>
  <si>
    <t>http://www.sandstrom-dewit.com</t>
  </si>
  <si>
    <t>SAVSJO GULDSMEDS AB</t>
  </si>
  <si>
    <t>P.O. Box 105, Savsjo,</t>
  </si>
  <si>
    <t>46-3821 3590</t>
  </si>
  <si>
    <t>46-3821 3090</t>
  </si>
  <si>
    <t>info@savsjoguldsmeds.se</t>
  </si>
  <si>
    <t>http://www.savsjoguldsmeds.se</t>
  </si>
  <si>
    <t>SCHALINS RINGAR AB</t>
  </si>
  <si>
    <t>Voltvagen 39, Ostersund,</t>
  </si>
  <si>
    <t>46-6351 6826</t>
  </si>
  <si>
    <t>46-6313 3917</t>
  </si>
  <si>
    <t>marten@schalins.se</t>
  </si>
  <si>
    <t>https://www.schalins.com</t>
  </si>
  <si>
    <t>SVEDBOM &amp; CO AB</t>
  </si>
  <si>
    <t>Gustavslundsvagen 151, Bromma, Stockholm,</t>
  </si>
  <si>
    <t>46-8704 8820</t>
  </si>
  <si>
    <t>46-8704 8490</t>
  </si>
  <si>
    <t>kenneth.svedbom@svedbomco.se</t>
  </si>
  <si>
    <t>https://www.svedbom.se</t>
  </si>
  <si>
    <t>SVEN WRANGE JUVELERARE AB</t>
  </si>
  <si>
    <t>Redbergsvagen 18, Goteborg, Sverige,</t>
  </si>
  <si>
    <t>46-3125 0080</t>
  </si>
  <si>
    <t>46-3125 1880</t>
  </si>
  <si>
    <t>info@wranges.se</t>
  </si>
  <si>
    <t>http://www.wranges.se</t>
  </si>
  <si>
    <t>SVENSKT GULDSMIDE &amp; DESIGN AB</t>
  </si>
  <si>
    <t>Sandberg Butiken, Nybrogatan 9, Stockholm,</t>
  </si>
  <si>
    <t>46-8679 9020</t>
  </si>
  <si>
    <t>stockholm@sandbergsweden.com</t>
  </si>
  <si>
    <t>http://www.sandbergsweden.com</t>
  </si>
  <si>
    <t>VICTOR JANSON GULDVARU AB</t>
  </si>
  <si>
    <t>Matti Lilljegren</t>
  </si>
  <si>
    <t>P.O. Box 4070, Stockholm,</t>
  </si>
  <si>
    <t>46-8164 5680</t>
  </si>
  <si>
    <t>46-8164 5690</t>
  </si>
  <si>
    <t>info@guldinvest.se</t>
  </si>
  <si>
    <t>http://www.victorjanson.netsell.se</t>
  </si>
  <si>
    <t>AMBASSADEURS S.A. (LES)</t>
  </si>
  <si>
    <t>Bahnhofstrasse 64, Zurich,</t>
  </si>
  <si>
    <t>Switzerland</t>
  </si>
  <si>
    <t>41-442 271 717</t>
  </si>
  <si>
    <t>41-223 112 061</t>
  </si>
  <si>
    <t>http://www.lesambassadeurs.ch</t>
  </si>
  <si>
    <t>ANDREW COHEN SA</t>
  </si>
  <si>
    <t>Nicky Pinkas</t>
  </si>
  <si>
    <t>5 Rue Du Marche, Geneva,</t>
  </si>
  <si>
    <t>41-228 185 878</t>
  </si>
  <si>
    <t>41-228 185 879</t>
  </si>
  <si>
    <t>npinkas@andrew-cohen.com</t>
  </si>
  <si>
    <t>APERO SWITZERLAND TM SA</t>
  </si>
  <si>
    <t>Guterstrasse 1, Postfach 2039, Luzern</t>
  </si>
  <si>
    <t>41-413 610 162</t>
  </si>
  <si>
    <t>41-413 610 251</t>
  </si>
  <si>
    <t>info@apero.ch</t>
  </si>
  <si>
    <t>http://www.apero.ch</t>
  </si>
  <si>
    <t>ATELIER TESSA GOLDSCHMIEDE</t>
  </si>
  <si>
    <t>Seidenstrasse 6, Lachen</t>
  </si>
  <si>
    <t>41-554 623 970</t>
  </si>
  <si>
    <t>goldschmiede@atelier-tessa.ch</t>
  </si>
  <si>
    <t>http://www.atelier-tessa.ch</t>
  </si>
  <si>
    <t>ATELIER TSCHAN</t>
  </si>
  <si>
    <t>Eggimannstrasse 23, Bern,</t>
  </si>
  <si>
    <t>41-796 562 350</t>
  </si>
  <si>
    <t>sandra.tschan@gmx.ch</t>
  </si>
  <si>
    <t>http://www.xtravagant.ch</t>
  </si>
  <si>
    <t>BERR AND PARTNERS S.A.</t>
  </si>
  <si>
    <t>Gemset Jewelry/Precious Stone Jewelry, อื่น ๆ</t>
  </si>
  <si>
    <t>Case postale 1199, Geneve 1</t>
  </si>
  <si>
    <t>41-223 106 110</t>
  </si>
  <si>
    <t>office@berrandpartners.ch</t>
  </si>
  <si>
    <t>http://www.elkeberr.com</t>
  </si>
  <si>
    <t>BIJOUTERIE BADER PROPRI&amp;Eacute;TAIRE KURZ SA</t>
  </si>
  <si>
    <t>Rue de la Confederation 11, Geneve</t>
  </si>
  <si>
    <t>41-223 117 076</t>
  </si>
  <si>
    <t>41-223 121 076</t>
  </si>
  <si>
    <t>contact@bijouteriebader.ch</t>
  </si>
  <si>
    <t>http://www.kurzschmuckuhren.ch</t>
  </si>
  <si>
    <t>BIJOUX BONNET S.A.</t>
  </si>
  <si>
    <t>Place des Halles 8, Neuchatel,</t>
  </si>
  <si>
    <t>41-327 258 482</t>
  </si>
  <si>
    <t>41-327 212 304</t>
  </si>
  <si>
    <t>info@bonnet.ch</t>
  </si>
  <si>
    <t>http://www.bonnet.ch</t>
  </si>
  <si>
    <t>BUCHERER AG</t>
  </si>
  <si>
    <t>Schwanenplatz 5, Lucerne</t>
  </si>
  <si>
    <t>41-413 697 700</t>
  </si>
  <si>
    <t>41-413 697 778</t>
  </si>
  <si>
    <t>luzern@bucherer.com</t>
  </si>
  <si>
    <t>http://www.bucherer.com</t>
  </si>
  <si>
    <t>BY OLGA RIBLER</t>
  </si>
  <si>
    <t>Weggisgasse 1, Luzern,</t>
  </si>
  <si>
    <t>41-413 612 390</t>
  </si>
  <si>
    <t>by.olga@smile.ch</t>
  </si>
  <si>
    <t>http://www.byolga.ch</t>
  </si>
  <si>
    <t>CHRIST UHREN U.SCHMUCK AG (ZENTRALVERWALTUNG)</t>
  </si>
  <si>
    <t>25 Rudolf Diesel-Street, Winterthur,</t>
  </si>
  <si>
    <t>41-522 343 322</t>
  </si>
  <si>
    <t>shop@christ-swiss.ch</t>
  </si>
  <si>
    <t>http://www.christ-swiss.ch</t>
  </si>
  <si>
    <t>DESARTECH SA</t>
  </si>
  <si>
    <t>1 Rue du Perron, Geneve,</t>
  </si>
  <si>
    <t>41-223 119 277</t>
  </si>
  <si>
    <t>41-223 119 055</t>
  </si>
  <si>
    <t>desartech@bluewin.ch</t>
  </si>
  <si>
    <t>http://www.desartech.ch</t>
  </si>
  <si>
    <t>DIAMANTHAUS</t>
  </si>
  <si>
    <t>Postfach 5108 , Bern,</t>
  </si>
  <si>
    <t>41-319 040 904</t>
  </si>
  <si>
    <t>info@diamanthaus.ch</t>
  </si>
  <si>
    <t>http://www.diamanthaus.ch</t>
  </si>
  <si>
    <t>DIAMS.CH SA</t>
  </si>
  <si>
    <t>อื่น ๆ, Loose Diamond</t>
  </si>
  <si>
    <t>Case postale 118, Avenue de Cour 32, Lausanne,</t>
  </si>
  <si>
    <t>41-216 256 334</t>
  </si>
  <si>
    <t>41-216 255 957</t>
  </si>
  <si>
    <t>info@diams.ch</t>
  </si>
  <si>
    <t>http://www.diams.ch</t>
  </si>
  <si>
    <t>EMILIO ZOPPI</t>
  </si>
  <si>
    <t>Promenada 29, Flims Waldhaus,</t>
  </si>
  <si>
    <t>41-819 112 902</t>
  </si>
  <si>
    <t>41-819 112 279</t>
  </si>
  <si>
    <t>info@zoppi-flims.ch</t>
  </si>
  <si>
    <t>http://www.zoppi-flims.ch</t>
  </si>
  <si>
    <t>FEINEST GMBH</t>
  </si>
  <si>
    <t>Bahnhofstrasse 23, Wallisellen,</t>
  </si>
  <si>
    <t>41-448 300 561</t>
  </si>
  <si>
    <t>41-448 300 061</t>
  </si>
  <si>
    <t>info@feinest.ch</t>
  </si>
  <si>
    <t>http://www.feinest.ch</t>
  </si>
  <si>
    <t>FILLNER LUZERN</t>
  </si>
  <si>
    <t>Hertensteinstrasse 28, Luzern,</t>
  </si>
  <si>
    <t>41-414 102 410</t>
  </si>
  <si>
    <t>41-414 108 093</t>
  </si>
  <si>
    <t>info@fillner.ch</t>
  </si>
  <si>
    <t>http://www.fillner.ch</t>
  </si>
  <si>
    <t>FRIEDEN LTD. CREATIVE DESIGN</t>
  </si>
  <si>
    <t>Thomas Frieden</t>
  </si>
  <si>
    <t>Hauptgasse 37, Thun,</t>
  </si>
  <si>
    <t>41-332 222 877</t>
  </si>
  <si>
    <t>41-332 224 275</t>
  </si>
  <si>
    <t>contact@frieden.ch</t>
  </si>
  <si>
    <t>http://www.frieden.ch</t>
  </si>
  <si>
    <t>GOLAY FILS &amp; STAHL S.A.</t>
  </si>
  <si>
    <t>1 Place des Bergues, Geneva,</t>
  </si>
  <si>
    <t>41-227 315 400</t>
  </si>
  <si>
    <t>41-227 387 314</t>
  </si>
  <si>
    <t>info@golayfils.ch</t>
  </si>
  <si>
    <t>http://www.golayfils.ch</t>
  </si>
  <si>
    <t>GOLDSCHMIEDE RICHTERSWIL</t>
  </si>
  <si>
    <t>Dorfstrasse 44, Richterswil,</t>
  </si>
  <si>
    <t>41-447 848 688</t>
  </si>
  <si>
    <t>info@goldrichtig.ch</t>
  </si>
  <si>
    <t>http://www.goldrichtig.ch</t>
  </si>
  <si>
    <t>HOROVITZ &amp; TOTAH SA</t>
  </si>
  <si>
    <t>Natalie Stoelen</t>
  </si>
  <si>
    <t>9-11 Place De La Fusterie, Geneva,</t>
  </si>
  <si>
    <t>41-223 115 012</t>
  </si>
  <si>
    <t>41-223 106 866</t>
  </si>
  <si>
    <t>ronny@h-t.ch</t>
  </si>
  <si>
    <t>KURZI SCHMUCKDESIGN</t>
  </si>
  <si>
    <t>Schmiedgasse 46, Rapperswil,</t>
  </si>
  <si>
    <t>41-552 118 011</t>
  </si>
  <si>
    <t>box@jt-kuerzi.ch</t>
  </si>
  <si>
    <t>http://www.jt-kuerzi.ch</t>
  </si>
  <si>
    <t>MEISTER + CO. AG</t>
  </si>
  <si>
    <t>Hauptstrasse 66, Wollerau,</t>
  </si>
  <si>
    <t>41-447 874 646</t>
  </si>
  <si>
    <t>41-447 874 600</t>
  </si>
  <si>
    <t>m@meisterschmuck.com</t>
  </si>
  <si>
    <t>http://www.meisterschmuck.ch</t>
  </si>
  <si>
    <t>MOJO DESIGN GMBH</t>
  </si>
  <si>
    <t>Neugutstrasse 5, Winterthur,</t>
  </si>
  <si>
    <t>41-522 023 252</t>
  </si>
  <si>
    <t>41-522 023 250</t>
  </si>
  <si>
    <t>info@mojo-design.ch</t>
  </si>
  <si>
    <t>http://www.mojo-design.ch</t>
  </si>
  <si>
    <t>QUADRAT SCHMUCK KUNDENDIENST &amp; VERWALTUNG</t>
  </si>
  <si>
    <t>Schmuck Kundendienst, Florastrasse 63a, Uster</t>
  </si>
  <si>
    <t>41-443 833 171</t>
  </si>
  <si>
    <t>41-443 803 979</t>
  </si>
  <si>
    <t>quadrat@quadrat.net</t>
  </si>
  <si>
    <t>http://www.quadrat.net</t>
  </si>
  <si>
    <t>TANNLER</t>
  </si>
  <si>
    <t>Talacker 42, Zurich,</t>
  </si>
  <si>
    <t>41-442 132 424</t>
  </si>
  <si>
    <t>41-442 132 421</t>
  </si>
  <si>
    <t>thomas@tannler.com</t>
  </si>
  <si>
    <t>http://www.tannler.com</t>
  </si>
  <si>
    <t>URS KAUFMANN GOLDSCHMIED</t>
  </si>
  <si>
    <t>Neuhardstrasse 22, Olten,</t>
  </si>
  <si>
    <t>41-622 964 405</t>
  </si>
  <si>
    <t>e.mail@urskaufmann.ch</t>
  </si>
  <si>
    <t>http://www.urskaufmann.ch</t>
  </si>
  <si>
    <t>ZOPPI AG</t>
  </si>
  <si>
    <t>St. Martinsplatz 1, Chur</t>
  </si>
  <si>
    <t>41-812 523 765</t>
  </si>
  <si>
    <t>zoppi@zoppijuwelier.ch</t>
  </si>
  <si>
    <t>http://www.zoppijuwelier.ch</t>
  </si>
  <si>
    <t>ARI D. NORMAN LTD.</t>
  </si>
  <si>
    <t>Ari D. Norman</t>
  </si>
  <si>
    <t>Argenta House,Argenta Way, London,</t>
  </si>
  <si>
    <t>United Kingdom</t>
  </si>
  <si>
    <t>44-208 900 0700</t>
  </si>
  <si>
    <t>44-208 900 1277</t>
  </si>
  <si>
    <t>info@aridnorman.co.uk</t>
  </si>
  <si>
    <t>CLARKE MANUFACTURING LTD.</t>
  </si>
  <si>
    <t>Simon Clarke</t>
  </si>
  <si>
    <t>103 St. Mary's Road, Garston, Liverpool,</t>
  </si>
  <si>
    <t>44-151 494 1876</t>
  </si>
  <si>
    <t>44-151 494 1878</t>
  </si>
  <si>
    <t>simon@clarke-mfg.com</t>
  </si>
  <si>
    <t>http://www.clarke-mfg.com</t>
  </si>
  <si>
    <t>CME JEWELLERY</t>
  </si>
  <si>
    <t>549 Aylestone Road, Leicester,</t>
  </si>
  <si>
    <t>44-116 283 2240</t>
  </si>
  <si>
    <t>44-116 283 3856</t>
  </si>
  <si>
    <t>sales@cmejewellery.co.uk</t>
  </si>
  <si>
    <t>http://www.cmejewellery.com</t>
  </si>
  <si>
    <t>COO JEWELLERS</t>
  </si>
  <si>
    <t>Workshop 53, 5th Floor New House, 67-68 Hatton Garden, London, EC1N 8JY</t>
  </si>
  <si>
    <t>440 20740 40757</t>
  </si>
  <si>
    <t>hello@coojewellers.com</t>
  </si>
  <si>
    <t>http://www.coojewellers.com</t>
  </si>
  <si>
    <t>ETERNITY JEWELLERY LIMITED</t>
  </si>
  <si>
    <t>106 Hatton Garden, London,</t>
  </si>
  <si>
    <t>44-207 404 7277</t>
  </si>
  <si>
    <t>44-207 831 1398</t>
  </si>
  <si>
    <t>info@eternityjewels.co.uk</t>
  </si>
  <si>
    <t>http://www.eternityjewels.co.uk</t>
  </si>
  <si>
    <t>F HINDS LTD.</t>
  </si>
  <si>
    <t>24 Park Road, Uxbridge, Middlesex,</t>
  </si>
  <si>
    <t>44-189 520 1040</t>
  </si>
  <si>
    <t>44-189 520 1001</t>
  </si>
  <si>
    <t>customerservices@fhinds.co.uk</t>
  </si>
  <si>
    <t>http://www.fhinds.co.uk</t>
  </si>
  <si>
    <t>H SAMUEL</t>
  </si>
  <si>
    <t>Gold Jewelry, Silver Jewelry, Platinum Jewelry, Diamond Jewelry</t>
  </si>
  <si>
    <t>Hunters Road, Hockley, Birmingham,</t>
  </si>
  <si>
    <t>44-870-909-0301</t>
  </si>
  <si>
    <t>44-20-8200-9466</t>
  </si>
  <si>
    <t>customer.services@hsamuel.co.uk.</t>
  </si>
  <si>
    <t>http://www.hsamuel.co.uk/</t>
  </si>
  <si>
    <t>HALF PRICE JEWELLERS</t>
  </si>
  <si>
    <t>Distributor, Importer, Retailer</t>
  </si>
  <si>
    <t>PO Box 40, Congleton, Cheshire,</t>
  </si>
  <si>
    <t>44-126 027 7221</t>
  </si>
  <si>
    <t>44-126 028 0184</t>
  </si>
  <si>
    <t>enquiries@hpj.co.uk</t>
  </si>
  <si>
    <t>INTERNATIONAL BULLION AND METAL BROKERS (LONDON) LTD</t>
  </si>
  <si>
    <t>Kovacs House, Hatton Garden, London,</t>
  </si>
  <si>
    <t>44-207 025 2500</t>
  </si>
  <si>
    <t>44-207 831 3005</t>
  </si>
  <si>
    <t>online@ibblondon.com</t>
  </si>
  <si>
    <t>http://www.ibblondon.com</t>
  </si>
  <si>
    <t>MAPPIN &amp; WEBB LTD.</t>
  </si>
  <si>
    <t>Aurum House, 2 Elland Road, Braunstone, Leicester,</t>
  </si>
  <si>
    <t>44-116 281 7753</t>
  </si>
  <si>
    <t>44-207 495 1914</t>
  </si>
  <si>
    <t>mwenquiries@mappinandwebb.com</t>
  </si>
  <si>
    <t>http://www.mappinandwebb.com</t>
  </si>
  <si>
    <t>MOIRA FINE JEWELLERY LIMITED</t>
  </si>
  <si>
    <t>c/o Richard Ogden, 28 Burlington Arcade, Piccadilly, London, W1J 0NX</t>
  </si>
  <si>
    <t>44-20-76290160</t>
  </si>
  <si>
    <t>info@moira-jewels.com</t>
  </si>
  <si>
    <t>http://www.moira-jewels.com</t>
  </si>
  <si>
    <t>OPTIMA MANUFACTURING JEWELLERS LTD.</t>
  </si>
  <si>
    <t>124, Hockley Hill, Birmingham, West Midlands,</t>
  </si>
  <si>
    <t>44-121-5544545</t>
  </si>
  <si>
    <t>volker@optimajewelry.com</t>
  </si>
  <si>
    <t>http://www.optimajewellery.com/</t>
  </si>
  <si>
    <t>PRAVINS HOLDINGS LTD.</t>
  </si>
  <si>
    <t>Chancellors House, Brampton Lane, London,</t>
  </si>
  <si>
    <t>44-845 600 8699</t>
  </si>
  <si>
    <t>customerservice@pravins.co.uk</t>
  </si>
  <si>
    <t>http://www.pravins.co.uk/</t>
  </si>
  <si>
    <t>STUBBS &amp; CO. (UK) LTD.</t>
  </si>
  <si>
    <t>Gold Jewelry, Platinum Jewelry, Gemset Jewelry/Precious Stone Jewelry</t>
  </si>
  <si>
    <t>28 Grevill Street, Hatton Garden, London,</t>
  </si>
  <si>
    <t>44-207 421 6900</t>
  </si>
  <si>
    <t>44-207 421 6901</t>
  </si>
  <si>
    <t>sales@stubbs.co.uk</t>
  </si>
  <si>
    <t>http://www.stubbs.co.uk</t>
  </si>
  <si>
    <t>1-800-LOOSE DIAMONDS</t>
  </si>
  <si>
    <t>550 South Hill Street, Suite 777, Los Angeles, CA,</t>
  </si>
  <si>
    <t>United States</t>
  </si>
  <si>
    <t>310-616-6694</t>
  </si>
  <si>
    <t>info@1800loosediamonds.com</t>
  </si>
  <si>
    <t>http://www.1800loosediamonds.com</t>
  </si>
  <si>
    <t>1928 JEWELRY CO.</t>
  </si>
  <si>
    <t>Distributor, Retailer, Wholesaler</t>
  </si>
  <si>
    <t>3000 W. Empire Ave., Burbank, CA.,</t>
  </si>
  <si>
    <t>1-818 841 1928 Ext. 1127</t>
  </si>
  <si>
    <t>1-818 526 4545</t>
  </si>
  <si>
    <t>customerservice@1928.com</t>
  </si>
  <si>
    <t>http://www.1928.com</t>
  </si>
  <si>
    <t>4C DIAMONDS INC.</t>
  </si>
  <si>
    <t>580, 5th Ave, Suite 1219, NY,</t>
  </si>
  <si>
    <t>1-212 302 7831</t>
  </si>
  <si>
    <t>212-302-8041</t>
  </si>
  <si>
    <t>sales@4cdiamonds.com</t>
  </si>
  <si>
    <t>http://www.4cdiamonds.com</t>
  </si>
  <si>
    <t>925 CO.</t>
  </si>
  <si>
    <t>1220 Broadway, Suite 201A, New York,</t>
  </si>
  <si>
    <t>1-212 378 9730</t>
  </si>
  <si>
    <t>1-732 404 1179</t>
  </si>
  <si>
    <t>Paula@925co.com</t>
  </si>
  <si>
    <t>http://www.925co.com</t>
  </si>
  <si>
    <t>A&amp;J TOOL FINDINGS CO., INC.</t>
  </si>
  <si>
    <t>Jewelry Findings</t>
  </si>
  <si>
    <t>6 West Bacon Street, Plainville, MA.,</t>
  </si>
  <si>
    <t>1-508 695 5211</t>
  </si>
  <si>
    <t>1-508 699 7191</t>
  </si>
  <si>
    <t>sales@ajfindings.com</t>
  </si>
  <si>
    <t>http://www.ajfindings.com</t>
  </si>
  <si>
    <t>A&amp;Z HAYWARD</t>
  </si>
  <si>
    <t>655 Waterman Ave., East Providence, RI.,</t>
  </si>
  <si>
    <t>1-800 556 7462</t>
  </si>
  <si>
    <t>1-401 438 6970</t>
  </si>
  <si>
    <t>info@azhayward.com</t>
  </si>
  <si>
    <t>http://www.azhayward.com</t>
  </si>
  <si>
    <t>A. FISHMAN &amp; SON JEWELRY INC.</t>
  </si>
  <si>
    <t>580, 5th Ave, Suite 419, New York,</t>
  </si>
  <si>
    <t>1-212 869 0085</t>
  </si>
  <si>
    <t>1-212 302 2548</t>
  </si>
  <si>
    <t>josh@afishman.com</t>
  </si>
  <si>
    <t>http://www.afishman.com</t>
  </si>
  <si>
    <t>A. HERSCHLAG INC.</t>
  </si>
  <si>
    <t>41 West 47th Street, New York,</t>
  </si>
  <si>
    <t>1-212 921 2660</t>
  </si>
  <si>
    <t>1-212 921 2747</t>
  </si>
  <si>
    <t>info@hfindings.com</t>
  </si>
  <si>
    <t>http://www.hfindings.com</t>
  </si>
  <si>
    <t>AARON FABER GALLERY</t>
  </si>
  <si>
    <t>Diamond Jewelry, อื่น ๆ</t>
  </si>
  <si>
    <t>666 5th Ave, New York,</t>
  </si>
  <si>
    <t>1-212 586 8411</t>
  </si>
  <si>
    <t>info@aaronfaber.com</t>
  </si>
  <si>
    <t>http://www.aaronfaber.com</t>
  </si>
  <si>
    <t>ADWAR CASTING</t>
  </si>
  <si>
    <t>120 South Long Beach Road, Rockville Centre, New York,</t>
  </si>
  <si>
    <t>1-516 678 7755</t>
  </si>
  <si>
    <t>1-516 678 7756</t>
  </si>
  <si>
    <t>sales@adwar.com</t>
  </si>
  <si>
    <t>http://www.adwar.com</t>
  </si>
  <si>
    <t>AG COLOR INC.</t>
  </si>
  <si>
    <t>Hemant Phophaliya</t>
  </si>
  <si>
    <t>17E 48th Street, Suite 700, New York,</t>
  </si>
  <si>
    <t>1-212 207 3905</t>
  </si>
  <si>
    <t>1-212 207 4877</t>
  </si>
  <si>
    <t>hemant@agcolor.com</t>
  </si>
  <si>
    <t>http://www.agcolor.com</t>
  </si>
  <si>
    <t>ALICE STURZINGER LTD.</t>
  </si>
  <si>
    <t>408 Bloomfield Avenue, Montclair, NJ.,</t>
  </si>
  <si>
    <t>1-973 746 9000</t>
  </si>
  <si>
    <t>1-973 746 9390</t>
  </si>
  <si>
    <t>http://www.alicesturzinger.com</t>
  </si>
  <si>
    <t>ALL SEASONS CO.</t>
  </si>
  <si>
    <t>Silver Jewelry, อื่น ๆ, Semi-Precious Stone</t>
  </si>
  <si>
    <t>90 Glenn Way, No. 16, San Carlos, CA.,</t>
  </si>
  <si>
    <t>1-650 591 5800</t>
  </si>
  <si>
    <t>service@allseason.com</t>
  </si>
  <si>
    <t>http://www.allseason.com</t>
  </si>
  <si>
    <t>ALMOR DESIGNS INC.</t>
  </si>
  <si>
    <t>Diamond Jewelry, อื่น ๆ, Precious Stone</t>
  </si>
  <si>
    <t>Morris Heskia</t>
  </si>
  <si>
    <t>98 Cuttermill Road, Suite No.125, Great Neck, New York,</t>
  </si>
  <si>
    <t>1-516 482 8030</t>
  </si>
  <si>
    <t>1-516 482 0259</t>
  </si>
  <si>
    <t>heskiabrother@aol.com</t>
  </si>
  <si>
    <t>http://www.heskiaco.com</t>
  </si>
  <si>
    <t>ALPHA &amp; OMEGA JEWELRY &amp; ANTIQUES</t>
  </si>
  <si>
    <t>Gold Jewelry, Platinum Jewelry, Gemset Jewelry/Precious Stone Jewelry, Diamond Jewelry, อื่น ๆ</t>
  </si>
  <si>
    <t>1196 Ave of the Americas, (Corner of 47th Street), Booth 2, New York,</t>
  </si>
  <si>
    <t>1-212 221 1166</t>
  </si>
  <si>
    <t>alphaomegajewelry@gmail.com</t>
  </si>
  <si>
    <t>http://www.alphaomegajewelry.com</t>
  </si>
  <si>
    <t>ALPHA IMPORTS INC.</t>
  </si>
  <si>
    <t>Diamond Jewelry, Loose Diamond, Precious Stone</t>
  </si>
  <si>
    <t>7 west 45 street, 17th Floor, New York,</t>
  </si>
  <si>
    <t>1-212 575 2637</t>
  </si>
  <si>
    <t>1-212 768 0599</t>
  </si>
  <si>
    <t>info@alphaimports.com</t>
  </si>
  <si>
    <t>http://www.alphaimports.com</t>
  </si>
  <si>
    <t>ALUMA USA.</t>
  </si>
  <si>
    <t>480 Tesconi Circle, Suite B, Santa Rosa, CA.,</t>
  </si>
  <si>
    <t>1-707 545 9344</t>
  </si>
  <si>
    <t>1-707 545 9350</t>
  </si>
  <si>
    <t>info@alumausa.net</t>
  </si>
  <si>
    <t>http://www.alumausa.net</t>
  </si>
  <si>
    <t>ALWAND VAHAN JEWELRY LTD.</t>
  </si>
  <si>
    <t>519 Center Ave., Mamaroneck, New York,</t>
  </si>
  <si>
    <t>1-914 381 4464</t>
  </si>
  <si>
    <t>marketing@vahanjewelry.com</t>
  </si>
  <si>
    <t>http://www.vahanjewelry.com</t>
  </si>
  <si>
    <t>AMBER ART / UNIQUE &amp; COMPANY</t>
  </si>
  <si>
    <t>Eric Lo</t>
  </si>
  <si>
    <t>7800 Morningdew Drive, Plano, TX.,</t>
  </si>
  <si>
    <t>1-972 491 5788</t>
  </si>
  <si>
    <t>1-972 491 5766</t>
  </si>
  <si>
    <t>info@amberart.com</t>
  </si>
  <si>
    <t>http://www.amberart.com</t>
  </si>
  <si>
    <t>AMBER BY GRACIANA</t>
  </si>
  <si>
    <t>1155 Crane Street, Suite 2, Menlo Park, CA.,</t>
  </si>
  <si>
    <t>1-800 262 3750</t>
  </si>
  <si>
    <t>general@amberbygraciana.com</t>
  </si>
  <si>
    <t>http://www.amberbygraciana.com</t>
  </si>
  <si>
    <t>AMBER No. 1, INC.</t>
  </si>
  <si>
    <t>888 Brannan Street, No. 2055, San Francisco, CA.,</t>
  </si>
  <si>
    <t>1-415 437 3277</t>
  </si>
  <si>
    <t>customerservice@amberbeata.com</t>
  </si>
  <si>
    <t>http://www.amberbeata.com</t>
  </si>
  <si>
    <t>AMBERMAN</t>
  </si>
  <si>
    <t>650 S. Hill Street, Suite 513, Los Angeles, CA.,</t>
  </si>
  <si>
    <t>1-213 629 2112</t>
  </si>
  <si>
    <t>1-213 629 3434</t>
  </si>
  <si>
    <t>customerservice@amberman.com</t>
  </si>
  <si>
    <t>http://www.amberman.com</t>
  </si>
  <si>
    <t>AMERICAN JEWELRY DESIGNS</t>
  </si>
  <si>
    <t>1001 Avenue of the Americas, 7th Floor, New York,</t>
  </si>
  <si>
    <t>1-212 575 2100</t>
  </si>
  <si>
    <t>1-212 575 4830</t>
  </si>
  <si>
    <t>info@ajdplatinum.com</t>
  </si>
  <si>
    <t>http://www.ajdplatinum.com</t>
  </si>
  <si>
    <t>AMIPI INC.</t>
  </si>
  <si>
    <t>42 W 48th St, 15th Flr, New York,</t>
  </si>
  <si>
    <t>1-212 354 9700</t>
  </si>
  <si>
    <t>1-212 354 1508</t>
  </si>
  <si>
    <t>sales@amipi.com</t>
  </si>
  <si>
    <t>http://www.amipi.com</t>
  </si>
  <si>
    <t>AMY KAHN RUSSELL</t>
  </si>
  <si>
    <t>225 South Salem Road, Ridgefield, Connecticut,</t>
  </si>
  <si>
    <t>1-203 438 2133</t>
  </si>
  <si>
    <t>203-762-2193</t>
  </si>
  <si>
    <t>info@amykahnrussell.com</t>
  </si>
  <si>
    <t>http://www.amykahnrussell.com</t>
  </si>
  <si>
    <t>ANATOLI INC.,</t>
  </si>
  <si>
    <t>12 Hurley Avenue, Kingston, New York,</t>
  </si>
  <si>
    <t>1-845 334 9000</t>
  </si>
  <si>
    <t>1-845 334 9099</t>
  </si>
  <si>
    <t>sales@anatolijewelry.com</t>
  </si>
  <si>
    <t>http://www.anatolijewelry.com</t>
  </si>
  <si>
    <t>ANDREW MEYER JEWELRY</t>
  </si>
  <si>
    <t>550 Pinetown Road, Suite 234, Fort Washington, PA.,</t>
  </si>
  <si>
    <t>1-215 542 8882</t>
  </si>
  <si>
    <t>service@andrewmeyer.com</t>
  </si>
  <si>
    <t>http://www.andrewmeyer.com</t>
  </si>
  <si>
    <t>ANGELA CONTY DESIGNS</t>
  </si>
  <si>
    <t>1856 Eastern Pkwy NY, Schenectady</t>
  </si>
  <si>
    <t>1-518 496 2325</t>
  </si>
  <si>
    <t>1-518-377-3811</t>
  </si>
  <si>
    <t>angela@contydesigns.com</t>
  </si>
  <si>
    <t>http://www.contydesigns.com</t>
  </si>
  <si>
    <t>ANGELIQUE DE PARIS</t>
  </si>
  <si>
    <t>P.O. Box 3580, Allentown, Pennsylvania,</t>
  </si>
  <si>
    <t>1-610 782 7227</t>
  </si>
  <si>
    <t>1-610 782 0111</t>
  </si>
  <si>
    <t>feedback@angeliquedeparis.com</t>
  </si>
  <si>
    <t>http://www.angeliquedeparis.com</t>
  </si>
  <si>
    <t>ANNA LIN JEWELRY</t>
  </si>
  <si>
    <t>608 5th Ave., Suite 506, New York,</t>
  </si>
  <si>
    <t>1-646 201 8806</t>
  </si>
  <si>
    <t>annalinjewelry@gmail.com</t>
  </si>
  <si>
    <t>http://www.annalin.net</t>
  </si>
  <si>
    <t>APIK JEWELRY</t>
  </si>
  <si>
    <t>California Jewelry Mart, 607 South Hill Street, Suite 206, Los Angeles, CA.,</t>
  </si>
  <si>
    <t>1-213 629 2165</t>
  </si>
  <si>
    <t>1-213 683 0412</t>
  </si>
  <si>
    <t>ARDSLEY INTERNATIONAL INCORPORATED</t>
  </si>
  <si>
    <t>29-31 W. 47th Street, Suite 906, New York,</t>
  </si>
  <si>
    <t>1-212 730 2020</t>
  </si>
  <si>
    <t>1-212 730 2021</t>
  </si>
  <si>
    <t>ardsley-inc@hotmail.com</t>
  </si>
  <si>
    <t>ARGENT CREATIONS</t>
  </si>
  <si>
    <t>1024 Bayside Drive, Suite 116, Newport Beach, CA.,</t>
  </si>
  <si>
    <t>1-949 453 8909</t>
  </si>
  <si>
    <t>1-949 453 8956</t>
  </si>
  <si>
    <t>customerservice@argentcreations.com</t>
  </si>
  <si>
    <t>http://www.argentcreations.com</t>
  </si>
  <si>
    <t>ARMAND JACOBY</t>
  </si>
  <si>
    <t>731 Sansom Street, Philadelphia, PA.,</t>
  </si>
  <si>
    <t>1-215 922 0976</t>
  </si>
  <si>
    <t>1-215 922 3385</t>
  </si>
  <si>
    <t>http://www.armandjacoby.com</t>
  </si>
  <si>
    <t>ARMBRUST INTERNATIONAL</t>
  </si>
  <si>
    <t>อื่น ๆ, อื่น ๆ</t>
  </si>
  <si>
    <t>Jewelry Findings,Chain</t>
  </si>
  <si>
    <t>735 Allens Ave., Providence, RI.,</t>
  </si>
  <si>
    <t>1-401 781 3300</t>
  </si>
  <si>
    <t>sales@armbrustntl.com</t>
  </si>
  <si>
    <t>http://www.armbrustintl.com</t>
  </si>
  <si>
    <t>ARNAV, INC</t>
  </si>
  <si>
    <t>Alain Lopez</t>
  </si>
  <si>
    <t>15 West 47th Street, Suite 903, New York,</t>
  </si>
  <si>
    <t>1-212 869 0015</t>
  </si>
  <si>
    <t>1-212 869 9160</t>
  </si>
  <si>
    <t>alain@arnavintl.com</t>
  </si>
  <si>
    <t>ARON KNOBLOCH INC.</t>
  </si>
  <si>
    <t>576 5th Ave., Suite 802, New York,</t>
  </si>
  <si>
    <t>1-212 719 4020</t>
  </si>
  <si>
    <t>info@knoblochdiamonds.com</t>
  </si>
  <si>
    <t>http://www.marc-knobloch.squarespace.com</t>
  </si>
  <si>
    <t>ART CREATIONS</t>
  </si>
  <si>
    <t>10 Rockefeller Plaza, Suite 1101, New York</t>
  </si>
  <si>
    <t>1-212 840 3995</t>
  </si>
  <si>
    <t>1-212 768 7395</t>
  </si>
  <si>
    <t>info@artcreationsjewelry.com</t>
  </si>
  <si>
    <t>http://www.artcreationsjewelry.com</t>
  </si>
  <si>
    <t>ARTCARVED BRIDAL</t>
  </si>
  <si>
    <t>154 West 14th Street, New York,</t>
  </si>
  <si>
    <t>1-212 924 6767</t>
  </si>
  <si>
    <t>http://www.artcarvedbridal.com</t>
  </si>
  <si>
    <t>ARTHUR GROOM &amp; CO.</t>
  </si>
  <si>
    <t>262 East Ridgewood Avenue, Ridgewood, NJ.,</t>
  </si>
  <si>
    <t>1-201 670 0300</t>
  </si>
  <si>
    <t>1-201 670 5782</t>
  </si>
  <si>
    <t>http://www.arthurgroom.com</t>
  </si>
  <si>
    <t>ARTTECH CASTING COMPANY</t>
  </si>
  <si>
    <t>82 Main Street, Scottsville, NY.,</t>
  </si>
  <si>
    <t>1-800 418 9970</t>
  </si>
  <si>
    <t>1-716 889 9187</t>
  </si>
  <si>
    <t>arttechcastingco@gmail.com</t>
  </si>
  <si>
    <t>http://www.arttech.org</t>
  </si>
  <si>
    <t>ARZY CO. INC.</t>
  </si>
  <si>
    <t>Gold Jewelry, Silver Jewelry, Platinum Jewelry, Gemset Jewelry/Precious Stone Jewelry, Diamond Jewelry</t>
  </si>
  <si>
    <t>650 South Hill Street, Suite 915, Los Angeles, CA.,</t>
  </si>
  <si>
    <t>1-213 627 7344</t>
  </si>
  <si>
    <t>1-213 627 5560</t>
  </si>
  <si>
    <t>sales@arzy.com</t>
  </si>
  <si>
    <t>https://www.arzy.com</t>
  </si>
  <si>
    <t>ASCH/GROSSBARDT INC.</t>
  </si>
  <si>
    <t>580 5th Ave, Suite 918, New York</t>
  </si>
  <si>
    <t>1-212 302 3942</t>
  </si>
  <si>
    <t>1-212 398 8421</t>
  </si>
  <si>
    <t>info@aschgrossbardt.com</t>
  </si>
  <si>
    <t>http://www.aschgrossbardt.com</t>
  </si>
  <si>
    <t>ASHI DIAMONDS LLC</t>
  </si>
  <si>
    <t>18 East 48th Street, 14th Floor, New York,</t>
  </si>
  <si>
    <t>1-212 319 8291</t>
  </si>
  <si>
    <t>info@ashidiamonds.com</t>
  </si>
  <si>
    <t>http://www.ashidiamonds.com</t>
  </si>
  <si>
    <t>ASSAEL INC.</t>
  </si>
  <si>
    <t>Diamond Jewelry, Pearl Jewelry, อื่น ๆ</t>
  </si>
  <si>
    <t>589 Fifth Avenue, New York,</t>
  </si>
  <si>
    <t>1-212 819 0060</t>
  </si>
  <si>
    <t>1-212 764 1965</t>
  </si>
  <si>
    <t>info@assael.com</t>
  </si>
  <si>
    <t>http://www.assael.com</t>
  </si>
  <si>
    <t>ASSIL NEW YORK</t>
  </si>
  <si>
    <t>Gemset Jewelry/Precious Stone Jewelry, Diamond Jewelry, อื่น ๆ</t>
  </si>
  <si>
    <t>587 Fifth Avenue, Suite 801, New York,</t>
  </si>
  <si>
    <t>1-212 501 3636</t>
  </si>
  <si>
    <t>1-212 888 5810</t>
  </si>
  <si>
    <t>office@assilnewyork.com</t>
  </si>
  <si>
    <t>http://www.assilnewyork.com</t>
  </si>
  <si>
    <t>ATHRA TRADING INC.</t>
  </si>
  <si>
    <t>236 5th Ave., 11th Floor, New York,</t>
  </si>
  <si>
    <t>1-212 532 6023</t>
  </si>
  <si>
    <t>http://www.athra.com</t>
  </si>
  <si>
    <t>AXELROD CO.</t>
  </si>
  <si>
    <t>7 West 30th Street, New York,</t>
  </si>
  <si>
    <t>1-212 594 3022</t>
  </si>
  <si>
    <t>1-212 947 3787</t>
  </si>
  <si>
    <t>sales@axelrodco.com</t>
  </si>
  <si>
    <t>http://www.axelrodco.com</t>
  </si>
  <si>
    <t>AXICON WORLD IMPORTS</t>
  </si>
  <si>
    <t>Silver Jewelry, Costume Jewelry, อื่น ๆ</t>
  </si>
  <si>
    <t>Accessories</t>
  </si>
  <si>
    <t>P.O. Box 2851, Blaine, WA.,</t>
  </si>
  <si>
    <t>1-604 946 5587</t>
  </si>
  <si>
    <t>1-604 946 9517</t>
  </si>
  <si>
    <t>info@axiconworld.com</t>
  </si>
  <si>
    <t>http://www.axiconworld.com</t>
  </si>
  <si>
    <t>B.H. MULTI COM CORP.</t>
  </si>
  <si>
    <t>15 West 46th Street. NY, New York,</t>
  </si>
  <si>
    <t>1-212 944 0020</t>
  </si>
  <si>
    <t>1-212 921 7796</t>
  </si>
  <si>
    <t>http://www.effyjewelry.com</t>
  </si>
  <si>
    <t>BAADE II LTD.</t>
  </si>
  <si>
    <t>Cufflink</t>
  </si>
  <si>
    <t>8 South Morris Avenue, Atlantic City, New Jersey,</t>
  </si>
  <si>
    <t>1-609 340 8650</t>
  </si>
  <si>
    <t>1-609 345 9198</t>
  </si>
  <si>
    <t>maryann@baade.us.com</t>
  </si>
  <si>
    <t>http://www.baadecufflinks.com</t>
  </si>
  <si>
    <t>BALINESIA INC.</t>
  </si>
  <si>
    <t>1077 Greenleaf Blvd., No. 312, Elkhart, IN.,</t>
  </si>
  <si>
    <t>1-800 822 2254</t>
  </si>
  <si>
    <t>1-888 907 9909</t>
  </si>
  <si>
    <t>info@balinesia.net</t>
  </si>
  <si>
    <t>http://www.balinesia.net</t>
  </si>
  <si>
    <t>BARNETT DAVIS, INC.</t>
  </si>
  <si>
    <t>736 West Ingomar Road # 276, Ingomar, PA 15127-0276</t>
  </si>
  <si>
    <t>1-412 952 2461</t>
  </si>
  <si>
    <t>1-412-548 3327</t>
  </si>
  <si>
    <t>david.mcelroy@comcast.net</t>
  </si>
  <si>
    <t>http://www.barnettdavis.com</t>
  </si>
  <si>
    <t>BARSE &amp; CO.</t>
  </si>
  <si>
    <t>7800 John Carpenter Fwy., Dallas, TX,</t>
  </si>
  <si>
    <t>1-214 631 0925</t>
  </si>
  <si>
    <t>1-214 631 1001</t>
  </si>
  <si>
    <t>welovejewelry@barse.com</t>
  </si>
  <si>
    <t>http://www.barse.com</t>
  </si>
  <si>
    <t>BEACAB GEMS INC.</t>
  </si>
  <si>
    <t>Gold Jewelry, Platinum Jewelry, Gemset Jewelry/Precious Stone Jewelry, Loose Diamond, Precious Stone, Semi-Precious Stone</t>
  </si>
  <si>
    <t>2 West, 46th Street, Suite 903, New York,</t>
  </si>
  <si>
    <t>1-212 921 2854</t>
  </si>
  <si>
    <t>1-212 921 2598</t>
  </si>
  <si>
    <t>sales@beacab.com</t>
  </si>
  <si>
    <t>http://www.beacab.com</t>
  </si>
  <si>
    <t>BEKKER JEWELRY</t>
  </si>
  <si>
    <t>15 West 47th Street, Suite 54A, New York,</t>
  </si>
  <si>
    <t>1-212 575 0016</t>
  </si>
  <si>
    <t>http://www.bekkerjewelry.com</t>
  </si>
  <si>
    <t>BEN BRIDGE JEWELER</t>
  </si>
  <si>
    <t>P.O. Box 1908, Seattle, WA.,</t>
  </si>
  <si>
    <t>info@benbridge.com</t>
  </si>
  <si>
    <t>http://www.benbridge.com</t>
  </si>
  <si>
    <t>BERKSHIRE CLASSIC</t>
  </si>
  <si>
    <t>74 Main Street, No. 1, Lenox, MA.,</t>
  </si>
  <si>
    <t>1-413 637 0727</t>
  </si>
  <si>
    <t>berkshireclassic@gmail.com</t>
  </si>
  <si>
    <t>http://www.berkshireclassic.com</t>
  </si>
  <si>
    <t>BHINDI JEWELLERS</t>
  </si>
  <si>
    <t>18508 Pioneer Blvd., Artesia, CA.,</t>
  </si>
  <si>
    <t>1-562 402 8755</t>
  </si>
  <si>
    <t>1-562 865 6586</t>
  </si>
  <si>
    <t>info@bhindi.com</t>
  </si>
  <si>
    <t>http://www.bhindi.com</t>
  </si>
  <si>
    <t>BIDZ</t>
  </si>
  <si>
    <t>639 S. Broadway, 8th Floor, Los Angeles, CA.,</t>
  </si>
  <si>
    <t>1-866 545 9871</t>
  </si>
  <si>
    <t>customerservice@modnique.com</t>
  </si>
  <si>
    <t>http://www.bidz.com</t>
  </si>
  <si>
    <t>BOB SIEMON DESIGNS</t>
  </si>
  <si>
    <t>3501 W. Segerstrom Ave., Santa Ana, CA.,</t>
  </si>
  <si>
    <t>1-714 549 0678</t>
  </si>
  <si>
    <t>1-714 979 2627</t>
  </si>
  <si>
    <t>BOMA JEWELRY</t>
  </si>
  <si>
    <t>620 S. 7th Street, Renton, WA.,</t>
  </si>
  <si>
    <t>1-425 226 1166</t>
  </si>
  <si>
    <t>hello@bomajewelry.com</t>
  </si>
  <si>
    <t>http://www.bomajewelry.com</t>
  </si>
  <si>
    <t>BOREGAARD JEWELER</t>
  </si>
  <si>
    <t>101 Main Street, Narrowsburg, New York,</t>
  </si>
  <si>
    <t>1-845 252 3833</t>
  </si>
  <si>
    <t>pboregaard@boregaard.com</t>
  </si>
  <si>
    <t>http://www.boregaard.com</t>
  </si>
  <si>
    <t>BOUTIQUE SCANDINAVIA</t>
  </si>
  <si>
    <t>10709 Braddock Drive, Culver City, CA.,</t>
  </si>
  <si>
    <t>1-310 204 0244</t>
  </si>
  <si>
    <t>info@boutiquescandinavia.com</t>
  </si>
  <si>
    <t>http://www.boutiquescandinavia.com</t>
  </si>
  <si>
    <t>BYARD F.BROGAN INC.</t>
  </si>
  <si>
    <t>Gold Jewelry, Platinum Jewelry, Loose Diamond, Loose Pearl, Precious Stone</t>
  </si>
  <si>
    <t>P.O.Box 0369, Glenside, PA.,</t>
  </si>
  <si>
    <t>1-215 885 3550</t>
  </si>
  <si>
    <t>1-215 885 1366</t>
  </si>
  <si>
    <t>jewelry@bfbrogan.com</t>
  </si>
  <si>
    <t>http://www.bfbrogan.com</t>
  </si>
  <si>
    <t>C.R. JEWELERS</t>
  </si>
  <si>
    <t>Diamond Jewelry, อื่น ๆ, Loose Diamond</t>
  </si>
  <si>
    <t>6413 Congress Ave., Suite 200, Boca Raton, FL.,</t>
  </si>
  <si>
    <t>800-574-8820</t>
  </si>
  <si>
    <t>customerservice@crjewelers.com</t>
  </si>
  <si>
    <t>http://www.crjewelers.com</t>
  </si>
  <si>
    <t>C.Z. COLLECTIONS, INC.</t>
  </si>
  <si>
    <t>P.O. Box 1006, Highland Mills, New York,</t>
  </si>
  <si>
    <t>1-845 774 7497</t>
  </si>
  <si>
    <t>1-845 774 8686</t>
  </si>
  <si>
    <t>salescz@czcollections.com</t>
  </si>
  <si>
    <t>http://www.czcollections.com</t>
  </si>
  <si>
    <t>CAESAR'S DESIGNS</t>
  </si>
  <si>
    <t>Gold Jewelry, Diamond Jewelry, Jewelry Packaging</t>
  </si>
  <si>
    <t>5413 Walnut Street, Pittsburgh, PA.,</t>
  </si>
  <si>
    <t>1-412 621 0345</t>
  </si>
  <si>
    <t>info@caesarsdesigns.com</t>
  </si>
  <si>
    <t>http://www.caesarsdesigns.com</t>
  </si>
  <si>
    <t>CARELLE</t>
  </si>
  <si>
    <t>2 West, 46th Street, Suite 709, New York,</t>
  </si>
  <si>
    <t>1-212 997 1156</t>
  </si>
  <si>
    <t>1-212 827 0042</t>
  </si>
  <si>
    <t>presscontact@carelle.com</t>
  </si>
  <si>
    <t>http://www.carelle.com</t>
  </si>
  <si>
    <t>CARGO HOLD, INC.</t>
  </si>
  <si>
    <t>Consultant, Importer, Wholesaler</t>
  </si>
  <si>
    <t>20 Archdale Street, Charleston, SC.,</t>
  </si>
  <si>
    <t>1-843 723 3341</t>
  </si>
  <si>
    <t>info@cargoholdinc.com</t>
  </si>
  <si>
    <t>http://www.cargoholdinc.com</t>
  </si>
  <si>
    <t>CAROL SILVERA</t>
  </si>
  <si>
    <t>P.O. Box 186, Allenhurst, NJ.,</t>
  </si>
  <si>
    <t>1-917 301 8799</t>
  </si>
  <si>
    <t>info@carolsilvera.com</t>
  </si>
  <si>
    <t>http://www.carolsilvera.com</t>
  </si>
  <si>
    <t>CARTIER</t>
  </si>
  <si>
    <t>Brand Name Jewelry</t>
  </si>
  <si>
    <t>611 Fifth Avenue, 8th Floor, New York,</t>
  </si>
  <si>
    <t>1-212 940 2220</t>
  </si>
  <si>
    <t>1-212 813 1460</t>
  </si>
  <si>
    <t>http://www.cartier.com</t>
  </si>
  <si>
    <t>CHARES &amp; COVARD</t>
  </si>
  <si>
    <t>Diamond Jewelry, Semi-Precious Stone</t>
  </si>
  <si>
    <t>170 Southport Drive, Morrisville, North Carolina,</t>
  </si>
  <si>
    <t>1-877 202 5467</t>
  </si>
  <si>
    <t>1-919 468 0486</t>
  </si>
  <si>
    <t>sales@moissanite.com</t>
  </si>
  <si>
    <t>http://www.charlesandcolvard.com</t>
  </si>
  <si>
    <t>CHAS SCHWARTZ &amp; SON</t>
  </si>
  <si>
    <t>5300 Wisconsin Ave., NW., Washington, DC.,</t>
  </si>
  <si>
    <t>1-202 363 5432</t>
  </si>
  <si>
    <t>http://www.charlesschwartz.com</t>
  </si>
  <si>
    <t>CIRCA</t>
  </si>
  <si>
    <t>415 Madison Avenue, Between 48th &amp; 49th Streets, 19th Floor, New York,</t>
  </si>
  <si>
    <t>1-212 486 6013</t>
  </si>
  <si>
    <t>info@cincostar.com</t>
  </si>
  <si>
    <t>http://www.circajewels.com</t>
  </si>
  <si>
    <t>CLASSIC DIAMONDS INC.</t>
  </si>
  <si>
    <t>2 W 46TH St Ste 601,New York, NY, 10036-4558</t>
  </si>
  <si>
    <t>1-212 221 0600</t>
  </si>
  <si>
    <t>sales@classicdiamondhouse.com</t>
  </si>
  <si>
    <t>CLASSIC IMPORTS INC.</t>
  </si>
  <si>
    <t>2018 Great Trails Dr Wooster, OH</t>
  </si>
  <si>
    <t>1--330-262-5277</t>
  </si>
  <si>
    <t>1-212 382 3400</t>
  </si>
  <si>
    <t>order@classicofny.com</t>
  </si>
  <si>
    <t>COLOR MASTERS PRECIOUS JEWELRY</t>
  </si>
  <si>
    <t>36 West 44th Street, 5th Floor, New York,</t>
  </si>
  <si>
    <t>1-212 710 0920</t>
  </si>
  <si>
    <t>1-212 967 4042</t>
  </si>
  <si>
    <t>sales@colormasters.com</t>
  </si>
  <si>
    <t>http://www.colormasters.com</t>
  </si>
  <si>
    <t>CORDOVA INC.</t>
  </si>
  <si>
    <t>P.O. Box 521831, 42-08 College Pt. Blvd., NY,</t>
  </si>
  <si>
    <t>1-718 961 1020</t>
  </si>
  <si>
    <t>1-718 353 5753</t>
  </si>
  <si>
    <t>cordova@cordovajewelry.com</t>
  </si>
  <si>
    <t>http://www.cordovajewelry.com</t>
  </si>
  <si>
    <t>CORINA COLLECTIONS</t>
  </si>
  <si>
    <t>127 E. 9th Street, Suite 807, Los Angeles, CA.,</t>
  </si>
  <si>
    <t>1-213 553 9290</t>
  </si>
  <si>
    <t>1-213 553 9291</t>
  </si>
  <si>
    <t>showroom@corinacollections.com</t>
  </si>
  <si>
    <t>http://www.corinacollections.com</t>
  </si>
  <si>
    <t>COSTCO WHOLESALE CORPORATION</t>
  </si>
  <si>
    <t>999 Lake Drive Avenue, Issaquah, WA</t>
  </si>
  <si>
    <t>1-425-313-8100</t>
  </si>
  <si>
    <t>1-425-313-8103</t>
  </si>
  <si>
    <t>customerservice@costco.com</t>
  </si>
  <si>
    <t>http://www.costco.com</t>
  </si>
  <si>
    <t>CRAIG DRAKE MFG INC.</t>
  </si>
  <si>
    <t>1701 Walnut Street, 5th Floor, Philadelphia, PA.,</t>
  </si>
  <si>
    <t>1-215 253 6507</t>
  </si>
  <si>
    <t>1-215 240 7085</t>
  </si>
  <si>
    <t>info@craigerdrake.com</t>
  </si>
  <si>
    <t>http://www.craigerdrake.com</t>
  </si>
  <si>
    <t>CREATIVA INTERNATIONAL CORP.</t>
  </si>
  <si>
    <t>576, 5th Ave, Suite 300, New York,</t>
  </si>
  <si>
    <t>1-212 869 3350</t>
  </si>
  <si>
    <t>1-212-869-3375</t>
  </si>
  <si>
    <t>info@crivelligioielli.com</t>
  </si>
  <si>
    <t>http://www.crivelligioielli.com</t>
  </si>
  <si>
    <t>CRESCENT JEWELERS</t>
  </si>
  <si>
    <t>429 Main Street, La Crosse, WI.,</t>
  </si>
  <si>
    <t>1-608 784 9275</t>
  </si>
  <si>
    <t>1-608 784 9274</t>
  </si>
  <si>
    <t>info@crescent-jewelers.com</t>
  </si>
  <si>
    <t>http://www.crescent-jewelers.com</t>
  </si>
  <si>
    <t>CROWN FINDINGS CO. INC.</t>
  </si>
  <si>
    <t>23 West, 47th Street, Suite 4754, New York,</t>
  </si>
  <si>
    <t>1-212 764 6470</t>
  </si>
  <si>
    <t>1-212 764 6493</t>
  </si>
  <si>
    <t>berc@crownfindings.com</t>
  </si>
  <si>
    <t>http://www.crownfindings.com</t>
  </si>
  <si>
    <t>D.K.SURANA INC.</t>
  </si>
  <si>
    <t>Platinum Jewelry, Gemset Jewelry/Precious Stone Jewelry, Diamond Jewelry</t>
  </si>
  <si>
    <t>Devendra Suarna</t>
  </si>
  <si>
    <t>Suite 903, 589 Fifth Avenue, New York,</t>
  </si>
  <si>
    <t>1-212 315 5158</t>
  </si>
  <si>
    <t>1-212 315 5327</t>
  </si>
  <si>
    <t>dksurana@aol.com</t>
  </si>
  <si>
    <t>DANIEL JEWELERS</t>
  </si>
  <si>
    <t>Gold Jewelry, Silver Jewelry, Gemset Jewelry/Precious Stone Jewelry, Diamond Jewelry, อื่น ๆ</t>
  </si>
  <si>
    <t>5700 Hannum Avenue, Culver City, CA.,</t>
  </si>
  <si>
    <t>1-310 665 2100</t>
  </si>
  <si>
    <t>1-310 665 2101</t>
  </si>
  <si>
    <t>daniels_accounts@danielsjewel.com</t>
  </si>
  <si>
    <t>http://www.danielsjewelers.com</t>
  </si>
  <si>
    <t>DANNY S. MESSING CO. INC.</t>
  </si>
  <si>
    <t>50 West 47th Strret, Suite 1520, New York,</t>
  </si>
  <si>
    <t>1-212 223 4028</t>
  </si>
  <si>
    <t>1-212 223 4078</t>
  </si>
  <si>
    <t>info@dannymessing.com</t>
  </si>
  <si>
    <t>http://www.dannymessing.com</t>
  </si>
  <si>
    <t>DAVID HAKIMI CO., LLC</t>
  </si>
  <si>
    <t>Gemset Jewelry/Precious Stone Jewelry, Diamond Jewelry, Loose Diamond</t>
  </si>
  <si>
    <t>98 Cutter Mill Road, Great Neck, New York,</t>
  </si>
  <si>
    <t>1-516 470 0250</t>
  </si>
  <si>
    <t>1-516 470 0252</t>
  </si>
  <si>
    <t>info@davidhakimi.com</t>
  </si>
  <si>
    <t>DE HAGO</t>
  </si>
  <si>
    <t>38 West, 48th Street, Suite 704, New York,</t>
  </si>
  <si>
    <t>1-877 771 4246</t>
  </si>
  <si>
    <t>sales@dehago.com</t>
  </si>
  <si>
    <t>http://www.dehago.com</t>
  </si>
  <si>
    <t>DEBORAH ARMSTRONG &amp; CO.</t>
  </si>
  <si>
    <t>49 Summer Road, Greenwich, CT.,</t>
  </si>
  <si>
    <t>1-203 618 9205</t>
  </si>
  <si>
    <t>deboraharmstrongandcompany@gmail.com</t>
  </si>
  <si>
    <t>http://www.deboraharmstrong.com</t>
  </si>
  <si>
    <t>DEEPAM, INC.</t>
  </si>
  <si>
    <t>Silver Jewelry, Gemset Jewelry/Precious Stone Jewelry, Precious Stone</t>
  </si>
  <si>
    <t>2 West, 46th Street, Stuite 718, New York,</t>
  </si>
  <si>
    <t>1-212 921 7810</t>
  </si>
  <si>
    <t>1-212 921 7821</t>
  </si>
  <si>
    <t>deepaminc@yahoo.com</t>
  </si>
  <si>
    <t>https://www.deepaminc.net/</t>
  </si>
  <si>
    <t>DESIGN BY OWEN</t>
  </si>
  <si>
    <t>16515 Wain Pl, Hacienda Heights, CA.,</t>
  </si>
  <si>
    <t>1-626 961 3899</t>
  </si>
  <si>
    <t>wuowen@gmail.com</t>
  </si>
  <si>
    <t>DESIGNS BY JOI FRANKEL INC.</t>
  </si>
  <si>
    <t>2 West 46th Street, Suite 805, New York,</t>
  </si>
  <si>
    <t>1-212 869 4653</t>
  </si>
  <si>
    <t>1-212 869 8588</t>
  </si>
  <si>
    <t>joifcourtney@gmail.com</t>
  </si>
  <si>
    <t>http://www.designsbyjoi.net</t>
  </si>
  <si>
    <t>DESIGNS BY MARTIN FLYER INC.</t>
  </si>
  <si>
    <t>48 West, 48th Street, Suite 401, New York,</t>
  </si>
  <si>
    <t>1-212 840 8899</t>
  </si>
  <si>
    <t>1-212 768 0124</t>
  </si>
  <si>
    <t>info@martinflyer.com</t>
  </si>
  <si>
    <t>http://www.martinflyer.com</t>
  </si>
  <si>
    <t>DIASTAR INC.</t>
  </si>
  <si>
    <t>6222, Richmond Avenue, Street 799, Houston,Texas,</t>
  </si>
  <si>
    <t>1-713 784 4559</t>
  </si>
  <si>
    <t>1-201 854 1414</t>
  </si>
  <si>
    <t>http://www.diastarinc.com</t>
  </si>
  <si>
    <t>DIATRACO CORPORATION</t>
  </si>
  <si>
    <t>10 West 46th Street, Suite 4B, New York,</t>
  </si>
  <si>
    <t>1-212 221 1350</t>
  </si>
  <si>
    <t>1-646 839 2939</t>
  </si>
  <si>
    <t>diatraco@gmail.com</t>
  </si>
  <si>
    <t>http://www.thesavicollection.com</t>
  </si>
  <si>
    <t>DNM CREATIONS INC.</t>
  </si>
  <si>
    <t>576, 5th Ave, Suite 603, New York</t>
  </si>
  <si>
    <t>1-212 398 4445</t>
  </si>
  <si>
    <t>1-212 398 3401</t>
  </si>
  <si>
    <t>mail@dnmcreations.com</t>
  </si>
  <si>
    <t>http://www.dnmcreations.com</t>
  </si>
  <si>
    <t>DOBBS BOSTON</t>
  </si>
  <si>
    <t>738 Main Street, Suite 202, Waltham, MA.,</t>
  </si>
  <si>
    <t>1-978 283 0432</t>
  </si>
  <si>
    <t>1-978 283 2209</t>
  </si>
  <si>
    <t>sales@dobbsboston.com</t>
  </si>
  <si>
    <t>http://www.dobbsboston.com</t>
  </si>
  <si>
    <t>DON ROBERTO</t>
  </si>
  <si>
    <t>2701 Ming Ave., Valley Plaza Mall, Suite 136, Bakersfield, CA.,</t>
  </si>
  <si>
    <t>1-888 466 5300</t>
  </si>
  <si>
    <t>info@donrobertojewelers.com</t>
  </si>
  <si>
    <t>http://www.donrobertojewelers.com</t>
  </si>
  <si>
    <t>DOVER JEWELRY &amp; DIAMONDS</t>
  </si>
  <si>
    <t>169 East Flagler Street, Suite 1120, Downtown Miami, Florida,</t>
  </si>
  <si>
    <t>1-305 933 5777</t>
  </si>
  <si>
    <t>1-305 377 1966</t>
  </si>
  <si>
    <t>info@doverjewelry.com</t>
  </si>
  <si>
    <t>http://www.doverjewelry.com</t>
  </si>
  <si>
    <t>EARRING KING JEWELRY MFG.</t>
  </si>
  <si>
    <t>36 W. 47 Street, Room 501, New York,</t>
  </si>
  <si>
    <t>1-917 880 7216</t>
  </si>
  <si>
    <t>1-212-471-0011</t>
  </si>
  <si>
    <t>sales@ekjewelry.com</t>
  </si>
  <si>
    <t>http://www.ekjewelry.com</t>
  </si>
  <si>
    <t>ECHO OF THE DREAMER</t>
  </si>
  <si>
    <t>120 Topkie Drive, Sedona, Arizona,</t>
  </si>
  <si>
    <t>1-212 594 8022</t>
  </si>
  <si>
    <t>info@echoofthedreamer.com</t>
  </si>
  <si>
    <t>http://www.echoofthedreamer.com</t>
  </si>
  <si>
    <t>EL DORADO JEWELRY INC</t>
  </si>
  <si>
    <t>550 South Hill Street, Suite 1495, Los Angeles, CA.,</t>
  </si>
  <si>
    <t>1-213 689 4406</t>
  </si>
  <si>
    <t>1-586 620 6756</t>
  </si>
  <si>
    <t>eldoradojewelry@yahoo.com</t>
  </si>
  <si>
    <t>http://www.eldoradojewelry.com</t>
  </si>
  <si>
    <t>ELEGANT J. INC.</t>
  </si>
  <si>
    <t>607 South Hill Street, Suite 839, Los Angeles, CA.,</t>
  </si>
  <si>
    <t>1-213 623 1655</t>
  </si>
  <si>
    <t>1-213 623 2888</t>
  </si>
  <si>
    <t>elegantjewelry@yahoo.com</t>
  </si>
  <si>
    <t>ELLAGEM INC.</t>
  </si>
  <si>
    <t>580, 5th Ave., Suite 3110, New York,</t>
  </si>
  <si>
    <t>1-212 398 0101</t>
  </si>
  <si>
    <t>info@ellagafter.com</t>
  </si>
  <si>
    <t>http://www.ellagafter.com</t>
  </si>
  <si>
    <t>EMG CREATIONS INC.</t>
  </si>
  <si>
    <t>Diamond Jewelry, อื่น ๆ, อื่น ๆ</t>
  </si>
  <si>
    <t>Fine Jewelry,Gem Stones</t>
  </si>
  <si>
    <t>8 West, 37th Street, New York,</t>
  </si>
  <si>
    <t>1-212 643 0960</t>
  </si>
  <si>
    <t>1-212 643 0963</t>
  </si>
  <si>
    <t>sales@emgcreations.com</t>
  </si>
  <si>
    <t>http://www.emgcreations.com</t>
  </si>
  <si>
    <t>EMIKO PEARLS INT'L INC</t>
  </si>
  <si>
    <t>Pearl Jewelry, Loose Pearl</t>
  </si>
  <si>
    <t>400, 108th Avenue, NE., Suite 202, Bellevue, WA.,</t>
  </si>
  <si>
    <t>1-425 646 0111</t>
  </si>
  <si>
    <t>1-425 646 0105</t>
  </si>
  <si>
    <t>usa@emikopearls.com</t>
  </si>
  <si>
    <t>http://www.emikopearls.com</t>
  </si>
  <si>
    <t>EOS JEWELRY INTERNATIONAL, LLC</t>
  </si>
  <si>
    <t>390, Fifth Ave., Suite 704, New York,</t>
  </si>
  <si>
    <t>1-212 279 5888</t>
  </si>
  <si>
    <t>1-212 279 5221</t>
  </si>
  <si>
    <t>sales@eosjewelry.com</t>
  </si>
  <si>
    <t>http://www.eosjewelry.com</t>
  </si>
  <si>
    <t>ESSEX GLOBAL BIJAN AND CO INC</t>
  </si>
  <si>
    <t>Bijan Elihu</t>
  </si>
  <si>
    <t>10 West 47th Street, New York,</t>
  </si>
  <si>
    <t>1-212 354 2285</t>
  </si>
  <si>
    <t>1-212 331 0605</t>
  </si>
  <si>
    <t>bijantradingcorp@gmail.com</t>
  </si>
  <si>
    <t>ETIENNE PERRET</t>
  </si>
  <si>
    <t>14 Sea Street, Camden, Maine,</t>
  </si>
  <si>
    <t>1-207 236 9696</t>
  </si>
  <si>
    <t>1-207 236 9698</t>
  </si>
  <si>
    <t>etienne@etienneperret.com</t>
  </si>
  <si>
    <t>http://www.etienneperret.com</t>
  </si>
  <si>
    <t>EUGENE BIRO CORP.</t>
  </si>
  <si>
    <t>581, 5th Avenue, 3rd Floor, New York,</t>
  </si>
  <si>
    <t>1-212 997 0146</t>
  </si>
  <si>
    <t>http://www.eugenebiro.com</t>
  </si>
  <si>
    <t>EXCALIBUR ESTATE JEWELRY</t>
  </si>
  <si>
    <t>8840 Beverly Blvd., West Hollywood, CA.,</t>
  </si>
  <si>
    <t>1-310 859 2320</t>
  </si>
  <si>
    <t>1-310 859 1230</t>
  </si>
  <si>
    <t>info@excaliburjewelry.com</t>
  </si>
  <si>
    <t>http://www.excaliburjewelry.com</t>
  </si>
  <si>
    <t>FANCY JEWELRY IMPORTS</t>
  </si>
  <si>
    <t>650 South Hill Street, Suite 228 Los Angeles, CA, Los Angeles</t>
  </si>
  <si>
    <t>1-213 622 4298</t>
  </si>
  <si>
    <t>1-213 627 9248</t>
  </si>
  <si>
    <t>websales@fancyimports.com</t>
  </si>
  <si>
    <t>http://www.fancyimports.com</t>
  </si>
  <si>
    <t>FAR FETCHED INC.</t>
  </si>
  <si>
    <t>105 Morris Street, Suite 150, Sebastopol, CA.,</t>
  </si>
  <si>
    <t>1-800 338 0444</t>
  </si>
  <si>
    <t>1-707 829 0748</t>
  </si>
  <si>
    <t>sales@farfetched.com</t>
  </si>
  <si>
    <t>http://www.farfetched.com</t>
  </si>
  <si>
    <t>FASHION BELLA</t>
  </si>
  <si>
    <t>1149 S. Boyle Ave., Suite 203, Los Angeles, CA.,</t>
  </si>
  <si>
    <t>1-213 745 7970</t>
  </si>
  <si>
    <t>1-323 266 5721</t>
  </si>
  <si>
    <t>info@fashionbella.com</t>
  </si>
  <si>
    <t>http://www.fashionbella.com</t>
  </si>
  <si>
    <t>FINESSE DIAMONDS CORP.</t>
  </si>
  <si>
    <t>Diamond Jewelry, Loose Diamond, Precious Stone, Semi-Precious Stone</t>
  </si>
  <si>
    <t>590, 5th Ave., 15th Floor, New York,</t>
  </si>
  <si>
    <t>1-212 391 5445</t>
  </si>
  <si>
    <t>1-212 391 7602</t>
  </si>
  <si>
    <t>info@finessediamonds.com</t>
  </si>
  <si>
    <t>http://www.finessediamonds.com</t>
  </si>
  <si>
    <t>FINK'S JEWELRYS</t>
  </si>
  <si>
    <t>3545 Electric Road, Roanoke, Virginia,</t>
  </si>
  <si>
    <t>1-540 342 2991</t>
  </si>
  <si>
    <t>1-540-345-7226</t>
  </si>
  <si>
    <t>shop419@finks.com</t>
  </si>
  <si>
    <t>http://www.finks.com</t>
  </si>
  <si>
    <t>FINN BROS INC.</t>
  </si>
  <si>
    <t>387 Washington Street, 4th Floor, Boston, MA.,</t>
  </si>
  <si>
    <t>1-617 426 4932</t>
  </si>
  <si>
    <t>1-617 542 3399</t>
  </si>
  <si>
    <t>info@josephgann.com</t>
  </si>
  <si>
    <t>https://www.josephgann.com</t>
  </si>
  <si>
    <t>FIRST CLASS TRADING CO.</t>
  </si>
  <si>
    <t>Brooklyn Navy Yard, Building 27, 63 Flushing Ave., Unit.299, Brooklyn, NY.,</t>
  </si>
  <si>
    <t>1-212 840 1682</t>
  </si>
  <si>
    <t>info@firstclasstrading.com</t>
  </si>
  <si>
    <t>http://www.firstclassdiamonds.com</t>
  </si>
  <si>
    <t>FOREVER CREATIONS USA INC</t>
  </si>
  <si>
    <t>Gold Jewelry, Silver Jewelry, Diamond Jewelry, Precious Stone, Semi-Precious Stone</t>
  </si>
  <si>
    <t>62 West, 47 Street, Suite 1109, New York,</t>
  </si>
  <si>
    <t>1-212 921 4111</t>
  </si>
  <si>
    <t>1-212 921 2202</t>
  </si>
  <si>
    <t>forevercreations@gmail.com</t>
  </si>
  <si>
    <t>FORTUNOFF</t>
  </si>
  <si>
    <t>681, Fifth Avenue, 54th Street, New York,</t>
  </si>
  <si>
    <t>1-212 758 6660</t>
  </si>
  <si>
    <t>service@fortunoffjewelry.com</t>
  </si>
  <si>
    <t>http://www.fortunoff.com</t>
  </si>
  <si>
    <t>FRANK MASTOLONI &amp; SONS INC.</t>
  </si>
  <si>
    <t>415 Madison Avenue, 22nd Floor, New York,</t>
  </si>
  <si>
    <t>1-212 757 7278</t>
  </si>
  <si>
    <t>1-212 582 0884</t>
  </si>
  <si>
    <t>sales@mastoloni.com</t>
  </si>
  <si>
    <t>http://www.mastoloni.com</t>
  </si>
  <si>
    <t>FREEMAN JEWELERS</t>
  </si>
  <si>
    <t>116 Park Ave. Suite 120 Esaton, PA</t>
  </si>
  <si>
    <t>1-610 250-0171</t>
  </si>
  <si>
    <t>contactus@freemanjewelerspa.com</t>
  </si>
  <si>
    <t>http://www.freemanjewelerspa.com</t>
  </si>
  <si>
    <t>FRIEDMAN'S INC.</t>
  </si>
  <si>
    <t>2745 Washington Road, Augusta, Georgia,</t>
  </si>
  <si>
    <t>1-706 733 4090</t>
  </si>
  <si>
    <t>info@friedmansjewelers.com</t>
  </si>
  <si>
    <t>http://www.friedmans.com</t>
  </si>
  <si>
    <t>FUSARO JEWELRY</t>
  </si>
  <si>
    <t>Gemset Jewelry/Precious Stone Jewelry, Diamond Jewelry, Pearl Jewelry, อื่น ๆ</t>
  </si>
  <si>
    <t>151 Greenwich Ave., Greenwich, CT.,</t>
  </si>
  <si>
    <t>1-203 869 6295</t>
  </si>
  <si>
    <t>1-212 869 0155</t>
  </si>
  <si>
    <t>info@fusarojewelry.com</t>
  </si>
  <si>
    <t>http://www.fusarojewelry.com</t>
  </si>
  <si>
    <t>G.N. DIAMOND</t>
  </si>
  <si>
    <t>800 Chestnut Street, Suite 206, Philadelphia, PA.,</t>
  </si>
  <si>
    <t>1-215 925 0217</t>
  </si>
  <si>
    <t>sales@gndiamond.com</t>
  </si>
  <si>
    <t>http://www.gndiamond.com</t>
  </si>
  <si>
    <t>GEMS ONE CORP.</t>
  </si>
  <si>
    <t>16 W 46th St, 6th Floor, New York</t>
  </si>
  <si>
    <t>1-212 869 7084</t>
  </si>
  <si>
    <t>1-212 869 7091</t>
  </si>
  <si>
    <t>orders@gemsone.com</t>
  </si>
  <si>
    <t>http://www.gemsone.com</t>
  </si>
  <si>
    <t>GOLD TOWN JEWELRY INC.</t>
  </si>
  <si>
    <t>550 South Hill Street, Suite 625, Los Angeles, CA.,</t>
  </si>
  <si>
    <t>1-213 629 8397</t>
  </si>
  <si>
    <t>1-213 789 7787</t>
  </si>
  <si>
    <t>info@goldtown.com</t>
  </si>
  <si>
    <t>GOLDEN HIGHWAY JEWELRY</t>
  </si>
  <si>
    <t>20836 Hall Road, Suite 347, Clinton Twp., MI.,</t>
  </si>
  <si>
    <t>1-586 491 3985</t>
  </si>
  <si>
    <t>sales@goldenhwy.com</t>
  </si>
  <si>
    <t>GOLDENWEST DIAMOND CORP</t>
  </si>
  <si>
    <t>15732 Tustin Village Way, Tustin, CA.,</t>
  </si>
  <si>
    <t>1-714 542c9000</t>
  </si>
  <si>
    <t>1-714 542 9226</t>
  </si>
  <si>
    <t>http://www.jewelryexchange.com</t>
  </si>
  <si>
    <t>GRASSMAN BLAKE INC.</t>
  </si>
  <si>
    <t>58 East Willow Street, Millburn, NJ.,</t>
  </si>
  <si>
    <t>1-973 379 6170</t>
  </si>
  <si>
    <t>1-973 379 5333</t>
  </si>
  <si>
    <t>sales@gbclasp.com</t>
  </si>
  <si>
    <t>http://www.gbclasp.com</t>
  </si>
  <si>
    <t>GUERTIN BROTHERS</t>
  </si>
  <si>
    <t>1420 Coulter Drive, NW., Roanoke, VA.,</t>
  </si>
  <si>
    <t>1-540 362 4164</t>
  </si>
  <si>
    <t>1-540 366 4828</t>
  </si>
  <si>
    <t>sales@guertinbrothers.com</t>
  </si>
  <si>
    <t>http://www.guertinbrothers.com</t>
  </si>
  <si>
    <t>H &amp; T GOLDMAN CO.</t>
  </si>
  <si>
    <t>33 West, 46th Street, Suite 901, New York,</t>
  </si>
  <si>
    <t>1-212 869 1005</t>
  </si>
  <si>
    <t>1-212 869 0625</t>
  </si>
  <si>
    <t>nathan@htgoldman.com</t>
  </si>
  <si>
    <t>http://www.htgoldman.com</t>
  </si>
  <si>
    <t>H.J. NAMDAR</t>
  </si>
  <si>
    <t>16 West, 46th Street, Suite 900, New York,</t>
  </si>
  <si>
    <t>1-212 398 9564</t>
  </si>
  <si>
    <t>1-212 575 1020</t>
  </si>
  <si>
    <t>sales@hjnamdar.com</t>
  </si>
  <si>
    <t>http://www.hjnamdar.com</t>
  </si>
  <si>
    <t>HAKIMIAN GEM CO. USA</t>
  </si>
  <si>
    <t>5 South Wabash Ave., Suite 1212, Chicago, IL.,</t>
  </si>
  <si>
    <t>1-312 236 6969</t>
  </si>
  <si>
    <t>1-312 236 4785</t>
  </si>
  <si>
    <t>http://www.hakimiangem.com</t>
  </si>
  <si>
    <t>HAMMERMAN BROS.</t>
  </si>
  <si>
    <t>50 West 57th Street, 12th Floor, New York,</t>
  </si>
  <si>
    <t>1-212 956 2800</t>
  </si>
  <si>
    <t>1-212 956 2769</t>
  </si>
  <si>
    <t>info@hammermanbrothers.com</t>
  </si>
  <si>
    <t>http://www.hammermanbrothers.com</t>
  </si>
  <si>
    <t>HARRIS ORIGNALS</t>
  </si>
  <si>
    <t>800 Prime Place, Hauppauge, NY.,</t>
  </si>
  <si>
    <t>1-631 348 0303</t>
  </si>
  <si>
    <t>1-631 348 0804</t>
  </si>
  <si>
    <t>info@harrisjewelry.com</t>
  </si>
  <si>
    <t>http://www.harrisjewelry.com</t>
  </si>
  <si>
    <t>HARRY RITCHIE'S JEWELERS</t>
  </si>
  <si>
    <t>956 Willamette street, Eugene, Oregon,</t>
  </si>
  <si>
    <t>1-541 686 1787</t>
  </si>
  <si>
    <t>1-541 485 8841</t>
  </si>
  <si>
    <t>service@harryritchies.com</t>
  </si>
  <si>
    <t>http://www.harryritchies.com</t>
  </si>
  <si>
    <t>HEARTS ON FIRE</t>
  </si>
  <si>
    <t>333 Washington Street, Suite 851, Boston, MA.,</t>
  </si>
  <si>
    <t>1-617 204 4350</t>
  </si>
  <si>
    <t>tspillane@heartsonfire.com</t>
  </si>
  <si>
    <t>http://www.heartsonfire.com</t>
  </si>
  <si>
    <t>HELEN'S JEWEL</t>
  </si>
  <si>
    <t>1233 Broadway, Burlingame, CA.,</t>
  </si>
  <si>
    <t>1-650 383 8611</t>
  </si>
  <si>
    <t>support@helensjewels.com</t>
  </si>
  <si>
    <t>http://www.helensjewels.com</t>
  </si>
  <si>
    <t>HELZBERG DIAMOND SHOPS</t>
  </si>
  <si>
    <t>1825 Swift Avenue, North Kansa City, MO.,</t>
  </si>
  <si>
    <t>1-816 842 7780</t>
  </si>
  <si>
    <t>1-816 480 0294</t>
  </si>
  <si>
    <t>help@helzberg.com</t>
  </si>
  <si>
    <t>http://www.helzberg.com</t>
  </si>
  <si>
    <t>HENRY DESOGNS STUDIO INC.</t>
  </si>
  <si>
    <t>129 Birch Hill Road, Locust Valley, New York,</t>
  </si>
  <si>
    <t>1-516 801 2760</t>
  </si>
  <si>
    <t>1-516 801 2761</t>
  </si>
  <si>
    <t>info@henrydesignsny.com</t>
  </si>
  <si>
    <t>http://www.henrydesignsny.com</t>
  </si>
  <si>
    <t>HESKIA BROTHERS INC.</t>
  </si>
  <si>
    <t>98 Cuttermill Road, Suite 125, Great Neck, New York,</t>
  </si>
  <si>
    <t>heskiabrothers@aol.com</t>
  </si>
  <si>
    <t>HLY CO.</t>
  </si>
  <si>
    <t>844, 6th Ave., Suite 503, New York,</t>
  </si>
  <si>
    <t>1-866 428 8637</t>
  </si>
  <si>
    <t>1-866 528 8637</t>
  </si>
  <si>
    <t>hly@cutoes.com</t>
  </si>
  <si>
    <t>http://www.cutoes.com</t>
  </si>
  <si>
    <t>HOUSE OF BANGLES JEWELRY INC.</t>
  </si>
  <si>
    <t>3611, 14th Avenue, Suite 503, Brooklyn, New York,</t>
  </si>
  <si>
    <t>1-718 633 5403</t>
  </si>
  <si>
    <t>1-718 633 1803</t>
  </si>
  <si>
    <t>info@hobjewelry.com</t>
  </si>
  <si>
    <t>http://www.hobjewelry.com</t>
  </si>
  <si>
    <t>HOUSE OF GEMS, INC.</t>
  </si>
  <si>
    <t>Gold Jewelry, Silver Jewelry, อื่น ๆ, Loose Pearl, Synthetic Stone, อื่น ๆ, Jewelry Display, Jewelry Packaging</t>
  </si>
  <si>
    <t>Jewelry Findings, Chain</t>
  </si>
  <si>
    <t>6970 Aragon Circle, Suite 6, Buena Park, CA.,</t>
  </si>
  <si>
    <t>1-714 523 2500</t>
  </si>
  <si>
    <t>1-877 436 7112</t>
  </si>
  <si>
    <t>info@houseofgems.com</t>
  </si>
  <si>
    <t>https://www.houseofgems.com</t>
  </si>
  <si>
    <t>HOWARD ENGLE INC.</t>
  </si>
  <si>
    <t>555, 5th Ave., 8th Floor., New York,</t>
  </si>
  <si>
    <t>1-212 398 9811</t>
  </si>
  <si>
    <t>1-212 682 5540</t>
  </si>
  <si>
    <t>marketing.howardengle@gmail.com</t>
  </si>
  <si>
    <t>http://www.howardengleinc.com</t>
  </si>
  <si>
    <t>HUGHES WHOLESALE STERLING</t>
  </si>
  <si>
    <t>12662 Goar Road, Houston, TX.,</t>
  </si>
  <si>
    <t>1-281 558 7179</t>
  </si>
  <si>
    <t>1-281 531 1573</t>
  </si>
  <si>
    <t>lhughes1@sbcglobal.net</t>
  </si>
  <si>
    <t>HURSTS' BERWYN JEWELERS INC.</t>
  </si>
  <si>
    <t>Gold Jewelry, Diamond Jewelry, Costume Jewelry</t>
  </si>
  <si>
    <t>6418 W. Cermark Road, Berwyn, IL.,</t>
  </si>
  <si>
    <t>1-708 788 0880</t>
  </si>
  <si>
    <t>hurstsjewelers@yahoo.com</t>
  </si>
  <si>
    <t>I. MARGOSHES INC.</t>
  </si>
  <si>
    <t>15 West, 47th Street, Suuite 400, New York</t>
  </si>
  <si>
    <t>1-212 575 5190</t>
  </si>
  <si>
    <t>1-212 575 5454</t>
  </si>
  <si>
    <t>info@imargoshes.com</t>
  </si>
  <si>
    <t>http://www.imargoshes.com</t>
  </si>
  <si>
    <t>I.D. JEWELRY, LLC</t>
  </si>
  <si>
    <t>15 West 47th Street, Suite 305, New York,</t>
  </si>
  <si>
    <t>1-212 921 9372</t>
  </si>
  <si>
    <t>1-212 821 0750</t>
  </si>
  <si>
    <t>info@idjewelry.com</t>
  </si>
  <si>
    <t>http://www.idjewelry.com</t>
  </si>
  <si>
    <t>I.D.I DESIGN GROUP</t>
  </si>
  <si>
    <t>17 East 48th Street, Suite 401, New York,</t>
  </si>
  <si>
    <t>1-212 398 0606</t>
  </si>
  <si>
    <t>1-212 398 0726</t>
  </si>
  <si>
    <t>info@meiratdesigns.com</t>
  </si>
  <si>
    <t>http://www.meiratdesigns.com</t>
  </si>
  <si>
    <t>I.M. DAVIDSON INC.</t>
  </si>
  <si>
    <t>71 West, 47th Street, Suite 301, New York,</t>
  </si>
  <si>
    <t>1-212 869 1248</t>
  </si>
  <si>
    <t>1-212 869 7207</t>
  </si>
  <si>
    <t>sales@imdavidsoninc.net</t>
  </si>
  <si>
    <t>http://www.imdavidsoninc.net</t>
  </si>
  <si>
    <t>IKEDA PEARL CO.</t>
  </si>
  <si>
    <t>550 South Hill Street, Suite 680, Los Angeles, CA.,</t>
  </si>
  <si>
    <t>1-213 623 9418</t>
  </si>
  <si>
    <t>1-213 623 6597</t>
  </si>
  <si>
    <t>info@ikedapearl.com</t>
  </si>
  <si>
    <t>http://www.ikedapearl.com</t>
  </si>
  <si>
    <t>INDIA ARTS</t>
  </si>
  <si>
    <t>Antique Jewellery</t>
  </si>
  <si>
    <t>20 Heron Street, San Francisco, CA.,</t>
  </si>
  <si>
    <t>1-415 621 1116</t>
  </si>
  <si>
    <t>1-415 621 1634</t>
  </si>
  <si>
    <t>support@indiaarts.com</t>
  </si>
  <si>
    <t>http://www.indiaarts.com</t>
  </si>
  <si>
    <t>INTERNATIONAL BULLION AND METAL BROKERS (IBB)</t>
  </si>
  <si>
    <t>10 East 38th Street, New York,</t>
  </si>
  <si>
    <t>1-212 904 1705</t>
  </si>
  <si>
    <t>http://www.ibbusa.com</t>
  </si>
  <si>
    <t>INTERNATIONAL IMPORT CORP.</t>
  </si>
  <si>
    <t>20 West 47th Street, Suite 808, New York,</t>
  </si>
  <si>
    <t>1-212 221 6580</t>
  </si>
  <si>
    <t>1-212 221 6583</t>
  </si>
  <si>
    <t>sales@internationalimports.net</t>
  </si>
  <si>
    <t>http://www.internationalimports.net</t>
  </si>
  <si>
    <t>IVY NEW YORK</t>
  </si>
  <si>
    <t>611, 5th Avenue, New York,</t>
  </si>
  <si>
    <t>1-212 753 4000</t>
  </si>
  <si>
    <t>munisa@yavorskyy.com</t>
  </si>
  <si>
    <t>http://www.ivynewyork.com</t>
  </si>
  <si>
    <t>J. KENNEDY DESIGN</t>
  </si>
  <si>
    <t>116 Pleasant Street, Suite 2214,Easthampton, MA.,</t>
  </si>
  <si>
    <t>1-413 250 1971</t>
  </si>
  <si>
    <t>1-413 529 6871</t>
  </si>
  <si>
    <t>jkennedy@jkennedydesign.com</t>
  </si>
  <si>
    <t>http://www.jkennedydesign.com</t>
  </si>
  <si>
    <t>J.B. STAR DIAMONDS</t>
  </si>
  <si>
    <t>579, 5th Ave, Suite 900, New York</t>
  </si>
  <si>
    <t>1-212 308 3490</t>
  </si>
  <si>
    <t>customerservice@jbstar.com</t>
  </si>
  <si>
    <t>http://www.jbstar.com</t>
  </si>
  <si>
    <t>J.J. MARCO</t>
  </si>
  <si>
    <t>1070 Madison Avenue, New York,</t>
  </si>
  <si>
    <t>1-212 744 3202</t>
  </si>
  <si>
    <t>jjmarco@jjmarco.com</t>
  </si>
  <si>
    <t>http://www.jjmarco.com</t>
  </si>
  <si>
    <t>JANE BOHAN</t>
  </si>
  <si>
    <t>P.O. Box 337, Prince Street, New York,</t>
  </si>
  <si>
    <t>1-212 529 6090</t>
  </si>
  <si>
    <t>1-212 529 5540</t>
  </si>
  <si>
    <t>info@janebohan.com</t>
  </si>
  <si>
    <t>http://www.janebohan.com</t>
  </si>
  <si>
    <t>JENNY PERL FOR JMP</t>
  </si>
  <si>
    <t>2730 University Blvd. West, Suite 718, Silver Spring, Maryland</t>
  </si>
  <si>
    <t>1-301 933 9500</t>
  </si>
  <si>
    <t>jenny@jennyperl.com</t>
  </si>
  <si>
    <t>JEWELERY UNLIMITED INC. DBA INDIA GEMS</t>
  </si>
  <si>
    <t>Seema Singh</t>
  </si>
  <si>
    <t>2454, Royal Lane, Dallas, Texas,</t>
  </si>
  <si>
    <t>1-214 749 0444</t>
  </si>
  <si>
    <t>1-214 749 0446</t>
  </si>
  <si>
    <t>info@indiagems.com</t>
  </si>
  <si>
    <t>http://www.indiagems.com</t>
  </si>
  <si>
    <t>JEWELEX NEW YORK LTD.</t>
  </si>
  <si>
    <t>529 Fifth Avenue, 18 Floor, New York,</t>
  </si>
  <si>
    <t>1-212 840 3500</t>
  </si>
  <si>
    <t>diamonds.us@jewelexgroup.com</t>
  </si>
  <si>
    <t>http://www.jewelexgroup.com</t>
  </si>
  <si>
    <t>JEWELMARK INC.</t>
  </si>
  <si>
    <t>Gold Jewelry, Silver Jewelry, Gemset Jewelry/Precious Stone Jewelry, Pearl Jewelry</t>
  </si>
  <si>
    <t>344 East 59th Street, New York,</t>
  </si>
  <si>
    <t>1-212 398 2999</t>
  </si>
  <si>
    <t>salesorder@jewelmak.com</t>
  </si>
  <si>
    <t>http://www.jewelmak.com</t>
  </si>
  <si>
    <t>JEWELRY BY ARSA</t>
  </si>
  <si>
    <t>712 Olive Street, Suite 205, Los Angeles, CA.,</t>
  </si>
  <si>
    <t>1-213 623 7541</t>
  </si>
  <si>
    <t>http://www.arsajewelry.com</t>
  </si>
  <si>
    <t>JEWELRY BY JOSE GRANT</t>
  </si>
  <si>
    <t>P.O. Box 942, Brookfield, CT.,</t>
  </si>
  <si>
    <t>1-203 249 6737</t>
  </si>
  <si>
    <t>pilot461@yahoo.com</t>
  </si>
  <si>
    <t>http://www.josegrant.com</t>
  </si>
  <si>
    <t>JEWELRY TELEVISION</t>
  </si>
  <si>
    <t>9600 Parkside Drive, Knoxville, TN.,</t>
  </si>
  <si>
    <t>1-865 692 6000</t>
  </si>
  <si>
    <t>1-865 692 1346</t>
  </si>
  <si>
    <t>customercare@jtv.com</t>
  </si>
  <si>
    <t>http://www.jtv.com</t>
  </si>
  <si>
    <t>JOHN C. NORDT CO., INC.</t>
  </si>
  <si>
    <t>1420 Coulter Drive NW., Roanoke, VA.,</t>
  </si>
  <si>
    <t>1-866 526 1872</t>
  </si>
  <si>
    <t>1-540 362 2160</t>
  </si>
  <si>
    <t>sales@cnordt.com</t>
  </si>
  <si>
    <t>http://www.jcnordt.com</t>
  </si>
  <si>
    <t>JOHN HARDY COLLECTION</t>
  </si>
  <si>
    <t>14 East, 38th Street, 2nd Floor., New York,</t>
  </si>
  <si>
    <t>1-888 838 3022 Ext. 134</t>
  </si>
  <si>
    <t>eshop.usa@johnhardy.com</t>
  </si>
  <si>
    <t>http://www.johnhardy.com</t>
  </si>
  <si>
    <t>JORDAN SCHLANGER</t>
  </si>
  <si>
    <t>110 Greene Street, New York,</t>
  </si>
  <si>
    <t>1-212 226 8878</t>
  </si>
  <si>
    <t>1-212 226 6187</t>
  </si>
  <si>
    <t>tpoirier@fragments.com</t>
  </si>
  <si>
    <t>http://www.jordanschlanger.com</t>
  </si>
  <si>
    <t>JOSEPH BLANK INC.</t>
  </si>
  <si>
    <t>62 West 47th Street, Suite 808, New York,</t>
  </si>
  <si>
    <t>1-212 575 9050</t>
  </si>
  <si>
    <t>1-212 302 8521</t>
  </si>
  <si>
    <t>sales@josephblank.com</t>
  </si>
  <si>
    <t>http://www.josephblank.com</t>
  </si>
  <si>
    <t>JOSEPH GAD, INC.</t>
  </si>
  <si>
    <t>Gemset Jewelry/Precious Stone Jewelry, Precious Stone</t>
  </si>
  <si>
    <t>Joseph Gad</t>
  </si>
  <si>
    <t>589 5th ave, Suite 1007, New York,</t>
  </si>
  <si>
    <t>1-212 840 4800</t>
  </si>
  <si>
    <t>1-212 840 2434</t>
  </si>
  <si>
    <t>info@josephgad.com</t>
  </si>
  <si>
    <t>http://www.josephgad.com</t>
  </si>
  <si>
    <t>JOSEPH MENZIE</t>
  </si>
  <si>
    <t>608, 5th Ave, Suite 609, New York,</t>
  </si>
  <si>
    <t>1-212 382 1200</t>
  </si>
  <si>
    <t>joe@menzie.com</t>
  </si>
  <si>
    <t>http://www.menzie.com</t>
  </si>
  <si>
    <t>JUILUS COHEN JEWELER, INC.</t>
  </si>
  <si>
    <t>699 Madison Avenue, 4th Floor, New York,</t>
  </si>
  <si>
    <t>1-212 371 3050</t>
  </si>
  <si>
    <t>info@juliuscohen.com</t>
  </si>
  <si>
    <t>http://www.juliuscohen.com</t>
  </si>
  <si>
    <t>KARAT PATCH JEWELRY</t>
  </si>
  <si>
    <t>5110 Park Road, Suite 2F, Charlotte, NC.,</t>
  </si>
  <si>
    <t>1-704 334 3188</t>
  </si>
  <si>
    <t>1-704 335 1149</t>
  </si>
  <si>
    <t>info@karatpatch.com</t>
  </si>
  <si>
    <t>http://www.karatpatch.com</t>
  </si>
  <si>
    <t>KELLY WATERS, INC.</t>
  </si>
  <si>
    <t>5 Clementine Park, P.O. Box 240924, Boston, MA.,</t>
  </si>
  <si>
    <t>1-800 647 7017</t>
  </si>
  <si>
    <t>1-877 282 4103</t>
  </si>
  <si>
    <t>info@kellywaters.com</t>
  </si>
  <si>
    <t>http://www.kellywaters.com</t>
  </si>
  <si>
    <t>KGK JEWELRY INC.</t>
  </si>
  <si>
    <t>605 5th Ave., 14th Floor, New York,</t>
  </si>
  <si>
    <t>1-212 893 8080</t>
  </si>
  <si>
    <t>1-212 893 8083</t>
  </si>
  <si>
    <t>enquiry.jlyny@kgkmail.com</t>
  </si>
  <si>
    <t>http://www.kgkgroup.com</t>
  </si>
  <si>
    <t>KLEIN'S JEWELRY</t>
  </si>
  <si>
    <t>5868 Westheimer Road, Houston, Texas,</t>
  </si>
  <si>
    <t>1-832 316 1388</t>
  </si>
  <si>
    <t>mark@kleinsjewelry.com</t>
  </si>
  <si>
    <t>http://www.kleinsjewelry.com</t>
  </si>
  <si>
    <t>KOCEK JEWELRY INC.</t>
  </si>
  <si>
    <t>P.O. Box 6057, Camel, CA.,</t>
  </si>
  <si>
    <t>1-831 624 8485</t>
  </si>
  <si>
    <t>kirkorkocek@gmail.com</t>
  </si>
  <si>
    <t>http://www.kocekjeweler.com</t>
  </si>
  <si>
    <t>KP JEWELRY</t>
  </si>
  <si>
    <t>130 W. Elmyra Street, Los Angeles, CA,</t>
  </si>
  <si>
    <t>1-213 276 1970</t>
  </si>
  <si>
    <t>1-213 276 1983</t>
  </si>
  <si>
    <t>frank@kpjewelry.com</t>
  </si>
  <si>
    <t>http://www.kpjewelry.com</t>
  </si>
  <si>
    <t>L J WEST DIAMONDS</t>
  </si>
  <si>
    <t>589 5th Avenue Room 1102, New York, NY</t>
  </si>
  <si>
    <t>1-212 997 0940</t>
  </si>
  <si>
    <t>1-212 302 4328</t>
  </si>
  <si>
    <t>info@ljwestdiamonds.com</t>
  </si>
  <si>
    <t>http://www.ljwestdiamonds.com</t>
  </si>
  <si>
    <t>L&amp;M JEWELRY CREATIONS, INC.</t>
  </si>
  <si>
    <t>110 Hillside Blvd., Suite 12, Lakewood, NJ.,</t>
  </si>
  <si>
    <t>1-732 364 8200</t>
  </si>
  <si>
    <t>1-732 364 8254</t>
  </si>
  <si>
    <t>info@lmjewelry.com.</t>
  </si>
  <si>
    <t>http://www.rapsonjewelry.com</t>
  </si>
  <si>
    <t>LEGERE</t>
  </si>
  <si>
    <t>P.O. Box 546, 40 John William Street, Attleboro, MA.,</t>
  </si>
  <si>
    <t>1-508 226 1036</t>
  </si>
  <si>
    <t>1-508 226 1954</t>
  </si>
  <si>
    <t>http://www.legerejewelry.com</t>
  </si>
  <si>
    <t>LEMANA PERLES</t>
  </si>
  <si>
    <t>1188 Bishop Street, Suite 1408, Honolulu, Hawaii,</t>
  </si>
  <si>
    <t>1-808 537 6262</t>
  </si>
  <si>
    <t>info@lemanaperles.com</t>
  </si>
  <si>
    <t>http://www.lemanaperles.com</t>
  </si>
  <si>
    <t>LIMPID JEWELRY, INC.</t>
  </si>
  <si>
    <t>อื่น ๆ, Precious Stone</t>
  </si>
  <si>
    <t>706 South Hill Street, Suite 1018, Los Angeles, CA.,</t>
  </si>
  <si>
    <t>1-213 623 9016</t>
  </si>
  <si>
    <t>1-213 623 9587</t>
  </si>
  <si>
    <t>info@limpidjewelry.com</t>
  </si>
  <si>
    <t>http://www.limpidjewelry.com</t>
  </si>
  <si>
    <t>LINDSAY &amp; CO.</t>
  </si>
  <si>
    <t>64 West, 48th Street, Suite 1306, New York,</t>
  </si>
  <si>
    <t>1-212 575 9711</t>
  </si>
  <si>
    <t>1- 212 869 0527</t>
  </si>
  <si>
    <t>sales@lindsayco.com</t>
  </si>
  <si>
    <t>http://www.lindsayco.com</t>
  </si>
  <si>
    <t>LISA TAUBES DESIHNS</t>
  </si>
  <si>
    <t>216 East, 49th Street, New York,</t>
  </si>
  <si>
    <t>1-203 629 2063</t>
  </si>
  <si>
    <t>lisataubes@aol.com</t>
  </si>
  <si>
    <t>http://www.lisataubes.com</t>
  </si>
  <si>
    <t>LITTMAN'S INC.</t>
  </si>
  <si>
    <t>151 Granby Street, Norfolk, VA.,</t>
  </si>
  <si>
    <t>1-757 622 6989</t>
  </si>
  <si>
    <t>littmansva@verizon.net</t>
  </si>
  <si>
    <t>https://www.littmanjewelers.com</t>
  </si>
  <si>
    <t>LOUIS CREATIONS INC</t>
  </si>
  <si>
    <t>10 West, 46th Street, New York,</t>
  </si>
  <si>
    <t>1-212 944 1220</t>
  </si>
  <si>
    <t>1-212 869 2119</t>
  </si>
  <si>
    <t>info@louiscreations.com</t>
  </si>
  <si>
    <t>http://www.louiscreations.com</t>
  </si>
  <si>
    <t>LUXURY BAZAAR</t>
  </si>
  <si>
    <t>1-215 328 0880</t>
  </si>
  <si>
    <t>sales@luxurybazaar.com</t>
  </si>
  <si>
    <t>http://www.luxurybazaar.com</t>
  </si>
  <si>
    <t>M. FABRIKANT &amp; SONS INC.</t>
  </si>
  <si>
    <t>1 Rockfeller Plaza, 28th Floor, New York,</t>
  </si>
  <si>
    <t>1-212 757 0790</t>
  </si>
  <si>
    <t>1-212 581 3061</t>
  </si>
  <si>
    <t>http://www.fabrikant.com</t>
  </si>
  <si>
    <t>M.S. CO.</t>
  </si>
  <si>
    <t>Gold Jewelry, Silver Jewelry, Platinum Jewelry, อื่น ๆ, อื่น ๆ</t>
  </si>
  <si>
    <t>61 School Street, Attleboro, Massachusetts, MA.,</t>
  </si>
  <si>
    <t>info@mscompany.net</t>
  </si>
  <si>
    <t>http://www.jewelrychain.com</t>
  </si>
  <si>
    <t>MACY'S INC.</t>
  </si>
  <si>
    <t>7 West Seventh Street, Cincinnati, OH.,</t>
  </si>
  <si>
    <t>1-513 579 7000</t>
  </si>
  <si>
    <t>https://www.macysinc.com</t>
  </si>
  <si>
    <t>MAIJA NEIMANIS</t>
  </si>
  <si>
    <t>Gold Jewelry, Pearl Jewelry</t>
  </si>
  <si>
    <t>P.O. Box 181, Windham, New York,</t>
  </si>
  <si>
    <t>1-212 249 6236</t>
  </si>
  <si>
    <t>1-212 535 8684</t>
  </si>
  <si>
    <t>maija@maijaneimanis.com</t>
  </si>
  <si>
    <t>MARK PATTERSON INC.</t>
  </si>
  <si>
    <t>3425 East Coast Highway, Corona Del Mar, CA.,</t>
  </si>
  <si>
    <t>info@markpatterson.com</t>
  </si>
  <si>
    <t>http://www.markpatterson.com</t>
  </si>
  <si>
    <t>MAUI DIVERS OF HAWAII</t>
  </si>
  <si>
    <t>1520 Liona Street, Honolulu, Hawaii,</t>
  </si>
  <si>
    <t>1-808 946 7979</t>
  </si>
  <si>
    <t>customerservice@mauidivers.com</t>
  </si>
  <si>
    <t>http://www.mauidivers.com</t>
  </si>
  <si>
    <t>MAYORS JEWELERS</t>
  </si>
  <si>
    <t>5870 N. Hiatus Road, Tamarac, FL.,</t>
  </si>
  <si>
    <t>info@mayors.com</t>
  </si>
  <si>
    <t>http://www.mayors.com</t>
  </si>
  <si>
    <t>MAZZA/BARTHOLOMEW LTD.</t>
  </si>
  <si>
    <t>P.O. Box 231444, New York,</t>
  </si>
  <si>
    <t>1-212 935 4530</t>
  </si>
  <si>
    <t>mazzabartholomew@hotmail.com</t>
  </si>
  <si>
    <t>http://www.dianemazza.com</t>
  </si>
  <si>
    <t>MCM SUPPLY</t>
  </si>
  <si>
    <t>888 Brannan Street, Suite 101, San Francisco, CA.,</t>
  </si>
  <si>
    <t>1-415 863 0288</t>
  </si>
  <si>
    <t>1-415 863 8887</t>
  </si>
  <si>
    <t>http://www.mcmsupply.com</t>
  </si>
  <si>
    <t>MEDIA IMPORTS INC.</t>
  </si>
  <si>
    <t>635 South Hill Street, 3rd. Floor Los Angeles, CA.,</t>
  </si>
  <si>
    <t>1-213 624 6462</t>
  </si>
  <si>
    <t>1-213 624 3535</t>
  </si>
  <si>
    <t>info@mediaimports.com</t>
  </si>
  <si>
    <t>http://www.mediaimports.com</t>
  </si>
  <si>
    <t>MERCHANTS OVERSEAS, INC.</t>
  </si>
  <si>
    <t>41 Bassett Street, Providence, RI.,</t>
  </si>
  <si>
    <t>1-401 331 5603</t>
  </si>
  <si>
    <t>1-401 331 5676</t>
  </si>
  <si>
    <t>info@merchantsoverseas.com</t>
  </si>
  <si>
    <t>http://www.merchantsoverseas.com</t>
  </si>
  <si>
    <t>MERCURY RING CORP.</t>
  </si>
  <si>
    <t>280 Grand Avenue, Engklewood, NJ.,</t>
  </si>
  <si>
    <t>1-201 569 1070</t>
  </si>
  <si>
    <t>1-201 569 1538</t>
  </si>
  <si>
    <t>info@mercuryring.com</t>
  </si>
  <si>
    <t>http://www.mercuryring.com</t>
  </si>
  <si>
    <t>METAL MARKETPLACE INTERNATIONAL</t>
  </si>
  <si>
    <t>718 Sansom Street, Philadelphia, PA.,</t>
  </si>
  <si>
    <t>1-215 592 8777</t>
  </si>
  <si>
    <t>1-215 592 8195</t>
  </si>
  <si>
    <t>mmisales@metalmarketplace.com</t>
  </si>
  <si>
    <t>http://www.metalmarketplace.com</t>
  </si>
  <si>
    <t>METRO AMERICA SALES, INC.</t>
  </si>
  <si>
    <t>Machines &amp; Tools</t>
  </si>
  <si>
    <t>137 South Ave., Fanwood, NJ.,</t>
  </si>
  <si>
    <t>1-908 490 0001</t>
  </si>
  <si>
    <t>info@metroamericasalesinc.com</t>
  </si>
  <si>
    <t>http://www.metroamericasalesinc.com</t>
  </si>
  <si>
    <t>MICHAEL BONDANZA, INC.</t>
  </si>
  <si>
    <t>10 West, 46th Street, 12th Floor, New York,</t>
  </si>
  <si>
    <t>info@michaelbondanza.com</t>
  </si>
  <si>
    <t>http://www.michaelbondanza.com</t>
  </si>
  <si>
    <t>MICHAEL GOOD DESIGNS INC.</t>
  </si>
  <si>
    <t>Avi Good</t>
  </si>
  <si>
    <t>P.O. Box 788, Rockport, Maine,</t>
  </si>
  <si>
    <t>1-207 594 2580</t>
  </si>
  <si>
    <t>avigood@michaelgood.com</t>
  </si>
  <si>
    <t>http://www.michaelgood.com</t>
  </si>
  <si>
    <t>MICHOU CO.</t>
  </si>
  <si>
    <t>P.O. Box 960 Homewood, CA.,</t>
  </si>
  <si>
    <t>1-530 525 3320</t>
  </si>
  <si>
    <t>1-530 525 1750</t>
  </si>
  <si>
    <t>sales@michou.net</t>
  </si>
  <si>
    <t>http://www.michoujewelry.com</t>
  </si>
  <si>
    <t>MILANO WATCHANDS LLC</t>
  </si>
  <si>
    <t>28 Shelter Rock Road, Unit 5, Danbury, CT.,</t>
  </si>
  <si>
    <t>1-203 792 8101</t>
  </si>
  <si>
    <t>info@milanowatchbands.com</t>
  </si>
  <si>
    <t>http://www.watchbandsllc.com</t>
  </si>
  <si>
    <t>MIRANDO JEWELRY INC.</t>
  </si>
  <si>
    <t>483 Cliff Street, Fairview, NJ.,</t>
  </si>
  <si>
    <t>1-201 313 1008</t>
  </si>
  <si>
    <t>1-201 313 1079</t>
  </si>
  <si>
    <t>Info@Mirandojewelry.com</t>
  </si>
  <si>
    <t>http://www.mirandojewelry.com</t>
  </si>
  <si>
    <t>MORGAN MANAGEMENT</t>
  </si>
  <si>
    <t>P.O. Box 45820, Salt Lake City, UT.,</t>
  </si>
  <si>
    <t>1-801 328 8511</t>
  </si>
  <si>
    <t>sales@morganjewelers.com</t>
  </si>
  <si>
    <t>http://www.morganjewelers.com</t>
  </si>
  <si>
    <t>NANCY AND DAVID</t>
  </si>
  <si>
    <t>266 Essex Street, Millburn, New Jersey,</t>
  </si>
  <si>
    <t>1-973 912 9640</t>
  </si>
  <si>
    <t>1-973 912 9654</t>
  </si>
  <si>
    <t>info@nancyanddavid.com</t>
  </si>
  <si>
    <t>http://www.nancyanddavid.com</t>
  </si>
  <si>
    <t>NEIMAN MARCUS</t>
  </si>
  <si>
    <t>P.O. BOX 650589, Dallas, Texas,</t>
  </si>
  <si>
    <t>1-972 556 6044</t>
  </si>
  <si>
    <t>relations@neimanmarcus.com</t>
  </si>
  <si>
    <t>http://www.neimanmarcus.com</t>
  </si>
  <si>
    <t>NICE DIAMONDS, INC</t>
  </si>
  <si>
    <t>36 West 47th Street, Suite 705, New York, NY.,</t>
  </si>
  <si>
    <t>1-212 764 3916</t>
  </si>
  <si>
    <t>1-212 764 3917</t>
  </si>
  <si>
    <t>http://www.nicediamond.com</t>
  </si>
  <si>
    <t>NJ JEWELRY INC.</t>
  </si>
  <si>
    <t>Gold Jewelry, Silver Jewelry, Diamond Jewelry, Loose Diamond</t>
  </si>
  <si>
    <t>2201 N. 10th Street, Suite N, McAllen, Texas</t>
  </si>
  <si>
    <t>1-956 687 3386</t>
  </si>
  <si>
    <t>1-956 686 2211</t>
  </si>
  <si>
    <t>njjewelers@gmail.com</t>
  </si>
  <si>
    <t>http://www.njjewelerinc.com</t>
  </si>
  <si>
    <t>ORIENTAL CREST</t>
  </si>
  <si>
    <t>Silver Jewelry, อื่น ๆ, อื่น ๆ</t>
  </si>
  <si>
    <t>Jewelry Findings, Gemstones</t>
  </si>
  <si>
    <t>6161 Savoy Drive, Suite 958 Houston, TX.,</t>
  </si>
  <si>
    <t>1-713 780 2425</t>
  </si>
  <si>
    <t>1-713 367 3954</t>
  </si>
  <si>
    <t>info@orientalcrest.com</t>
  </si>
  <si>
    <t>OTC INTERNATIONAL</t>
  </si>
  <si>
    <t>31-00 47th Avenue, Long Island City, New York,</t>
  </si>
  <si>
    <t>1-718 391 7400</t>
  </si>
  <si>
    <t>1-718 391 7575</t>
  </si>
  <si>
    <t>sales@otcinternational.com</t>
  </si>
  <si>
    <t>http://www.otcinternational.com</t>
  </si>
  <si>
    <t>OVERNIGHT MOUNTINGS</t>
  </si>
  <si>
    <t>Gold Jewelry, Silver Jewelry, Diamond Jewelry, อื่น ๆ, Loose Diamond</t>
  </si>
  <si>
    <t>Mounting</t>
  </si>
  <si>
    <t>1400 Plaza Avenue, New Hyde Park, New York,</t>
  </si>
  <si>
    <t>1-888 731 1111</t>
  </si>
  <si>
    <t>1-888 222 2121</t>
  </si>
  <si>
    <t>sales@overnightmountings.com</t>
  </si>
  <si>
    <t>http://www.overnightmountings.com</t>
  </si>
  <si>
    <t>PACIFIC SILVER</t>
  </si>
  <si>
    <t>1341 Bay Street, Suite F, Port Orchard, WA.,</t>
  </si>
  <si>
    <t>1-360 876 2551</t>
  </si>
  <si>
    <t>1-360 876 2561</t>
  </si>
  <si>
    <t>customerservice@pacificsilver.com</t>
  </si>
  <si>
    <t>http://www.pacificsilver.com</t>
  </si>
  <si>
    <t>PAGEO</t>
  </si>
  <si>
    <t>843 Bracon Street, Newton, MA.,</t>
  </si>
  <si>
    <t>1-617 964 4940</t>
  </si>
  <si>
    <t>http://www.pageo.com</t>
  </si>
  <si>
    <t>PAOLO COSTAGLI</t>
  </si>
  <si>
    <t>555 Madison Avenue, Suite 1300, New York, NY.,</t>
  </si>
  <si>
    <t>1-212 974 9360</t>
  </si>
  <si>
    <t>info@paolocostagli.com</t>
  </si>
  <si>
    <t>http://www.paolocostagli.com</t>
  </si>
  <si>
    <t>PARAMOUNT GEMS</t>
  </si>
  <si>
    <t>36 West 44th Street, Suite 801, New York,</t>
  </si>
  <si>
    <t>1-212 221 1520</t>
  </si>
  <si>
    <t>1-212 302 6478</t>
  </si>
  <si>
    <t>info@paramountgems.com</t>
  </si>
  <si>
    <t>http://www.paramountgems.com</t>
  </si>
  <si>
    <t>PAUL FISHER INC.</t>
  </si>
  <si>
    <t>อื่น ๆ, Loose Diamond, Loose Pearl, Precious Stone, Semi-Precious Stone</t>
  </si>
  <si>
    <t>10 Rockefeller Plaza, Suite 709, New York,</t>
  </si>
  <si>
    <t>1-212 247 5725</t>
  </si>
  <si>
    <t>1-212 765 0646</t>
  </si>
  <si>
    <t>paulfisher@paulfisherestate.com</t>
  </si>
  <si>
    <t>http://www.paulfisherinc.net</t>
  </si>
  <si>
    <t>PENELOPE'S OF GREECE</t>
  </si>
  <si>
    <t>5 Churchill Avenue, Wareham, MA.,</t>
  </si>
  <si>
    <t>1-508 295 6133</t>
  </si>
  <si>
    <t>pog33@comcast.net</t>
  </si>
  <si>
    <t>http://www.penelopesofgreece.com</t>
  </si>
  <si>
    <t>PERIODJEWELS INC</t>
  </si>
  <si>
    <t>Gold Jewelry, Diamond Jewelry, อื่น ๆ, Precious Stone, Semi-Precious Stone</t>
  </si>
  <si>
    <t>9454 Wilshire Blvd., Suite M18, Beverly Hills, California,</t>
  </si>
  <si>
    <t>1-310 777 0360</t>
  </si>
  <si>
    <t>1-310 777 0329</t>
  </si>
  <si>
    <t>info@periodjewels.com</t>
  </si>
  <si>
    <t>http://www.periodjewels.com</t>
  </si>
  <si>
    <t>PERRIER GEMS INTERNATIONAL INC.</t>
  </si>
  <si>
    <t>580 Fifth Avenue, Suite 805, New York,</t>
  </si>
  <si>
    <t>1-212 826 6688</t>
  </si>
  <si>
    <t>1-212 888 8666</t>
  </si>
  <si>
    <t>perriklein@hotmail.com</t>
  </si>
  <si>
    <t>http://www.perriergems.com</t>
  </si>
  <si>
    <t>PERTER STONE</t>
  </si>
  <si>
    <t>P.O. Box 1008, Selbyville, DE.,</t>
  </si>
  <si>
    <t>1-302 436 0200</t>
  </si>
  <si>
    <t>1-302 380 4779</t>
  </si>
  <si>
    <t>pampeterstone@gmail.com</t>
  </si>
  <si>
    <t>http://www.peterstone.com</t>
  </si>
  <si>
    <t>PLUM ISLAND SILVER CO.</t>
  </si>
  <si>
    <t>P.O. Box 60, West Newbury, MA.,</t>
  </si>
  <si>
    <t>1-978 499 8203</t>
  </si>
  <si>
    <t>1-978 499 8208</t>
  </si>
  <si>
    <t>sales@plumislandsilver.com</t>
  </si>
  <si>
    <t>http://www.plumislandsilver.com</t>
  </si>
  <si>
    <t>PRANDA NORTH AMERICA INC.</t>
  </si>
  <si>
    <t>Maureen Kelley</t>
  </si>
  <si>
    <t>1 Wholesale Way, Cranston, RI.,</t>
  </si>
  <si>
    <t>1-401 946 2104 Ext.13</t>
  </si>
  <si>
    <t>1-401 946 2109</t>
  </si>
  <si>
    <t>mkelley@prandana.com</t>
  </si>
  <si>
    <t>http://www.pranda.com</t>
  </si>
  <si>
    <t>PRIME ART &amp; JEWEL (PAJ)</t>
  </si>
  <si>
    <t>18325 Waterview Parkway, Dallas, Texas,</t>
  </si>
  <si>
    <t>1-214 688 0088</t>
  </si>
  <si>
    <t>http://www.prime-art.com</t>
  </si>
  <si>
    <t>PROMPT GEM IMPORTERS INC</t>
  </si>
  <si>
    <t>Gemset Jewelry/Precious Stone Jewelry, Diamond Jewelry, Loose Diamond, Precious Stone</t>
  </si>
  <si>
    <t>608 Fifth Avenue, Suite 401, New York</t>
  </si>
  <si>
    <t>1-212 586 4066</t>
  </si>
  <si>
    <t>1-212 586 4067</t>
  </si>
  <si>
    <t>promptgem@aol.com</t>
  </si>
  <si>
    <t>PRONTO JEWELRY INC</t>
  </si>
  <si>
    <t>23 West 47th Street, Mezzanine, Room 1-3, New York,</t>
  </si>
  <si>
    <t>1-212 19 9455</t>
  </si>
  <si>
    <t>1-212 302 5413</t>
  </si>
  <si>
    <t>sales@prontojewelry.com</t>
  </si>
  <si>
    <t>http://www.prontojewelry.com</t>
  </si>
  <si>
    <t>PROVOCKATIVE GEMS</t>
  </si>
  <si>
    <t>608 Fifth Avenue, New York, NY</t>
  </si>
  <si>
    <t>1-212 980 4249</t>
  </si>
  <si>
    <t>1 212 355 4282</t>
  </si>
  <si>
    <t>avock@provockative.com</t>
  </si>
  <si>
    <t>R&amp;S DESIGN CREATION</t>
  </si>
  <si>
    <t>55 West 47street, Suite 1135, New York,</t>
  </si>
  <si>
    <t>1-212 921 1104</t>
  </si>
  <si>
    <t>1-212 921 1105</t>
  </si>
  <si>
    <t>gabyrscreation@aol.com</t>
  </si>
  <si>
    <t>RADIANT CUT DIAMOND CORP.</t>
  </si>
  <si>
    <t>15 West, 47th Street, Suite 803 NY, New York</t>
  </si>
  <si>
    <t>1-212 382 0386</t>
  </si>
  <si>
    <t>http://www.radiantcut.com</t>
  </si>
  <si>
    <t>RAINBOW RATAN CO.</t>
  </si>
  <si>
    <t>Gold Jewelry, Loose Diamond, Precious Stone, Semi-Precious Stone</t>
  </si>
  <si>
    <t>48 West, 48th Street, Suite 603, New York,</t>
  </si>
  <si>
    <t>1-212 719 9861</t>
  </si>
  <si>
    <t>1-212 719 9593</t>
  </si>
  <si>
    <t>rainbowratan@gmail.com</t>
  </si>
  <si>
    <t>RAWAT GEMS LLC-NEW YORK</t>
  </si>
  <si>
    <t>อื่น ๆ, Loose Diamond, Precious Stone</t>
  </si>
  <si>
    <t>608 Fifth Avenue, Suite 402, New York,</t>
  </si>
  <si>
    <t>1-212 765 6505</t>
  </si>
  <si>
    <t>info@rawatgems.com</t>
  </si>
  <si>
    <t>http://www.rawatgems.com</t>
  </si>
  <si>
    <t>REEDS JENSS</t>
  </si>
  <si>
    <t>150 Creekside Drive, Amherst, New York,</t>
  </si>
  <si>
    <t>1-716 688 7790</t>
  </si>
  <si>
    <t>1-716 688 6824</t>
  </si>
  <si>
    <t>info@reedsjewelers.com</t>
  </si>
  <si>
    <t>http://www.reedsjewelers.com</t>
  </si>
  <si>
    <t>REFLECTIVE IMAGE</t>
  </si>
  <si>
    <t>912 Baca Street, Santa Fe, NM.,</t>
  </si>
  <si>
    <t>1-505 988 7393</t>
  </si>
  <si>
    <t>1-505 983 1421</t>
  </si>
  <si>
    <t>info@celticjewelry.com</t>
  </si>
  <si>
    <t>http://www.celticjewelry.com</t>
  </si>
  <si>
    <t>RICHARD CANNON JEWELRY</t>
  </si>
  <si>
    <t>16 West 46th Street, Suite 902 , New York,</t>
  </si>
  <si>
    <t>1-212 221 0739</t>
  </si>
  <si>
    <t>1-212 221 3350</t>
  </si>
  <si>
    <t>sales@rcjewelry.com</t>
  </si>
  <si>
    <t>http://www.rcjewelry.com</t>
  </si>
  <si>
    <t>RICHARDS &amp; WEST MFG.CO.</t>
  </si>
  <si>
    <t>501 West Commercial Street, East Rochester, New York,</t>
  </si>
  <si>
    <t>1-585 461 3022</t>
  </si>
  <si>
    <t>service@richardsandwest.com</t>
  </si>
  <si>
    <t>http://www.richardsandwest.com</t>
  </si>
  <si>
    <t>RICK SHATZ INC.</t>
  </si>
  <si>
    <t>580 Fifth Avenue, Suite 1800, New York,</t>
  </si>
  <si>
    <t>1-212 944 1800</t>
  </si>
  <si>
    <t>1-212 921 1350</t>
  </si>
  <si>
    <t>info@rickshatz.com</t>
  </si>
  <si>
    <t>http://www.rickshatz.com</t>
  </si>
  <si>
    <t>ROBILOTTI FINE JEWELERS</t>
  </si>
  <si>
    <t>1623 Hawleyton Road, Binghamton, New York</t>
  </si>
  <si>
    <t>1-607 729 7333</t>
  </si>
  <si>
    <t>paul@paulrobilotti.com</t>
  </si>
  <si>
    <t>http://www.paulrobilotti.com</t>
  </si>
  <si>
    <t>ROCHESTER DIAMONDS INC.</t>
  </si>
  <si>
    <t>2300 West Ridge Road, 4th Floor, Rochester, New York,</t>
  </si>
  <si>
    <t>1-585 225 3390</t>
  </si>
  <si>
    <t>1-585 225 0415</t>
  </si>
  <si>
    <t>christine@rochesterdiamonds.com</t>
  </si>
  <si>
    <t>http://www.rdidiamonds.com</t>
  </si>
  <si>
    <t>ROGER LTD.</t>
  </si>
  <si>
    <t>1050 Central Avenue, Middletown, Ohio,</t>
  </si>
  <si>
    <t>1-513 422 5407</t>
  </si>
  <si>
    <t>1-513 420 8788</t>
  </si>
  <si>
    <t>contactus@rogersltd.com</t>
  </si>
  <si>
    <t>http://www.rogers-jewelers.com</t>
  </si>
  <si>
    <t>ROGERS ENTERPRISES</t>
  </si>
  <si>
    <t>Silver Jewelry, Gemset Jewelry/Precious Stone Jewelry, Diamond Jewelry</t>
  </si>
  <si>
    <t>P.O. Box 879, Matteson, Illinois,</t>
  </si>
  <si>
    <t>1-708 679 7588</t>
  </si>
  <si>
    <t>info@rogent.com</t>
  </si>
  <si>
    <t>http://www.rogersandhollands.com</t>
  </si>
  <si>
    <t>ROOF JEWELERS</t>
  </si>
  <si>
    <t>6829 Two Notch Road, Columbia, South Carolina,</t>
  </si>
  <si>
    <t>1-803 788 2644</t>
  </si>
  <si>
    <t>roofjewelers@me.com</t>
  </si>
  <si>
    <t>http://www.roofjewelers.com</t>
  </si>
  <si>
    <t>ROSS-SIMONS JEWELERS</t>
  </si>
  <si>
    <t>9 Ross-Simons Drive, Cranton, RI.,</t>
  </si>
  <si>
    <t>1-401 463 3100</t>
  </si>
  <si>
    <t>1-401 463 8599</t>
  </si>
  <si>
    <t>customerservice@ross-simons.com</t>
  </si>
  <si>
    <t>http://www.ross-simons.com</t>
  </si>
  <si>
    <t>ROYAL CHAIN</t>
  </si>
  <si>
    <t>2 West, 46th Street, New York,</t>
  </si>
  <si>
    <t>1-212 382 3340</t>
  </si>
  <si>
    <t>1-212 730 7616</t>
  </si>
  <si>
    <t>sales@royalchain.com</t>
  </si>
  <si>
    <t>http://www.royalchain.com</t>
  </si>
  <si>
    <t>ROYAL INDIA USA INC.</t>
  </si>
  <si>
    <t>10 West 46th street, 7th floor, New York,</t>
  </si>
  <si>
    <t>1-212 616 7661</t>
  </si>
  <si>
    <t>1-212 616 7666</t>
  </si>
  <si>
    <t>sales@royalindiausa.com</t>
  </si>
  <si>
    <t>http://www.royalindiausa.com</t>
  </si>
  <si>
    <t>RUSHABH GEMS CORP.</t>
  </si>
  <si>
    <t>15 West 47th Street, Suite 1104, New York,</t>
  </si>
  <si>
    <t>1-212 719 9064</t>
  </si>
  <si>
    <t>1-212 719 9066</t>
  </si>
  <si>
    <t>rushabhgems@hotmail.com</t>
  </si>
  <si>
    <t>http://www.rushabhgems.com</t>
  </si>
  <si>
    <t>S. KASHI &amp; SONS INC.</t>
  </si>
  <si>
    <t>Gemset Jewelry/Precious Stone Jewelry, Costume Jewelry</t>
  </si>
  <si>
    <t>175 Great Neck Road, Suite 204, Great Neck, New York,</t>
  </si>
  <si>
    <t>1-212 869 9393</t>
  </si>
  <si>
    <t>1-212 869 9467</t>
  </si>
  <si>
    <t>info@skashi.com</t>
  </si>
  <si>
    <t>http://www.skashi.com</t>
  </si>
  <si>
    <t>SAM DAVIS DESIGNS</t>
  </si>
  <si>
    <t>888 Brannan Street, Suite 2150, San Francisco, San Francisco, CA.,</t>
  </si>
  <si>
    <t>1-415 252 1425</t>
  </si>
  <si>
    <t>1-415 525 1435</t>
  </si>
  <si>
    <t>samualdavis@aol.com</t>
  </si>
  <si>
    <t>SAM LEHR DESIGNS</t>
  </si>
  <si>
    <t>1-917 254 5886</t>
  </si>
  <si>
    <t>press@samlehr.com</t>
  </si>
  <si>
    <t>http://www.samlehr.com</t>
  </si>
  <si>
    <t>SAMUEL ROZENBAUM</t>
  </si>
  <si>
    <t>589 Fifth Ave, Suite 1101, New York,</t>
  </si>
  <si>
    <t>1-212 319 0333</t>
  </si>
  <si>
    <t>1-212 319 1992</t>
  </si>
  <si>
    <t>usa@taroz.co</t>
  </si>
  <si>
    <t>SAMUELS JEWELERS INC.</t>
  </si>
  <si>
    <t>2914 Montopolis Drive, Suite 200, Austin, TX.,</t>
  </si>
  <si>
    <t>1-512 369 1400</t>
  </si>
  <si>
    <t>1-512 369 1500</t>
  </si>
  <si>
    <t>customerservice@samuelsjewelers.com</t>
  </si>
  <si>
    <t>http://www.samuelsjewelers.com</t>
  </si>
  <si>
    <t>SHASHI INC.</t>
  </si>
  <si>
    <t>209 West, 38th Street, Suite 803, New York,</t>
  </si>
  <si>
    <t>1-212 400 5437</t>
  </si>
  <si>
    <t>info@shopshashi.com</t>
  </si>
  <si>
    <t>http://www.shopshashi.com</t>
  </si>
  <si>
    <t>SHEFI DIAMOND INC.</t>
  </si>
  <si>
    <t>580 Fifth Avenue, 12th Floor, New York,</t>
  </si>
  <si>
    <t>1-212 391 1482</t>
  </si>
  <si>
    <t>1-212 719 2892</t>
  </si>
  <si>
    <t>info@shefidiamonds.com</t>
  </si>
  <si>
    <t>http://www.shefidiamonds.com</t>
  </si>
  <si>
    <t>SHOP NBC</t>
  </si>
  <si>
    <t>6740 Shady Oak Road, Eden Prairie, MN,</t>
  </si>
  <si>
    <t>1-952 943 6000</t>
  </si>
  <si>
    <t>1-952 943 6133</t>
  </si>
  <si>
    <t>support@shopnbc.com</t>
  </si>
  <si>
    <t>http://www.shopnbc.com</t>
  </si>
  <si>
    <t>SIDNEY IMPORT INC.</t>
  </si>
  <si>
    <t>640 South Hill Street, Suite 438, Los Angeles, CA.,</t>
  </si>
  <si>
    <t>1-626 965 0556</t>
  </si>
  <si>
    <t>sales@sidneyimports.com</t>
  </si>
  <si>
    <t>http://www.sidneyimports.com</t>
  </si>
  <si>
    <t>SILMA</t>
  </si>
  <si>
    <t>650 South Hill Street, Suite 528, Los Angeles, CA.,</t>
  </si>
  <si>
    <t>1-213 327 0624</t>
  </si>
  <si>
    <t>1-213 327 0037</t>
  </si>
  <si>
    <t>info@silmacollection.com</t>
  </si>
  <si>
    <t>http://www.silmacollection.com</t>
  </si>
  <si>
    <t>SILVER INTERNATIONAL</t>
  </si>
  <si>
    <t>605 South Hill Street, Los Angeles, CA.,</t>
  </si>
  <si>
    <t>1-213 955 9077</t>
  </si>
  <si>
    <t>1-213 955 9078</t>
  </si>
  <si>
    <t>info@silverinternational.com</t>
  </si>
  <si>
    <t>http://www.silverinternational.com</t>
  </si>
  <si>
    <t>SILVER STAR JEWELRY MFG.</t>
  </si>
  <si>
    <t>12017 Skyline Road NE., Albuquerque, New Mexico,</t>
  </si>
  <si>
    <t>1-505 292 6906</t>
  </si>
  <si>
    <t>1-505 292 6908</t>
  </si>
  <si>
    <t>info@silverstarjewelry.com</t>
  </si>
  <si>
    <t>http://www.silverstarjewelry.com</t>
  </si>
  <si>
    <t>SILVER UNLIMITED, INC.</t>
  </si>
  <si>
    <t>650 South Hill Street, Suite 216, Los Angeles, CA.,</t>
  </si>
  <si>
    <t>1-213 622 6800</t>
  </si>
  <si>
    <t>1-213 622 6722</t>
  </si>
  <si>
    <t>silverunlimitedinc@yahoo.com</t>
  </si>
  <si>
    <t>http://www.silverunlimitedinc.com</t>
  </si>
  <si>
    <t>SIMPLEXDIAM INC</t>
  </si>
  <si>
    <t>Consultant, Importer, Retailer, Wholesaler</t>
  </si>
  <si>
    <t>Gold Jewelry, Diamond Jewelry, Loose Diamond</t>
  </si>
  <si>
    <t>International Gem Tower (IGT), 50 West 47th Street, Suite 2011, New York,</t>
  </si>
  <si>
    <t>1-212 883 0888</t>
  </si>
  <si>
    <t>1-212 883 9532</t>
  </si>
  <si>
    <t>sales@simplexdiam.com</t>
  </si>
  <si>
    <t>http://www.simplexdiam.com</t>
  </si>
  <si>
    <t>SNC JEWELS INC</t>
  </si>
  <si>
    <t>30 West 47th Street, Suite 1001, New York,</t>
  </si>
  <si>
    <t>1-212 354 5700</t>
  </si>
  <si>
    <t>1-212 354 5701</t>
  </si>
  <si>
    <t>mtatke@sncjewels.com</t>
  </si>
  <si>
    <t>SOHAM DIAMONDS</t>
  </si>
  <si>
    <t>30 west 47 street, Suite 505, New York,</t>
  </si>
  <si>
    <t>1-212 398 2109</t>
  </si>
  <si>
    <t>1-646 430 8568</t>
  </si>
  <si>
    <t>mayur@diamondpowder.in</t>
  </si>
  <si>
    <t>http://www.sohamdiamonds.com</t>
  </si>
  <si>
    <t>SPARK CREATIONS, INC</t>
  </si>
  <si>
    <t>10 West 46th Street, Suite 9, New York,</t>
  </si>
  <si>
    <t>1-212 575 8385</t>
  </si>
  <si>
    <t>1-212 764 5455</t>
  </si>
  <si>
    <t>info@sparkcreations.com</t>
  </si>
  <si>
    <t>http://www.sparkcreations.com</t>
  </si>
  <si>
    <t>STANLEY CREATIONS INC.</t>
  </si>
  <si>
    <t>1414 Willow Avenue, Melroes Park,PA.,</t>
  </si>
  <si>
    <t>1-215 635 6200</t>
  </si>
  <si>
    <t>1-215 635 2708</t>
  </si>
  <si>
    <t>ackie@stanleycreations.com</t>
  </si>
  <si>
    <t>http://www.stanleycreations.com</t>
  </si>
  <si>
    <t>STARBORN CREATIONS</t>
  </si>
  <si>
    <t>105 Portal Lane, Sedona, Arizona</t>
  </si>
  <si>
    <t>1-928 204 2400</t>
  </si>
  <si>
    <t>1-928 204 1001</t>
  </si>
  <si>
    <t>webmaster@starborncreations.com</t>
  </si>
  <si>
    <t>http://www.starborncreations.com/</t>
  </si>
  <si>
    <t>STS JEWELS INC.</t>
  </si>
  <si>
    <t>100 Michael Angelo Way, Suite 400D, Austin, Texas,</t>
  </si>
  <si>
    <t>1-512 852 7080</t>
  </si>
  <si>
    <t>1-512 852 7097</t>
  </si>
  <si>
    <t>customercare@stsjewels.com</t>
  </si>
  <si>
    <t>http://www.stsjewels.com</t>
  </si>
  <si>
    <t>SUTRA JEWELS</t>
  </si>
  <si>
    <t>7500 Bellaire Blvd., Suite 524, Houston, Texas,</t>
  </si>
  <si>
    <t>1-713 984 4987</t>
  </si>
  <si>
    <t>info@sutrajewels.com</t>
  </si>
  <si>
    <t>http://www.sutrajewels.com</t>
  </si>
  <si>
    <t>T.M.W DIAMONS</t>
  </si>
  <si>
    <t>15 West, 47th Street, Suite 302, New York,</t>
  </si>
  <si>
    <t>1-212 869 8446</t>
  </si>
  <si>
    <t>info@tmwjewels.com</t>
  </si>
  <si>
    <t>http://www.tmwdiamonds.com</t>
  </si>
  <si>
    <t>TECHNAORO</t>
  </si>
  <si>
    <t>Gold Jewelry, Diamond Jewelry, Precious Stone, Semi-Precious Stone</t>
  </si>
  <si>
    <t>54 West 47th Street, Suite 3FE, New York,</t>
  </si>
  <si>
    <t>1-212 840 1499</t>
  </si>
  <si>
    <t>http://www.technaoro.com</t>
  </si>
  <si>
    <t>THE CARGO HOLD, INC.</t>
  </si>
  <si>
    <t>P.O. Box 239, Charleston, South Carolina,</t>
  </si>
  <si>
    <t>1-803 722 1377</t>
  </si>
  <si>
    <t>http://www.cargoholdinc.com/</t>
  </si>
  <si>
    <t>THE DEYOUNG COLLECTION</t>
  </si>
  <si>
    <t>608 Fifth Avenue, Suite 708, New York,</t>
  </si>
  <si>
    <t>1-212 541 7202</t>
  </si>
  <si>
    <t>info@thedeyoungcollection.com</t>
  </si>
  <si>
    <t>http://www.thedeyoungcollection.com</t>
  </si>
  <si>
    <t>THE LAPIS TREE,LTD.</t>
  </si>
  <si>
    <t>300 South Main Street, Cohasset, MA.,</t>
  </si>
  <si>
    <t>1-781 383 0796</t>
  </si>
  <si>
    <t>1-617 383 3192</t>
  </si>
  <si>
    <t>info@lapistree.com</t>
  </si>
  <si>
    <t>TJM USA LLC</t>
  </si>
  <si>
    <t>1230 7th Floor, 6th Avenue, Rockefeller Center, New York,</t>
  </si>
  <si>
    <t>1- 646 558 6013</t>
  </si>
  <si>
    <t>1-646 368 8255</t>
  </si>
  <si>
    <t>info@marcjewelry.com</t>
  </si>
  <si>
    <t>http://www.marcjewelry.com</t>
  </si>
  <si>
    <t>TRILLION DIAMOND CO.</t>
  </si>
  <si>
    <t>15 West 47th Street, Suite 201, New York,</t>
  </si>
  <si>
    <t>1-212 869 7450</t>
  </si>
  <si>
    <t>1-212 764 7924</t>
  </si>
  <si>
    <t>contact@trilliondiamond.com</t>
  </si>
  <si>
    <t>http://www.trilliondiamond.com</t>
  </si>
  <si>
    <t>U.S.A. STUDS</t>
  </si>
  <si>
    <t>30w 47th Street, New York</t>
  </si>
  <si>
    <t>1-212 302 1010</t>
  </si>
  <si>
    <t>usastuds1@gmail.com</t>
  </si>
  <si>
    <t>http://www.usastuds.com</t>
  </si>
  <si>
    <t>UNITED COLOR GEM INC</t>
  </si>
  <si>
    <t>50 West 47th Street, Suite #1818 New York, USA - 10036</t>
  </si>
  <si>
    <t>1- 212 398 6729</t>
  </si>
  <si>
    <t>1-212 391 3878</t>
  </si>
  <si>
    <t>info@unitedcolorgems.com</t>
  </si>
  <si>
    <t>http://www.unitedcolorgems.com</t>
  </si>
  <si>
    <t>UNITED GEMCO.</t>
  </si>
  <si>
    <t>56 West 45th Street, Suite 1400, New York,</t>
  </si>
  <si>
    <t>1-212 840 9380</t>
  </si>
  <si>
    <t>1-212 840 9381</t>
  </si>
  <si>
    <t>unitedgemco@gmail.com</t>
  </si>
  <si>
    <t>http://www.unitedgemco.com</t>
  </si>
  <si>
    <t>UNIVERSAL WATCH CO., INC.</t>
  </si>
  <si>
    <t>Titanium Jewelry</t>
  </si>
  <si>
    <t>5016 Schuster Street, Las Vegas, NV.,</t>
  </si>
  <si>
    <t>info@teno.com</t>
  </si>
  <si>
    <t>http://www.teno.com</t>
  </si>
  <si>
    <t>VALENTINE JEWELRY</t>
  </si>
  <si>
    <t>2465-2, SR 309, Dallas, PA.,</t>
  </si>
  <si>
    <t>1-570 675 6945</t>
  </si>
  <si>
    <t>http://www.valentinesjewelry.com</t>
  </si>
  <si>
    <t>VARIETY GEM CO.</t>
  </si>
  <si>
    <t>11 West 46th Street, 3rd Floor, New York,</t>
  </si>
  <si>
    <t>1-212 921 1820</t>
  </si>
  <si>
    <t>1-212 921 1834</t>
  </si>
  <si>
    <t>info@varietygem.com</t>
  </si>
  <si>
    <t>http://www.varietygem.com</t>
  </si>
  <si>
    <t>VILLAGE JEWELERS</t>
  </si>
  <si>
    <t>6959 Lebanon Rd #102 Frisco, TX 75034</t>
  </si>
  <si>
    <t>469-980-7727</t>
  </si>
  <si>
    <t>brett@villagejewelers.com</t>
  </si>
  <si>
    <t>http://www.villagejewelers.com</t>
  </si>
  <si>
    <t>WINDSOR JEWELERS INC</t>
  </si>
  <si>
    <t>Platinum Jewelry, Gemset Jewelry/Precious Stone Jewelry, Diamond Jewelry, อื่น ๆ</t>
  </si>
  <si>
    <t>551 Fifth Avenue, 32nd Floor, New York, NY 10176</t>
  </si>
  <si>
    <t>1-212 262 0500</t>
  </si>
  <si>
    <t>1-212 262 9799</t>
  </si>
  <si>
    <t>info@windsorjewelers.com</t>
  </si>
  <si>
    <t>http://www.windsorjewelers.com</t>
  </si>
  <si>
    <t>YAFA SIGNED JEWELS</t>
  </si>
  <si>
    <t>589 Fifth Avenue, Suite 707, New York,</t>
  </si>
  <si>
    <t>1-212 719 9828</t>
  </si>
  <si>
    <t>1-212 869 2016</t>
  </si>
  <si>
    <t>info@yafajewelry.com</t>
  </si>
  <si>
    <t>https://www.vintagesignedjewels.com</t>
  </si>
  <si>
    <t>Z' s Jewelry Creations. Inc.</t>
  </si>
  <si>
    <t>Gold Jewelry, Precious Stone, Semi-Precious Stone</t>
  </si>
  <si>
    <t>50 Spring St, NW 6e110, Atlanta, GA</t>
  </si>
  <si>
    <t>404-523-0505</t>
  </si>
  <si>
    <t>404-523-0630</t>
  </si>
  <si>
    <t>zcigold@gmail.com</t>
  </si>
  <si>
    <t>http://www.zafranigold.com</t>
  </si>
  <si>
    <t>ZEPPO MERCHANDISES</t>
  </si>
  <si>
    <t>10940 South Parker Road, Suite 448, Parker, CO</t>
  </si>
  <si>
    <t>1-303 841 7391</t>
  </si>
  <si>
    <t>1-303 841 7394</t>
  </si>
  <si>
    <t>customerservice@zeppomerch.com</t>
  </si>
  <si>
    <t>http://www.zeppomerch.com</t>
  </si>
  <si>
    <t>ชื่อหน่วยงาน/องค์กร</t>
  </si>
  <si>
    <t>รหัสไปรษณีย์</t>
  </si>
  <si>
    <t>โทรศัพท์</t>
  </si>
  <si>
    <t>แฟกซ์</t>
  </si>
  <si>
    <t>อีเมล</t>
  </si>
  <si>
    <t>เว็บไซต์</t>
  </si>
  <si>
    <t>Canadian Jewellers Association</t>
  </si>
  <si>
    <t>27 Queen Street East, Suite 600, Toronto</t>
  </si>
  <si>
    <t>416-368-7616</t>
  </si>
  <si>
    <t>416-368-1986</t>
  </si>
  <si>
    <t>info@canadianjewellers.com</t>
  </si>
  <si>
    <t>https://www.canadianjewellers.com/</t>
  </si>
  <si>
    <t>Jewellers Vigilance Canada</t>
  </si>
  <si>
    <t>27 Queen Street East , Suit 600, Toronto</t>
  </si>
  <si>
    <t>416-368-4840</t>
  </si>
  <si>
    <t>416-368-5552</t>
  </si>
  <si>
    <t>info@jewellersvigilance.ca</t>
  </si>
  <si>
    <t>http://www.jewellersvigilance.ca</t>
  </si>
  <si>
    <t>Quebec Jewellers Corporation</t>
  </si>
  <si>
    <t>868, rue Brissette,Sainte-Julie, J3E 2B1</t>
  </si>
  <si>
    <t>514-485-3333</t>
  </si>
  <si>
    <t>514 420 2828</t>
  </si>
  <si>
    <t>lisepetitpas@cbq.qc.ca</t>
  </si>
  <si>
    <t>Association of Jewellers and Watchmakers of the Czech Republic</t>
  </si>
  <si>
    <t>Kozi ul. 4 110 00 Praha 1</t>
  </si>
  <si>
    <t>(+) 420 244 464 906</t>
  </si>
  <si>
    <t>ludekhubrt@centrum.cz</t>
  </si>
  <si>
    <t>http://www.skhcr.cz</t>
  </si>
  <si>
    <t>Denmark Retail Jewellers Association</t>
  </si>
  <si>
    <t>Kongevejen 270 Dk 2830 Virum</t>
  </si>
  <si>
    <t>45-4583-5211</t>
  </si>
  <si>
    <t>45-4583-0611</t>
  </si>
  <si>
    <t>info@guldsmed.dk</t>
  </si>
  <si>
    <t>http://www.guldsmed.dk</t>
  </si>
  <si>
    <t>The World Jewellery Confederation</t>
  </si>
  <si>
    <t>contact@cibjo.org</t>
  </si>
  <si>
    <t>http://www.cibjo.org</t>
  </si>
  <si>
    <t>Spanish Fashion Jewellery Manufactures Association</t>
  </si>
  <si>
    <t>Mahon Balearic Islands</t>
  </si>
  <si>
    <t>(+) 34 971 360 313</t>
  </si>
  <si>
    <t>sebime@sebime.org</t>
  </si>
  <si>
    <t>http://www.sebime.org</t>
  </si>
  <si>
    <t>Swedis Jeweller's and Goldsmith's Association</t>
  </si>
  <si>
    <t>Klostergatan 19, S-753 21</t>
  </si>
  <si>
    <t>46-18-132-300</t>
  </si>
  <si>
    <t>46-18-132-324</t>
  </si>
  <si>
    <t>info@guldmedsforbundet.se</t>
  </si>
  <si>
    <t>http://www.guldsmedsforbundet.se</t>
  </si>
  <si>
    <t>Jewellery Distributors' Association of the United Kingdom</t>
  </si>
  <si>
    <t>Federation House, 10 Vyse Street, Birmingham, B 18 4BR</t>
  </si>
  <si>
    <t>44-0-121-236-2657</t>
  </si>
  <si>
    <t>44-0-121-236-3921</t>
  </si>
  <si>
    <t>secretariat@jda.org.uk</t>
  </si>
  <si>
    <t>http://www.jda.org.uk</t>
  </si>
  <si>
    <t>The National Association of Jewellers</t>
  </si>
  <si>
    <t>10 Vyse Street, Birmingham B18 6Lt</t>
  </si>
  <si>
    <t>0121-237-1110</t>
  </si>
  <si>
    <t>0121-237-1113</t>
  </si>
  <si>
    <t>info@naj.co.uk</t>
  </si>
  <si>
    <t>http://www.naj.co.uk/</t>
  </si>
  <si>
    <t>World Gold Council</t>
  </si>
  <si>
    <t>55 Old Broad Street, London EC2M 1RX</t>
  </si>
  <si>
    <t>207-826-4700</t>
  </si>
  <si>
    <t>207-826-4799</t>
  </si>
  <si>
    <t>http://www.gold.org</t>
  </si>
  <si>
    <t>American Gem Society</t>
  </si>
  <si>
    <t>8881 W. Sahara Ave. Las Vegas, NV</t>
  </si>
  <si>
    <t>866-805-6500</t>
  </si>
  <si>
    <t>info@ags.org</t>
  </si>
  <si>
    <t>https://www.americangemsociety.org/</t>
  </si>
  <si>
    <t>American Gem Trade Association</t>
  </si>
  <si>
    <t>3030 LBJ Freeway, Suite 840, Dallas, Texas</t>
  </si>
  <si>
    <t>214-742-4367</t>
  </si>
  <si>
    <t>214-742-7334</t>
  </si>
  <si>
    <t>info@agta.org</t>
  </si>
  <si>
    <t>http://www.agta.org</t>
  </si>
  <si>
    <t>American Society of Appraisers</t>
  </si>
  <si>
    <t>11107 Sunset Hills Rd, Suite 310 Reston, VA</t>
  </si>
  <si>
    <t>703-478-2228</t>
  </si>
  <si>
    <t>703-742-8471</t>
  </si>
  <si>
    <t>asainfo@appraisers.org</t>
  </si>
  <si>
    <t>http://www.appraisers.org</t>
  </si>
  <si>
    <t>Diamond Manufacturers and Importers Association of America</t>
  </si>
  <si>
    <t>P.O. Box 5297 Rockefeller Center Station, New York</t>
  </si>
  <si>
    <t>212-944-2066</t>
  </si>
  <si>
    <t>516-482-2749</t>
  </si>
  <si>
    <t>http://www.dmia.net</t>
  </si>
  <si>
    <t>Gem and Lapidary Dealers Associaton Inc.</t>
  </si>
  <si>
    <t>120 Derwood Circle Rockville, MD</t>
  </si>
  <si>
    <t>301-294-1640</t>
  </si>
  <si>
    <t>301-294-0034</t>
  </si>
  <si>
    <t>info@glda.com</t>
  </si>
  <si>
    <t>http://www.glda.com</t>
  </si>
  <si>
    <t>Indian Diamond &amp; Colorstone Association</t>
  </si>
  <si>
    <t>56 West 45th Street, Suite 705, New York</t>
  </si>
  <si>
    <t>212-921-4488</t>
  </si>
  <si>
    <t>212-768-7935</t>
  </si>
  <si>
    <t>Office@idcany.org</t>
  </si>
  <si>
    <t>http://www.idcany.org/</t>
  </si>
  <si>
    <t>Industrial Diamond Association of America</t>
  </si>
  <si>
    <t>P.O. Box 29460 Columbus, OH</t>
  </si>
  <si>
    <t>614-797-2265</t>
  </si>
  <si>
    <t>614-797-2264</t>
  </si>
  <si>
    <t>tkane-ida@insight.rr.com</t>
  </si>
  <si>
    <t>http://www.superabrasives.org/superabrasives/</t>
  </si>
  <si>
    <t>International Colored Gemstone Association</t>
  </si>
  <si>
    <t>31 West 47th St., Suite 1103, New York, NY</t>
  </si>
  <si>
    <t>1 (212) 620-0900</t>
  </si>
  <si>
    <t>ica@gemstone.org</t>
  </si>
  <si>
    <t>http://www.gemstone.org</t>
  </si>
  <si>
    <t>Jewelers of America</t>
  </si>
  <si>
    <t>120 Broadway, Suite 2820 New York, NY</t>
  </si>
  <si>
    <t>(800) 223-0673</t>
  </si>
  <si>
    <t>members@jewelers.org</t>
  </si>
  <si>
    <t>http://www.jewelers.org</t>
  </si>
  <si>
    <t>The International Precious Metals Institute</t>
  </si>
  <si>
    <t>5101 North 12th Avenue, Suite C Pensacola, Florida</t>
  </si>
  <si>
    <t>850-476-1156</t>
  </si>
  <si>
    <t>mail@ipmi.org</t>
  </si>
  <si>
    <t>http://www.ipmi.org</t>
  </si>
  <si>
    <t>The Jewelers Board of Trade</t>
  </si>
  <si>
    <t>95 Jefferson Boulevard, Warwick</t>
  </si>
  <si>
    <t>401-467-0055</t>
  </si>
  <si>
    <t>401-467-6070</t>
  </si>
  <si>
    <t>jbtinfo@jewelersboard.com</t>
  </si>
  <si>
    <t>http://www.jewelersboard.com</t>
  </si>
  <si>
    <t>The Retail Jeweler Organization</t>
  </si>
  <si>
    <t>115 West 4th St North, PO Box 1045, Newton</t>
  </si>
  <si>
    <t>800-247-1774</t>
  </si>
  <si>
    <t>rjo1966@netins.net</t>
  </si>
  <si>
    <t>https://www.rjomembers.com/</t>
  </si>
  <si>
    <t>Woman's Jewelry Association</t>
  </si>
  <si>
    <t>82 Washington Street, Suite 203A Poughkeepsie, NY</t>
  </si>
  <si>
    <t>212-687-2722</t>
  </si>
  <si>
    <t>646-355-0219</t>
  </si>
  <si>
    <t>info@womensjewelryassociation.com</t>
  </si>
  <si>
    <t>https://www.womensjewelryassociation.com/</t>
  </si>
  <si>
    <t>Contacts</t>
  </si>
  <si>
    <t>กลุ่มหน่วยงาน</t>
  </si>
  <si>
    <t>Facebook</t>
  </si>
  <si>
    <t>Diamond Certification Laboratory of Australia (DCLA)</t>
  </si>
  <si>
    <t>Suite 901, Level 9, Citisite House 155 Castlereagh Street Sydney NSW</t>
  </si>
  <si>
    <t>Australia</t>
  </si>
  <si>
    <t>612-9261-2104</t>
  </si>
  <si>
    <t>612-9261-4263</t>
  </si>
  <si>
    <t>info@dcla.com.au</t>
  </si>
  <si>
    <t>http://www.dcla.com.au</t>
  </si>
  <si>
    <t>Gem Studies Laboratory (GSL)</t>
  </si>
  <si>
    <t>Suite 2, Level 5, 301 Pitt Street,Sydney NSW</t>
  </si>
  <si>
    <t>612-9264-8788</t>
  </si>
  <si>
    <t>612-9267-8556</t>
  </si>
  <si>
    <t>info@gsl.net.au</t>
  </si>
  <si>
    <t>https://www.gemstudieslaboratory.com.au/</t>
  </si>
  <si>
    <t>Gemmological Association of Australia</t>
  </si>
  <si>
    <t>Gaa Statutory Office Gemmology House, 24 Wentworth Avenue, Sydney</t>
  </si>
  <si>
    <t>61-1300-436-338</t>
  </si>
  <si>
    <t>learn@gem.org.au</t>
  </si>
  <si>
    <t>http://www.gem.org.au</t>
  </si>
  <si>
    <t>EGL Antwerp</t>
  </si>
  <si>
    <t>Diamond Plaza Bldg.Hoveniersstraat 55,2018 Antwerp</t>
  </si>
  <si>
    <t>32-3-233-4654</t>
  </si>
  <si>
    <t>info@eglantwerp.eu</t>
  </si>
  <si>
    <t>http://www.eglantwerp.eu/</t>
  </si>
  <si>
    <t>Elmyr Gemological Services Elmyr Services BVBA</t>
  </si>
  <si>
    <t>Michel &amp; Elie Sch?nfeld, Hoveniersstraat nr 30, 2018 Antwerp</t>
  </si>
  <si>
    <t>32-233-7547</t>
  </si>
  <si>
    <t>http://www.elmyrservices.com</t>
  </si>
  <si>
    <t>European Gemological Laboratory</t>
  </si>
  <si>
    <t>Laboratories, B?ehov? 202/4, 110 00 Praha 1</t>
  </si>
  <si>
    <t>http://www.egllaboratories.org/</t>
  </si>
  <si>
    <t>HRD Antwerp Institute of Gemmology</t>
  </si>
  <si>
    <t>Hoveniersstraat 22</t>
  </si>
  <si>
    <t>32-3-222-0611</t>
  </si>
  <si>
    <t>32-3-222-0699</t>
  </si>
  <si>
    <t>info@hrdantwerp.be</t>
  </si>
  <si>
    <t>http://www.hrd.be</t>
  </si>
  <si>
    <t>Intternational Gemmological Institute (IGI)</t>
  </si>
  <si>
    <t>Schupstraat 1</t>
  </si>
  <si>
    <t>32-3-401-0888</t>
  </si>
  <si>
    <t>32-3-232-0758</t>
  </si>
  <si>
    <t>europe@igiworldwide.com</t>
  </si>
  <si>
    <t>http://www.igiworldwide.com</t>
  </si>
  <si>
    <t>AJESP</t>
  </si>
  <si>
    <t>Av. Paulista, 688 - 17? andar (Edif?cio Santa Filippa) Bela Vista, S?o Paulo/SP</t>
  </si>
  <si>
    <t>55-11-3016-5850</t>
  </si>
  <si>
    <t>55-11-3284-0459</t>
  </si>
  <si>
    <t>relacionamento@ajesp.com.br</t>
  </si>
  <si>
    <t>http://www.ajesp.com.br/</t>
  </si>
  <si>
    <t>Brazilian Institute of Gems and Precious Metals</t>
  </si>
  <si>
    <t>SHN, Qd. 1, Bloco D – Ed. Fusion Work &amp; Live Sala 1.207 – Asa Norte</t>
  </si>
  <si>
    <t>61-326-3926</t>
  </si>
  <si>
    <t>http://www.ibgm.com.br</t>
  </si>
  <si>
    <t>Gemological Center of Bahia</t>
  </si>
  <si>
    <t>Ladeira do Carmo, N ? 37, Santo Antonio (Historic Center), Salvador - Bahia</t>
  </si>
  <si>
    <t>55-71-3326-1747</t>
  </si>
  <si>
    <t>cgb@sicm.ba.gov.br</t>
  </si>
  <si>
    <t>http://www.cgb.ba.gov.br</t>
  </si>
  <si>
    <t>Gemological Laboratory of the Center for Mineral Technology (CETEM) Ministry of Science &amp; Technology (MCT)</t>
  </si>
  <si>
    <t>Av.Ip. 900, Ilha da Cidade Universit.ria, CEP</t>
  </si>
  <si>
    <t>55-21-3865-7222</t>
  </si>
  <si>
    <t>55-21-2260-2837</t>
  </si>
  <si>
    <t>cetem.info@cetem.gov.br</t>
  </si>
  <si>
    <t>http://www.cetem.gov.br</t>
  </si>
  <si>
    <t>SISTEMA AJORIO-Laboratorio Gemologico</t>
  </si>
  <si>
    <t>Avenida Graca Aranha, 19 Gr.404</t>
  </si>
  <si>
    <t>55-21-2220-8004</t>
  </si>
  <si>
    <t>ajorio@ajorio.com.br</t>
  </si>
  <si>
    <t>http://www.sistemaajorio.com.br/web/index.php</t>
  </si>
  <si>
    <t>Sistema Sindijoias Ajomig</t>
  </si>
  <si>
    <t>Rua dos Goitacazes, 375 - sobreloja Centro - Belo Horizonte</t>
  </si>
  <si>
    <t>55-31-3214-3545</t>
  </si>
  <si>
    <t>sindijoiasajomig@fiemg.com.br</t>
  </si>
  <si>
    <t>http://www.sindijoiasmg.com.br/plus/</t>
  </si>
  <si>
    <t>Canadian Gemmological Association</t>
  </si>
  <si>
    <t>55 Queen St East, Lower Concourse #105Toronto, ON M5C 1R6</t>
  </si>
  <si>
    <t>1-647-466-2436</t>
  </si>
  <si>
    <t>info@canadiangemmological.com</t>
  </si>
  <si>
    <t>http://www.canadiangemmological.com</t>
  </si>
  <si>
    <t>Canadian Institute of Gemmology</t>
  </si>
  <si>
    <t>P.O. Box 57010Vancouver, B.C.V5K 5G6</t>
  </si>
  <si>
    <t>604-530-8569</t>
  </si>
  <si>
    <t>http://www.cigem.ca</t>
  </si>
  <si>
    <t>Gem Scan International, Inc.</t>
  </si>
  <si>
    <t>27 Queen Street East, Suite 406, Toronto</t>
  </si>
  <si>
    <t>416-868-6656</t>
  </si>
  <si>
    <t>416-868-6558</t>
  </si>
  <si>
    <t>info@gslabscanada.com</t>
  </si>
  <si>
    <t>http://www.gemscan.com/</t>
  </si>
  <si>
    <t>Harold Weinstein Laboratory</t>
  </si>
  <si>
    <t>55 Queen Street East, Suite 1301, Toronto</t>
  </si>
  <si>
    <t>416-366-6518</t>
  </si>
  <si>
    <t>416-366-6519</t>
  </si>
  <si>
    <t>http://www.hwgem.com</t>
  </si>
  <si>
    <t>International Gemological Laboratories (IGL)</t>
  </si>
  <si>
    <t>601 Marsh Road N.E., Calgary, Alberta</t>
  </si>
  <si>
    <t>1-403-264-8526</t>
  </si>
  <si>
    <t>1-403-264-8527</t>
  </si>
  <si>
    <t>info@intergemlabs.com</t>
  </si>
  <si>
    <t>http://www.intergemlabs.com</t>
  </si>
  <si>
    <t>La Societe de Gemmologie du Quebec Inc.</t>
  </si>
  <si>
    <t>CENTRE DE GEMMOLOGIE DU QU?BEC 1100 Cremazie East Boulevard Montreal (Qu?bec) H2P 2X2</t>
  </si>
  <si>
    <t>1-514-273-5233</t>
  </si>
  <si>
    <t>info@gemmologie.ca</t>
  </si>
  <si>
    <t>https://www.gemmologie.ca/EN/</t>
  </si>
  <si>
    <t>Mineralogical Research Group, Dept. of Earth &amp; Ocean Sciences, Univ. British Columbia</t>
  </si>
  <si>
    <t>Department of Earth, Ocean and Atmospheric Sciences and Director, Integrated Sciences University of British Columbia Vancouver, BC</t>
  </si>
  <si>
    <t>1-604-822-1289</t>
  </si>
  <si>
    <t>1-604-822-6088</t>
  </si>
  <si>
    <t>groat@mail.ubc.ca</t>
  </si>
  <si>
    <t>http://www.eos.ubc.ca/personal/groat</t>
  </si>
  <si>
    <t>Odile Civitello, gemmologue et evaluateur enr.</t>
  </si>
  <si>
    <t>620 Cathcart Street Suite 317 Montreal, Quebec</t>
  </si>
  <si>
    <t>1-514-813-8194</t>
  </si>
  <si>
    <t>info@odilecivitello.com</t>
  </si>
  <si>
    <t>http://www.odilecivitello.com/en/</t>
  </si>
  <si>
    <t>General Directorate of Custom - Customs Technical Laboratories</t>
  </si>
  <si>
    <t>Budejovicka 7, Prague 4</t>
  </si>
  <si>
    <t>420 261 331 111</t>
  </si>
  <si>
    <t>podatelna@cs.mfcr.cz</t>
  </si>
  <si>
    <t>https://www.celnisprava.cz/en/Pages/default.aspx</t>
  </si>
  <si>
    <t>EGL France</t>
  </si>
  <si>
    <t>9 rue Buffault</t>
  </si>
  <si>
    <t>33-1-4016-1635</t>
  </si>
  <si>
    <t>33-1-4874-2036</t>
  </si>
  <si>
    <t>egl@iway.be</t>
  </si>
  <si>
    <t>http://www.expertisediamant.fr/</t>
  </si>
  <si>
    <t>Institut National de Gemmologie Paris &amp; Lyon</t>
  </si>
  <si>
    <t>33, Rue La Boetie, Paris</t>
  </si>
  <si>
    <t>33-104-770-2383</t>
  </si>
  <si>
    <t>contact.paris@ingemmologie.com</t>
  </si>
  <si>
    <t>https://www.ingemmologie.com/</t>
  </si>
  <si>
    <t>Laboratoire Franais de Gemmologie</t>
  </si>
  <si>
    <t>30, rue Notre-Dame des Victoires - 75002 Paris</t>
  </si>
  <si>
    <t>33-1-4026-2545</t>
  </si>
  <si>
    <t>contact@lfg.paris</t>
  </si>
  <si>
    <t>https://www.laboratoire-francais-gemmologie.fr/</t>
  </si>
  <si>
    <t>DSEF - German Gem Lab (German Foundation for Gemstone Research)</t>
  </si>
  <si>
    <t>Prof.- Schlossmacher-Str. 1, D-55743 Idar-Oberstein</t>
  </si>
  <si>
    <t>49-6781-50840</t>
  </si>
  <si>
    <t>49-6781-508419</t>
  </si>
  <si>
    <t>info@gemcertificate.com</t>
  </si>
  <si>
    <t>http://www.edelsteinlaboratorien.de/html/index.html</t>
  </si>
  <si>
    <t>EPI Institute Fur Edelstein Prufung</t>
  </si>
  <si>
    <t>Riesenwaldstr.6 D-77797, Ohlsbach</t>
  </si>
  <si>
    <t>49-7803-600808</t>
  </si>
  <si>
    <t>info@epigem.de</t>
  </si>
  <si>
    <t>http://www.epigem.de</t>
  </si>
  <si>
    <t>Gemmologisches Institut Hamburg</t>
  </si>
  <si>
    <t>Business Center / 6. Stock, Poststrasse 33, 20354 Hamburg</t>
  </si>
  <si>
    <t>49-40-352-011</t>
  </si>
  <si>
    <t>49- 40-343-4 19</t>
  </si>
  <si>
    <t>https://www.gemmologisches-institut-hamburg.de/</t>
  </si>
  <si>
    <t>Centro Informazione e Servizi Gemmologici (CISGEM)</t>
  </si>
  <si>
    <t>Via Vittor Pisani, 12 20124 Milano Italia</t>
  </si>
  <si>
    <t>39-02-366-85000</t>
  </si>
  <si>
    <t>info@cisgem.com</t>
  </si>
  <si>
    <t>https://www.cisgem.com/</t>
  </si>
  <si>
    <t>IGI Italian Gemmologico Institute</t>
  </si>
  <si>
    <t>Piazza San Sepolcro, 1 - Milano, 20123</t>
  </si>
  <si>
    <t>39-02-805-049-92</t>
  </si>
  <si>
    <t>39-02-605-05-765</t>
  </si>
  <si>
    <t>info@igi.it</t>
  </si>
  <si>
    <t>https://www.igi.it/en/homepage</t>
  </si>
  <si>
    <t>RAG Ricerche Analisi Gemmologiche</t>
  </si>
  <si>
    <t>corso San Maurizio, 52 Torino</t>
  </si>
  <si>
    <t>39-011-887166</t>
  </si>
  <si>
    <t>39-011-8128715</t>
  </si>
  <si>
    <t>info@raglabgem.com</t>
  </si>
  <si>
    <t>http://www.raglabgem.com</t>
  </si>
  <si>
    <t>The World Jewellery Confederation (CIBJO)</t>
  </si>
  <si>
    <t>Viale Berengario, 19</t>
  </si>
  <si>
    <t>3933-5779 0968</t>
  </si>
  <si>
    <t>cibjo@cibjo.org</t>
  </si>
  <si>
    <t>Netherlands Gemmological Laboratory</t>
  </si>
  <si>
    <t>Darwinweg 2, 2333 CR Leiden</t>
  </si>
  <si>
    <t>31-71-568-7596</t>
  </si>
  <si>
    <t>31-71-568-7666</t>
  </si>
  <si>
    <t>nel@naturalis.nl</t>
  </si>
  <si>
    <t>https://www.naturalis.nl/en/about-us</t>
  </si>
  <si>
    <t>Instituto Gemologico Espanol</t>
  </si>
  <si>
    <t>C/ Alenza, 1 ? 28003 Madrid, Espa?a</t>
  </si>
  <si>
    <t>(+34) 914 414 300</t>
  </si>
  <si>
    <t>info@ige.org</t>
  </si>
  <si>
    <t>http://www.ige.org</t>
  </si>
  <si>
    <t>Gemresearch Swiss Laboratory</t>
  </si>
  <si>
    <t>GRS Gemresearch Swisslab AG Baumschulweg 13 6045 Meggen</t>
  </si>
  <si>
    <t>41-41-210-3131</t>
  </si>
  <si>
    <t>41-41-210-3134</t>
  </si>
  <si>
    <t>swiss@gemresearch.ch</t>
  </si>
  <si>
    <t>http://www.gemresearch.ch/</t>
  </si>
  <si>
    <t>Gemtech Lab</t>
  </si>
  <si>
    <t>4bis route des Jeunes CH-1227 Les Acacias, Gen?ve SUISSE</t>
  </si>
  <si>
    <t>4122-731-5880</t>
  </si>
  <si>
    <t>info@ggtl-lab.org</t>
  </si>
  <si>
    <t>http://www.gemtechlab.com</t>
  </si>
  <si>
    <t>Gubelin Gemmological Laboratory</t>
  </si>
  <si>
    <t>Maihofstrasse 102 6006 Lucerne</t>
  </si>
  <si>
    <t>4141-417-0011</t>
  </si>
  <si>
    <t>gubelin.luzern@gubelin.com</t>
  </si>
  <si>
    <t>http://www.gubelin.com/en/gemmology/gemlab</t>
  </si>
  <si>
    <t>SSEF Swiss Gemmological Institute</t>
  </si>
  <si>
    <t>Aeschengraben 26, CH-4051 Basel,</t>
  </si>
  <si>
    <t>41-61-262-0640</t>
  </si>
  <si>
    <t>41-61-262-0641</t>
  </si>
  <si>
    <t>http://www.ssef.ch</t>
  </si>
  <si>
    <t>Assay Office Birmingham</t>
  </si>
  <si>
    <t>AnchorCert Group 1 Moreton Street Birmingham B1 3AX</t>
  </si>
  <si>
    <t>447-775 807 554</t>
  </si>
  <si>
    <t>marie.brennan@theassayoffice.co.uk</t>
  </si>
  <si>
    <t>http://www.theassayoffice.co.uk</t>
  </si>
  <si>
    <t>American Gemological Laboratories, Inc.</t>
  </si>
  <si>
    <t>580 Fifth Avenue, Suite 706</t>
  </si>
  <si>
    <t>212-704-0727</t>
  </si>
  <si>
    <t>212-764-7614</t>
  </si>
  <si>
    <t>http://www.aglgemlab.com/</t>
  </si>
  <si>
    <t>American Institute of Diamond Cutting Inc.</t>
  </si>
  <si>
    <t>1287 E. Newport Center Drive #202Deerfield Beach, Florida</t>
  </si>
  <si>
    <t>954-574-0833</t>
  </si>
  <si>
    <t>diamondcutting@att.net</t>
  </si>
  <si>
    <t>http://www.diamondschool.com/</t>
  </si>
  <si>
    <t>American Jewelry Institute LLC</t>
  </si>
  <si>
    <t>315 West Ponce de Leon AvenueSuite 921Decatur, GA</t>
  </si>
  <si>
    <t>404-271-3278</t>
  </si>
  <si>
    <t>678-623-3301</t>
  </si>
  <si>
    <t>info@ajigroup.org</t>
  </si>
  <si>
    <t>http://www.ajigroup.org/</t>
  </si>
  <si>
    <t>California Institute of Jewelry Training</t>
  </si>
  <si>
    <t>PO Box 1973 Fair Oaks,</t>
  </si>
  <si>
    <t>916-967-2211</t>
  </si>
  <si>
    <t>info@jewelrytraining.com</t>
  </si>
  <si>
    <t>http://www.jewelrytraining.com</t>
  </si>
  <si>
    <t>EGL USA Gemological Laboratory</t>
  </si>
  <si>
    <t>888 EGL USA4</t>
  </si>
  <si>
    <t>888-345-8724</t>
  </si>
  <si>
    <t>info@eglusa.com</t>
  </si>
  <si>
    <t>http://www.eglusa.com</t>
  </si>
  <si>
    <t>Gem Certification and Assurance Lab (GCAL)</t>
  </si>
  <si>
    <t>580 Fifth Avenue, Lower Lobby</t>
  </si>
  <si>
    <t>212-869-8985</t>
  </si>
  <si>
    <t>info@gemfacts.com</t>
  </si>
  <si>
    <t>http://www.gemfacts.com</t>
  </si>
  <si>
    <t>Gemological Institute of America</t>
  </si>
  <si>
    <t>The Robert Mouaward Campus, 5345 Amada Drive, Carlsbad</t>
  </si>
  <si>
    <t>1-800-421-7250</t>
  </si>
  <si>
    <t>1-760-603-4080</t>
  </si>
  <si>
    <t>https://www.gia.edu/</t>
  </si>
  <si>
    <t>Gemological Science International</t>
  </si>
  <si>
    <t>581 Fifth Avenue, 4th Floor</t>
  </si>
  <si>
    <t>212-207-4140</t>
  </si>
  <si>
    <t>212-207-4156</t>
  </si>
  <si>
    <t>info@gemscience.net</t>
  </si>
  <si>
    <t>http://www.gemscience.net</t>
  </si>
  <si>
    <t>I.G.I. Los Angeles, USA International Gemological Institute</t>
  </si>
  <si>
    <t>Suite 1200 550 South Hill Street,Los Angeles</t>
  </si>
  <si>
    <t>1-213-955-0008</t>
  </si>
  <si>
    <t>1-213-955-8060</t>
  </si>
  <si>
    <t>losangeles@igi.org</t>
  </si>
  <si>
    <t>I.G.I. New York, USA International Gemological Institute</t>
  </si>
  <si>
    <t>551 Fifth Avenue, 7th floor New York, NY</t>
  </si>
  <si>
    <t>212-753-7100</t>
  </si>
  <si>
    <t>212-644-7759</t>
  </si>
  <si>
    <t>newyork@igi.org</t>
  </si>
  <si>
    <t>Independent Gemological Laboratories LLC.</t>
  </si>
  <si>
    <t>25 W 45th Street, Suite 1406</t>
  </si>
  <si>
    <t>212-382-0008</t>
  </si>
  <si>
    <t>sales@lglab.com</t>
  </si>
  <si>
    <t>http://www.dia-lab.com</t>
  </si>
  <si>
    <t>Labtrade Gemological Laboratory</t>
  </si>
  <si>
    <t>4590 N Rancho Dr #1, Las Vegas</t>
  </si>
  <si>
    <t>702-220-5500</t>
  </si>
  <si>
    <t>702-220-5592</t>
  </si>
  <si>
    <t>http://www.lglab.com</t>
  </si>
  <si>
    <t>Professional Gem Sciences Laboratory, Ltd.</t>
  </si>
  <si>
    <t>5 South Wabash Avenue, Suite 315 Chicago, IL 60603</t>
  </si>
  <si>
    <t>312-920-1541</t>
  </si>
  <si>
    <t>myriam.pgslab@yahoo.com</t>
  </si>
  <si>
    <t>https://www.pgslaboratory.com/</t>
  </si>
  <si>
    <t>The Accredited Gemologists Asssociation</t>
  </si>
  <si>
    <t>3315 Juanita Street, San Diego CA</t>
  </si>
  <si>
    <t>844-288-4367</t>
  </si>
  <si>
    <t>https://www.accreditedgemologists.org/</t>
  </si>
  <si>
    <t>The Jewelry Insurance Appraisal Institute</t>
  </si>
  <si>
    <t>137 Muhammad Ali Blvd., Suite 302Louisville KY</t>
  </si>
  <si>
    <t>510-444-4811</t>
  </si>
  <si>
    <t>dhendry@jcrs.com</t>
  </si>
  <si>
    <t>http://www.jcrs.com</t>
  </si>
  <si>
    <t>The Silver Institute</t>
  </si>
  <si>
    <t>The Silver Institute 1400 I Street,NW Suite #550 Washington, DC 20005</t>
  </si>
  <si>
    <t>202-835-0185</t>
  </si>
  <si>
    <t>http://www.silverinstitute.org</t>
  </si>
  <si>
    <t>Company Number</t>
  </si>
  <si>
    <t>กลุ่มผลิตภัณฑ์</t>
  </si>
  <si>
    <t>Alternative Names</t>
  </si>
  <si>
    <t>จำนวนพนักงาน</t>
  </si>
  <si>
    <t>หมายเหตุ</t>
  </si>
  <si>
    <t>Instragram</t>
  </si>
  <si>
    <t>1-20</t>
  </si>
  <si>
    <t>MILOŠ BASTL</t>
  </si>
  <si>
    <t>Gold Jewelry, Silver Jewelry,Synthetic Stones.</t>
  </si>
  <si>
    <t>VÁCLAV BŘICHŇÁČ</t>
  </si>
  <si>
    <t>ไม่มี</t>
  </si>
  <si>
    <t>Diamond Jewelry,Loose Stones</t>
  </si>
  <si>
    <t>Amos Kirshner</t>
  </si>
  <si>
    <t>ปิดเเล้ว</t>
  </si>
  <si>
    <t>KATEŘINA REINHARDOVÁ,</t>
  </si>
  <si>
    <t>Ing. JAROSLAV HAMAN,</t>
  </si>
  <si>
    <t>DRAKKARIA s.r.o.</t>
  </si>
  <si>
    <t>128 00</t>
  </si>
  <si>
    <t>Spisová značka</t>
  </si>
  <si>
    <t>Mgr. MILAN EDELMANN</t>
  </si>
  <si>
    <t>SOLITER AKCIOVA SPOLECNOST</t>
  </si>
  <si>
    <t>Gold Jewelry,Stainless Steel Jewellery</t>
  </si>
  <si>
    <t>Yohannes Gabre Selassie</t>
  </si>
  <si>
    <t>Birthe Lægdsgaard Larsen</t>
  </si>
  <si>
    <t>THJ 119, AABENRAA ApS</t>
  </si>
  <si>
    <t>Mette Hejring Sørensen</t>
  </si>
  <si>
    <t>BUSINESS JEWELLERY A/S</t>
  </si>
  <si>
    <t>Troels Philip Jensen</t>
  </si>
  <si>
    <t>OLE LYNGGAARD A/S</t>
  </si>
  <si>
    <t>100-199</t>
  </si>
  <si>
    <t>ล้มละลาย</t>
  </si>
  <si>
    <t>9600 PARKSIDE DR, KNOXVILLE, KNOX COUNTY, TN,</t>
  </si>
  <si>
    <t>14 September 1993 (about 29 years ago)</t>
  </si>
  <si>
    <t>CHARLES WAGNER, ROBERT F HALL</t>
  </si>
  <si>
    <t>AMERICA'S COLLECTIBLES NETWORK, INC./ACN LEASING, INC.</t>
  </si>
  <si>
    <t>1001-5000</t>
  </si>
  <si>
    <t>30 December 1947 (almost 75 years ago)</t>
  </si>
  <si>
    <t>1-866 526 1872, +1 800 526 6738</t>
  </si>
  <si>
    <t>sales@cnordt.com, sales@jcnordt.com</t>
  </si>
  <si>
    <t>51-100</t>
  </si>
  <si>
    <t>110 Greene Street, New York</t>
  </si>
  <si>
    <t>10010 NY</t>
  </si>
  <si>
    <t>20 August 1993 (about 29 years ago)</t>
  </si>
  <si>
    <t>ยุติ/เว็บใช้ไม่ได้</t>
  </si>
  <si>
    <t>62 West 47th Street, Suite 808, New York\</t>
  </si>
  <si>
    <t>10036 NY</t>
  </si>
  <si>
    <t>28 May 1962 (over 60 years ago)</t>
  </si>
  <si>
    <t>DOUGLAS BLANK</t>
  </si>
  <si>
    <t>589 5th ave, Suite 1007, New York</t>
  </si>
  <si>
    <t>11579 NY</t>
  </si>
  <si>
    <t>23 May 1995 (over 27 years ago)</t>
  </si>
  <si>
    <t>608, 5th Ave, Suite 609, New York</t>
  </si>
  <si>
    <t>1 November 1990 (about 32 years ago)</t>
  </si>
  <si>
    <t>ยุติ/เว็บใช้ได้</t>
  </si>
  <si>
    <t>JULIUS COHEN JEWELER, INC.</t>
  </si>
  <si>
    <t>10065 NY</t>
  </si>
  <si>
    <t>7 June 1962 (over 60 years ago)</t>
  </si>
  <si>
    <t>LESLIE STEINWEISS</t>
  </si>
  <si>
    <t>5110 Park Road, Suite 2F, Charlotte, NC/ (330 Wendover Heights Circle Charlotte 282111 NC United States)</t>
  </si>
  <si>
    <t>1 October 1982 (about 40 years ago)</t>
  </si>
  <si>
    <t>ล้มละลาย/เว็บแปลกๆ</t>
  </si>
  <si>
    <t>(02124 MA</t>
  </si>
  <si>
    <t>1 July 1964 (over 58 years ago)</t>
  </si>
  <si>
    <t>JOHN F. WATERS, JR</t>
  </si>
  <si>
    <t>605 5th Ave., 14th Floor, New York</t>
  </si>
  <si>
    <t>10018 NY</t>
  </si>
  <si>
    <t>23 November 2004 (almost 18 years ago)</t>
  </si>
  <si>
    <t>77057 TX</t>
  </si>
  <si>
    <t>14 July 1986 (over 36 years ago)</t>
  </si>
  <si>
    <t>Mark Kelin</t>
  </si>
  <si>
    <t>Michael Klein's Fine Jewelry/Klein's Jewelry</t>
  </si>
  <si>
    <t>90012 CA</t>
  </si>
  <si>
    <t>26 July 1989 (over 33 years ago)</t>
  </si>
  <si>
    <t>NHAN THANH LAM</t>
  </si>
  <si>
    <t>10017 NY</t>
  </si>
  <si>
    <t>22 June 1978 (over 44 years ago)</t>
  </si>
  <si>
    <t>LARRY WEST</t>
  </si>
  <si>
    <t>110 Hillside Blvd., Suite 12, Lakewood</t>
  </si>
  <si>
    <t>20 January 1967 (almost 56 years ago)</t>
  </si>
  <si>
    <t>Precious Stone, Fine Jewelry</t>
  </si>
  <si>
    <t>ไม่มีใน OC, เว็บ active</t>
  </si>
  <si>
    <t>Fred Meyer Jeweler</t>
  </si>
  <si>
    <t>F1022831</t>
  </si>
  <si>
    <t>1014 Vine St Cincinnati 45202-1141 Ohio Virginia</t>
  </si>
  <si>
    <t>4 December 1989 (almost 33 years ago)</t>
  </si>
  <si>
    <t>LITTMAN'S JEWELERS OF MANALAPAN, INC.</t>
  </si>
  <si>
    <t>New Jersey (US)</t>
  </si>
  <si>
    <t>27 February 1970 (over 52 years ago)</t>
  </si>
  <si>
    <t>10 West, 46th Street, , SUITE 1309, New York</t>
  </si>
  <si>
    <t>21 September 1988 (about 34 years ago)</t>
  </si>
  <si>
    <t>1225 Industrial Blvd, Southampton, PA 18966</t>
  </si>
  <si>
    <t>31 July 2012 (over 10 years ago)</t>
  </si>
  <si>
    <t>11-50</t>
  </si>
  <si>
    <t>917-470-9098</t>
  </si>
  <si>
    <t>Fine jewelry</t>
  </si>
  <si>
    <t>61 School Street, Attleboro, P.O. BOX 298 Massachusetts, MA.,</t>
  </si>
  <si>
    <t>2703 MA</t>
  </si>
  <si>
    <t>25 May 2019 (over 3 years ago)</t>
  </si>
  <si>
    <t>Gold Jewelry, Silver Jewelry, Platinum Jewelry, Fine Jewelry, Chain</t>
  </si>
  <si>
    <t>KURT R. SCHWEINSHAUT</t>
  </si>
  <si>
    <t>เว็บแปลกๆไม่ปลอดภัย</t>
  </si>
  <si>
    <t>7 West Seventh Street, Hamilton, Cincinnati, OH.,</t>
  </si>
  <si>
    <t>4 February 2015 (over 7 years ago)</t>
  </si>
  <si>
    <t>MACY'S BACKSTAGE, INC.</t>
  </si>
  <si>
    <t>92625 CA</t>
  </si>
  <si>
    <t>22 January 2007 (almost 16 years ago)</t>
  </si>
  <si>
    <t>38494D1</t>
  </si>
  <si>
    <t>2 January 1979 (almost 44 years ago)</t>
  </si>
  <si>
    <t>COLE SLATER</t>
  </si>
  <si>
    <t>MAUI DIVERS JEWELRY DESIGN CENTER, GALLERIA FINE JEWELRY, OCEAN TREASURES</t>
  </si>
  <si>
    <t>L21000300556</t>
  </si>
  <si>
    <t>4 May 2021 (over 1 year ago)</t>
  </si>
  <si>
    <t>P.O. Box 231444, New York / (z\22 WEST 48TH STREET, SUITE 805 NEW YORK 10036)</t>
  </si>
  <si>
    <t>10 April 1987 (over 35 years ago)</t>
  </si>
  <si>
    <t>http://www.mazzabartholomew.com/</t>
  </si>
  <si>
    <t>เว็บไม่ปลอดภัย</t>
  </si>
  <si>
    <t>(09991</t>
  </si>
  <si>
    <t>41 Bassett Street, Providence, RI.,  (11 Broadcommon Road Unit 2, Box 399 Bristol, RI 02809)</t>
  </si>
  <si>
    <t>(02809 RI</t>
  </si>
  <si>
    <t>4 January 1951 (almost 72 years ago)</t>
  </si>
  <si>
    <t>CARL I. FREEDMAN, ESQ</t>
  </si>
  <si>
    <t>425 Meadowlands Parkway, Secaucus, New Jersey 07094</t>
  </si>
  <si>
    <t>10 January 1944 (almost 79 years ago)</t>
  </si>
  <si>
    <t>(+1 877-556-3728)</t>
  </si>
  <si>
    <t>ยุติ, เว็บ active ดี</t>
  </si>
  <si>
    <t>METAL MARKETPLACE I INC.</t>
  </si>
  <si>
    <t>19106-0</t>
  </si>
  <si>
    <t>9 October 1984 (about 38 years ago)</t>
  </si>
  <si>
    <t>16 February 1995 (over 27 years ago)</t>
  </si>
  <si>
    <t>Silver Jewelry, Machines &amp; Tools</t>
  </si>
  <si>
    <t>10E 38th Street, Floor 6, New York, NY 10016</t>
  </si>
  <si>
    <t>11 January 1977 (almost 46 years ago)</t>
  </si>
  <si>
    <t>1 (212) 869 0043</t>
  </si>
  <si>
    <t>geri@michaelbondanza.com</t>
  </si>
  <si>
    <t>19851804D</t>
  </si>
  <si>
    <t>12 April 1985 (over 37 years ago)</t>
  </si>
  <si>
    <t>MICHOU, INC.</t>
  </si>
  <si>
    <t>4925 W LAKE BLVD HOMEWOOD CA 96141</t>
  </si>
  <si>
    <t>1 July 1995 (over 27 years ago)</t>
  </si>
  <si>
    <t>MICHELE SONNER</t>
  </si>
  <si>
    <t>เว็บแปลก</t>
  </si>
  <si>
    <t>25 July 2011 (over 11 years ago)</t>
  </si>
  <si>
    <t>MORGAN JEWELERS OF SALT LAKE CITY, INC.</t>
  </si>
  <si>
    <t>593891-0142</t>
  </si>
  <si>
    <t>51 S Main Street #225 Salt Lake City, Utah 84111</t>
  </si>
  <si>
    <t>16 November 1964 (almost 58 years ago)</t>
  </si>
  <si>
    <t>(800) 234-0508</t>
  </si>
  <si>
    <t>NATE MORGAN</t>
  </si>
  <si>
    <t>Nancy and David Fine Jewels</t>
  </si>
  <si>
    <t>24 January 1994 (almost 29 years ago)</t>
  </si>
  <si>
    <t>Gemset Jewelry/Precious Stone Jewelry, Fine Jewelry</t>
  </si>
  <si>
    <t>P.O. BOX 650589, 1618 MAIN ST, Dallas, Texas</t>
  </si>
  <si>
    <t>22 January 1990 (almost 33 years ago)</t>
  </si>
  <si>
    <t>36 West 47th Street, Suite 705, New York, NY</t>
  </si>
  <si>
    <t>1 May 1987 (over 35 years ago)</t>
  </si>
  <si>
    <t>SAMIR SHETH</t>
  </si>
  <si>
    <t>เว็บใช้ไม่ได้, ที่อยู่ไม่เหมือน</t>
  </si>
  <si>
    <t>N J JEWELRY COMPANY, INC</t>
  </si>
  <si>
    <t>5036 Micayne Circle SE, Smyrna, 30082, GA</t>
  </si>
  <si>
    <t>17 March 2010 (over 12 years ago)</t>
  </si>
  <si>
    <t>Hargrove, Zakiyyah</t>
  </si>
  <si>
    <t>ขาดทุน, เว็บไซต์ปรับปรุง</t>
  </si>
  <si>
    <t>11542 NY</t>
  </si>
  <si>
    <t>20 May 1985 (over 37 years ago)</t>
  </si>
  <si>
    <t>Silver Jewelry, Jewelry Findings, Gemstones</t>
  </si>
  <si>
    <t>Yie-Kuang Wilson Lin</t>
  </si>
  <si>
    <t>ไม่มีเว็บ</t>
  </si>
  <si>
    <t>31-00 47th Avenue, Long Island City, New York</t>
  </si>
  <si>
    <t>11101 NY</t>
  </si>
  <si>
    <t>10 August 2010 (about 12 years ago)</t>
  </si>
  <si>
    <t>เว็บใช้ไม่ได้</t>
  </si>
  <si>
    <t>11040 NY</t>
  </si>
  <si>
    <t xml:space="preserve">9 November 1995 (almost 27 years ago)
</t>
  </si>
  <si>
    <t>Gold Jewelry, Silver Jewelry, Diamond Jewelry, Mounting, Loose Diamond</t>
  </si>
  <si>
    <t>15 July 1998 (over 24 years ago)</t>
  </si>
  <si>
    <t>ยุติ</t>
  </si>
  <si>
    <t>617-333-8579</t>
  </si>
  <si>
    <t>Gold Jewelry, Fine jewelry</t>
  </si>
  <si>
    <t>ไม่มีใน OC, เว็บใช้ได้</t>
  </si>
  <si>
    <t>555 Madison Avenue, Suite 1300, New York</t>
  </si>
  <si>
    <t>22 February 1994 (over 28 years ago)</t>
  </si>
  <si>
    <t>Gold Jewelry, Gemset Jewelry/Precious Stone Jewelry, Diamond Jewelry, Fine Jewelry</t>
  </si>
  <si>
    <t>เว็บแปลกๆ</t>
  </si>
  <si>
    <t>9 December 1993 (almost 29 years ago)</t>
  </si>
  <si>
    <t>diamonds@paramountgems.com</t>
  </si>
  <si>
    <t>27 February 1975 (over 47 years ago)</t>
  </si>
  <si>
    <t>FineJewelry,  Loose Diamond, Loose Pearl, Precious Stone, Semi-Precious Stone</t>
  </si>
  <si>
    <t>P.O.Box 184, East Wareham, MA 02538</t>
  </si>
  <si>
    <t>info@penelopesofgreece.com</t>
  </si>
  <si>
    <t>90212 CA</t>
  </si>
  <si>
    <t>12 October 2010 (about 12 years ago)</t>
  </si>
  <si>
    <t>Gold Jewelry, Diamond Jewelry, Fine Jewelry, Precious Stone, Semi-Precious Stone</t>
  </si>
  <si>
    <t>26 January 1994 (almost 29 years ago)</t>
  </si>
  <si>
    <t>Diamond Jewelry, Mounting, Loose Diamond</t>
  </si>
  <si>
    <t>PETER STONE</t>
  </si>
  <si>
    <t>P.O. Box 1008, Selbyville, Sussex, DE</t>
  </si>
  <si>
    <t>19975 DE</t>
  </si>
  <si>
    <t>27 September 2010 (about 12 years ago)</t>
  </si>
  <si>
    <t xml:space="preserve">1 302  344 5454        </t>
  </si>
  <si>
    <t>1 302 397 2444</t>
  </si>
  <si>
    <t>PETER STONE CO., U.S.A., INC</t>
  </si>
  <si>
    <t>Peter Stone Jewelry</t>
  </si>
  <si>
    <t>P.O. Box 60, 435 MAIN ST, West Newbury, MA.</t>
  </si>
  <si>
    <t>(01985 MA</t>
  </si>
  <si>
    <t>1 January 1993 (almost 30 years ago)</t>
  </si>
  <si>
    <t>Gold Jewelry, Silver Jewelry, Stainless Steel Jewelry</t>
  </si>
  <si>
    <t>1 Wholesale Way, Cranston, RI</t>
  </si>
  <si>
    <t>02920 RI</t>
  </si>
  <si>
    <t>30 December 1991 (almost 31 years ago)</t>
  </si>
  <si>
    <r>
      <rPr>
        <rFont val="Calibri"/>
        <color theme="1"/>
        <sz val="10.0"/>
      </rPr>
      <t>Maureen Kelley,</t>
    </r>
    <r>
      <rPr>
        <rFont val="Calibri"/>
        <b/>
        <color theme="1"/>
        <sz val="10.0"/>
      </rPr>
      <t xml:space="preserve"> </t>
    </r>
    <r>
      <rPr>
        <rFont val="Calibri"/>
        <color theme="1"/>
        <sz val="10.0"/>
      </rPr>
      <t>BARBA CFO</t>
    </r>
  </si>
  <si>
    <t>75252 TX</t>
  </si>
  <si>
    <t>22 December 1988 (almost 34 years ago)</t>
  </si>
  <si>
    <t>ask@prime-art.com</t>
  </si>
  <si>
    <t>Thomas Higier</t>
  </si>
  <si>
    <t>PAJ, INC.</t>
  </si>
  <si>
    <t>10020 NY</t>
  </si>
  <si>
    <t>25 October 1974 (about 48 years ago)</t>
  </si>
  <si>
    <t>Sales@PromptGem.com</t>
  </si>
  <si>
    <t>Shailesh Jhalani</t>
  </si>
  <si>
    <t>เว็บไซต์แปลกๆ/ไม่มี</t>
  </si>
  <si>
    <t>31 March 1986 (over 36 years ago)</t>
  </si>
  <si>
    <t>28 W 44th st, Suite 910, New York, NY</t>
  </si>
  <si>
    <t>5 February 1990 (almost 33 years ago)</t>
  </si>
  <si>
    <t>https://www.provockativegemsnyc.com/contact-us</t>
  </si>
  <si>
    <t>Fine Jewelry, Precious Stone</t>
  </si>
  <si>
    <t>เว็บเหมือนเป็นแกลลอรี่ ไม่ได้ขายของ</t>
  </si>
  <si>
    <t>4 August 2010 (over 12 years ago)</t>
  </si>
  <si>
    <t>929-249-8314</t>
  </si>
  <si>
    <t>www.rnsdesigncreation.com</t>
  </si>
  <si>
    <t>rsjewelrydesign</t>
  </si>
  <si>
    <t>23 February 2017 (over 5 years ago)</t>
  </si>
  <si>
    <t>10017  NY</t>
  </si>
  <si>
    <t>10 December 1986 (almost 36 years ago)Company TypeDOMESTIC BUSINESS CORPORATION</t>
  </si>
  <si>
    <t>1 212-719-9863</t>
  </si>
  <si>
    <t>info@rainbowratan.com</t>
  </si>
  <si>
    <t>Rainbow Ratan Co. Inc.</t>
  </si>
  <si>
    <t>RAWAT GEMS LLC</t>
  </si>
  <si>
    <t>13 January 2000 (almost 23 years ago)</t>
  </si>
  <si>
    <t>Fine Jewelry, Loose Diamond, Precious Stone</t>
  </si>
  <si>
    <t>Reeds Jenss Jewelers</t>
  </si>
  <si>
    <t>14228 NY</t>
  </si>
  <si>
    <t>20 May 1958 (over 64 years ago)</t>
  </si>
  <si>
    <t>1 800 733 3724</t>
  </si>
  <si>
    <t>87505 NM</t>
  </si>
  <si>
    <t>ไม่มีสาขา NM ใน OC</t>
  </si>
  <si>
    <t>reflectivejewelry</t>
  </si>
  <si>
    <t>@ethicalcelticjewelry</t>
  </si>
  <si>
    <t>130 West Pleasant Avenue #384 Maywood, NJ 07607</t>
  </si>
  <si>
    <t>07607 NJ</t>
  </si>
  <si>
    <t>3 May 2016 (over 6 years ago)</t>
  </si>
  <si>
    <t>201-843-5979</t>
  </si>
  <si>
    <t>Richard Cannon Jewelry</t>
  </si>
  <si>
    <t>14445 NY</t>
  </si>
  <si>
    <t>5 August 1982 (over 40 years ago)</t>
  </si>
  <si>
    <t>Richards and West, Inc.</t>
  </si>
  <si>
    <t>100364701 NY</t>
  </si>
  <si>
    <t>8 September 1986 (about 36 years ago)</t>
  </si>
  <si>
    <t>212 Church Street  Montrose, PA 18801</t>
  </si>
  <si>
    <t>18801 PA</t>
  </si>
  <si>
    <t>17 April 2020 (over 2 years ago)</t>
  </si>
  <si>
    <t>robilotti@icloud.com</t>
  </si>
  <si>
    <t>14626 NY</t>
  </si>
  <si>
    <t>18 March 1992 (over 30 years ago)</t>
  </si>
  <si>
    <t>RDI Diamonds</t>
  </si>
  <si>
    <t>OH45044</t>
  </si>
  <si>
    <t>29 September 1949 (about 73 years ago)</t>
  </si>
  <si>
    <r>
      <rPr>
        <rFont val="Calibri"/>
        <sz val="10.0"/>
      </rPr>
      <t xml:space="preserve">เว็บใช้ไม่ได้ (หาเว็บที่แท้จริงไม่เจอ เพราะที่อยู่ไม่ตรง) </t>
    </r>
    <r>
      <rPr>
        <rFont val="Calibri"/>
        <color rgb="FF1155CC"/>
        <sz val="10.0"/>
        <u/>
      </rPr>
      <t>https://rogersjewelry.com/</t>
    </r>
  </si>
  <si>
    <t>สาขาเยอะมาก</t>
  </si>
  <si>
    <t>5301-B Forest Drive, Columbia, South Carolina,</t>
  </si>
  <si>
    <t>29206 SC</t>
  </si>
  <si>
    <t>17 May 1968 (over 54 years ago)</t>
  </si>
  <si>
    <t>William A Roof</t>
  </si>
  <si>
    <t>Roof Jewelers</t>
  </si>
  <si>
    <t>22 September 1975 (about 47 years ago)</t>
  </si>
  <si>
    <t>800-835-0919</t>
  </si>
  <si>
    <t xml:space="preserve">Sidney Thomas Jewelers, LUXURY BRAND HOLDINGS, INC.
</t>
  </si>
  <si>
    <t>rosssimons</t>
  </si>
  <si>
    <t>Ross-Simons Jewelry</t>
  </si>
  <si>
    <t>19 September 1978 (about 44 years ago)</t>
  </si>
  <si>
    <t>royalchaingroup</t>
  </si>
  <si>
    <t>Royal Chain Group</t>
  </si>
  <si>
    <t>3 November 1995 (about 27 years ago)</t>
  </si>
  <si>
    <t>laavanyajewels</t>
  </si>
  <si>
    <t>83 Sherman Blvd, Edison, NJ 08820</t>
  </si>
  <si>
    <t xml:space="preserve"> 08820 NJ</t>
  </si>
  <si>
    <t>10 April 2007 (over 15 years ago)</t>
  </si>
  <si>
    <t>732-452-9355</t>
  </si>
  <si>
    <t xml:space="preserve"> rushabhgems@gmail.com</t>
  </si>
  <si>
    <t>เว็บไซต์มีแค่ NJ ไม่มี NY</t>
  </si>
  <si>
    <t>11021 NY</t>
  </si>
  <si>
    <t>13 August 1990 (about 32 years ago)</t>
  </si>
  <si>
    <t>SALES@SKASHI.COM</t>
  </si>
  <si>
    <t>skashiandsons</t>
  </si>
  <si>
    <t>S.Kashi &amp; Sons</t>
  </si>
  <si>
    <t>https://www.samdavisdesigns.net/</t>
  </si>
  <si>
    <t>ใน OC มีแค่ Fl แต่ปิดตัวไปแล้ว, เว็บแปลกๆ</t>
  </si>
  <si>
    <t>ยุติ,เว็บแปลก</t>
  </si>
  <si>
    <t>3 October 1995 (about 27 years ago)</t>
  </si>
  <si>
    <t>ไม่มีเว็บ,เมลล์แปลก</t>
  </si>
  <si>
    <t>78741 TX</t>
  </si>
  <si>
    <t>28 September 1998 (about 24 years ago)</t>
  </si>
  <si>
    <t>http://www.samuels-jewelers.com/</t>
  </si>
  <si>
    <t>Rogers Jewelers</t>
  </si>
  <si>
    <t>17 April 2012 (over 10 years ago)</t>
  </si>
  <si>
    <t>shashinyc</t>
  </si>
  <si>
    <t>SHASHI</t>
  </si>
  <si>
    <t>5 May 1975 (over 47 years ago)</t>
  </si>
  <si>
    <t>sharee@shefidiamonds.com</t>
  </si>
  <si>
    <t>shefidiamonds</t>
  </si>
  <si>
    <t>Shefi Diamond</t>
  </si>
  <si>
    <t>CA 90014</t>
  </si>
  <si>
    <t>28 December 1994 (almost 28 years ago)</t>
  </si>
  <si>
    <t>ยุติ, เว็บ active</t>
  </si>
  <si>
    <t>650 S Hill St. #517 Los Angeles, CA</t>
  </si>
  <si>
    <t>20 December 2016 (almost 6 years ago)</t>
  </si>
  <si>
    <t>mcsilma925@gmail.com</t>
  </si>
  <si>
    <t xml:space="preserve"> silma_offcial</t>
  </si>
  <si>
    <t>87122 NM</t>
  </si>
  <si>
    <t>22 September 1997 (about 25 years ago)</t>
  </si>
  <si>
    <t>888-292-6974</t>
  </si>
  <si>
    <t>Silver Star Jewelry Mfg.</t>
  </si>
  <si>
    <t>90014-1769 CA</t>
  </si>
  <si>
    <t>23 January 1995 (almost 28 years ago)</t>
  </si>
  <si>
    <t>BAHMAN DELSHAD</t>
  </si>
  <si>
    <t>เว็บไซต์ใช้ไม่ได้</t>
  </si>
  <si>
    <t>18 October 1983 (about 39 years ago)</t>
  </si>
  <si>
    <t>SimplexDiam</t>
  </si>
  <si>
    <t>24 March 2009 (over 13 years ago)</t>
  </si>
  <si>
    <t>50 West 47th Street, Suite1810, Newyork</t>
  </si>
  <si>
    <t>info@modanijewels.com</t>
  </si>
  <si>
    <t>https://modanijewels.com</t>
  </si>
  <si>
    <t>น่าจะเปลี่ยนชื่อ,เว็บไซต์เปลี่ยนชื่อ,ไม่มีใน OC</t>
  </si>
  <si>
    <t>11 December 1972 (almost 50 years ago)</t>
  </si>
  <si>
    <t>sparkcreations_jewelry</t>
  </si>
  <si>
    <t>Spark Creations</t>
  </si>
  <si>
    <t>19125 PA</t>
  </si>
  <si>
    <t>14 June 1965 (over 57 years ago)</t>
  </si>
  <si>
    <t>https://www.istar-jewelry.com</t>
  </si>
  <si>
    <t>86336 AZ</t>
  </si>
  <si>
    <t>11 September 1996 (about 26 years ago)</t>
  </si>
  <si>
    <t>ARNE CHRISTOPHERSEN</t>
  </si>
  <si>
    <t>starborncreations</t>
  </si>
  <si>
    <t>Starborn</t>
  </si>
  <si>
    <t>78728-1281 TX</t>
  </si>
  <si>
    <t>2 July 2009 (over 13 years ago)</t>
  </si>
  <si>
    <t>มีสาขาในไทยด้วย</t>
  </si>
  <si>
    <t>77036 TX</t>
  </si>
  <si>
    <t>4 February 2008 (almost 15 years ago)</t>
  </si>
  <si>
    <t>ยุติ (แต่สาขาที่จีนเปิด), เว็บปรับปรุง</t>
  </si>
  <si>
    <t>12 March 1973 (over 49 years ago)</t>
  </si>
  <si>
    <t>sales@tmwjewels.com</t>
  </si>
  <si>
    <t>TMW Jewels Co.</t>
  </si>
  <si>
    <t>8 May 2001 (over 21 years ago)</t>
  </si>
  <si>
    <t>(212) 840-1648</t>
  </si>
  <si>
    <t>YELNATS INC.</t>
  </si>
  <si>
    <t>technaoronyc</t>
  </si>
  <si>
    <t>TechnaOro</t>
  </si>
  <si>
    <t>29 August 1974 (about 48 years ago)</t>
  </si>
  <si>
    <t xml:space="preserve"> 800.845.6964</t>
  </si>
  <si>
    <t>THOMAS EDWARD YOUNG</t>
  </si>
  <si>
    <t>cargoholdjewelry</t>
  </si>
  <si>
    <t>Cargo Hold, Inc.</t>
  </si>
  <si>
    <t>15 December 2010 (almost 12 years ago)</t>
  </si>
  <si>
    <t xml:space="preserve">J. &amp; S.S. DEYOUNG, INC.
</t>
  </si>
  <si>
    <t>02025 MA</t>
  </si>
  <si>
    <t>16 August 2019 (about 3 years ago)</t>
  </si>
  <si>
    <t>https://lapistree.com</t>
  </si>
  <si>
    <t>DIANE G. JOHNSTON</t>
  </si>
  <si>
    <t>ชื่อในเว็บคือ Diane Griswold Johnston</t>
  </si>
  <si>
    <t>Dianespreciousjewels</t>
  </si>
  <si>
    <t>21 December 2009 (almost 13 years ago)</t>
  </si>
  <si>
    <t>Web Page Blocked</t>
  </si>
  <si>
    <t>18 December 1989 (almost 33 years ago)</t>
  </si>
  <si>
    <t>หาที่อยู่ที่แน่นอนไม่เจอ</t>
  </si>
  <si>
    <t>16 April 1996 (over 26 years ago)</t>
  </si>
  <si>
    <t>unitedcolorgems</t>
  </si>
  <si>
    <t>United Color Gems, Inc.</t>
  </si>
  <si>
    <t>27 October 1999 (about 23 years ago)</t>
  </si>
  <si>
    <t>ugi@unitedgemco.com</t>
  </si>
  <si>
    <t>unitedgemco</t>
  </si>
  <si>
    <t>United Gemco</t>
  </si>
  <si>
    <t>C43-2004</t>
  </si>
  <si>
    <t xml:space="preserve">9225 West Flamingo Rd., Suite 180 Las Vegas, NV </t>
  </si>
  <si>
    <t>NV  89147</t>
  </si>
  <si>
    <t>2 January 2004 (almost 19 years ago)</t>
  </si>
  <si>
    <t>702-736-6006</t>
  </si>
  <si>
    <t>RAPHAEL COHEN</t>
  </si>
  <si>
    <t>tenojewelry</t>
  </si>
  <si>
    <t>TeNo North America</t>
  </si>
  <si>
    <t>18612 PA</t>
  </si>
  <si>
    <t>samantha@valentinesjewelry.com</t>
  </si>
  <si>
    <t>ไม่มี PA ใน OC</t>
  </si>
  <si>
    <t>Valentine's Jewelry</t>
  </si>
  <si>
    <t>30 April 1990 (over 32 years ago)</t>
  </si>
  <si>
    <t>varietygem</t>
  </si>
  <si>
    <t>Variety Gem Co.</t>
  </si>
  <si>
    <t>สาขาเยอะมาก, เว็บใช้ไม่ได้</t>
  </si>
  <si>
    <t>10176 NY</t>
  </si>
  <si>
    <t>18 August 1986 (about 36 years ago)</t>
  </si>
  <si>
    <t>windsorjewelersofficial</t>
  </si>
  <si>
    <t>Windsor Jewelers, Inc.</t>
  </si>
  <si>
    <t>17 November 2011 (almost 11 years ago)</t>
  </si>
  <si>
    <t>yafasignedjewels</t>
  </si>
  <si>
    <t>YAFA Signed Jewels</t>
  </si>
  <si>
    <t>ไม่แน่ใจสาขา, เว็บเปิดไม่ได้</t>
  </si>
  <si>
    <t>80134 CO</t>
  </si>
  <si>
    <t>2 June 1982 (over 40 years ago)</t>
  </si>
  <si>
    <t>1-303 841 ￼8042</t>
  </si>
  <si>
    <t>MICHAEL J. ZEFF</t>
  </si>
  <si>
    <t>Company Name</t>
  </si>
  <si>
    <t>Company Type</t>
  </si>
  <si>
    <t>Products</t>
  </si>
  <si>
    <t>Incorporation Date</t>
  </si>
  <si>
    <t>Income</t>
  </si>
  <si>
    <t>Number Employees</t>
  </si>
  <si>
    <t>Address</t>
  </si>
  <si>
    <t>Country</t>
  </si>
  <si>
    <t>City</t>
  </si>
  <si>
    <t>website</t>
  </si>
  <si>
    <t>Global Rank</t>
  </si>
  <si>
    <t>Contact name</t>
  </si>
  <si>
    <t>Facebook_name</t>
  </si>
  <si>
    <t>Instagram_name</t>
  </si>
  <si>
    <t>0.5 - 1</t>
  </si>
  <si>
    <t>0 - 9</t>
  </si>
  <si>
    <t>none = ไม่มี</t>
  </si>
  <si>
    <t>yes/no</t>
  </si>
  <si>
    <t>2 - 5</t>
  </si>
  <si>
    <t>10 - 19</t>
  </si>
  <si>
    <t>*yes = เว็บใช้ได้</t>
  </si>
  <si>
    <t>yes = มี</t>
  </si>
  <si>
    <t>6 - 10</t>
  </si>
  <si>
    <t>20 - 49</t>
  </si>
  <si>
    <t>*no = เว็บไม่ปลอดภัย</t>
  </si>
  <si>
    <t>no = ไม่มี</t>
  </si>
  <si>
    <t>10 - 15</t>
  </si>
  <si>
    <t>50 - 99</t>
  </si>
  <si>
    <t>16 - 20</t>
  </si>
  <si>
    <t>100 - 249</t>
  </si>
  <si>
    <t>21 - 50</t>
  </si>
  <si>
    <t>250 - 499</t>
  </si>
  <si>
    <t>51 - 75</t>
  </si>
  <si>
    <t>500 - 999</t>
  </si>
  <si>
    <t>FOR MODEL</t>
  </si>
  <si>
    <t>76 - 100</t>
  </si>
  <si>
    <t>1000 - 4999</t>
  </si>
  <si>
    <t>101 - 1000</t>
  </si>
  <si>
    <t>5000 - 9999</t>
  </si>
  <si>
    <t>FOR DASHBOARD</t>
  </si>
  <si>
    <t xml:space="preserve"> Company Number</t>
  </si>
  <si>
    <t>Facebook Name</t>
  </si>
  <si>
    <t>Instragram Name</t>
  </si>
  <si>
    <t>income ($M)</t>
  </si>
  <si>
    <t>web_globalrank</t>
  </si>
  <si>
    <t>has_domain</t>
  </si>
  <si>
    <t>has_instargram</t>
  </si>
  <si>
    <t>has_facebook</t>
  </si>
  <si>
    <t>Status</t>
  </si>
  <si>
    <t>Industry Codes</t>
  </si>
  <si>
    <t>no</t>
  </si>
  <si>
    <t>inactive</t>
  </si>
  <si>
    <t>Koen Ceulemans</t>
  </si>
  <si>
    <t>P.C. Boschmans nv ,Simon de Heuvellaan 6 ,2110 Wijnegem – België</t>
  </si>
  <si>
    <t>32 (0)3 201 00 4</t>
  </si>
  <si>
    <t>Brechtsebaan 3,Schoten</t>
  </si>
  <si>
    <t>yes</t>
  </si>
  <si>
    <t>active</t>
  </si>
  <si>
    <t>Gold Jewelry, Silver Jewelry, titanium, steel, goldplated</t>
  </si>
  <si>
    <t>ADEMAR RODRIGUES OLIVEIRA,</t>
  </si>
  <si>
    <t>CECY INDUSTRIA DE JOIAS E SERVICOS EIRELI</t>
  </si>
  <si>
    <t>Silver Jewelry,Gold plate</t>
  </si>
  <si>
    <t>Silver Jewelry, Gold plate</t>
  </si>
  <si>
    <t>100 - 200</t>
  </si>
  <si>
    <t>1001 - 5000</t>
  </si>
  <si>
    <t>http://braminerals.com</t>
  </si>
  <si>
    <t>Jewelry, Precious Stone, Semi-Precious Stone</t>
  </si>
  <si>
    <t>VOLNEI JOSE LODI</t>
  </si>
  <si>
    <t>Silver Jewelry, Jewelry</t>
  </si>
  <si>
    <t>Gold Jewelry, Gemstones</t>
  </si>
  <si>
    <t>WALMIRA CANCELLO ZAMBELLI</t>
  </si>
  <si>
    <t xml:space="preserve">ANTOINE SALIM / COLLECTION ANTOINE SALIM </t>
  </si>
  <si>
    <t>6561 / 6143</t>
  </si>
  <si>
    <t>2020, boul. Robert-Bourassa Bureau 200</t>
  </si>
  <si>
    <t>201 - 500</t>
  </si>
  <si>
    <t>SHIRLEY A. DAWE</t>
  </si>
  <si>
    <t>GROUPE BIRKS INC.</t>
  </si>
  <si>
    <t>ZELLICK D. GOODBAUM</t>
  </si>
  <si>
    <t>DIRECTIONS EAST RETAIL LTD</t>
  </si>
  <si>
    <t>ปิดเเล้้ว</t>
  </si>
  <si>
    <t>BENDAYAN, YVETTE,</t>
  </si>
  <si>
    <t>CRONEL JEWELLERS</t>
  </si>
  <si>
    <t>3921 / 4022</t>
  </si>
  <si>
    <t>HARVEY KESSLER,</t>
  </si>
  <si>
    <t>LAWRENCE SHATILLA,</t>
  </si>
  <si>
    <t>BC0276626</t>
  </si>
  <si>
    <t>Jacques Tobianah</t>
  </si>
  <si>
    <t>51 - 200</t>
  </si>
  <si>
    <t>IVO WEBER</t>
  </si>
  <si>
    <t>JIŘÍ BELDA</t>
  </si>
  <si>
    <t>Sokolovská 351/25, Praha, Karlín, Hlavní město Praha,</t>
  </si>
  <si>
    <t>VPI CZ, v.o.s</t>
  </si>
  <si>
    <t>DARUMA trend s.r.o./" CCT Compagnie Commerciale Tcheque ", spol. s r.o.</t>
  </si>
  <si>
    <t>Navrátilova 1354, Slaný</t>
  </si>
  <si>
    <t>PAVLA FRANTOVÁ</t>
  </si>
  <si>
    <t>Centrum solární energie s.r.o.</t>
  </si>
  <si>
    <t>Obránců míru 237/35, Ostrava, Vítkovice, Ostrava-město</t>
  </si>
  <si>
    <t>JANA HRBÁČOVÁ,</t>
  </si>
  <si>
    <t>CARBONADO GROUP s.r.o.</t>
  </si>
  <si>
    <t>Strakonická 1424/21, Praha, Smíchov, Hlavní město Praha</t>
  </si>
  <si>
    <t>Marie Sayin Kolčárková</t>
  </si>
  <si>
    <t>MARIA'S Jewels s.r.o./CARLO ROMANI, s.r.o.</t>
  </si>
  <si>
    <t>Jinonická 804/80, Praha, Košíře, Hlavní město Praha</t>
  </si>
  <si>
    <t>KAREL ČIŠTÍN</t>
  </si>
  <si>
    <t>Čištín, s.r.o.</t>
  </si>
  <si>
    <t>Československé armády 353/1, Hradec Králové</t>
  </si>
  <si>
    <t>000 30091</t>
  </si>
  <si>
    <t>Výšinka 1409, Turnov</t>
  </si>
  <si>
    <t>11 - 50</t>
  </si>
  <si>
    <t>Granát, družstvo umělecké výroby, Turnov</t>
  </si>
  <si>
    <t>0 480835</t>
  </si>
  <si>
    <t>ละลายหลังการควบรวมกิจการ</t>
  </si>
  <si>
    <t>0836992-9</t>
  </si>
  <si>
    <t>0 5800</t>
  </si>
  <si>
    <t>15 - 25</t>
  </si>
  <si>
    <t>Hyvinkään Kulta-Center Oy</t>
  </si>
  <si>
    <t>1626681-5</t>
  </si>
  <si>
    <t>0 407458424</t>
  </si>
  <si>
    <t>0196671-2</t>
  </si>
  <si>
    <t>Lemminkäisenkatu 60, TURKU</t>
  </si>
  <si>
    <t>22753580/0447403970</t>
  </si>
  <si>
    <t>Tillander Koru ja Tukku</t>
  </si>
  <si>
    <t>0369019-0</t>
  </si>
  <si>
    <t>32120/ 32.12/ 3211</t>
  </si>
  <si>
    <t>1669917-8</t>
  </si>
  <si>
    <t>Silver Jewelry, Costume Jewelry, Semi-Precious Stone,Onyx, Jade, Enamel or Resin</t>
  </si>
  <si>
    <t>Silver Jewelry,Onyx, Jade, Enamel or Resin</t>
  </si>
  <si>
    <t>L'INDUSTRIELLE TEXTILE DES PYRENEES / ITP</t>
  </si>
  <si>
    <t>47.91B / 47.77Z</t>
  </si>
  <si>
    <t>SAINT-MARTIN-DE-VALAMAS</t>
  </si>
  <si>
    <t>0 7310</t>
  </si>
  <si>
    <t>Gold Jewelry, Silver Jewelry, Costume Jewelry, Precious Stone,Fine Jewelry</t>
  </si>
  <si>
    <t xml:space="preserve"> 46.48Z / 46.48 / 4649</t>
  </si>
  <si>
    <t>83 RUE DES SAINTS PERES PARIS 6</t>
  </si>
  <si>
    <t>20-49</t>
  </si>
  <si>
    <t>Diamond Jewelry,Fine Jewelry</t>
  </si>
  <si>
    <t>47.77Z</t>
  </si>
  <si>
    <t>Pearl Jewelry, Precious Stone,Fine Jewelry</t>
  </si>
  <si>
    <t>KORLOFF SA</t>
  </si>
  <si>
    <t>70.10Z / 95.25Z / 32.12Z / 46.48Z</t>
  </si>
  <si>
    <t>MISS TIGRI</t>
  </si>
  <si>
    <t>46.48Z / 32.13Z-Z / 32.13Z</t>
  </si>
  <si>
    <t>Gold Jewelry, Silver Jewelry,Cubic zirconia</t>
  </si>
  <si>
    <t>B8535_HRA500121</t>
  </si>
  <si>
    <t>16, Esslinger Strasse</t>
  </si>
  <si>
    <t>Thomas Walter</t>
  </si>
  <si>
    <t>B8535_HRA501404</t>
  </si>
  <si>
    <t>August Gerstner Ringfabrik</t>
  </si>
  <si>
    <t>B8535_HRA706943</t>
  </si>
  <si>
    <t>persönlich haftender gesellschafter,</t>
  </si>
  <si>
    <t>Friedrich Binder GmbH &amp; Co. KG</t>
  </si>
  <si>
    <t>B8535_HRA501311</t>
  </si>
  <si>
    <t>1 - 2</t>
  </si>
  <si>
    <t>Eberhard Höfken</t>
  </si>
  <si>
    <t>Franz Breuning GmbH &amp; Co. KG</t>
  </si>
  <si>
    <t>B8535_HRA502622</t>
  </si>
  <si>
    <t>Gold Jewelry, Silver Jewelry,Stainless Steel Jewellery</t>
  </si>
  <si>
    <t>Marc Bülling</t>
  </si>
  <si>
    <t>Edeltraud Buelling, picto-Schmuck- und Uhrenhandel</t>
  </si>
  <si>
    <t>B8535_HRB504391</t>
  </si>
  <si>
    <t>R1202_HRB14690</t>
  </si>
  <si>
    <t>Silver Jewelry,Stainless Steel Jewellery,Titanium Jewelry</t>
  </si>
  <si>
    <t>B8535_HRB504418</t>
  </si>
  <si>
    <t>Reutlinger Strasse 8, 75179 Pforzheim, DE</t>
  </si>
  <si>
    <t>Uwe Doctor Böhm</t>
  </si>
  <si>
    <t>bruno m</t>
  </si>
  <si>
    <t>-</t>
  </si>
  <si>
    <t>egf Manufaktur</t>
  </si>
  <si>
    <t>B8535_HRB501016</t>
  </si>
  <si>
    <t>ni</t>
  </si>
  <si>
    <t>Falk Denis Dettinger</t>
  </si>
  <si>
    <t>B8535_HRA502839</t>
  </si>
  <si>
    <t>EUGEN RÜHLE Pforzheim - Preziosen seit 1892</t>
  </si>
  <si>
    <t>B8535_HRA501814</t>
  </si>
  <si>
    <t>Stolzestraße 3, 75175 Pforzheim.</t>
  </si>
  <si>
    <t>Kühnel Trauringe &amp; Schmuck</t>
  </si>
  <si>
    <t>49-6781-47367</t>
  </si>
  <si>
    <t>49-6781-46474</t>
  </si>
  <si>
    <t xml:space="preserve">Global Gems
</t>
  </si>
  <si>
    <t>T2101V_HRA10638</t>
  </si>
  <si>
    <t>Andreas Milisenda</t>
  </si>
  <si>
    <t>HANS D. KRIEGER</t>
  </si>
  <si>
    <t>Hans D. Krieger Fine Jewellery</t>
  </si>
  <si>
    <t>D2102V_HRA10995</t>
  </si>
  <si>
    <t>2101V_HRB10321</t>
  </si>
  <si>
    <t>B8535_HRA500637</t>
  </si>
  <si>
    <t>Spichernstraße 49, 75173 Pforzheim.</t>
  </si>
  <si>
    <t>Koehle</t>
  </si>
  <si>
    <t>T2101V_HRB10229</t>
  </si>
  <si>
    <t>Julia Klein</t>
  </si>
  <si>
    <t>Klein &amp; Schütz Schmuck und Metallwaren GmbH</t>
  </si>
  <si>
    <t>B8534_HRB252425</t>
  </si>
  <si>
    <t>1, Steinbeisstrasse,, 71272 Renningen, DE</t>
  </si>
  <si>
    <t>Gold Jewelry,Precious Metal</t>
  </si>
  <si>
    <t>Sven-Michael Koos Edelmetalle GmbH</t>
  </si>
  <si>
    <t>B8535_HRB502904</t>
  </si>
  <si>
    <t>Bernd Linder</t>
  </si>
  <si>
    <t>2 - 10</t>
  </si>
  <si>
    <t>Linder Trauringmanufaktur</t>
  </si>
  <si>
    <t>B8535_HRA500242</t>
  </si>
  <si>
    <t>VICTOR MAYER</t>
  </si>
  <si>
    <t>Victor Mayer Manufacture</t>
  </si>
  <si>
    <t>B8535_HRA502710</t>
  </si>
  <si>
    <t>Alexander-Wellendorff-Straie 4, Pforzheim</t>
  </si>
  <si>
    <t>Christel Brill</t>
  </si>
  <si>
    <t>Gold-Creationen Wellendorff Vertriebs-GmbH &amp; Co. KG</t>
  </si>
  <si>
    <t>Wellendorff</t>
  </si>
  <si>
    <t>0 19111831000</t>
  </si>
  <si>
    <t>4, Pageou Str., Thessaloniki / NIKITARA AND HEFISTOU, KARDITSA, KARDITSAS</t>
  </si>
  <si>
    <t>Δ ΚΑΙ Χ ΘΕΑΚΟΥ ΟΕ</t>
  </si>
  <si>
    <t>arteon.eu</t>
  </si>
  <si>
    <t>spain</t>
  </si>
  <si>
    <t>ekanjewellery_</t>
  </si>
  <si>
    <t>EKAN</t>
  </si>
  <si>
    <t>5001 - 10000</t>
  </si>
  <si>
    <t>follifollie</t>
  </si>
  <si>
    <t>Folli Follie</t>
  </si>
  <si>
    <t>0 86933202000</t>
  </si>
  <si>
    <t>Silver Jewelry,Bronze Jewelry</t>
  </si>
  <si>
    <t>ΚΟΤΣΑΛΙΔΟΥ ΑΓΓΕΛ ΕΥΣ</t>
  </si>
  <si>
    <t>ΑΦΟΙ ΚΟΤΣΑΛΙΔΗ ΟΕ</t>
  </si>
  <si>
    <t>Savati Greek Jewelry</t>
  </si>
  <si>
    <t>rue de la République 12 Lyon</t>
  </si>
  <si>
    <t>คือ ยังหาตัวไม่เจอ</t>
  </si>
  <si>
    <t>200-500</t>
  </si>
  <si>
    <t>&lt;1</t>
  </si>
  <si>
    <t>&gt; 1</t>
  </si>
  <si>
    <t>50-75</t>
  </si>
  <si>
    <t>25-50</t>
  </si>
  <si>
    <t>5 - 10</t>
  </si>
  <si>
    <t>50 - 75</t>
  </si>
  <si>
    <t>15 - 200</t>
  </si>
  <si>
    <t>500 - 1000</t>
  </si>
  <si>
    <t>yesd</t>
  </si>
  <si>
    <t>25 - 50</t>
  </si>
  <si>
    <t>รายได้</t>
  </si>
  <si>
    <t>city</t>
  </si>
  <si>
    <t>address</t>
  </si>
  <si>
    <t>rank</t>
  </si>
  <si>
    <t>website
*yes = เว็บใช้ได้</t>
  </si>
  <si>
    <t xml:space="preserve">similarweb
*Similarweb does not present data for websites with &lt; 5K estimated visits for the last month. Only data verified by Google Analytics will be displayed.
</t>
  </si>
  <si>
    <t>none</t>
  </si>
  <si>
    <t>Athena</t>
  </si>
  <si>
    <t>185 Syngrou Ave &amp; 2 Sardeon , 17121 Nea Smyrni</t>
  </si>
  <si>
    <t>50-99</t>
  </si>
  <si>
    <t>Athens</t>
  </si>
  <si>
    <t>7 Miltiadou Street, Athens, 10560, Greece</t>
  </si>
  <si>
    <t>7 Miltiadou 10560 Athens</t>
  </si>
  <si>
    <t>Taxiarchis Chatzianagnostou Bros S.A. - Αφοί Ταξιάρχη Χατζηαναγνώστου ΑΕΕ</t>
  </si>
  <si>
    <t>taxiarchisbros</t>
  </si>
  <si>
    <t>$</t>
  </si>
  <si>
    <t>Tehran</t>
  </si>
  <si>
    <t>251 - 500</t>
  </si>
  <si>
    <t>Dublin</t>
  </si>
  <si>
    <t>Unit M3,
Grants Road,
Greenogue Business Park,
Newcastle,Dublin,Ireland</t>
  </si>
  <si>
    <t>https://www.fraserhart.co.uk/</t>
  </si>
  <si>
    <t>Fraser Hart</t>
  </si>
  <si>
    <t>fraserhartuk</t>
  </si>
  <si>
    <t>Megiddo</t>
  </si>
  <si>
    <t>Kibbutz Megiddo, c, Hazafon, 19230, Israel</t>
  </si>
  <si>
    <r>
      <rPr>
        <rFont val="Sarabun"/>
        <color rgb="FF000000"/>
        <sz val="10.0"/>
        <u/>
      </rPr>
      <t>&lt;5</t>
    </r>
    <r>
      <rPr>
        <rFont val="Sarabun"/>
        <color rgb="FF000000"/>
        <sz val="10.0"/>
        <u/>
      </rPr>
      <t>000000</t>
    </r>
  </si>
  <si>
    <t>&lt;25</t>
  </si>
  <si>
    <t>Tel Aviv-Yafo</t>
  </si>
  <si>
    <t>11 Soncino St, Tel Aviv, 67216, Israel</t>
  </si>
  <si>
    <t>Bat Ami "Wearable Art"</t>
  </si>
  <si>
    <t>Ramat Gan</t>
  </si>
  <si>
    <t>Jabotinski 3A Ramat Gan, 52520</t>
  </si>
  <si>
    <t>3 RAMAT GAN, 5252005 Israe</t>
  </si>
  <si>
    <t>Herzliya</t>
  </si>
  <si>
    <t>2 Uriel Ofek, HERZLIYA 4647002</t>
  </si>
  <si>
    <t>1 Jabotinsky RAMAT GAN, 5252001 Israel</t>
  </si>
  <si>
    <t>40 Tuval, RAMAT GAN 5252247</t>
  </si>
  <si>
    <t>https://www.ibbtelaviv.com/</t>
  </si>
  <si>
    <t>Tel Aviv - Jaffa</t>
  </si>
  <si>
    <t>90 Street name	Hachamunaim Tel Aviv - Jaffa 61200 Israel</t>
  </si>
  <si>
    <t>Haifa</t>
  </si>
  <si>
    <t>12 Labon Pinchas, HAIFA 3495112</t>
  </si>
  <si>
    <t>Marina Meiri Jewelry</t>
  </si>
  <si>
    <t>marinameirijewelry</t>
  </si>
  <si>
    <t>26 Rambam TEL AVIV-JAFFA, 6581312 Israel</t>
  </si>
  <si>
    <t>https://zaban.co.il/</t>
  </si>
  <si>
    <t>ZABAN - תכשיטי צבאן</t>
  </si>
  <si>
    <t>zaban_jewelry</t>
  </si>
  <si>
    <t>$1M-$5M</t>
  </si>
  <si>
    <t>Arezzo</t>
  </si>
  <si>
    <t>83 a Via Achille Grandi, Arezzo, Ar, 52100, Italy</t>
  </si>
  <si>
    <t>$0.58M</t>
  </si>
  <si>
    <t>Vicenza</t>
  </si>
  <si>
    <t>$13M</t>
  </si>
  <si>
    <t>Treviso</t>
  </si>
  <si>
    <t>9 Via Delle Industrie, San Zenone degli Ezzelini, 20, 31020, Italy</t>
  </si>
  <si>
    <t xml:space="preserve"> Via Genova N°6 - 52100 Arezzo Italy</t>
  </si>
  <si>
    <t>Aura srl</t>
  </si>
  <si>
    <t>aurajewelleryitaly</t>
  </si>
  <si>
    <t>$19M</t>
  </si>
  <si>
    <t>$5M</t>
  </si>
  <si>
    <t>Alessandria</t>
  </si>
  <si>
    <t>10 Via Del Pratone, San Salvatore Monferrato, Alessandria, 15046, Italy</t>
  </si>
  <si>
    <t>Bibigi'</t>
  </si>
  <si>
    <t>bibigiofficial</t>
  </si>
  <si>
    <t>COAR 56AR</t>
  </si>
  <si>
    <t>0-9</t>
  </si>
  <si>
    <t>Valenza</t>
  </si>
  <si>
    <t>Carlo Barberis</t>
  </si>
  <si>
    <t>carlo_barberis_fine_jewellery</t>
  </si>
  <si>
    <t>€ 731.0 K</t>
  </si>
  <si>
    <t xml:space="preserve"> VIA DI PESCAIOLA 85/T 2 CIVITELLA IN VAL DI CHIANA, AREZZO, 52041 Italy</t>
  </si>
  <si>
    <t>Delta Stile</t>
  </si>
  <si>
    <t>€ 735.0 K</t>
  </si>
  <si>
    <t>VIA DON LUIGI STURZO, 134 (AR)</t>
  </si>
  <si>
    <t>€ 826.46 K</t>
  </si>
  <si>
    <t>DIBI Spa</t>
  </si>
  <si>
    <t>Bergamo</t>
  </si>
  <si>
    <t>VIA GHIAIE 2524030 PALADINA (BG)</t>
  </si>
  <si>
    <t>€ 1.64 M</t>
  </si>
  <si>
    <t>https://www.moraglione.com/en/</t>
  </si>
  <si>
    <t>Moraglione 1922 Italy</t>
  </si>
  <si>
    <t>moraglione1922</t>
  </si>
  <si>
    <t>€ 1.14 M</t>
  </si>
  <si>
    <t>LOCALITA' QUARATA ZONA PIP, 257/D/4 (AR)</t>
  </si>
  <si>
    <t>https://www.fanamo.it/?fbclid=IwAR0HpGC5BY9aO4D8SVawQEjchniyFzNAHO6yLhortusLewmdq2uGPJZBKhI</t>
  </si>
  <si>
    <t>€ 1.88 M</t>
  </si>
  <si>
    <t>Napoli</t>
  </si>
  <si>
    <t>VIA MAURIZIO PISCICELLI, 84 (NA)</t>
  </si>
  <si>
    <t>Verona</t>
  </si>
  <si>
    <t>€ 16.33 M</t>
  </si>
  <si>
    <t>VIA CARLO CAMURATI, 47 (AL)</t>
  </si>
  <si>
    <t>GiorgioVisconti</t>
  </si>
  <si>
    <t>giorgiovisconti_official</t>
  </si>
  <si>
    <t>€ 4.42 M</t>
  </si>
  <si>
    <t>11 – 50</t>
  </si>
  <si>
    <t>Milano</t>
  </si>
  <si>
    <t>€ 2.35 M</t>
  </si>
  <si>
    <t>http://www.ilsolegioielli.it/</t>
  </si>
  <si>
    <t>€ 997.0 K</t>
  </si>
  <si>
    <t>Scandicci</t>
  </si>
  <si>
    <t>VIA GIORGIO AMBROSOLI, 5 (FI)</t>
  </si>
  <si>
    <t>https://lf2capri.com/en/#contatti</t>
  </si>
  <si>
    <t>€ 2.72 M</t>
  </si>
  <si>
    <t>Bassano del Grappa</t>
  </si>
  <si>
    <t>€ 190.0 K</t>
  </si>
  <si>
    <t>VIA TRENTO, 7 (AL)</t>
  </si>
  <si>
    <t>Lunati Gioielli</t>
  </si>
  <si>
    <t>lunati_jewelry</t>
  </si>
  <si>
    <t>Roma</t>
  </si>
  <si>
    <t>VIA MARGUTTA, 54/A (RM)</t>
  </si>
  <si>
    <t>@MassoniOfficial</t>
  </si>
  <si>
    <t>massoniofficial</t>
  </si>
  <si>
    <t>INACTIVE</t>
  </si>
  <si>
    <t>€ 3.35 M</t>
  </si>
  <si>
    <t>Romano d'Ezzelino</t>
  </si>
  <si>
    <t>VIA COL ROIGO, 36 (VI)</t>
  </si>
  <si>
    <t>€ 3.3 M</t>
  </si>
  <si>
    <t>CIVITELLA IN VAL DI CHIANA</t>
  </si>
  <si>
    <t>LOCALITA' BADIA AL PINO,VIA DI BASSERONE, 2 (AR)</t>
  </si>
  <si>
    <t>495.04 K</t>
  </si>
  <si>
    <t>Riga</t>
  </si>
  <si>
    <t>Lielirbes iela 11 – 129, Riga, LV-1046</t>
  </si>
  <si>
    <t>&lt;$5M</t>
  </si>
  <si>
    <t>Klaipėda</t>
  </si>
  <si>
    <t>7 Bendrovių St, Palanga, Klaipėda County, 00147, Lithuania</t>
  </si>
  <si>
    <t>Amber Alex Jewelry</t>
  </si>
  <si>
    <t>amberalexjewelry</t>
  </si>
  <si>
    <t xml:space="preserve">&lt;25 </t>
  </si>
  <si>
    <t>7f Artojo G., Klaipeda, Klaipėda County, 92105, Lithuania</t>
  </si>
  <si>
    <t>Amber Seaside</t>
  </si>
  <si>
    <t>amber_seaside</t>
  </si>
  <si>
    <t xml:space="preserve">223 841 € </t>
  </si>
  <si>
    <t>Kretinga</t>
  </si>
  <si>
    <t>https://amberhome.biz/</t>
  </si>
  <si>
    <t xml:space="preserve"> 807 022 €</t>
  </si>
  <si>
    <t>Šukės k., LT-97251 Kretinga</t>
  </si>
  <si>
    <t>AMBER DM</t>
  </si>
  <si>
    <t>amberdm1000</t>
  </si>
  <si>
    <t>120 476 €</t>
  </si>
  <si>
    <t>Vilnius</t>
  </si>
  <si>
    <t xml:space="preserve">Vilniaus g. 9-16, LT-01102 Vilnius </t>
  </si>
  <si>
    <t>Valletta</t>
  </si>
  <si>
    <t>Bluerock</t>
  </si>
  <si>
    <t>bluerock_official</t>
  </si>
  <si>
    <t>Edwards Lowell</t>
  </si>
  <si>
    <t>@elcol_malta</t>
  </si>
  <si>
    <t>edwardslowell</t>
  </si>
  <si>
    <t>6-7 Zachary Street VLT1131 Valletta</t>
  </si>
  <si>
    <t>Guadalajara</t>
  </si>
  <si>
    <t>https://www.oroboleado.com/web/home/us</t>
  </si>
  <si>
    <t>Maestros Joyeros</t>
  </si>
  <si>
    <t>@Oroboleado</t>
  </si>
  <si>
    <t>obmaestrosjoyeros</t>
  </si>
  <si>
    <t>Schoonhoven</t>
  </si>
  <si>
    <t>Bron Jewelry</t>
  </si>
  <si>
    <t>bronjewelry</t>
  </si>
  <si>
    <t>Barendrecht</t>
  </si>
  <si>
    <t>$76.8 M</t>
  </si>
  <si>
    <t>Amsterdam</t>
  </si>
  <si>
    <t>Nieuwe Uilenburgerstraat 173- 175, 1011LN Amsterdam</t>
  </si>
  <si>
    <t>Gassan Diamonds</t>
  </si>
  <si>
    <t>gassandiamonds</t>
  </si>
  <si>
    <t>Lemelerbergweg 42, 1101AM Amsterdam Zuidoost</t>
  </si>
  <si>
    <t>Maasland</t>
  </si>
  <si>
    <t>Koningin Julianaweg 4 A3155 XC Maasland</t>
  </si>
  <si>
    <t>$201M</t>
  </si>
  <si>
    <t>501-1000</t>
  </si>
  <si>
    <t>87 Ferdinand Bolstraat, Amsterdam, North Holland, 1072,</t>
  </si>
  <si>
    <t>Lucardi</t>
  </si>
  <si>
    <t>lucardi_juwelier</t>
  </si>
  <si>
    <t>The Hague</t>
  </si>
  <si>
    <t>Steltman Juwelier - Den Haag</t>
  </si>
  <si>
    <t>@SteltmanDenHaag</t>
  </si>
  <si>
    <t>Kortgene</t>
  </si>
  <si>
    <t>Christchurch</t>
  </si>
  <si>
    <t>Auckland</t>
  </si>
  <si>
    <t>Kano</t>
  </si>
  <si>
    <t>Oslo</t>
  </si>
  <si>
    <t>Stortorvets Basarer Stortorvet 1b 0155 Oslo</t>
  </si>
  <si>
    <t>Lima</t>
  </si>
  <si>
    <t>Czestochowa</t>
  </si>
  <si>
    <t>Pruszkow</t>
  </si>
  <si>
    <t>Mysiadło</t>
  </si>
  <si>
    <t>ul. Poprzeczna 8D, 05-509 Mysiadło</t>
  </si>
  <si>
    <t>Warszawa</t>
  </si>
  <si>
    <t>$6M</t>
  </si>
  <si>
    <t>gdansk</t>
  </si>
  <si>
    <t>PODLASKIE</t>
  </si>
  <si>
    <t>Szczecin</t>
  </si>
  <si>
    <t>Ul. Obrońców Stalingradu 24 70-407 Szczecin</t>
  </si>
  <si>
    <t>st. Słonecznikowa 4, 42-224 Czestochowa</t>
  </si>
  <si>
    <t>Kalota</t>
  </si>
  <si>
    <t>bizuteriakalota</t>
  </si>
  <si>
    <t>Łódź</t>
  </si>
  <si>
    <t>Grzegorz Jakubczyk 94-225 Łódź</t>
  </si>
  <si>
    <t>Lublin Voivodeship</t>
  </si>
  <si>
    <t xml:space="preserve">st. Sikorskiego 22 23-204 Krasnik Lublin Voivodeship </t>
  </si>
  <si>
    <t>Kiełpin</t>
  </si>
  <si>
    <t>ul. Ogrodowa 31, 05-092 Kiełpin</t>
  </si>
  <si>
    <t>Proszknow</t>
  </si>
  <si>
    <t>Gdansk</t>
  </si>
  <si>
    <t>Krakow</t>
  </si>
  <si>
    <t>Magma-Art</t>
  </si>
  <si>
    <t>magma_art_bizuteria</t>
  </si>
  <si>
    <t>Zabrze</t>
  </si>
  <si>
    <t>3 Maja 82, 42-800 Zabrze, śląskie</t>
  </si>
  <si>
    <t>Białystok</t>
  </si>
  <si>
    <t>Ul. Korzeniowskiego 7 15-519 Białystok</t>
  </si>
  <si>
    <t>The company was removed from CEIDG on Oct 10, 2022.</t>
  </si>
  <si>
    <t>Diament Plus</t>
  </si>
  <si>
    <t>Piotrkowska, , Poczta Wola Krzysztoporska, 97-371 Bujny</t>
  </si>
  <si>
    <t>$0.08M</t>
  </si>
  <si>
    <t>Leszno</t>
  </si>
  <si>
    <t xml:space="preserve"> Gdańsk</t>
  </si>
  <si>
    <t>ul. Elizy Orzeszkowej 2/Ip, 80-208 Gdańsk</t>
  </si>
  <si>
    <t>Kielce</t>
  </si>
  <si>
    <t>Novosibirsk</t>
  </si>
  <si>
    <t xml:space="preserve">Gondomar </t>
  </si>
  <si>
    <t>Portugal</t>
  </si>
  <si>
    <t>351 224838443</t>
  </si>
  <si>
    <t xml:space="preserve"> Cape Town</t>
  </si>
  <si>
    <t>49 Buitekant Street
Cape Town, 8009</t>
  </si>
  <si>
    <t>https://turnerjewellers.myshopify.com/</t>
  </si>
  <si>
    <t>Precision Jewellery</t>
  </si>
  <si>
    <t>@turnerjewellers</t>
  </si>
  <si>
    <t>Office # 4, 35-on-Rose, Rose Street, Bo-Kaap, Cape Town, South Africa, 8001</t>
  </si>
  <si>
    <t>Anna-B Jewellery</t>
  </si>
  <si>
    <t>Johannesburg</t>
  </si>
  <si>
    <t>Arthur Kaplan</t>
  </si>
  <si>
    <t>@ArthurKaplanSA</t>
  </si>
  <si>
    <t>arthurkaplansa</t>
  </si>
  <si>
    <t>21-100</t>
  </si>
  <si>
    <t>Cape Connection Lifestyle Village 59 Garsfontein St, Pretoria, Gauteng, 0081, South Africa</t>
  </si>
  <si>
    <t>Beaudell Jewellery</t>
  </si>
  <si>
    <t>beaudell_jewellery</t>
  </si>
  <si>
    <t>Cape Town</t>
  </si>
  <si>
    <t>27 Ridge Road, Parktown, Gauteng, Johannesburg</t>
  </si>
  <si>
    <t>Gauteng</t>
  </si>
  <si>
    <r>
      <rPr>
        <rFont val="Sarabun"/>
        <color rgb="FF000000"/>
        <sz val="10.0"/>
      </rPr>
      <t xml:space="preserve">170 BUITENGRACHT ST, FORESHORE, </t>
    </r>
    <r>
      <rPr>
        <rFont val="Sarabun"/>
        <color rgb="FF000000"/>
        <sz val="10.0"/>
        <u/>
      </rPr>
      <t>Cape Town</t>
    </r>
    <r>
      <rPr>
        <rFont val="Sarabun"/>
        <color rgb="FF000000"/>
        <sz val="10.0"/>
      </rPr>
      <t>, 8001</t>
    </r>
  </si>
  <si>
    <t>1st Floor Grant Avenue Mews
117 William Road
Norwood, Jhb</t>
  </si>
  <si>
    <t>07989040</t>
  </si>
  <si>
    <t>GOLDFINGER WEDDING RINGS LTD</t>
  </si>
  <si>
    <t>London</t>
  </si>
  <si>
    <t>35 Greville Street Camden
London EC1N 8TB</t>
  </si>
  <si>
    <t>The Basement Workshop 35 Greville Street, Hatton Garden, London, England, EC1N 8TB</t>
  </si>
  <si>
    <t>goldfingerrings@gmail.com</t>
  </si>
  <si>
    <t xml:space="preserve">	Manufacture</t>
  </si>
  <si>
    <t>44-1403 733638</t>
  </si>
  <si>
    <t>https://goldfinger-rings.com/</t>
  </si>
  <si>
    <t>@GoldfingerRings</t>
  </si>
  <si>
    <t>goldfingerrings</t>
  </si>
  <si>
    <t>10082144</t>
  </si>
  <si>
    <t xml:space="preserve"> BLOOM JEWELLERY LTD</t>
  </si>
  <si>
    <t>£</t>
  </si>
  <si>
    <t>158 Watling Street, Brownhills, Walsall, England, WS8 7LR</t>
  </si>
  <si>
    <t>enquiries@bloom-boutique.co.uk</t>
  </si>
  <si>
    <t>Manufacture</t>
  </si>
  <si>
    <t>http://www.bloom-boutique.co.uk</t>
  </si>
  <si>
    <t>Bloom Boutique</t>
  </si>
  <si>
    <t>bloomboutique_uk</t>
  </si>
  <si>
    <t>04529309</t>
  </si>
  <si>
    <t>PRECIOUS PEARLS JEWELLERY LIMITED</t>
  </si>
  <si>
    <t>Swansea</t>
  </si>
  <si>
    <t>456 Gower Road, Killay, Swansea, SA2 7AL</t>
  </si>
  <si>
    <t>Pearl Jewelry, Costume Jewelry</t>
  </si>
  <si>
    <t>44 7808 943331</t>
  </si>
  <si>
    <t>http://PRECIOUSPEARLSJEWELLERY.COM</t>
  </si>
  <si>
    <t>Precious Pearls Jewellery Ltd</t>
  </si>
  <si>
    <t>preciouspearlsshop</t>
  </si>
  <si>
    <t>13007478</t>
  </si>
  <si>
    <t>LOTTIE LEIGH FINE JEWELLERY</t>
  </si>
  <si>
    <t>0-10</t>
  </si>
  <si>
    <t>Hatton Garden London, london EC1N 8EX</t>
  </si>
  <si>
    <t>charlotte@lottieleigh.com</t>
  </si>
  <si>
    <t>44207 112 8532</t>
  </si>
  <si>
    <t>https://www.lottieleigh.com/</t>
  </si>
  <si>
    <t>Lottie Leigh Fine Jewellery</t>
  </si>
  <si>
    <t>lottieleighfinejewellery</t>
  </si>
  <si>
    <t>10537234</t>
  </si>
  <si>
    <t>SAMUEL JONES PEARLS</t>
  </si>
  <si>
    <t>0-11</t>
  </si>
  <si>
    <t>Kemp House, 160 City Road, London, England, EC1V 2NX</t>
  </si>
  <si>
    <t>Pearl Jewelry, Diamond Jewelry, Loose Diamond</t>
  </si>
  <si>
    <t>44 (0)1386 41430</t>
  </si>
  <si>
    <t>http://www.sjpearls.co.uk</t>
  </si>
  <si>
    <t>Samuel Jones Pearls</t>
  </si>
  <si>
    <t>@SJPearls_SJP</t>
  </si>
  <si>
    <t>samueljonespearls</t>
  </si>
  <si>
    <t>13263124</t>
  </si>
  <si>
    <t>RUBY JANE JEWELLERY LIMITED</t>
  </si>
  <si>
    <t>Five Elms Wheelers Hill, Little Waltham, Chelmsford, CM3 3LY</t>
  </si>
  <si>
    <t>07461485</t>
  </si>
  <si>
    <t>DIAMOND JEWELRY UNITED</t>
  </si>
  <si>
    <t>Unit 8 Hawthorn Business Park, 165 Granville Road
Barnet
London NW2 2AZ</t>
  </si>
  <si>
    <t>44-208-905-5672</t>
  </si>
  <si>
    <t>https://www.diamondjewelryunited.com/</t>
  </si>
  <si>
    <t>Diamond Jewelry United</t>
  </si>
  <si>
    <t>@djuteam</t>
  </si>
  <si>
    <t>diamondjewelryunited</t>
  </si>
  <si>
    <t>11989009</t>
  </si>
  <si>
    <t>COE'S BESPOKE JEWELLERS</t>
  </si>
  <si>
    <t>50-59</t>
  </si>
  <si>
    <t>Spectrum House, 2b Suttons Lane, Hornchurch, Essex, United Kingdom, RM12 6RJ</t>
  </si>
  <si>
    <t>enquiries@coesbespokejewellers.com</t>
  </si>
  <si>
    <t>Retail</t>
  </si>
  <si>
    <t>Diamond Jewelry, Loose Diamond, Costume Jewelry</t>
  </si>
  <si>
    <t>44 20 7242 1395</t>
  </si>
  <si>
    <t>https://www.coesbespokejewellers.com/engagement-rings/solitaire</t>
  </si>
  <si>
    <t>Coe’s Bespoke Jewellers</t>
  </si>
  <si>
    <t>@CoesBespoke</t>
  </si>
  <si>
    <t>coes_bespoke_jewellers</t>
  </si>
  <si>
    <t>SC107277</t>
  </si>
  <si>
    <t>CHISHOLM HUNTER</t>
  </si>
  <si>
    <t>3rd Floor, 146 Argyle Street, Glasgow, Lanarkshire, G2 8BL</t>
  </si>
  <si>
    <t>44 1412047966</t>
  </si>
  <si>
    <t>https://www.chisholmhunter.co.uk/stores/glasgow-buchanan-street</t>
  </si>
  <si>
    <t>02953447</t>
  </si>
  <si>
    <t>CAVENDISH FRENCH LTD</t>
  </si>
  <si>
    <t>22 Church Road
Great Bookham
Leatherhead Surrey KT23 3PW</t>
  </si>
  <si>
    <t>wholesale</t>
  </si>
  <si>
    <t>44 1372 459384</t>
  </si>
  <si>
    <t>http://www.cavendishfrench.com</t>
  </si>
  <si>
    <t>Cavendish French</t>
  </si>
  <si>
    <t>@CavendishFrench</t>
  </si>
  <si>
    <t>cavendishfrench</t>
  </si>
  <si>
    <t>01605006</t>
  </si>
  <si>
    <t>HEATH DIAMONDS</t>
  </si>
  <si>
    <t>Room 3, Foremost House,, Radford Way, Billericay, Essex, CM12 0BT</t>
  </si>
  <si>
    <t>INFO@HEATHDIAMONDS.COM</t>
  </si>
  <si>
    <t>44 20 7833 3888</t>
  </si>
  <si>
    <t>https://www.heathdiamonds.com/</t>
  </si>
  <si>
    <t>00958819</t>
  </si>
  <si>
    <t>DAVID M. ROBINSON LIMITED</t>
  </si>
  <si>
    <t>14 Railway Street, Altrincham, Cheshire, WA14 2RE</t>
  </si>
  <si>
    <t>44 333 996 9987</t>
  </si>
  <si>
    <t>https://www.davidmrobinson.co.uk/</t>
  </si>
  <si>
    <t>David M Robinson</t>
  </si>
  <si>
    <t>@David_MRobinson</t>
  </si>
  <si>
    <t>dmr_jewellery</t>
  </si>
  <si>
    <t>SC071837</t>
  </si>
  <si>
    <t>CELTIC ART LIMITED</t>
  </si>
  <si>
    <t>1 Hawbank Road, College Milton, East Kilbride, Glasgow, G74 5EG</t>
  </si>
  <si>
    <t>info@celtic-art-ltd.com</t>
  </si>
  <si>
    <t>44 1355 232541</t>
  </si>
  <si>
    <t>https://www.celticartjewellery.com/</t>
  </si>
  <si>
    <t>Celtic Art and La10 Jewellery</t>
  </si>
  <si>
    <t>celticartjewellery</t>
  </si>
  <si>
    <t>07015652</t>
  </si>
  <si>
    <t>JOHN ROSE JEWELLERS LTD</t>
  </si>
  <si>
    <t>Maypole Yard, Clumber Street, Nottingham, NG1 2DA</t>
  </si>
  <si>
    <t>Diamond Jewelry, Loose Diamond, Precious Stone Jewelry</t>
  </si>
  <si>
    <t>44 1159699911</t>
  </si>
  <si>
    <t>https://johnrosejewellers.com/</t>
  </si>
  <si>
    <t>09233167</t>
  </si>
  <si>
    <t>MAYA MAGAL JEWELLERY LIMITED</t>
  </si>
  <si>
    <t>193 Upper Street, London, England, N1 1RQ</t>
  </si>
  <si>
    <t>Diamond Jewelry, Loose Diamond, Precious Stone Jewelry, Semi-Precious Stone</t>
  </si>
  <si>
    <t>44 2073542945</t>
  </si>
  <si>
    <t>https://mayamagal.co.uk/</t>
  </si>
  <si>
    <t>Maya Magal London</t>
  </si>
  <si>
    <t>mayamagaljewellery</t>
  </si>
  <si>
    <t>01359915</t>
  </si>
  <si>
    <t>C N ROSS FIELD MANUFACTURING JEWELLERS</t>
  </si>
  <si>
    <t>Premier House, 12-13 Hatton Garden
Camden
London EC1N 8AN</t>
  </si>
  <si>
    <t>44 20 7405 6646</t>
  </si>
  <si>
    <t>https://ericross.co.uk/</t>
  </si>
  <si>
    <t>Eric Ross Jewellers</t>
  </si>
  <si>
    <t>@ericross12</t>
  </si>
  <si>
    <t>ericrossjewellers</t>
  </si>
  <si>
    <t>01420565</t>
  </si>
  <si>
    <t>VIPA DESIGNS</t>
  </si>
  <si>
    <t>Studio 26 Digby Drive, Melton Mowbray, Leicestershire, LE13 0RQ</t>
  </si>
  <si>
    <t>enquiries@vipadesigns.co.uk</t>
  </si>
  <si>
    <t>44 1664567890</t>
  </si>
  <si>
    <t>https://vipadesigns.co.uk/</t>
  </si>
  <si>
    <t>SC219878</t>
  </si>
  <si>
    <t>JAMES BROWN PARTNERS</t>
  </si>
  <si>
    <t>Argyll Arcade No 1 Argyll Arcade, 2nd Floor, Glasgow, Scotland, G2 8BA</t>
  </si>
  <si>
    <t>jbrownjewellers@gmail.com</t>
  </si>
  <si>
    <t>44 141 222 2277</t>
  </si>
  <si>
    <t>https://www.jamesbrownjewellers.co.uk/</t>
  </si>
  <si>
    <t>James Brown &amp; Partners</t>
  </si>
  <si>
    <t>@JBrownJewellers</t>
  </si>
  <si>
    <t>jamesbrownandpartners</t>
  </si>
  <si>
    <t>00533466</t>
  </si>
  <si>
    <t>FRED E.ULLMANN</t>
  </si>
  <si>
    <t>Dunstan House, 14a St Cross Street
London EC1N 8XA</t>
  </si>
  <si>
    <t>44 20 7242 0205</t>
  </si>
  <si>
    <t>https://feudiamonds.co.uk/</t>
  </si>
  <si>
    <t>Feu Diamonds</t>
  </si>
  <si>
    <t>fred.ullmann</t>
  </si>
  <si>
    <t>The Bead Shop</t>
  </si>
  <si>
    <t>Inactive</t>
  </si>
  <si>
    <t>1870</t>
  </si>
  <si>
    <t>Cordoba</t>
  </si>
  <si>
    <t>Bilbao</t>
  </si>
  <si>
    <t>1979</t>
  </si>
  <si>
    <t>Malaga</t>
  </si>
  <si>
    <t>Anthony's</t>
  </si>
  <si>
    <t>anthonysdiamonds</t>
  </si>
  <si>
    <t>Active</t>
  </si>
  <si>
    <t>LUGAR FINCA PORRILLAS (POL. IND. GRANADAL C/ESMERALDA PARC) 12 14610, CORDOBA Spain</t>
  </si>
  <si>
    <t>CORDOBA</t>
  </si>
  <si>
    <t>https://alopez-montero.com/en/</t>
  </si>
  <si>
    <t>Antonio López Montero Jewellery manufacturer</t>
  </si>
  <si>
    <t>antoniolopezmonterosl</t>
  </si>
  <si>
    <t>933015689</t>
  </si>
  <si>
    <t>1995</t>
  </si>
  <si>
    <t>Blanes</t>
  </si>
  <si>
    <t>2010</t>
  </si>
  <si>
    <t>Bohemme Jewels</t>
  </si>
  <si>
    <t>bohemmejewels</t>
  </si>
  <si>
    <t>SANTA CRUZ DE TENERIFE</t>
  </si>
  <si>
    <t>Castellano Joyeros</t>
  </si>
  <si>
    <t>castellanojoyeros</t>
  </si>
  <si>
    <t xml:space="preserve">Santa Cruz de Tenerife </t>
  </si>
  <si>
    <t>922220760</t>
  </si>
  <si>
    <t>GRANNADA</t>
  </si>
  <si>
    <t>VALENCIA</t>
  </si>
  <si>
    <t>963751077</t>
  </si>
  <si>
    <t>1981</t>
  </si>
  <si>
    <t>BADAJOZ</t>
  </si>
  <si>
    <t>34924569100</t>
  </si>
  <si>
    <t>Cristian Lay España</t>
  </si>
  <si>
    <t>cristianlayofficial</t>
  </si>
  <si>
    <t>BIZKAIA</t>
  </si>
  <si>
    <t>Damaso</t>
  </si>
  <si>
    <t>damasojewelers</t>
  </si>
  <si>
    <t>GIRONA</t>
  </si>
  <si>
    <t>32344194</t>
  </si>
  <si>
    <t>https://doalloplata.es/</t>
  </si>
  <si>
    <t xml:space="preserve">DURAN </t>
  </si>
  <si>
    <t>1886</t>
  </si>
  <si>
    <t>MADRID</t>
  </si>
  <si>
    <t>Durán Joyeros</t>
  </si>
  <si>
    <t>duranjoyerosoficial</t>
  </si>
  <si>
    <t>1972</t>
  </si>
  <si>
    <t>11-19</t>
  </si>
  <si>
    <t>34915700296</t>
  </si>
  <si>
    <t>3</t>
  </si>
  <si>
    <t>1997</t>
  </si>
  <si>
    <t>MAO</t>
  </si>
  <si>
    <t>100-249</t>
  </si>
  <si>
    <t>Vidal &amp; Vidal</t>
  </si>
  <si>
    <t>vidaljewelry</t>
  </si>
  <si>
    <t>34913038177</t>
  </si>
  <si>
    <t>914711178</t>
  </si>
  <si>
    <t>Joidart</t>
  </si>
  <si>
    <t>joidart</t>
  </si>
  <si>
    <t>BURGOS</t>
  </si>
  <si>
    <t>Joyería Suarez</t>
  </si>
  <si>
    <t>joyeriasuarez</t>
  </si>
  <si>
    <t>-963712236</t>
  </si>
  <si>
    <t>-963728497</t>
  </si>
  <si>
    <t>10-19</t>
  </si>
  <si>
    <t>Salvatore Plata</t>
  </si>
  <si>
    <t>salvatore_plata</t>
  </si>
  <si>
    <t>1019</t>
  </si>
  <si>
    <t>2018</t>
  </si>
  <si>
    <t>1973</t>
  </si>
  <si>
    <t>1962</t>
  </si>
  <si>
    <t>CORDOVA</t>
  </si>
  <si>
    <t>913580976</t>
  </si>
  <si>
    <t>34913042186</t>
  </si>
  <si>
    <t>957470296</t>
  </si>
  <si>
    <t>1666</t>
  </si>
  <si>
    <t>SOLNA</t>
  </si>
  <si>
    <t>1967</t>
  </si>
  <si>
    <t>Stockholm</t>
  </si>
  <si>
    <t>Afroart</t>
  </si>
  <si>
    <t>afroart.se</t>
  </si>
  <si>
    <t>Goteborg</t>
  </si>
  <si>
    <t>1970</t>
  </si>
  <si>
    <t>Sodertalje</t>
  </si>
  <si>
    <t>1947</t>
  </si>
  <si>
    <t>Koping</t>
  </si>
  <si>
    <t>Floda</t>
  </si>
  <si>
    <t>1985</t>
  </si>
  <si>
    <t>Halmstad</t>
  </si>
  <si>
    <t>Blomdahl Sweden</t>
  </si>
  <si>
    <t>blomdahlofficial</t>
  </si>
  <si>
    <t>1975</t>
  </si>
  <si>
    <t>Gaudy Stockholm</t>
  </si>
  <si>
    <t>gaudystockholm</t>
  </si>
  <si>
    <t>Bergkvara</t>
  </si>
  <si>
    <t>Guldbolaget</t>
  </si>
  <si>
    <t>guldbolaget</t>
  </si>
  <si>
    <t>1993</t>
  </si>
  <si>
    <t>Guldfynd</t>
  </si>
  <si>
    <t>1990</t>
  </si>
  <si>
    <t>Vastmanland</t>
  </si>
  <si>
    <t>Hagersten</t>
  </si>
  <si>
    <t>Vetlanda</t>
  </si>
  <si>
    <t>Boras</t>
  </si>
  <si>
    <t>Storuman</t>
  </si>
  <si>
    <t>Molndal</t>
  </si>
  <si>
    <t>Sverige</t>
  </si>
  <si>
    <t>Sundbyberg</t>
  </si>
  <si>
    <t>Linkoping</t>
  </si>
  <si>
    <t>1957</t>
  </si>
  <si>
    <t>Savsjo</t>
  </si>
  <si>
    <t>Ostersund</t>
  </si>
  <si>
    <t>Schalins of Sweden</t>
  </si>
  <si>
    <t>Goteborg, Sverige</t>
  </si>
  <si>
    <t>Sandberg</t>
  </si>
  <si>
    <t>1964</t>
  </si>
  <si>
    <t>Zurich</t>
  </si>
  <si>
    <t>Les Ambassadeurs</t>
  </si>
  <si>
    <t>Geneva</t>
  </si>
  <si>
    <t>1989</t>
  </si>
  <si>
    <t>Luzern</t>
  </si>
  <si>
    <t>Lachen</t>
  </si>
  <si>
    <t>Bern</t>
  </si>
  <si>
    <t>1986</t>
  </si>
  <si>
    <t>Elke Berr</t>
  </si>
  <si>
    <t>Neuchatel</t>
  </si>
  <si>
    <t>1888</t>
  </si>
  <si>
    <t>Lucerne</t>
  </si>
  <si>
    <t>200 - 500</t>
  </si>
  <si>
    <t>Bucherer</t>
  </si>
  <si>
    <t>Winterthur</t>
  </si>
  <si>
    <t>Christ Uhren und Schmuck</t>
  </si>
  <si>
    <t>2017</t>
  </si>
  <si>
    <t>2004</t>
  </si>
  <si>
    <t>Lausanne</t>
  </si>
  <si>
    <t>Flims Waldhaus</t>
  </si>
  <si>
    <t>Wallisellen</t>
  </si>
  <si>
    <t>Thun</t>
  </si>
  <si>
    <t>1837</t>
  </si>
  <si>
    <t>Richterswil</t>
  </si>
  <si>
    <t>Rapperswil</t>
  </si>
  <si>
    <t>1897</t>
  </si>
  <si>
    <t>Hauptstrasse 66
8832 Wollerau</t>
  </si>
  <si>
    <t>Hauptstrasse</t>
  </si>
  <si>
    <t>Meister - Trauringe und Schmuck - Luzern (Luzern)</t>
  </si>
  <si>
    <t>2005</t>
  </si>
  <si>
    <t>Uster</t>
  </si>
  <si>
    <t>Olten</t>
  </si>
  <si>
    <t>1932</t>
  </si>
  <si>
    <t>Chur</t>
  </si>
  <si>
    <t>ZOPPI Juwelier Chur</t>
  </si>
  <si>
    <t>1998</t>
  </si>
  <si>
    <t>Liverpool</t>
  </si>
  <si>
    <t>1977</t>
  </si>
  <si>
    <t>Leicester</t>
  </si>
  <si>
    <t>CME Jewellery</t>
  </si>
  <si>
    <t>1856</t>
  </si>
  <si>
    <t>Middlesex</t>
  </si>
  <si>
    <t>250-499</t>
  </si>
  <si>
    <t>F.Hinds the Jewellers</t>
  </si>
  <si>
    <t>1862</t>
  </si>
  <si>
    <t>Birmingham</t>
  </si>
  <si>
    <t>H.Samuel</t>
  </si>
  <si>
    <t>Cheshire</t>
  </si>
  <si>
    <t>1974</t>
  </si>
  <si>
    <t>International Bullion: IBB London</t>
  </si>
  <si>
    <t>West Midlands</t>
  </si>
  <si>
    <t>1969</t>
  </si>
  <si>
    <t>Pravins</t>
  </si>
  <si>
    <t>1987</t>
  </si>
  <si>
    <t>Los Angeles</t>
  </si>
  <si>
    <t>1800 Loose Diamonds</t>
  </si>
  <si>
    <t>Burbank</t>
  </si>
  <si>
    <t>New York</t>
  </si>
  <si>
    <t>Plainville</t>
  </si>
  <si>
    <t>East Providence</t>
  </si>
  <si>
    <t>Montclair</t>
  </si>
  <si>
    <t>San Carlos</t>
  </si>
  <si>
    <t>Santa Rosa</t>
  </si>
  <si>
    <t>1968</t>
  </si>
  <si>
    <t>VAHAN Jewelry</t>
  </si>
  <si>
    <t>Plano</t>
  </si>
  <si>
    <t>Menlo Park</t>
  </si>
  <si>
    <t>San Francisco</t>
  </si>
  <si>
    <t>IBERTALY</t>
  </si>
  <si>
    <t>Importer,Exporter</t>
  </si>
  <si>
    <t>Gem Stone</t>
  </si>
  <si>
    <t>C/ Punto Net 13 Km 3 28805 Alcala De Henares</t>
  </si>
  <si>
    <t>Alcala De Henares</t>
  </si>
  <si>
    <t>34-918 820 893</t>
  </si>
  <si>
    <t>34-918 809 262</t>
  </si>
  <si>
    <t>http://www.ibertaly.com</t>
  </si>
  <si>
    <t>EUROCEBRIAN S.L.</t>
  </si>
  <si>
    <t>Costume jewellery</t>
  </si>
  <si>
    <t>2002</t>
  </si>
  <si>
    <t>C/Atenas 14D, Pol Ind Mas de TOus, La Pobla de Vallbona  46185 – VALENCIA</t>
  </si>
  <si>
    <t>GODELLA VALENCIA</t>
  </si>
  <si>
    <t>info@eurocebrian.com</t>
  </si>
  <si>
    <t>34-962 763 093</t>
  </si>
  <si>
    <t>http://www.eurocebrian.com</t>
  </si>
  <si>
    <t>EBANO INTERNACIONAL</t>
  </si>
  <si>
    <t>Gold Jewelry, Silver Jewelry, Pearl</t>
  </si>
  <si>
    <t>C/ Compositor Schumann, 34 Pol. Ind. Can Jardi, 08191, Rubi, Barcelona</t>
  </si>
  <si>
    <t>Barcelona</t>
  </si>
  <si>
    <t>ebano@ebanointernacional.com</t>
  </si>
  <si>
    <t xml:space="preserve">34-93 586 20 84 </t>
  </si>
  <si>
    <t>34-93 586 20 85</t>
  </si>
  <si>
    <t>http://www.ebanointernacional.com</t>
  </si>
  <si>
    <t>MISSY JEWELS LTD.</t>
  </si>
  <si>
    <t>Importer,Exporter, Distributor</t>
  </si>
  <si>
    <t>2015</t>
  </si>
  <si>
    <t>C/ de los Naranjos, S/N
03730 Jávea</t>
  </si>
  <si>
    <t>Jávea</t>
  </si>
  <si>
    <t>34-640 522 595</t>
  </si>
  <si>
    <t>http://www.missy4you.com</t>
  </si>
  <si>
    <t>J K DIAMONDS SUPPLIERS</t>
  </si>
  <si>
    <t>Distributor</t>
  </si>
  <si>
    <t>Diamond jewelry</t>
  </si>
  <si>
    <t>2001</t>
  </si>
  <si>
    <t>C/ Fernando el Santo 24
28010 Madrid</t>
  </si>
  <si>
    <t>Madrid</t>
  </si>
  <si>
    <t>contacto@jorgejuanjoyeros.es</t>
  </si>
  <si>
    <t>34-912 022 151</t>
  </si>
  <si>
    <t>34-917 020 625</t>
  </si>
  <si>
    <t>https://www.jorgejuanjoyeros.es/</t>
  </si>
  <si>
    <t>MANUFACTURAS ANFRAMA</t>
  </si>
  <si>
    <t>Importer,Exporter,Manufacturer</t>
  </si>
  <si>
    <t>Ctra. Madrid Toledo
Km 61,500
45280 Olías del Rey</t>
  </si>
  <si>
    <t>Olías del Rey</t>
  </si>
  <si>
    <t>info@anframa.com</t>
  </si>
  <si>
    <t xml:space="preserve">34-925 49 10 03
</t>
  </si>
  <si>
    <t>34-925 490 200</t>
  </si>
  <si>
    <t>http://www.anframa.com</t>
  </si>
  <si>
    <t>anframa1970</t>
  </si>
  <si>
    <t>LA CÁTEDRA DE LA BISUTERÍA</t>
  </si>
  <si>
    <t>Costume jewellery,Distributor</t>
  </si>
  <si>
    <t>C/ Boquería, 28
08002 Barcelona</t>
  </si>
  <si>
    <t>34-933 186 333</t>
  </si>
  <si>
    <t>34-933 188 014</t>
  </si>
  <si>
    <t>PEGUIMAR</t>
  </si>
  <si>
    <t>1982</t>
  </si>
  <si>
    <t>C/ Bruselas
Esquina Berlin Plind
46185 Pobla de Vallbona, la</t>
  </si>
  <si>
    <t>Pobla de Vallbona</t>
  </si>
  <si>
    <t>peguimar@peguimar.es</t>
  </si>
  <si>
    <t>34-962 763 432</t>
  </si>
  <si>
    <t>34-962 763 390</t>
  </si>
  <si>
    <t>http://www.peguimar.es</t>
  </si>
  <si>
    <t>ORFEBRES NAVARRO</t>
  </si>
  <si>
    <t>Pol. Ind. Juan De La Cierva 8
La Torrecilla
14013 Cordoba</t>
  </si>
  <si>
    <t>onsa@orfebresnavarro.com</t>
  </si>
  <si>
    <t xml:space="preserve">34-957 297 711
</t>
  </si>
  <si>
    <t xml:space="preserve">34-957 298 983
</t>
  </si>
  <si>
    <t>http://www.orfebresnavarro.com</t>
  </si>
  <si>
    <t>BUDDHA LOBE</t>
  </si>
  <si>
    <t>Importer,Exporter,Manufacturer,Distributor,Wholesale</t>
  </si>
  <si>
    <t>2016</t>
  </si>
  <si>
    <t>9221 East Baseline Road
Suite 109 - 614
Mesa AZ 85209</t>
  </si>
  <si>
    <t xml:space="preserve">Mesa </t>
  </si>
  <si>
    <t>1-14803094639</t>
  </si>
  <si>
    <t>https://www.buddhalobe.com</t>
  </si>
  <si>
    <t>Alamode Fashion Jewelry Co.</t>
  </si>
  <si>
    <t>1980</t>
  </si>
  <si>
    <t>10152 Chapman Avenue Garden Grove, CA 92840 USA</t>
  </si>
  <si>
    <t>Garden Grove</t>
  </si>
  <si>
    <t>service@alamodeonline.com</t>
  </si>
  <si>
    <t>1-7146364237</t>
  </si>
  <si>
    <t>1-7142766496</t>
  </si>
  <si>
    <t>https://alamodeonline.com/en/</t>
  </si>
  <si>
    <t>Alamode Fashion Jewelry Wholesale</t>
  </si>
  <si>
    <t>alamodeonline</t>
  </si>
  <si>
    <t>RENAISSANCE JEWELRY NY INC.</t>
  </si>
  <si>
    <t>2007</t>
  </si>
  <si>
    <t>3 E 54th St Ste 603
New York NY 10022</t>
  </si>
  <si>
    <t>Info@Renaissanceglobal.Com</t>
  </si>
  <si>
    <t>91-22 4055 1200</t>
  </si>
  <si>
    <t>91-22 2829 2146</t>
  </si>
  <si>
    <t>Jatin Shah</t>
  </si>
  <si>
    <t>http://www.verigold.com</t>
  </si>
  <si>
    <t>AD GOLD EXCHANGE</t>
  </si>
  <si>
    <t>Importer,Wholesale</t>
  </si>
  <si>
    <t>3340 Airport rd
Allentown PA 18109</t>
  </si>
  <si>
    <t>Allentown</t>
  </si>
  <si>
    <t>1-610-443-1700</t>
  </si>
  <si>
    <t>http://www.adgoldexchange.com</t>
  </si>
  <si>
    <t>SIGNATURE STYLE JEWELRY</t>
  </si>
  <si>
    <t>Jewelry Stores</t>
  </si>
  <si>
    <t>2011</t>
  </si>
  <si>
    <t>5240 Madalyn Rd
Lincoln NE 68516</t>
  </si>
  <si>
    <t>Lincoln</t>
  </si>
  <si>
    <t>questions@signaturechampions.com</t>
  </si>
  <si>
    <t>1-800-273-8124</t>
  </si>
  <si>
    <t>http://www.signaturestylejewelry.com</t>
  </si>
  <si>
    <t>Signature Championship Rings</t>
  </si>
  <si>
    <t>CENTER STAR APPAREL LLC</t>
  </si>
  <si>
    <t>2013</t>
  </si>
  <si>
    <t>200 East Delaware Place
Suite 5A
Chicago 60611</t>
  </si>
  <si>
    <t>Chicago</t>
  </si>
  <si>
    <t>1-3124933471</t>
  </si>
  <si>
    <t>http://www.centerstarapparel.com</t>
  </si>
  <si>
    <t>A1 WATCHES INC.</t>
  </si>
  <si>
    <t>1212 Broadway
New York NY 10001</t>
  </si>
  <si>
    <t>1-2126863930</t>
  </si>
  <si>
    <t>http://www.technopavewatches.com</t>
  </si>
  <si>
    <t>Jewelry and Luxury Products</t>
  </si>
  <si>
    <t>3720 Las Vegas Blvd S Ste 265
Las Vegas NV 89158</t>
  </si>
  <si>
    <t>Las Vegas</t>
  </si>
  <si>
    <t>1-855-888-8798</t>
  </si>
  <si>
    <t>1-7027366876</t>
  </si>
  <si>
    <t>More than 5000</t>
  </si>
  <si>
    <t>http://cartier.com</t>
  </si>
  <si>
    <t>Cartier</t>
  </si>
  <si>
    <t>cartier</t>
  </si>
  <si>
    <t>Bryn Mawr Jewelry Co.</t>
  </si>
  <si>
    <t>Bryn Mawr Jewelry Co.
5139 N. Clark St.
Chicago, Illinois 60640</t>
  </si>
  <si>
    <t>info@brynmawrjewelry.com</t>
  </si>
  <si>
    <t>773-271-6263</t>
  </si>
  <si>
    <t>http://brynmawrjewelry.com</t>
  </si>
  <si>
    <t>Bryn Mawr Jewelry Company</t>
  </si>
  <si>
    <t>brynmawrjewelry</t>
  </si>
  <si>
    <t>CUSTOM FASHION JEWELS INC.</t>
  </si>
  <si>
    <t>Importer,Exporter,Wholesale</t>
  </si>
  <si>
    <t>417 N Varney St
Burbank 91502</t>
  </si>
  <si>
    <t xml:space="preserve">Burbank </t>
  </si>
  <si>
    <t>inquiry@customfashionjewelsinc.com</t>
  </si>
  <si>
    <t>1-8184783918</t>
  </si>
  <si>
    <t>https://www.customfashionjewelsinc.com/</t>
  </si>
  <si>
    <t>Custom Fashion Jewels</t>
  </si>
  <si>
    <t>customfashionjewels</t>
  </si>
  <si>
    <t>WHOLESALE05.COM</t>
  </si>
  <si>
    <t>Importer,Exporter,wholesale,Dropshipping,Resellers</t>
  </si>
  <si>
    <t>651 N Broad St, Suite 206
New Castle 19709</t>
  </si>
  <si>
    <t>New Castle</t>
  </si>
  <si>
    <t>info@wholesale05.com</t>
  </si>
  <si>
    <t>Mr. Pam Pan</t>
  </si>
  <si>
    <t>http://www.wholesale05.com</t>
  </si>
  <si>
    <t>wholesale05com</t>
  </si>
  <si>
    <t>WHITE JEWELS</t>
  </si>
  <si>
    <t>Importer,Exporter,wholesale</t>
  </si>
  <si>
    <t>Gem Stone,Diamond jewellery</t>
  </si>
  <si>
    <t>Appelmansstraat 25
2018 Antwerpen</t>
  </si>
  <si>
    <t>Antwerpen</t>
  </si>
  <si>
    <t>http://www.white-jewels.com</t>
  </si>
  <si>
    <t>PLUCZENIK DIAMOND JEWELRY NV</t>
  </si>
  <si>
    <t>Wholesale</t>
  </si>
  <si>
    <t>2000</t>
  </si>
  <si>
    <t>Hoveniersstraat 51
2018 Antwerpen</t>
  </si>
  <si>
    <t>32-3 231 7710</t>
  </si>
  <si>
    <t>32-3 234 2727</t>
  </si>
  <si>
    <t>Mr. Chaim Pluczenik</t>
  </si>
  <si>
    <t>http://www.pluczenik.com</t>
  </si>
  <si>
    <t>DIVINOR</t>
  </si>
  <si>
    <t>Diamond jewelry,Gold jewelry</t>
  </si>
  <si>
    <t>2003</t>
  </si>
  <si>
    <t>Boomsesteenweg 440
2610 Antwerpen</t>
  </si>
  <si>
    <t>32-32130008</t>
  </si>
  <si>
    <t>32-3 232 00 62</t>
  </si>
  <si>
    <t>http://www.divinor.be</t>
  </si>
  <si>
    <t>SCALDIS</t>
  </si>
  <si>
    <t>Lange Steenstraat
8500 Kortrijk</t>
  </si>
  <si>
    <t xml:space="preserve">Kortrijk
</t>
  </si>
  <si>
    <t>manuel@scaldiskortrijk.be</t>
  </si>
  <si>
    <t>32-56225428</t>
  </si>
  <si>
    <t>http://www.scaldiskortrijk.be</t>
  </si>
  <si>
    <t>Juwelier Scaldis Kortrijk</t>
  </si>
  <si>
    <t>scaldiskortrijk.be</t>
  </si>
  <si>
    <t xml:space="preserve"> NOBLE GIFT PACKAGING</t>
  </si>
  <si>
    <t>Milisstraat 64
2140 Antwerpen</t>
  </si>
  <si>
    <t>info@finkpackaging.com</t>
  </si>
  <si>
    <t>32-32252788</t>
  </si>
  <si>
    <t>32-3 233 07 88</t>
  </si>
  <si>
    <t>http://www.finkpackaging.com</t>
  </si>
  <si>
    <t>BRIAMHOR</t>
  </si>
  <si>
    <t>1984</t>
  </si>
  <si>
    <t>Vestingstraat 29
2018 Antwerpen</t>
  </si>
  <si>
    <t>32-32313176</t>
  </si>
  <si>
    <t>32-3 231 27 86</t>
  </si>
  <si>
    <t>http://www.briamhor.be</t>
  </si>
  <si>
    <t xml:space="preserve"> DE KEMP BVBA</t>
  </si>
  <si>
    <t>Precious Stone,Gold jewelry,Silver jewelry</t>
  </si>
  <si>
    <t>Molenstraat 32
9250 Waasmunster</t>
  </si>
  <si>
    <t>Waasmunster</t>
  </si>
  <si>
    <t>luc@dekemp.be</t>
  </si>
  <si>
    <t>32-052 46 19 76</t>
  </si>
  <si>
    <t>http://www.dekemp.be</t>
  </si>
  <si>
    <t>PETER POUSSENIER</t>
  </si>
  <si>
    <t>Manufature</t>
  </si>
  <si>
    <t>Costume jewellery,Gold jewelry,Diamond jewelry</t>
  </si>
  <si>
    <t>Lange Herentalsestraat 8
2018 Antwerpen</t>
  </si>
  <si>
    <t>info@poussenier.com</t>
  </si>
  <si>
    <t>32-03 226 28 98</t>
  </si>
  <si>
    <t>http://www.poussenier.com</t>
  </si>
  <si>
    <t>Peter Poussenier Bvba</t>
  </si>
  <si>
    <t>poussenieratelier</t>
  </si>
  <si>
    <t>EDEL &amp; CO NV</t>
  </si>
  <si>
    <t>Rijfstraat 1
2018 Antwerpen</t>
  </si>
  <si>
    <t>32-3 234 23 24</t>
  </si>
  <si>
    <t>UNITED WATCH TRADING</t>
  </si>
  <si>
    <t>1978</t>
  </si>
  <si>
    <t>Juul Grietensstraat 9-11
2140 Antwerpen</t>
  </si>
  <si>
    <t>32-32363535</t>
  </si>
  <si>
    <t>32-3 236 35 32</t>
  </si>
  <si>
    <t>http://www.jwc.be</t>
  </si>
  <si>
    <t>MP&amp;L</t>
  </si>
  <si>
    <t>Rue de la Mirande, Celles 2
5561 Houyet</t>
  </si>
  <si>
    <t>Houyet</t>
  </si>
  <si>
    <t>32-82 22 92 06</t>
  </si>
  <si>
    <t>http://www.marie-l.com</t>
  </si>
  <si>
    <t>DAVIDTS</t>
  </si>
  <si>
    <t>Rue des Semailles 27
4400 Flémalle</t>
  </si>
  <si>
    <t>Flémalle</t>
  </si>
  <si>
    <t>32-43449797</t>
  </si>
  <si>
    <t>32-4 344 97 91</t>
  </si>
  <si>
    <t>http://www.davidts.be</t>
  </si>
  <si>
    <t>ROGER LOOSLI AG</t>
  </si>
  <si>
    <t>Landstrasse 84
5430 Wettingen</t>
  </si>
  <si>
    <t>Wettingen</t>
  </si>
  <si>
    <t>info@looslischmuck.ch</t>
  </si>
  <si>
    <t>41-564264438</t>
  </si>
  <si>
    <t>41-564264472</t>
  </si>
  <si>
    <t>http://www.looslischmuck.ch</t>
  </si>
  <si>
    <t>Loosli Schmuck</t>
  </si>
  <si>
    <t>looslischmuck</t>
  </si>
  <si>
    <t>YAZAM SÀRL</t>
  </si>
  <si>
    <t>2006</t>
  </si>
  <si>
    <t>Place du Molard 7
1204 Genève</t>
  </si>
  <si>
    <t>Genève</t>
  </si>
  <si>
    <t>info@diamalps.ch</t>
  </si>
  <si>
    <t>41-22 518 20 90</t>
  </si>
  <si>
    <t>http://www.diamalps.ch</t>
  </si>
  <si>
    <t>DiamAlps</t>
  </si>
  <si>
    <t>BERR AND PARTNERS SA</t>
  </si>
  <si>
    <t>Case postale 1199
1211 Genève 1</t>
  </si>
  <si>
    <t>41-223106110</t>
  </si>
  <si>
    <t>41-22 310 62 22</t>
  </si>
  <si>
    <t>PEARLSTON SA</t>
  </si>
  <si>
    <t>Wholesale,Retail</t>
  </si>
  <si>
    <t>1966</t>
  </si>
  <si>
    <t>rue de la Rôtisserie 6
1204 Genève</t>
  </si>
  <si>
    <t>sales@pearlston.com</t>
  </si>
  <si>
    <t>41-22 311 74 58</t>
  </si>
  <si>
    <t>41-227810294</t>
  </si>
  <si>
    <t>http://www.pearlston.com</t>
  </si>
  <si>
    <t>IGS AG</t>
  </si>
  <si>
    <t>Distributor,Wholesale</t>
  </si>
  <si>
    <t>Roosstrasse 53
8832 Wollerau</t>
  </si>
  <si>
    <t>Wollerau</t>
  </si>
  <si>
    <t>41-44 787 88 99</t>
  </si>
  <si>
    <t>http://www.igs-ag.ch</t>
  </si>
  <si>
    <t>ALEX ROTTER &amp; CO AG</t>
  </si>
  <si>
    <t>1927</t>
  </si>
  <si>
    <t>Staldenhof 20
6014 Littau</t>
  </si>
  <si>
    <t xml:space="preserve">Littau
</t>
  </si>
  <si>
    <t>atelier@siegelring.ch</t>
  </si>
  <si>
    <t>41-41 250 84 44</t>
  </si>
  <si>
    <t>41-412508446</t>
  </si>
  <si>
    <t>http://www.siegelring.ch</t>
  </si>
  <si>
    <t>BUCHERER LTD</t>
  </si>
  <si>
    <t>Precious Stone,Gold jewelry,Silver jewelry,Costume jewellery</t>
  </si>
  <si>
    <t>Langensandstrasse 27
6005 Luzern</t>
  </si>
  <si>
    <t>41-41 369 79 79</t>
  </si>
  <si>
    <t>bucherer</t>
  </si>
  <si>
    <t>GRAYAN SA</t>
  </si>
  <si>
    <t>Avenue de Miremont 3
1206 Genève</t>
  </si>
  <si>
    <t>41-223104600</t>
  </si>
  <si>
    <t>41-223104603</t>
  </si>
  <si>
    <t>http://www.grayan.ch</t>
  </si>
  <si>
    <t>SHANGHAÏ GEMS SA</t>
  </si>
  <si>
    <t>route des Jeunes 5 A
1227 Les Acacias</t>
  </si>
  <si>
    <t xml:space="preserve">Les Acacias
</t>
  </si>
  <si>
    <t>41-22 309 0920</t>
  </si>
  <si>
    <t>41-22 301 08 64</t>
  </si>
  <si>
    <t>http://www.shanghaigems.com</t>
  </si>
  <si>
    <t>BELFONT SA</t>
  </si>
  <si>
    <t>1954</t>
  </si>
  <si>
    <t>Rue de la Confédération 6
1204 Genève</t>
  </si>
  <si>
    <t>INFO@BELFONT.COM</t>
  </si>
  <si>
    <t>41-22 329 50 11</t>
  </si>
  <si>
    <t>41-223293820</t>
  </si>
  <si>
    <t>http://www.belfont.com</t>
  </si>
  <si>
    <t>KRISTALLMETALL GMBH</t>
  </si>
  <si>
    <t>2009</t>
  </si>
  <si>
    <t>Schoffelgasse 13
8001 Zürich</t>
  </si>
  <si>
    <t>Zürich</t>
  </si>
  <si>
    <t>kristallmetall@gmail.com</t>
  </si>
  <si>
    <t>41-792221191</t>
  </si>
  <si>
    <t>http://www.elfenmetall.com</t>
  </si>
  <si>
    <t>ABOUCHAR SA</t>
  </si>
  <si>
    <t>Gem Stone,Precious Stone</t>
  </si>
  <si>
    <t>1992</t>
  </si>
  <si>
    <t>rue du Marché 18
1204 Genève</t>
  </si>
  <si>
    <t>info@aboucharsa.ch</t>
  </si>
  <si>
    <t>41-223186655</t>
  </si>
  <si>
    <t>41-223107190</t>
  </si>
  <si>
    <t>http://www.aboucharsa.ch</t>
  </si>
  <si>
    <t>STONE AGE GEMS LTD</t>
  </si>
  <si>
    <t>Bahnhofstrasse 5
3322 Urtenen-Schönbühl</t>
  </si>
  <si>
    <t>Urtenen-Schönbühl</t>
  </si>
  <si>
    <t>info@stoneage.ch</t>
  </si>
  <si>
    <t>41-31 859 77 00</t>
  </si>
  <si>
    <t>41-31 859 77 02</t>
  </si>
  <si>
    <t>www.stoneage.ch</t>
  </si>
  <si>
    <t>AU BIJOU UHREN &amp; SCHMUCK GMBH</t>
  </si>
  <si>
    <t>Distributor,Retail</t>
  </si>
  <si>
    <t>Pearl</t>
  </si>
  <si>
    <t>Rüdengasse 3
vis-à-vis Hauptpost Freie Strasse
4001 Basel</t>
  </si>
  <si>
    <t>Basel</t>
  </si>
  <si>
    <t>info@aubijoubasel.ch</t>
  </si>
  <si>
    <t>41-061 262 02 42</t>
  </si>
  <si>
    <t>41-612620243</t>
  </si>
  <si>
    <t>http://www.aubijoubasel.ch</t>
  </si>
  <si>
    <t>Au Bijou Schmuck Basel</t>
  </si>
  <si>
    <t>aubijoubasel</t>
  </si>
  <si>
    <t>WENGERT GMBH</t>
  </si>
  <si>
    <t>Gold Jewelry, Silver Jewelry,Costume jewellery</t>
  </si>
  <si>
    <t>Grünstr. 1
75172 Pforzheim</t>
  </si>
  <si>
    <t>Pforzheim</t>
  </si>
  <si>
    <t>info@wengert.de</t>
  </si>
  <si>
    <t>49-7231 92 92 0</t>
  </si>
  <si>
    <t>49-7231 92 92 22</t>
  </si>
  <si>
    <t>http://www.wengert.de</t>
  </si>
  <si>
    <t>SAHDIA ENTERPRISES GMBH FÜR MODESCHMUCK</t>
  </si>
  <si>
    <t>Costume Stone,Precious Stone</t>
  </si>
  <si>
    <t>Bolongarostraße 88
65929 Frankfurt a. Main</t>
  </si>
  <si>
    <t>Frankfurt</t>
  </si>
  <si>
    <t>online@sahdia.de</t>
  </si>
  <si>
    <t>49-6924268011</t>
  </si>
  <si>
    <t>49-6924 268020</t>
  </si>
  <si>
    <t>www.sahdia.de</t>
  </si>
  <si>
    <t>LAZELL HISTORIC, FACHGROSSHANDEL FÜR SCHMUCK, AMULETTE, TIARAS, ACCESSOIRES, POSTKARTEN</t>
  </si>
  <si>
    <t>Semi-Precious Stone</t>
  </si>
  <si>
    <t>In de Kniep 2
24848 Kropp</t>
  </si>
  <si>
    <t xml:space="preserve">Kropp
</t>
  </si>
  <si>
    <t>49-46248039485</t>
  </si>
  <si>
    <t>49-4624-803 94 86</t>
  </si>
  <si>
    <t>http://www.lazellhistoric.de</t>
  </si>
  <si>
    <t>AUGUST ANZMANN GMBH</t>
  </si>
  <si>
    <t>1792</t>
  </si>
  <si>
    <t>Sterzinger Straße 3
86165 Augsburg</t>
  </si>
  <si>
    <t>Augsburg</t>
  </si>
  <si>
    <t>online@anzmann.de</t>
  </si>
  <si>
    <t>49-821 34657-0</t>
  </si>
  <si>
    <t>49-821 34657-57</t>
  </si>
  <si>
    <t>http://www.anzmann-devotionalien.de</t>
  </si>
  <si>
    <t>MINERALIENFACHHANDEL CHRISTIAN EGELER</t>
  </si>
  <si>
    <t>Retail,Distributor</t>
  </si>
  <si>
    <t>Precious stone</t>
  </si>
  <si>
    <t>Leithestraße 119 a
45886 Gelsenkirchen</t>
  </si>
  <si>
    <t>Gelsenkirchen</t>
  </si>
  <si>
    <t>mineral@egeler.com</t>
  </si>
  <si>
    <t>49-0209271288</t>
  </si>
  <si>
    <t>49-0209271268</t>
  </si>
  <si>
    <t>http://www.mineral.org/egeler</t>
  </si>
  <si>
    <t>El PUENTE GmbH</t>
  </si>
  <si>
    <t>Lise-Meitner-Str. 9
D-31171 Nordstemmen</t>
  </si>
  <si>
    <t>Nordstemmen</t>
  </si>
  <si>
    <t>info@el-puente.de</t>
  </si>
  <si>
    <t>49-05069 3489 0</t>
  </si>
  <si>
    <t>49-05069 3489 28</t>
  </si>
  <si>
    <t>http://www.el-puente.de</t>
  </si>
  <si>
    <t>El Puente - Die Fair Trade Pioniere</t>
  </si>
  <si>
    <t>el.puente.fairtrade</t>
  </si>
  <si>
    <t>ALL LIN GMBH &amp; CO.KG</t>
  </si>
  <si>
    <t>Robert Bosch Str. 18
63303 Dreieich</t>
  </si>
  <si>
    <t>Dreieich</t>
  </si>
  <si>
    <t>c.lin@all-lin.de</t>
  </si>
  <si>
    <t>49-06103 386 30 80</t>
  </si>
  <si>
    <t>49-6103 3863081</t>
  </si>
  <si>
    <t>http://www.faera.de</t>
  </si>
  <si>
    <t>CITIZEN WATCH EUROPE G.M.B.H</t>
  </si>
  <si>
    <t>Hans-Duncker-Str. 8
21035 Hamburg</t>
  </si>
  <si>
    <t>Hamburg</t>
  </si>
  <si>
    <t xml:space="preserve">info@citizenwatch.de
</t>
  </si>
  <si>
    <t>49-40 734 62 -0</t>
  </si>
  <si>
    <t>49-40 73462 87</t>
  </si>
  <si>
    <t>http://www.citizenwatch.eu</t>
  </si>
  <si>
    <t>Citizen Watch</t>
  </si>
  <si>
    <t>citizenwatchus</t>
  </si>
  <si>
    <t>TIMEDESIGN GMBH + CO. KG</t>
  </si>
  <si>
    <t>1994</t>
  </si>
  <si>
    <t>Waldstr. 2
78048 VS-Villingen</t>
  </si>
  <si>
    <t>VS-Villingen</t>
  </si>
  <si>
    <t>info@tidepro.de</t>
  </si>
  <si>
    <t>49-7721 - 99 179 10</t>
  </si>
  <si>
    <t>49-7721 99 179 20</t>
  </si>
  <si>
    <t>http://timedesign-tide.de</t>
  </si>
  <si>
    <t>MILANO PIERO S.R.L.</t>
  </si>
  <si>
    <t>VIA MARIO BAIARDI 27 
15048 VALENZA</t>
  </si>
  <si>
    <t xml:space="preserve"> VALENZA</t>
  </si>
  <si>
    <t>pieromilano@pieromilano.it</t>
  </si>
  <si>
    <t>39-0131 955855</t>
  </si>
  <si>
    <t>https://www.pieromilano.it</t>
  </si>
  <si>
    <t>Piero Milano Gioielli</t>
  </si>
  <si>
    <t>pieromilanogioielli</t>
  </si>
  <si>
    <t>RONCO SRL</t>
  </si>
  <si>
    <t>Importer,Exporter,Distributor</t>
  </si>
  <si>
    <t>VIA TRENTO 31
36010 MONTICELLO CONTE OTTO</t>
  </si>
  <si>
    <t>MONTICELLO CONTE OTTO</t>
  </si>
  <si>
    <t>info@ronco.it</t>
  </si>
  <si>
    <t>39-0444 595522</t>
  </si>
  <si>
    <t>http://www.ronco.it/</t>
  </si>
  <si>
    <t>ronco_jewels</t>
  </si>
  <si>
    <t>ELLEERRE DI LUCA RIPA</t>
  </si>
  <si>
    <t>Mediterranean corals,Pearl</t>
  </si>
  <si>
    <t>2021</t>
  </si>
  <si>
    <t>Via Naples, 24 pt
Tower of the Greek Na
80059</t>
  </si>
  <si>
    <t>Via Naples</t>
  </si>
  <si>
    <t>elleerre21@gmail.com</t>
  </si>
  <si>
    <t>39-081 8817806</t>
  </si>
  <si>
    <t>https://www.lucaripa.com/</t>
  </si>
  <si>
    <t>ElleErre</t>
  </si>
  <si>
    <t>elleerre21</t>
  </si>
  <si>
    <t>CORMAS S.P.A.</t>
  </si>
  <si>
    <t>Gold jewelry,Platinum,Silver jewelry</t>
  </si>
  <si>
    <t>Via Filzi, 46 36051 Creazzo</t>
  </si>
  <si>
    <t>Creazzo</t>
  </si>
  <si>
    <t>info@cormas.it</t>
  </si>
  <si>
    <t>39-044452292</t>
  </si>
  <si>
    <t>39-0444 522712</t>
  </si>
  <si>
    <t>http://www.cormasspa.it/</t>
  </si>
  <si>
    <t>AQUARIUS DESIGN LIMITED</t>
  </si>
  <si>
    <t>Wholesale,Manufacture</t>
  </si>
  <si>
    <t>Precious Stone,Contume jewellry</t>
  </si>
  <si>
    <t>109 Valley Road
Mt Eden
Auckland 1021</t>
  </si>
  <si>
    <t>info@aquariusdesign.co.nz</t>
  </si>
  <si>
    <t>64-9 827 1039</t>
  </si>
  <si>
    <t>http://www.aquariusdesign.co.nz/</t>
  </si>
  <si>
    <t>Aquarius Design Ltd</t>
  </si>
  <si>
    <t>aquariusdesignnz</t>
  </si>
  <si>
    <t>ARIKI NEW ZEALAND LIMITED</t>
  </si>
  <si>
    <t>Manufature,Retail</t>
  </si>
  <si>
    <t>103 Middle Renwick Road, Blenheim 7201</t>
  </si>
  <si>
    <t>Blenheim</t>
  </si>
  <si>
    <t>shopping@arikinz.com</t>
  </si>
  <si>
    <t>64-3 577 84 34</t>
  </si>
  <si>
    <t>64-3 578 09 51</t>
  </si>
  <si>
    <t>http://www.arikinz.com/</t>
  </si>
  <si>
    <t>Ariki New Zealand Jewellery</t>
  </si>
  <si>
    <t>HEARDS MANUFACTURING JEWELLERS LIMITED</t>
  </si>
  <si>
    <t>Importer,Manufacture</t>
  </si>
  <si>
    <t>122 Heretaunga Street East, Hastings</t>
  </si>
  <si>
    <t>Hastings</t>
  </si>
  <si>
    <t>info@richardjames.co.nz</t>
  </si>
  <si>
    <t>64-06 878786</t>
  </si>
  <si>
    <t>http://www.heardsjewellers.co.nz/</t>
  </si>
  <si>
    <t>Richard James Jeweller</t>
  </si>
  <si>
    <t>richardjames.jeweller</t>
  </si>
  <si>
    <t>MT MERU LIMITED</t>
  </si>
  <si>
    <t>1999</t>
  </si>
  <si>
    <t>24 Forge Road
Silverdale
Silverdale 0932</t>
  </si>
  <si>
    <t>Silverdale</t>
  </si>
  <si>
    <t>64-9 4261035</t>
  </si>
  <si>
    <t>64-9 4261049</t>
  </si>
  <si>
    <t>Colin Jones</t>
  </si>
  <si>
    <t>http://www.mtmeru.co.nz/</t>
  </si>
  <si>
    <t>Mt Meru Wholesale Ltd</t>
  </si>
  <si>
    <t>CLOCKS NZ LIMITED</t>
  </si>
  <si>
    <t>1996</t>
  </si>
  <si>
    <t>Waikato Mail Centre
Hamilton 3240</t>
  </si>
  <si>
    <t>Hamilton</t>
  </si>
  <si>
    <t>peter@clocksnz.co.nz</t>
  </si>
  <si>
    <t>64-7 846 9488</t>
  </si>
  <si>
    <t>64-7 846 7229</t>
  </si>
  <si>
    <t>Peter Frampton</t>
  </si>
  <si>
    <t>http://www.clocksnz.co.nz/</t>
  </si>
  <si>
    <t>GENEVA IMPORTERS LIMITED</t>
  </si>
  <si>
    <t>1965</t>
  </si>
  <si>
    <t>28 Meadowstone Dr
Wanaka, 9305</t>
  </si>
  <si>
    <t>Wanaka</t>
  </si>
  <si>
    <t>office@genevaimporters.co.nz</t>
  </si>
  <si>
    <t>64-3-443 7935</t>
  </si>
  <si>
    <t>Karen Guglietta</t>
  </si>
  <si>
    <t>http://www.genevaimporters.co.nz/</t>
  </si>
  <si>
    <t>PETER SHAKES JEWELLER LIMITED</t>
  </si>
  <si>
    <t>Level 3, 22 Garrett Street
Wellington Central
Wellington 6011</t>
  </si>
  <si>
    <t>Wellington</t>
  </si>
  <si>
    <t>sales@petershakes.com</t>
  </si>
  <si>
    <t>64-4 3852827</t>
  </si>
  <si>
    <t>64-4 3852826</t>
  </si>
  <si>
    <t>Peter Shakes</t>
  </si>
  <si>
    <t>http://www.petershakes.com/</t>
  </si>
  <si>
    <t>Peter Shakes - Jeweller</t>
  </si>
  <si>
    <t xml:space="preserve"> SELL YOUR DIAMOND</t>
  </si>
  <si>
    <t>2nd Floor
10 St Cross Street
Hatton Garden
London</t>
  </si>
  <si>
    <t>info@sellyourdiamond.co.uk</t>
  </si>
  <si>
    <t>44-2071015011</t>
  </si>
  <si>
    <t>https://www.sellyourdiamond.co.uk/</t>
  </si>
  <si>
    <t>Sell Your Diamond</t>
  </si>
  <si>
    <t>sellyourdiamond.co.uk</t>
  </si>
  <si>
    <t>THE KEEPSAKE CO.</t>
  </si>
  <si>
    <t>Weavers Cottage Mill Lane
Uplyme
Lyme Regis Dorset</t>
  </si>
  <si>
    <t>Lyme Regis Dorset</t>
  </si>
  <si>
    <t>helpdesk@thekeepsakeco.co.uk</t>
  </si>
  <si>
    <t>44-1297 444003</t>
  </si>
  <si>
    <t>https://www.thekeepsakeco.co.uk/</t>
  </si>
  <si>
    <t>The Keepsake Co</t>
  </si>
  <si>
    <t>thekeepsakeco</t>
  </si>
  <si>
    <t>INSCRIPTURE</t>
  </si>
  <si>
    <t>Inscripture Studio
PO BOX 6104
Leigh-On-Sea</t>
  </si>
  <si>
    <t xml:space="preserve">Leigh On Sea Essex </t>
  </si>
  <si>
    <t>hello@inscripture.com</t>
  </si>
  <si>
    <t xml:space="preserve"> 44-1702  861168</t>
  </si>
  <si>
    <t>Hayley Sturniolo</t>
  </si>
  <si>
    <t>https://www.inscripture.com/</t>
  </si>
  <si>
    <t>Inscripture</t>
  </si>
  <si>
    <t>inscripture</t>
  </si>
  <si>
    <t>ELVAN JEWELLERY</t>
  </si>
  <si>
    <t>Manufacture,Wholesale</t>
  </si>
  <si>
    <t>Gold jewelry</t>
  </si>
  <si>
    <t>Vision 25, Innova Park, Electric Avenue
Enfield EN3 7GD</t>
  </si>
  <si>
    <t>info@elvanjewellery.co.uk</t>
  </si>
  <si>
    <t>Elif Karabulut</t>
  </si>
  <si>
    <t>https://elvanjewellery.co.uk/</t>
  </si>
  <si>
    <t>elvanjewellery</t>
  </si>
  <si>
    <t>HEALING CRYSTALS INDIA</t>
  </si>
  <si>
    <t>Precious Stone,Semi-Precious Stone</t>
  </si>
  <si>
    <t>50 Princes Street
Ipswich IP1 1RJ</t>
  </si>
  <si>
    <t xml:space="preserve">Ipswich </t>
  </si>
  <si>
    <t>info@healingcrystalsindia.com</t>
  </si>
  <si>
    <t>44-16469806149</t>
  </si>
  <si>
    <t>Abhishek Sharma</t>
  </si>
  <si>
    <t>https://www.healingcrystalsindia.com/</t>
  </si>
  <si>
    <t>Healing Crystals</t>
  </si>
  <si>
    <t>healingcrystalsindia</t>
  </si>
  <si>
    <t>KAPLANIS, KON. PETROU, &amp; CO O.E. "FO.BE"</t>
  </si>
  <si>
    <t>1991</t>
  </si>
  <si>
    <t>17 Leocharous
10560 Athens</t>
  </si>
  <si>
    <t>info@fobe.gr</t>
  </si>
  <si>
    <t>30-210 32 44 626</t>
  </si>
  <si>
    <t>30-2103253241</t>
  </si>
  <si>
    <t>http://www.fobe.gr/</t>
  </si>
  <si>
    <t>CHATZIANAGNOSTOU, T. E., &amp; CO. O.E.</t>
  </si>
  <si>
    <t>Gold jewelry,Imitation jewellery,Costume jewellery</t>
  </si>
  <si>
    <t>1959</t>
  </si>
  <si>
    <t>7 Miltiadou Str, 10560 Athens</t>
  </si>
  <si>
    <t>30-2103222663</t>
  </si>
  <si>
    <t>30-2103230978</t>
  </si>
  <si>
    <t>Taxiarchis Chatzianagnostou Bros S.A.</t>
  </si>
  <si>
    <t>VMT JEWELLERY S.A.</t>
  </si>
  <si>
    <t>8 Agiou Dimitriou
Kifisia 145 62</t>
  </si>
  <si>
    <t>Kifisia</t>
  </si>
  <si>
    <t>support@spiritorosa.com</t>
  </si>
  <si>
    <t>30-210 6230286</t>
  </si>
  <si>
    <t>http://www.spiritorosa.com/</t>
  </si>
  <si>
    <t>Angelo di Spirito Rosa</t>
  </si>
  <si>
    <t>ZOLOTAS JEWELERS S.A.</t>
  </si>
  <si>
    <t>1988</t>
  </si>
  <si>
    <t>26 Kallirrois
11743 Athens</t>
  </si>
  <si>
    <t>sales@zolotas.gr</t>
  </si>
  <si>
    <t>30-210 9515 001</t>
  </si>
  <si>
    <t>30-2109230937</t>
  </si>
  <si>
    <t>http://www.zolotas.gr/</t>
  </si>
  <si>
    <t>ZOLOTAS</t>
  </si>
  <si>
    <t>zolotasjewelry</t>
  </si>
  <si>
    <t>BIJOUTERIE P.C.</t>
  </si>
  <si>
    <t>17 Leocharos, 10560, Athens, 2nd Floor</t>
  </si>
  <si>
    <t>info@bijouterie.gr</t>
  </si>
  <si>
    <t>30-210 3246866</t>
  </si>
  <si>
    <t>30-2103246834</t>
  </si>
  <si>
    <t>http://bijouterie.gr/</t>
  </si>
  <si>
    <t>SERAFEIM, EVANGELOS "SERAFIM JEWELLERY" LTD</t>
  </si>
  <si>
    <t>Artemidos 2, St.,  Glifada 166 74</t>
  </si>
  <si>
    <t>Glifada</t>
  </si>
  <si>
    <t>info@serafimjewellery.gr</t>
  </si>
  <si>
    <t>30-210 89 42 539</t>
  </si>
  <si>
    <t>30-2108943415</t>
  </si>
  <si>
    <t>http://www.serafimjewellery.gr/</t>
  </si>
  <si>
    <t>Serafim Jewellery</t>
  </si>
  <si>
    <t xml:space="preserve">serafim_jewellery
</t>
  </si>
  <si>
    <t>STAVROPOULOS, DIMITRIOS, &amp; CO E.E.</t>
  </si>
  <si>
    <t>2008</t>
  </si>
  <si>
    <t>4 Skouze Str., 2nd floor
105 60, Athens</t>
  </si>
  <si>
    <t>info@huffyjewels.com</t>
  </si>
  <si>
    <t>30-210 3247054</t>
  </si>
  <si>
    <t>30-210 3247058</t>
  </si>
  <si>
    <t>http://www.huffyjewels.com/</t>
  </si>
  <si>
    <t>Huffy Jewels</t>
  </si>
  <si>
    <t xml:space="preserve">
huffy_jewels</t>
  </si>
  <si>
    <t>KOTSALIDI BROS &amp; CO</t>
  </si>
  <si>
    <t>Gold jewelry,Silver jewelry</t>
  </si>
  <si>
    <t>Momferatou 91, 11475, Athens</t>
  </si>
  <si>
    <t>info@gregio.gr</t>
  </si>
  <si>
    <t>30-210 6446788</t>
  </si>
  <si>
    <t>http://www.gregio.gr/</t>
  </si>
  <si>
    <t>Gregio</t>
  </si>
  <si>
    <t>gregio_official</t>
  </si>
  <si>
    <t>Instragram (yes/no)</t>
  </si>
  <si>
    <t>Facebook (yes/no)</t>
  </si>
  <si>
    <t>1865 692 6000</t>
  </si>
  <si>
    <t>JTV</t>
  </si>
  <si>
    <t>Kelly Waters</t>
  </si>
  <si>
    <t>KGK Group</t>
  </si>
  <si>
    <t>Pink Diamonds - L.J.West Diamonds</t>
  </si>
  <si>
    <t>MOMO GEMS</t>
  </si>
  <si>
    <t>customfinejewelry</t>
  </si>
  <si>
    <t>Limpid Jewelry Inc.</t>
  </si>
  <si>
    <t>luxurybazaarofficial</t>
  </si>
  <si>
    <t>Luxury Bazaar</t>
  </si>
  <si>
    <t>fabrikant1895</t>
  </si>
  <si>
    <t>Fabrikant</t>
  </si>
  <si>
    <t>macysinc</t>
  </si>
  <si>
    <t>markpattersonjewelry</t>
  </si>
  <si>
    <t>mauidiversjewelry</t>
  </si>
  <si>
    <t>Maui Divers Jewelry</t>
  </si>
  <si>
    <t>mayorsjewelers</t>
  </si>
  <si>
    <t>Mayors Jewelers</t>
  </si>
  <si>
    <t>mistfinejewelry</t>
  </si>
  <si>
    <t>MCM Supply</t>
  </si>
  <si>
    <t>michael_bondanza</t>
  </si>
  <si>
    <t>Michael Bondanza</t>
  </si>
  <si>
    <t>michaelgoodgallery</t>
  </si>
  <si>
    <t>Michael Good Gallery</t>
  </si>
  <si>
    <t>morgan.jewelers</t>
  </si>
  <si>
    <t>Morgan Jewelers</t>
  </si>
  <si>
    <t>nancyanddavidfinejewels</t>
  </si>
  <si>
    <t xml:space="preserve">neimanmarcus
</t>
  </si>
  <si>
    <t>Neiman Marcu</t>
  </si>
  <si>
    <t>1 617-964-4940</t>
  </si>
  <si>
    <t>info@pageo.com</t>
  </si>
  <si>
    <t>Pageo</t>
  </si>
  <si>
    <t>theparamountgems</t>
  </si>
  <si>
    <t>Paramount Gems</t>
  </si>
  <si>
    <t>paulfisherjewelry</t>
  </si>
  <si>
    <t>https://penelopesofgreece.com/</t>
  </si>
  <si>
    <t>Penelope's of Greece</t>
  </si>
  <si>
    <r>
      <rPr>
        <rFont val="Calibri"/>
        <color theme="1"/>
        <sz val="10.0"/>
      </rPr>
      <t>Maureen Kelley,</t>
    </r>
    <r>
      <rPr>
        <rFont val="Calibri"/>
        <b/>
        <color theme="1"/>
        <sz val="10.0"/>
      </rPr>
      <t xml:space="preserve"> </t>
    </r>
    <r>
      <rPr>
        <rFont val="Calibri"/>
        <color theme="1"/>
        <sz val="10.0"/>
      </rPr>
      <t>BARBA CFO</t>
    </r>
  </si>
  <si>
    <t>Pranda Group</t>
  </si>
  <si>
    <t>pajinc</t>
  </si>
  <si>
    <t>PAJ, Inc., Prime Art &amp; Jewel</t>
  </si>
  <si>
    <t>REFLECTIVE IMAGES</t>
  </si>
  <si>
    <t>Robilotti Fine Jewelers Inc. &amp; Montrose Precious Metals</t>
  </si>
  <si>
    <t>1250 Hancock St
Quincy, MA, 02169</t>
  </si>
  <si>
    <t>1 617-773-3636</t>
  </si>
  <si>
    <t>info@rogersjewelry.com</t>
  </si>
  <si>
    <t>https://rogersjewelry.com/</t>
  </si>
  <si>
    <r>
      <rPr>
        <rFont val="Calibri"/>
        <sz val="10.0"/>
      </rPr>
      <t xml:space="preserve">เว็บใช้ไม่ได้ (หาเว็บที่แท้จริงไม่เจอ เพราะที่อยู่ไม่ตรง) </t>
    </r>
    <r>
      <rPr>
        <rFont val="Calibri"/>
        <color rgb="FF1155CC"/>
        <sz val="10.0"/>
        <u/>
      </rPr>
      <t>https://rogersjewelry.com/</t>
    </r>
  </si>
  <si>
    <t>Rogers Jewelry</t>
  </si>
  <si>
    <t>Gold Jewelry, Fine Jewelry</t>
  </si>
  <si>
    <t>1-469-980-7727</t>
  </si>
  <si>
    <t>https://villagejewelers.com/</t>
  </si>
  <si>
    <t>Village Jewelers</t>
  </si>
  <si>
    <t>Platinum Jewelry, Gemset Jewelry/Precious Stone Jewelry, Diamond Jewelry, Fine Jewelry</t>
  </si>
  <si>
    <t>เพิ่ม</t>
  </si>
  <si>
    <t>Lohri AG</t>
  </si>
  <si>
    <t>Neugasse 9 6300 Zug</t>
  </si>
  <si>
    <t>41 41 710 30 14</t>
  </si>
  <si>
    <t xml:space="preserve">info@lohri.com
</t>
  </si>
  <si>
    <t>https://www.lohri-zug.com/?gclid=Cj0KCQiAnNacBhDvARIsABnDa68eCQkPuOrNiMu6A3h0LO1gPq0onQmltqsL8MGlHeaQZ6FL-Zf5mAYaAjgLEALw_wcB</t>
  </si>
  <si>
    <t>Importer, Wholesale, Retailer</t>
  </si>
  <si>
    <t>High-end jewellery, Wathces</t>
  </si>
  <si>
    <t>lohrijoaillerie</t>
  </si>
  <si>
    <t>Lohri Joaillerie (Zug, Switzerland)</t>
  </si>
  <si>
    <t>Lavinia GmbH</t>
  </si>
  <si>
    <t>Lauriedstrasse, 6300 Zug</t>
  </si>
  <si>
    <t>41 79 539 30 15</t>
  </si>
  <si>
    <t xml:space="preserve"> info@laviniadiamonds.ch</t>
  </si>
  <si>
    <t>https://laviniadiamonds.ch/</t>
  </si>
  <si>
    <t>Gold Jewelry, Platinum, Diamond Jewelry</t>
  </si>
  <si>
    <t>lavinia_diamonds</t>
  </si>
  <si>
    <t>Tiffany &amp; Co</t>
  </si>
  <si>
    <t xml:space="preserve">        200 Fifth Avenue, New York, NY 10022</t>
  </si>
  <si>
    <t>through website</t>
  </si>
  <si>
    <t>https://www.tiffany.com/</t>
  </si>
  <si>
    <t>Diamond Jewelry, Silver Jewelry, Watches</t>
  </si>
  <si>
    <t>10001+</t>
  </si>
  <si>
    <t>tiffanyandco</t>
  </si>
  <si>
    <t>Carat Juwelier Ebikon</t>
  </si>
  <si>
    <t>Centro Migros, Via Lugano 21
CH - 6982 Agno</t>
  </si>
  <si>
    <t>41 91 605 64 13</t>
  </si>
  <si>
    <t>agno@carat.ch</t>
  </si>
  <si>
    <t>https://www.carat.ch/de/</t>
  </si>
  <si>
    <t>Imorter, Retailer</t>
  </si>
  <si>
    <t>Diamond Jewelry, Watches</t>
  </si>
  <si>
    <t xml:space="preserve">carat.ch
</t>
  </si>
  <si>
    <t>Ann Perica GmbH</t>
  </si>
  <si>
    <t>Seefeldstrasse 73, 8008 Zürich</t>
  </si>
  <si>
    <t xml:space="preserve">41 44 201 00 17 </t>
  </si>
  <si>
    <t>info@annperica.com</t>
  </si>
  <si>
    <t>https://www.annperica.com/</t>
  </si>
  <si>
    <t>Retailer</t>
  </si>
  <si>
    <t>Fine Jewelry, Watches</t>
  </si>
  <si>
    <t xml:space="preserve">annperica
</t>
  </si>
  <si>
    <t>Ann Perica</t>
  </si>
  <si>
    <t>Thaíz Jewellery</t>
  </si>
  <si>
    <t xml:space="preserve">Ottilienstrasse 19 8003 Zürich </t>
  </si>
  <si>
    <t>41 79 718 2995</t>
  </si>
  <si>
    <t>contact@thaizjewellery.com</t>
  </si>
  <si>
    <t>https://www.thaizjewellery.com/</t>
  </si>
  <si>
    <t>thaiz.jewellery</t>
  </si>
  <si>
    <t>ASHANA AG</t>
  </si>
  <si>
    <t>Hotzestrasse 33, 8006 Zürich</t>
  </si>
  <si>
    <t xml:space="preserve">41 44 350 11 77
</t>
  </si>
  <si>
    <t xml:space="preserve">
info@ASHANA.com</t>
  </si>
  <si>
    <t>https://ashana.swiss/</t>
  </si>
  <si>
    <t>Precious Stones, Fine Jewelry</t>
  </si>
  <si>
    <t>ashana_swiss</t>
  </si>
  <si>
    <t>ASHANA - the world of precious goods - Schmuck und Armbänder</t>
  </si>
  <si>
    <t>DiamAlps Diamonds</t>
  </si>
  <si>
    <t>Place du Molard 7, 1204 Genève</t>
  </si>
  <si>
    <t>41-22-5182090</t>
  </si>
  <si>
    <t>https://diamalps.ch/</t>
  </si>
  <si>
    <t>Kurz</t>
  </si>
  <si>
    <t>Bahnhofstrasse 80, 8001 Zürich</t>
  </si>
  <si>
    <t>41 44 219 77 77</t>
  </si>
  <si>
    <t>https://www.kurz1948.ch/en/</t>
  </si>
  <si>
    <t>Retailer, Distributor</t>
  </si>
  <si>
    <t>Diamond Jewelry, Watches, Gole Jewelry, Fine Jewelry</t>
  </si>
  <si>
    <t>kurzboutiques</t>
  </si>
  <si>
    <t>Schmuck Shopping</t>
  </si>
  <si>
    <t>Grünhain-Beierfeld, August-Bebel-Straße 99
08289 Schneeberg, Ritterstraße 19</t>
  </si>
  <si>
    <t>49 3774 62132</t>
  </si>
  <si>
    <t>verkauf@schmuckshopping.de</t>
  </si>
  <si>
    <t>https://schmuckshopping.de/</t>
  </si>
  <si>
    <t>schmuckshopping.de</t>
  </si>
  <si>
    <t>Sif Jakobs Jewellery ApS</t>
  </si>
  <si>
    <t>Sif Jakobs Jewellery ApS
Mesterlodden 23
2820 Gentofte</t>
  </si>
  <si>
    <t>45 35 26 77 77</t>
  </si>
  <si>
    <t>online@sifjakobs.com</t>
  </si>
  <si>
    <r>
      <rPr>
        <color rgb="FF1155CC"/>
        <u/>
      </rPr>
      <t>www.sifjakobs.co</t>
    </r>
    <r>
      <rPr/>
      <t xml:space="preserve">
</t>
    </r>
  </si>
  <si>
    <t>sifjakobsjewellery</t>
  </si>
  <si>
    <t>Sif Jakobs Jewellery</t>
  </si>
  <si>
    <t>DROSTES JEWELRY SHOPPE INC</t>
  </si>
  <si>
    <t>197310-106</t>
  </si>
  <si>
    <t>4511 First Avenue, 601 South Green River Road Evansville, Indiana 47715</t>
  </si>
  <si>
    <t>1 812 422 4351</t>
  </si>
  <si>
    <t>info@drostes.com</t>
  </si>
  <si>
    <t>https://www.drostes.com/</t>
  </si>
  <si>
    <t>Fine Jewelry, Diamond Jewelry</t>
  </si>
  <si>
    <t>OSCAR R DROSTE</t>
  </si>
  <si>
    <t>drostesjewelry</t>
  </si>
  <si>
    <t>Droste's Jewelry Shoppes</t>
  </si>
  <si>
    <t>PATRICK ADAIR DESIGNS, LLC</t>
  </si>
  <si>
    <t>10419710-0160</t>
  </si>
  <si>
    <t>229 Harris Ave S, Salt Lake City, Utah 84115</t>
  </si>
  <si>
    <t>385-381-8939</t>
  </si>
  <si>
    <t>support@patrickadairdesigns.com</t>
  </si>
  <si>
    <t>https://patrickadairdesigns.com/</t>
  </si>
  <si>
    <t>HENDRICKS AND OWENS, PLLC</t>
  </si>
  <si>
    <t xml:space="preserve">Green World Diamonds AG </t>
  </si>
  <si>
    <t xml:space="preserve">41 76 360 88 88
</t>
  </si>
  <si>
    <t>41 76 360 88 88</t>
  </si>
  <si>
    <t>https://www.greenworlddiamonds.ch/</t>
  </si>
  <si>
    <t>Retailer, Whoelsaler</t>
  </si>
  <si>
    <t>greenworlddiamonds</t>
  </si>
  <si>
    <t>Green World Diamonds AG</t>
  </si>
  <si>
    <t>PIAGET</t>
  </si>
  <si>
    <t>Bahnhofstrasse 38, 8001 Zürich</t>
  </si>
  <si>
    <t>41 44 583 08 89</t>
  </si>
  <si>
    <t>https://www.piaget.com/ch-en</t>
  </si>
  <si>
    <t>Fine Jewelry, Watches, Diamond Jewelry</t>
  </si>
  <si>
    <t>piaget</t>
  </si>
  <si>
    <t>Piaget</t>
  </si>
  <si>
    <t>Messerer Juwelier AG</t>
  </si>
  <si>
    <t>Münsterhof 14, 8001 Zürich</t>
  </si>
  <si>
    <t>41 (0) 44 211 58 20</t>
  </si>
  <si>
    <t>info@messerer.ch</t>
  </si>
  <si>
    <t>https://messerer.ch/</t>
  </si>
  <si>
    <t>messerer_juwelier</t>
  </si>
  <si>
    <t>Messerer Juwelier</t>
  </si>
  <si>
    <t>CARLETTE CORPORATION GmbH</t>
  </si>
  <si>
    <t>17 Chriesimatt, Zug, Baar 6340</t>
  </si>
  <si>
    <t>contact@carlettejewellery.com</t>
  </si>
  <si>
    <t>https://carlettejewellery.com/</t>
  </si>
  <si>
    <t>Fine Jewelry, Diamone Jewelry, Silver Jewelry</t>
  </si>
  <si>
    <t>Diamone Jewelry, Silver Jewelry</t>
  </si>
  <si>
    <t>carlettejewellery</t>
  </si>
  <si>
    <t>Carlette Jewellery</t>
  </si>
  <si>
    <t>AMERICAN JEWELRY CO.</t>
  </si>
  <si>
    <t>3200 21st Street Suite 500
Bakersfield, CA 93301</t>
  </si>
  <si>
    <t>1 661-325-5023</t>
  </si>
  <si>
    <t>inquire@americanjewelrycompany.com</t>
  </si>
  <si>
    <t>https://www.americanjewelrycompany.com/</t>
  </si>
  <si>
    <t>Fine Jewelry, Diamond Jewelry, Silver Jewelry</t>
  </si>
  <si>
    <t>american_jewelry_company</t>
  </si>
  <si>
    <t>American Jewelry Company</t>
  </si>
  <si>
    <t>US Jewelry Factory</t>
  </si>
  <si>
    <t>71 W 47th St, Ste 402, NY 10036</t>
  </si>
  <si>
    <t>1877-777-7670</t>
  </si>
  <si>
    <t>usjewelryfactory@gmail.com</t>
  </si>
  <si>
    <t>https://www.usjewelryfactory.com/</t>
  </si>
  <si>
    <t>Diamond Jewelry, Fine Jewelry</t>
  </si>
  <si>
    <t>usjewelryfactory</t>
  </si>
  <si>
    <t>Tara Fine Jewelry Co.</t>
  </si>
  <si>
    <t>K109727</t>
  </si>
  <si>
    <t>1829 Buford Highway
Buford, GA 30518</t>
  </si>
  <si>
    <t>(770) 932-0119</t>
  </si>
  <si>
    <t xml:space="preserve">
eddie@tarafinejewelry.com</t>
  </si>
  <si>
    <t>https://tarafinejewelry.com/</t>
  </si>
  <si>
    <t>Retailer, Wholesaler, Manufacturer</t>
  </si>
  <si>
    <t>Fine Jewelry, Wathces</t>
  </si>
  <si>
    <t xml:space="preserve">tarafinejewelry
</t>
  </si>
  <si>
    <t>L.A. JEWELRY MANUFACTURING CO.</t>
  </si>
  <si>
    <t>650 S Hill St Suite 722, Los Angeles, CA 90014</t>
  </si>
  <si>
    <t xml:space="preserve">1 213-277-7705
</t>
  </si>
  <si>
    <t>https://www.lajewelrymanufacturing.com/</t>
  </si>
  <si>
    <t>Manufacturer</t>
  </si>
  <si>
    <t>Diamond Jewelry, Silver Jewelry</t>
  </si>
  <si>
    <t>lajewelrymanufacturing</t>
  </si>
  <si>
    <t xml:space="preserve">La Jewelry Manufacturing
</t>
  </si>
  <si>
    <t>MERVIS DIAMOND CORPORATION</t>
  </si>
  <si>
    <t>D00965939</t>
  </si>
  <si>
    <t>1775 Rockville Pike
Rockville, MD 20852</t>
  </si>
  <si>
    <t>(800)4375683</t>
  </si>
  <si>
    <t>answers@mervisdiamond.com</t>
  </si>
  <si>
    <t>https://www.mervisdiamond.com/</t>
  </si>
  <si>
    <t>Retailer, Importer</t>
  </si>
  <si>
    <t xml:space="preserve">mervisdiamond
</t>
  </si>
  <si>
    <t>Mervis Diamond Importers</t>
  </si>
  <si>
    <t>RAZNY JEWELERS, LTD.</t>
  </si>
  <si>
    <t>CORP_44445875</t>
  </si>
  <si>
    <t xml:space="preserve">312-663-8500 </t>
  </si>
  <si>
    <t>info@razny.com</t>
  </si>
  <si>
    <t>https://www.razny.com/</t>
  </si>
  <si>
    <t>Retailer, Ditributor, Importer</t>
  </si>
  <si>
    <t>Fine Jewelry, Wathces, Gold Jewelry</t>
  </si>
  <si>
    <t xml:space="preserve">raznyjewelers
</t>
  </si>
  <si>
    <t>Razny Jewelers</t>
  </si>
  <si>
    <t>จำนวณพนักงาน</t>
  </si>
  <si>
    <t>ที่อยู่/ประเทศ ตรงกันไหม</t>
  </si>
  <si>
    <t>ประเทศตรง ที่อยู่ไม่แน่ใจ</t>
  </si>
  <si>
    <t>ปิดไปแล้ว</t>
  </si>
  <si>
    <t>ไม่มีข้อมูล</t>
  </si>
  <si>
    <t>Chain</t>
  </si>
  <si>
    <t>https://opencorporates.com/companies/us_ny/3329773</t>
  </si>
  <si>
    <t>ERIC GROSSBARDT, 151 WEST 86TH ST
NEW YORK</t>
  </si>
  <si>
    <t>101-250</t>
  </si>
  <si>
    <t>เว็บเป็นของบริษัทแต่ดูไม่ค่อยน่าเชื่อถือ</t>
  </si>
  <si>
    <t>หลายสาขา</t>
  </si>
  <si>
    <t>เบอร์ใหม่ (919)468-0399</t>
  </si>
  <si>
    <t>CIRCA BRANDS LLC</t>
  </si>
  <si>
    <t>ตรวจสอบที่อยู่ไม่ได้</t>
  </si>
  <si>
    <t>ที่อยู่ไม่ตรงกับเว็บ</t>
  </si>
  <si>
    <t>ปิดแล้ว</t>
  </si>
  <si>
    <t>มีหลายสาขา</t>
  </si>
  <si>
    <t>ที่อยู่ไม่ตรง</t>
  </si>
  <si>
    <t>สาขาย่อย</t>
  </si>
  <si>
    <t>Gem Stones</t>
  </si>
  <si>
    <t>https://opencorporates.com/companies/us_ny/2491006</t>
  </si>
  <si>
    <t>5001-10000</t>
  </si>
  <si>
    <t>Company_Name</t>
  </si>
  <si>
    <t>incorporation_date</t>
  </si>
  <si>
    <t>Period</t>
  </si>
  <si>
    <t>num_employee</t>
  </si>
  <si>
    <t>country_code</t>
  </si>
  <si>
    <t>056</t>
  </si>
  <si>
    <t>1865</t>
  </si>
  <si>
    <t>076</t>
  </si>
  <si>
    <t>1983</t>
  </si>
  <si>
    <t>124</t>
  </si>
  <si>
    <t>152</t>
  </si>
  <si>
    <t>203</t>
  </si>
  <si>
    <t>2014</t>
  </si>
  <si>
    <t>1953</t>
  </si>
  <si>
    <t>208</t>
  </si>
  <si>
    <t>818</t>
  </si>
  <si>
    <t>246</t>
  </si>
  <si>
    <t>1926</t>
  </si>
  <si>
    <t>250</t>
  </si>
  <si>
    <t>1956</t>
  </si>
  <si>
    <t>276</t>
  </si>
  <si>
    <t>2012</t>
  </si>
  <si>
    <t>n</t>
  </si>
  <si>
    <t>300</t>
  </si>
  <si>
    <t>1949</t>
  </si>
  <si>
    <t>364</t>
  </si>
  <si>
    <t>1936</t>
  </si>
  <si>
    <t>1976</t>
  </si>
  <si>
    <t>1960</t>
  </si>
  <si>
    <t>376</t>
  </si>
  <si>
    <t>380</t>
  </si>
  <si>
    <t>10 -15</t>
  </si>
  <si>
    <t>1963</t>
  </si>
  <si>
    <t>1944</t>
  </si>
  <si>
    <t>428</t>
  </si>
  <si>
    <t>440</t>
  </si>
  <si>
    <t>470</t>
  </si>
  <si>
    <t>484</t>
  </si>
  <si>
    <t>528</t>
  </si>
  <si>
    <t>2020</t>
  </si>
  <si>
    <t>1945</t>
  </si>
  <si>
    <t>10 -19</t>
  </si>
  <si>
    <t>562</t>
  </si>
  <si>
    <t>578</t>
  </si>
  <si>
    <t>604</t>
  </si>
  <si>
    <t>616</t>
  </si>
  <si>
    <t>643</t>
  </si>
  <si>
    <t>710</t>
  </si>
  <si>
    <t>724</t>
  </si>
  <si>
    <t>752</t>
  </si>
  <si>
    <t>756</t>
  </si>
  <si>
    <t>826</t>
  </si>
  <si>
    <t>840</t>
  </si>
  <si>
    <t>1895</t>
  </si>
  <si>
    <t>Jewelry Chain</t>
  </si>
  <si>
    <t>2019</t>
  </si>
  <si>
    <t>1858</t>
  </si>
  <si>
    <t>1958</t>
  </si>
  <si>
    <t>1910</t>
  </si>
  <si>
    <t>1951</t>
  </si>
  <si>
    <t>1914</t>
  </si>
  <si>
    <t>16 -20</t>
  </si>
  <si>
    <t>16-20</t>
  </si>
  <si>
    <t>1961</t>
  </si>
  <si>
    <t>21-50</t>
  </si>
  <si>
    <t>http://www.assilnewyork.com 2,351,327</t>
  </si>
  <si>
    <t>101-1000</t>
  </si>
  <si>
    <t>1946</t>
  </si>
  <si>
    <t>1912</t>
  </si>
  <si>
    <t>1929</t>
  </si>
  <si>
    <t>1847</t>
  </si>
  <si>
    <t>5000-9999</t>
  </si>
  <si>
    <t>1955</t>
  </si>
  <si>
    <t>76-100</t>
  </si>
  <si>
    <t>1948</t>
  </si>
  <si>
    <t>51-75</t>
  </si>
  <si>
    <t>1930</t>
  </si>
  <si>
    <t>1922</t>
  </si>
  <si>
    <t>1000-4999</t>
  </si>
  <si>
    <t>1920</t>
  </si>
  <si>
    <t>1915</t>
  </si>
  <si>
    <t>Phone</t>
  </si>
  <si>
    <t>Established Year</t>
  </si>
  <si>
    <t>Tennessee</t>
  </si>
  <si>
    <t>Virginia</t>
  </si>
  <si>
    <t>Gemset Jewelry, Precious Stone</t>
  </si>
  <si>
    <t>Gold Jewelry, Gemset Jewelry, Precious Stone</t>
  </si>
  <si>
    <t>Massachusetts</t>
  </si>
  <si>
    <t>Texas</t>
  </si>
  <si>
    <t>California</t>
  </si>
  <si>
    <t>Pennsylvania</t>
  </si>
  <si>
    <t>Refill later</t>
  </si>
  <si>
    <t>Ohio</t>
  </si>
  <si>
    <t>Gold Jewelry, Gemset Jewelry, Precious Stone, Diamond Jewelry</t>
  </si>
  <si>
    <t>Hawaii</t>
  </si>
  <si>
    <t>Florida</t>
  </si>
  <si>
    <t>41 Bassett Street, Providence, RI., (11 Broadcommon Road Unit 2, Box 399 Bristol, RI 02809)</t>
  </si>
  <si>
    <t>Rhode Island</t>
  </si>
  <si>
    <t>New Jersey</t>
  </si>
  <si>
    <t>Maine</t>
  </si>
  <si>
    <t>Utah</t>
  </si>
  <si>
    <t>Gemset Jewelry, Precious Stone, Fine Jewelry</t>
  </si>
  <si>
    <t>Gemset Jewelry, Precious Stone, Diamond Jewelry, Loose Diamond</t>
  </si>
  <si>
    <t>Gold Jewelry, Silver Jewelry, Gemset Jewelry, Precious Stone, Diamond Jewelry</t>
  </si>
  <si>
    <t>Gold Jewelry, Gemset Jewelry, Precious Stone, Diamond Jewelry, Fine Jewelry</t>
  </si>
  <si>
    <t>FineJewelry, Loose Diamond, Loose Pearl, Precious Stone, Semi-Precious Stone</t>
  </si>
  <si>
    <t>Delaware</t>
  </si>
  <si>
    <t>1 302 344 5454</t>
  </si>
  <si>
    <t>Gold Jewelry, Silver Jewelry, Gemset Jewelry, Precious Stone</t>
  </si>
  <si>
    <t>Gemset Jewelry, Precious Stone, Diamond Jewelry, Loose Diamond, Precious Stone</t>
  </si>
  <si>
    <t>212 Church Street Montrose, PA 18801</t>
  </si>
  <si>
    <t>South Carolina</t>
  </si>
  <si>
    <t>Gemset Jewelry, Precious Stone, Diamond Jewelry</t>
  </si>
  <si>
    <t>rushabhgems@gmail.com</t>
  </si>
  <si>
    <t>Gemset Jewelry, Precious Stone, Costume Jewelry</t>
  </si>
  <si>
    <t>silma_offcial</t>
  </si>
  <si>
    <t>New Mexico</t>
  </si>
  <si>
    <t>Arizona</t>
  </si>
  <si>
    <t>800.845.6964</t>
  </si>
  <si>
    <t>9225 West Flamingo Rd., Suite 180 Las Vegas, NV</t>
  </si>
  <si>
    <t>Nevada</t>
  </si>
  <si>
    <t>Platinum Jewelry, Gemset Jewelry, Precious Stone, Diamond Jewelry, Fine Jewelry</t>
  </si>
  <si>
    <t>Gold Jewelry, Platinum Jewelry, Gemset Jewelry, Precious Stone, Diamond Jewelry</t>
  </si>
  <si>
    <t>Colorado</t>
  </si>
  <si>
    <t>B58215609</t>
  </si>
  <si>
    <t>B06151336</t>
  </si>
  <si>
    <t>Badajoz</t>
  </si>
  <si>
    <t>Santa Cruz</t>
  </si>
  <si>
    <t>Bizkaia</t>
  </si>
  <si>
    <t>34 988242704</t>
  </si>
  <si>
    <t>34 914 264 030</t>
  </si>
  <si>
    <t>Balearic Islands</t>
  </si>
  <si>
    <t>B17050576</t>
  </si>
  <si>
    <t>Girona</t>
  </si>
  <si>
    <t>34 917 819 940</t>
  </si>
  <si>
    <t>B96237300</t>
  </si>
  <si>
    <t>Fashion Jewelry</t>
  </si>
  <si>
    <t>Izqda</t>
  </si>
  <si>
    <t>B14934723</t>
  </si>
  <si>
    <t>B14042725</t>
  </si>
  <si>
    <t>556247-8411</t>
  </si>
  <si>
    <t>556603-4210</t>
  </si>
  <si>
    <t>556374-6865</t>
  </si>
  <si>
    <t>556614-0769</t>
  </si>
  <si>
    <t>556480-2436</t>
  </si>
  <si>
    <t>556161-6110</t>
  </si>
  <si>
    <t>556061-6921</t>
  </si>
  <si>
    <t>Fine Jewelry, Loose Diamond</t>
  </si>
  <si>
    <t>Gold Jewelry, Silver Jewelry, Synthetic Stones</t>
  </si>
  <si>
    <t>Gold Jewelry, Silver Jewelry, Stainless Steel Jewellery</t>
  </si>
  <si>
    <t>Gold Jewelry, Gemset Jewelry, Precious Stone Jewelry, Diamond Jewelry</t>
  </si>
  <si>
    <t>Gold Jewelry, Platinum Jewelry, Gemset Jewelry, Precious Stone Jewelry, Diamond Jewelry</t>
  </si>
  <si>
    <t>Gold Jewelry, Silver Jewelry, Platinum Jewelry, Gemset Jewelry, Precious Stone, Diamond Jewelry, Costume Jewelry</t>
  </si>
  <si>
    <t>Gold Jewelry, Silver Jewelry, Loose Diamond, Loose Pearl Precious Stone, Semi-Precious Stone</t>
  </si>
  <si>
    <t>Gold Jewelry, Silver Jewelry, Gemset Jewelry, Precious Stone Jewelry</t>
  </si>
  <si>
    <t>Fine Jewelry, Precious Stone, Semi-Precious Stone</t>
  </si>
  <si>
    <t>Gold Jewelry, Platinum Jewelry, Gemset Jewelry, Precious Stone Jewelry, Diamond Jewelry, Semi-Precious Stone</t>
  </si>
  <si>
    <t>Gold Jewelry, Gemset Jewelry, Precious Stone, Diamond Jewelry, Pearl Jewelry</t>
  </si>
  <si>
    <t>Gemset Jewelry, Precious Stone Jewelry</t>
  </si>
  <si>
    <t>Gemset Jewelry, Precious Stone Jewelry, Diamond Jewelry</t>
  </si>
  <si>
    <t>Gemset Jewelry, Precious Stone, Pearl Jewelry, Costume Jewelry</t>
  </si>
  <si>
    <t>Silver Jewelry, Gemset Jewelry, Precious Stone</t>
  </si>
  <si>
    <t>Gold Jewelry, Gemset Jewelry, Precious Stone Jewelry, Diamond Jewelry, Fine Jewelry</t>
  </si>
  <si>
    <t>Silver Jewelry, Gemset Jewelry, Precious Stone Jewelry</t>
  </si>
  <si>
    <t>Gold Jewelry, Diamond Jewelry, Fine Jewelry</t>
  </si>
  <si>
    <t>Gold Jewelry, Silver Jewelry, Platinum Jewelry, Gemset Jewelry, Precious Stone, Diamond Jewelry</t>
  </si>
  <si>
    <t>Diamond Jewelry, Pearl Jewelry, Fine Jewelry</t>
  </si>
  <si>
    <t>Gemset Jewelry, Precious Stone, Diamond Jewelry, Fine Jewelry</t>
  </si>
  <si>
    <t>Gold Jewelry, Platinum Jewelry, Gemset Jewelry, Precious Stone, Loose Diamond, Semi-Precious Stone</t>
  </si>
  <si>
    <t>Silver Jewelry, Amber Jewelry</t>
  </si>
  <si>
    <t>Diamond Jewelry, Fine Jewelry, Loose Diamond</t>
  </si>
  <si>
    <t>Silver Jewelry, Gemset Jewelry, Precious Stone, Precious Stone</t>
  </si>
  <si>
    <t>Diamond Jewelry, Fine Jewelry, Gem Stones</t>
  </si>
  <si>
    <t>Gemset Jewelry, Precious Stone, Diamond Jewelry, Pearl Jewelry, Fine Jewelry</t>
  </si>
  <si>
    <t>Gold Jewelry, Diamond Jewelry, Mountings</t>
  </si>
  <si>
    <t>Gold Jewelry, Silver Jewelry, Loose Pearl, Synthetic Stone, Jewelry Findings, Jewelry Display</t>
  </si>
  <si>
    <t>Diamond Jewelry, Fine Jewelry, Precious Stone</t>
  </si>
  <si>
    <t>Silver Jewelry, Costume Jewelry, Antique Jewelry</t>
  </si>
  <si>
    <t>Gold Jewelry, Jewelry Findings</t>
  </si>
  <si>
    <t>Gold Jewelry, Silver Jewelry, Gemset Jewelry, Precious Stone, Pearl Jewelry</t>
  </si>
  <si>
    <t>อ้างอิง</t>
  </si>
  <si>
    <t>https://infocenter.git.or.th/importer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</si>
</sst>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"/>
    <numFmt numFmtId="165" formatCode="m-d"/>
    <numFmt numFmtId="166" formatCode="d mmmm yyyy"/>
  </numFmts>
  <fonts count="149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strike/>
      <color theme="1"/>
      <name val="Calibri"/>
    </font>
    <font>
      <strike/>
      <color theme="1"/>
      <name val="Arial"/>
      <scheme val="minor"/>
    </font>
    <font>
      <color theme="1"/>
      <name val="Arial"/>
      <scheme val="minor"/>
    </font>
    <font>
      <u/>
      <color rgb="FF0000FF"/>
      <name val="Calibri"/>
    </font>
    <font>
      <u/>
      <color rgb="FF0000FF"/>
    </font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b/>
      <color theme="1"/>
      <name val="Arial"/>
      <scheme val="minor"/>
    </font>
    <font>
      <b/>
      <color rgb="FF000000"/>
      <name val="Arial"/>
      <scheme val="minor"/>
    </font>
    <font>
      <b/>
      <sz val="10.0"/>
      <color theme="1"/>
      <name val="Calibri"/>
    </font>
    <font>
      <b/>
      <sz val="11.0"/>
      <color rgb="FF000000"/>
      <name val="&quot;Helvetica Neue&quot;"/>
    </font>
    <font>
      <color rgb="FF000000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Docs-Calibri"/>
    </font>
    <font>
      <sz val="11.0"/>
      <color rgb="FF000000"/>
      <name val="&quot;Helvetica Neue&quot;"/>
    </font>
    <font>
      <u/>
      <sz val="11.0"/>
      <color theme="1"/>
      <name val="&quot;Helvetica Neue&quot;"/>
    </font>
    <font>
      <u/>
      <sz val="11.0"/>
      <color theme="1"/>
      <name val="&quot;Helvetica Neue&quot;"/>
    </font>
    <font>
      <u/>
      <sz val="11.0"/>
      <color theme="1"/>
      <name val="&quot;Helvetica Neue&quot;"/>
    </font>
    <font>
      <color rgb="FF333539"/>
      <name val="EratoReg"/>
    </font>
    <font>
      <color rgb="FF000000"/>
      <name val="Roboto"/>
    </font>
    <font>
      <u/>
      <sz val="11.0"/>
      <color theme="1"/>
      <name val="&quot;Helvetica Neue&quot;"/>
    </font>
    <font>
      <i/>
      <sz val="9.0"/>
      <color rgb="FF000000"/>
      <name val="&quot;Helvetica Neue&quot;"/>
    </font>
    <font>
      <sz val="11.0"/>
      <color rgb="FF4F5155"/>
      <name val="&quot;Helvetica Neue&quot;"/>
    </font>
    <font>
      <color rgb="FF000000"/>
      <name val="EratoReg"/>
    </font>
    <font>
      <sz val="11.0"/>
      <color rgb="FF183444"/>
      <name val="Roboto"/>
    </font>
    <font>
      <sz val="11.0"/>
      <color rgb="FF000000"/>
      <name val="Roboto"/>
    </font>
    <font>
      <sz val="10.0"/>
      <color theme="1"/>
      <name val="Calibri"/>
    </font>
    <font>
      <sz val="10.0"/>
      <color rgb="FF000000"/>
      <name val="Calibri"/>
    </font>
    <font>
      <sz val="10.0"/>
      <color rgb="FF4F5155"/>
      <name val="Calibri"/>
    </font>
    <font>
      <u/>
      <sz val="10.0"/>
      <color rgb="FF183444"/>
      <name val="Calibri"/>
    </font>
    <font>
      <u/>
      <sz val="10.0"/>
      <color theme="1"/>
      <name val="Calibri"/>
    </font>
    <font>
      <sz val="10.0"/>
      <color rgb="FF333539"/>
      <name val="Calibri"/>
    </font>
    <font>
      <sz val="10.0"/>
      <color rgb="FFFF0000"/>
      <name val="Calibri"/>
    </font>
    <font>
      <u/>
      <sz val="10.0"/>
      <color rgb="FF010607"/>
      <name val="Calibri"/>
    </font>
    <font>
      <u/>
      <sz val="10.0"/>
      <color rgb="FF183444"/>
      <name val="Calibri"/>
    </font>
    <font>
      <u/>
      <sz val="10.0"/>
      <color rgb="FF0000FF"/>
      <name val="Calibri"/>
    </font>
    <font>
      <u/>
      <sz val="10.0"/>
      <color rgb="FF4C5E7C"/>
      <name val="Calibri"/>
    </font>
    <font>
      <u/>
      <sz val="10.0"/>
      <color rgb="FF0000FF"/>
      <name val="Calibri"/>
    </font>
    <font>
      <sz val="10.0"/>
      <color rgb="FF262626"/>
      <name val="Calibri"/>
    </font>
    <font>
      <sz val="10.0"/>
      <color rgb="FF050505"/>
      <name val="Calibri"/>
    </font>
    <font>
      <u/>
      <sz val="10.0"/>
      <color rgb="FF1155CC"/>
      <name val="Calibri"/>
    </font>
    <font>
      <sz val="10.0"/>
      <color rgb="FF4C4C4C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color rgb="FF050505"/>
      <name val="System-ui"/>
    </font>
    <font>
      <b/>
      <sz val="11.0"/>
      <color theme="1"/>
      <name val="Sarabun"/>
    </font>
    <font>
      <sz val="11.0"/>
      <color theme="1"/>
      <name val="Sarabun"/>
    </font>
    <font>
      <b/>
      <color rgb="FF000000"/>
      <name val="Arial"/>
    </font>
    <font>
      <b/>
      <color theme="1"/>
      <name val="Sarabun"/>
    </font>
    <font>
      <b/>
      <color rgb="FF000000"/>
      <name val="Sarabun"/>
    </font>
    <font>
      <b/>
      <sz val="10.0"/>
      <color theme="1"/>
      <name val="Sarabun"/>
    </font>
    <font>
      <b/>
      <sz val="11.0"/>
      <color rgb="FF000000"/>
      <name val="Sarabun"/>
    </font>
    <font>
      <b/>
      <sz val="11.0"/>
      <color rgb="FF4F5155"/>
      <name val="&quot;Helvetica Neue&quot;"/>
    </font>
    <font>
      <color theme="1"/>
      <name val="Sarabun"/>
    </font>
    <font>
      <color rgb="FF000000"/>
      <name val="Docs-Sarabun"/>
    </font>
    <font>
      <color rgb="FF000000"/>
      <name val="Sarabun"/>
    </font>
    <font>
      <sz val="10.0"/>
      <color rgb="FF000000"/>
      <name val="Roboto"/>
    </font>
    <font>
      <sz val="10.0"/>
      <color rgb="FF303030"/>
      <name val="Roboto"/>
    </font>
    <font>
      <u/>
      <sz val="10.0"/>
      <color rgb="FF303030"/>
      <name val="Roboto"/>
    </font>
    <font>
      <u/>
      <sz val="11.0"/>
      <color rgb="FF4F5155"/>
      <name val="&quot;Helvetica Neue&quot;"/>
    </font>
    <font>
      <u/>
      <color rgb="FF0000FF"/>
      <name val="Calibri"/>
    </font>
    <font>
      <u/>
      <sz val="11.0"/>
      <color rgb="FF11515D"/>
      <name val="&quot;Helvetica Neue&quot;"/>
    </font>
    <font>
      <color rgb="FF333539"/>
      <name val="Arial"/>
    </font>
    <font>
      <sz val="11.0"/>
      <color rgb="FF000000"/>
      <name val="Inconsolata"/>
    </font>
    <font>
      <sz val="11.0"/>
      <color rgb="FF11515D"/>
      <name val="&quot;Helvetica Neue&quot;"/>
    </font>
    <font>
      <color theme="5"/>
      <name val="Arial"/>
      <scheme val="minor"/>
    </font>
    <font>
      <color theme="5"/>
      <name val="Calibri"/>
    </font>
    <font>
      <color rgb="FF000000"/>
      <name val="Calibri"/>
    </font>
    <font>
      <i/>
      <sz val="9.0"/>
      <color rgb="FF4F5155"/>
      <name val="&quot;Helvetica Neue&quot;"/>
    </font>
    <font>
      <color rgb="FF050505"/>
      <name val="&quot;Segoe UI Historic&quot;"/>
    </font>
    <font>
      <u/>
      <color theme="1"/>
      <name val="Sarabun"/>
    </font>
    <font>
      <u/>
      <color theme="1"/>
      <name val="Sarabun"/>
    </font>
    <font>
      <b/>
      <sz val="12.0"/>
      <color theme="1"/>
      <name val="Calibri"/>
    </font>
    <font>
      <sz val="10.0"/>
      <color rgb="FF183444"/>
      <name val="Calibri"/>
    </font>
    <font>
      <sz val="10.0"/>
      <color rgb="FF010607"/>
      <name val="Calibri"/>
    </font>
    <font>
      <sz val="10.0"/>
      <color rgb="FF4C5E7C"/>
      <name val="Calibri"/>
    </font>
    <font>
      <u/>
      <sz val="10.0"/>
      <color rgb="FF1155CC"/>
      <name val="Calibri"/>
    </font>
    <font>
      <b/>
      <sz val="10.0"/>
      <color rgb="FF000000"/>
      <name val="Sarabun"/>
    </font>
    <font>
      <sz val="10.0"/>
      <color rgb="FF000000"/>
      <name val="Sarabun"/>
    </font>
    <font>
      <u/>
      <sz val="10.0"/>
      <color rgb="FF000000"/>
      <name val="Sarabun"/>
    </font>
    <font>
      <u/>
      <sz val="10.0"/>
      <color rgb="FF000000"/>
      <name val="Sarabun"/>
    </font>
    <font>
      <u/>
      <sz val="10.0"/>
      <color rgb="FF000000"/>
      <name val="Sarabun"/>
    </font>
    <font>
      <u/>
      <sz val="10.0"/>
      <color rgb="FF000000"/>
      <name val="Sarabun"/>
    </font>
    <font>
      <u/>
      <sz val="10.0"/>
      <color rgb="FF000000"/>
      <name val="Sarabun"/>
    </font>
    <font>
      <u/>
      <sz val="10.0"/>
      <color rgb="FF000000"/>
      <name val="Sarabun"/>
    </font>
    <font>
      <u/>
      <sz val="10.0"/>
      <color rgb="FF000000"/>
      <name val="Sarabun"/>
    </font>
    <font>
      <u/>
      <sz val="10.0"/>
      <color rgb="FF0000FF"/>
      <name val="Sarabun"/>
    </font>
    <font>
      <u/>
      <sz val="10.0"/>
      <color rgb="FF000000"/>
      <name val="Sarabun"/>
    </font>
    <font>
      <u/>
      <sz val="10.0"/>
      <color rgb="FF000000"/>
      <name val="Sarabun"/>
    </font>
    <font>
      <u/>
      <sz val="12.0"/>
      <color rgb="FF0000FF"/>
      <name val="-apple-system"/>
    </font>
    <font>
      <u/>
      <sz val="12.0"/>
      <color rgb="FF262626"/>
      <name val="-apple-system"/>
    </font>
    <font>
      <sz val="12.0"/>
      <color rgb="FF262626"/>
      <name val="-apple-system"/>
    </font>
    <font>
      <color rgb="FF262626"/>
      <name val="-apple-system"/>
    </font>
    <font>
      <u/>
      <sz val="10.0"/>
      <color rgb="FF0000FF"/>
      <name val="Sarabun"/>
    </font>
    <font>
      <u/>
      <sz val="10.0"/>
      <color rgb="FF000000"/>
      <name val="Sarabun"/>
    </font>
    <font>
      <u/>
      <sz val="10.0"/>
      <color rgb="FF000000"/>
      <name val="Sarabun"/>
    </font>
    <font>
      <u/>
      <sz val="10.0"/>
      <color rgb="FF000000"/>
      <name val="Sarabun"/>
    </font>
    <font>
      <u/>
      <sz val="10.0"/>
      <color rgb="FF000000"/>
      <name val="Sarabun"/>
    </font>
    <font>
      <b/>
      <sz val="21.0"/>
      <color rgb="FF050505"/>
      <name val="&quot;Segoe UI Historic&quot;"/>
    </font>
    <font>
      <sz val="9.0"/>
      <color rgb="FF212529"/>
      <name val="&quot;Open Sans&quot;"/>
    </font>
    <font>
      <color rgb="FF3F3F3F"/>
      <name val="Lato"/>
    </font>
    <font>
      <u/>
      <sz val="10.0"/>
      <color rgb="FF000000"/>
      <name val="Sarabun"/>
    </font>
    <font>
      <sz val="11.0"/>
      <color rgb="FF536471"/>
      <name val="TwitterChirp"/>
    </font>
    <font>
      <b/>
      <sz val="14.0"/>
      <color rgb="FF000000"/>
      <name val="&quot;GDS Transport&quot;"/>
    </font>
    <font>
      <sz val="17.0"/>
      <color rgb="FF000000"/>
      <name val="Lato"/>
    </font>
    <font>
      <u/>
      <color rgb="FF0000FF"/>
      <name val="Sarabun"/>
    </font>
    <font>
      <u/>
      <color theme="1"/>
      <name val="Sarabun"/>
    </font>
    <font>
      <u/>
      <color theme="1"/>
      <name val="Sarabun"/>
    </font>
    <font>
      <u/>
      <color theme="1"/>
      <name val="Sarabun"/>
    </font>
    <font>
      <u/>
      <color rgb="FF0000FF"/>
      <name val="Sarabun"/>
    </font>
    <font>
      <color rgb="FF3F3F3F"/>
      <name val="Sarabun"/>
    </font>
    <font>
      <u/>
      <color rgb="FF3499DC"/>
      <name val="Sarabun"/>
    </font>
    <font>
      <sz val="12.0"/>
      <color rgb="FF3F4042"/>
      <name val="Sarabun"/>
    </font>
    <font>
      <u/>
      <color rgb="FF1155CC"/>
      <name val="Sarabun"/>
    </font>
    <font>
      <sz val="11.0"/>
      <color rgb="FF3F3F3F"/>
      <name val="Sarabun"/>
    </font>
    <font>
      <u/>
      <sz val="11.0"/>
      <color rgb="FF3499DC"/>
      <name val="Sarabun"/>
    </font>
    <font>
      <sz val="12.0"/>
      <color rgb="FF333333"/>
      <name val="Sarabun"/>
    </font>
    <font>
      <b/>
      <sz val="11.0"/>
      <color rgb="FF3F3F3F"/>
      <name val="Sarabun"/>
    </font>
    <font>
      <sz val="12.0"/>
      <color theme="1"/>
      <name val="Sarabun"/>
    </font>
    <font>
      <u/>
      <sz val="11.0"/>
      <color rgb="FF3F3F3F"/>
      <name val="Sarabun"/>
    </font>
    <font>
      <color rgb="FF092540"/>
      <name val="Sarabun"/>
    </font>
    <font>
      <b/>
      <color rgb="FF231F20"/>
      <name val="Sarabun"/>
    </font>
    <font>
      <b/>
      <color rgb="FF3F3F3F"/>
      <name val="Sarabun"/>
    </font>
    <font>
      <u/>
      <sz val="10.0"/>
      <color rgb="FF183444"/>
      <name val="Calibri"/>
    </font>
    <font>
      <color rgb="FF050505"/>
      <name val="Arial"/>
    </font>
    <font>
      <u/>
      <sz val="10.0"/>
      <color rgb="FF0000FF"/>
      <name val="Calibri"/>
    </font>
    <font>
      <u/>
      <sz val="10.0"/>
      <color rgb="FF0000FF"/>
      <name val="Calibri"/>
    </font>
    <font>
      <u/>
      <color rgb="FF0000FF"/>
    </font>
    <font>
      <u/>
      <color rgb="FF0000FF"/>
    </font>
    <font>
      <u/>
      <color rgb="FF1155CC"/>
      <name val="Calibri"/>
    </font>
    <font>
      <u/>
      <color rgb="FF0000FF"/>
      <name val="Calibri"/>
    </font>
    <font>
      <sz val="11.0"/>
      <color rgb="FF000000"/>
      <name val="Sarabun"/>
    </font>
    <font>
      <u/>
      <color rgb="FF0000FF"/>
      <name val="Sarabun"/>
    </font>
    <font>
      <u/>
      <color theme="1"/>
      <name val="Sarabun"/>
    </font>
    <font>
      <u/>
      <color theme="1"/>
      <name val="Sarabun"/>
    </font>
    <font>
      <color rgb="FF092540"/>
      <name val="&quot;DM Sans&quot;"/>
    </font>
    <font>
      <u/>
      <color rgb="FF1155CC"/>
      <name val="Calibri"/>
    </font>
    <font>
      <sz val="11.0"/>
      <color rgb="FF092540"/>
      <name val="&quot;DM Sans&quot;"/>
    </font>
    <font>
      <b/>
      <sz val="11.0"/>
      <color rgb="FFFFFFF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/>
    <font>
      <u/>
      <sz val="11.0"/>
      <color rgb="FF0563C1"/>
      <name val="Calibri"/>
    </font>
  </fonts>
  <fills count="3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FBBC04"/>
        <bgColor rgb="FFFBBC04"/>
      </patternFill>
    </fill>
    <fill>
      <patternFill patternType="solid">
        <fgColor rgb="FFFFFFEE"/>
        <bgColor rgb="FFFFFFEE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AFAFA"/>
        <bgColor rgb="FFFAFAFA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F9F9F9"/>
        <bgColor rgb="FFF9F9F9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EBEFF1"/>
        <bgColor rgb="FFEBEFF1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E8E8E8"/>
        <bgColor rgb="FFE8E8E8"/>
      </patternFill>
    </fill>
    <fill>
      <patternFill patternType="solid">
        <fgColor rgb="FFF6F8FB"/>
        <bgColor rgb="FFF6F8FB"/>
      </patternFill>
    </fill>
    <fill>
      <patternFill patternType="solid">
        <fgColor rgb="FF00FFFF"/>
        <bgColor rgb="FF00FFFF"/>
      </patternFill>
    </fill>
    <fill>
      <patternFill patternType="solid">
        <fgColor rgb="FFFAF9F8"/>
        <bgColor rgb="FFFAF9F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theme="4"/>
        <bgColor theme="4"/>
      </patternFill>
    </fill>
    <fill>
      <patternFill patternType="solid">
        <fgColor rgb="FFEAD1DC"/>
        <bgColor rgb="FFEAD1DC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5">
    <border/>
    <border>
      <bottom style="thin">
        <color rgb="FFF2F3F3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6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Font="1"/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5" numFmtId="0" xfId="0" applyFont="1"/>
    <xf borderId="0" fillId="0" fontId="5" numFmtId="49" xfId="0" applyFont="1" applyNumberFormat="1"/>
    <xf borderId="0" fillId="0" fontId="7" numFmtId="0" xfId="0" applyFont="1"/>
    <xf borderId="0" fillId="0" fontId="8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0" fontId="9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12" numFmtId="0" xfId="0" applyFont="1"/>
    <xf borderId="0" fillId="0" fontId="11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3" fontId="14" numFmtId="0" xfId="0" applyAlignment="1" applyFill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15" numFmtId="0" xfId="0" applyFont="1"/>
    <xf borderId="0" fillId="0" fontId="16" numFmtId="0" xfId="0" applyAlignment="1" applyFont="1">
      <alignment horizontal="right" vertical="bottom"/>
    </xf>
    <xf borderId="0" fillId="0" fontId="5" numFmtId="0" xfId="0" applyFont="1"/>
    <xf borderId="0" fillId="4" fontId="2" numFmtId="0" xfId="0" applyAlignment="1" applyFill="1" applyFont="1">
      <alignment shrinkToFit="0" vertical="bottom" wrapText="0"/>
    </xf>
    <xf borderId="0" fillId="4" fontId="16" numFmtId="0" xfId="0" applyAlignment="1" applyFont="1">
      <alignment vertical="bottom"/>
    </xf>
    <xf borderId="0" fillId="4" fontId="17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5" fontId="2" numFmtId="0" xfId="0" applyAlignment="1" applyFill="1" applyFont="1">
      <alignment shrinkToFit="0" vertical="bottom" wrapText="0"/>
    </xf>
    <xf borderId="0" fillId="5" fontId="17" numFmtId="0" xfId="0" applyAlignment="1" applyFont="1">
      <alignment vertical="bottom"/>
    </xf>
    <xf borderId="0" fillId="5" fontId="16" numFmtId="0" xfId="0" applyAlignment="1" applyFont="1">
      <alignment vertical="bottom"/>
    </xf>
    <xf borderId="0" fillId="0" fontId="17" numFmtId="164" xfId="0" applyAlignment="1" applyFont="1" applyNumberFormat="1">
      <alignment horizontal="right" vertical="bottom"/>
    </xf>
    <xf borderId="0" fillId="3" fontId="18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3" fontId="19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20" numFmtId="0" xfId="0" applyAlignment="1" applyFont="1">
      <alignment horizontal="left" readingOrder="0" shrinkToFit="0" wrapText="0"/>
    </xf>
    <xf borderId="0" fillId="0" fontId="21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3" fontId="24" numFmtId="0" xfId="0" applyAlignment="1" applyFont="1">
      <alignment readingOrder="0"/>
    </xf>
    <xf borderId="0" fillId="0" fontId="25" numFmtId="0" xfId="0" applyAlignment="1" applyFont="1">
      <alignment horizontal="left" readingOrder="0"/>
    </xf>
    <xf borderId="0" fillId="6" fontId="26" numFmtId="0" xfId="0" applyAlignment="1" applyFill="1" applyFont="1">
      <alignment horizontal="left" readingOrder="0"/>
    </xf>
    <xf borderId="0" fillId="0" fontId="5" numFmtId="165" xfId="0" applyAlignment="1" applyFont="1" applyNumberFormat="1">
      <alignment readingOrder="0"/>
    </xf>
    <xf borderId="0" fillId="3" fontId="19" numFmtId="0" xfId="0" applyAlignment="1" applyFont="1">
      <alignment horizontal="left" readingOrder="0"/>
    </xf>
    <xf borderId="0" fillId="0" fontId="27" numFmtId="165" xfId="0" applyAlignment="1" applyFont="1" applyNumberFormat="1">
      <alignment readingOrder="0"/>
    </xf>
    <xf borderId="0" fillId="0" fontId="28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3" fontId="29" numFmtId="0" xfId="0" applyAlignment="1" applyFont="1">
      <alignment readingOrder="0"/>
    </xf>
    <xf borderId="0" fillId="3" fontId="30" numFmtId="0" xfId="0" applyAlignment="1" applyFont="1">
      <alignment horizontal="left" readingOrder="0"/>
    </xf>
    <xf borderId="0" fillId="0" fontId="31" numFmtId="0" xfId="0" applyAlignment="1" applyFont="1">
      <alignment vertical="bottom"/>
    </xf>
    <xf borderId="0" fillId="3" fontId="32" numFmtId="0" xfId="0" applyAlignment="1" applyFont="1">
      <alignment readingOrder="0"/>
    </xf>
    <xf borderId="0" fillId="3" fontId="33" numFmtId="0" xfId="0" applyAlignment="1" applyFont="1">
      <alignment readingOrder="0"/>
    </xf>
    <xf borderId="0" fillId="0" fontId="31" numFmtId="0" xfId="0" applyAlignment="1" applyFont="1">
      <alignment shrinkToFit="0" vertical="bottom" wrapText="0"/>
    </xf>
    <xf borderId="0" fillId="0" fontId="32" numFmtId="0" xfId="0" applyFont="1"/>
    <xf borderId="0" fillId="0" fontId="31" numFmtId="0" xfId="0" applyAlignment="1" applyFont="1">
      <alignment readingOrder="0" vertical="bottom"/>
    </xf>
    <xf borderId="0" fillId="0" fontId="31" numFmtId="0" xfId="0" applyAlignment="1" applyFont="1">
      <alignment readingOrder="0" shrinkToFit="0" vertical="bottom" wrapText="0"/>
    </xf>
    <xf borderId="0" fillId="3" fontId="31" numFmtId="0" xfId="0" applyAlignment="1" applyFont="1">
      <alignment readingOrder="0"/>
    </xf>
    <xf borderId="0" fillId="3" fontId="34" numFmtId="0" xfId="0" applyAlignment="1" applyFont="1">
      <alignment readingOrder="0"/>
    </xf>
    <xf borderId="0" fillId="0" fontId="31" numFmtId="0" xfId="0" applyFont="1"/>
    <xf borderId="0" fillId="7" fontId="31" numFmtId="0" xfId="0" applyAlignment="1" applyFill="1" applyFont="1">
      <alignment vertical="bottom"/>
    </xf>
    <xf borderId="0" fillId="7" fontId="32" numFmtId="0" xfId="0" applyAlignment="1" applyFont="1">
      <alignment readingOrder="0"/>
    </xf>
    <xf borderId="0" fillId="7" fontId="32" numFmtId="0" xfId="0" applyAlignment="1" applyFont="1">
      <alignment readingOrder="0" vertical="bottom"/>
    </xf>
    <xf borderId="0" fillId="7" fontId="31" numFmtId="0" xfId="0" applyAlignment="1" applyFont="1">
      <alignment shrinkToFit="0" vertical="bottom" wrapText="0"/>
    </xf>
    <xf borderId="0" fillId="7" fontId="32" numFmtId="0" xfId="0" applyAlignment="1" applyFont="1">
      <alignment horizontal="left" readingOrder="0"/>
    </xf>
    <xf borderId="0" fillId="7" fontId="31" numFmtId="0" xfId="0" applyFont="1"/>
    <xf borderId="0" fillId="7" fontId="32" numFmtId="0" xfId="0" applyFont="1"/>
    <xf borderId="0" fillId="7" fontId="31" numFmtId="0" xfId="0" applyAlignment="1" applyFont="1">
      <alignment readingOrder="0"/>
    </xf>
    <xf borderId="0" fillId="0" fontId="32" numFmtId="0" xfId="0" applyAlignment="1" applyFont="1">
      <alignment readingOrder="0" vertical="bottom"/>
    </xf>
    <xf borderId="0" fillId="3" fontId="35" numFmtId="0" xfId="0" applyAlignment="1" applyFont="1">
      <alignment horizontal="left" readingOrder="0"/>
    </xf>
    <xf borderId="0" fillId="3" fontId="36" numFmtId="0" xfId="0" applyAlignment="1" applyFont="1">
      <alignment readingOrder="0"/>
    </xf>
    <xf borderId="0" fillId="7" fontId="31" numFmtId="0" xfId="0" applyAlignment="1" applyFont="1">
      <alignment readingOrder="0" vertical="bottom"/>
    </xf>
    <xf borderId="0" fillId="8" fontId="31" numFmtId="0" xfId="0" applyFill="1" applyFont="1"/>
    <xf borderId="0" fillId="8" fontId="5" numFmtId="0" xfId="0" applyFont="1"/>
    <xf borderId="0" fillId="0" fontId="31" numFmtId="0" xfId="0" applyAlignment="1" applyFont="1">
      <alignment readingOrder="0"/>
    </xf>
    <xf borderId="0" fillId="3" fontId="32" numFmtId="0" xfId="0" applyAlignment="1" applyFont="1">
      <alignment horizontal="left" readingOrder="0"/>
    </xf>
    <xf borderId="0" fillId="7" fontId="5" numFmtId="0" xfId="0" applyFont="1"/>
    <xf borderId="0" fillId="3" fontId="32" numFmtId="0" xfId="0" applyAlignment="1" applyFont="1">
      <alignment horizontal="center" readingOrder="0"/>
    </xf>
    <xf borderId="0" fillId="3" fontId="37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37" numFmtId="0" xfId="0" applyAlignment="1" applyFont="1">
      <alignment vertical="bottom"/>
    </xf>
    <xf borderId="0" fillId="0" fontId="37" numFmtId="0" xfId="0" applyAlignment="1" applyFont="1">
      <alignment shrinkToFit="0" vertical="bottom" wrapText="0"/>
    </xf>
    <xf borderId="0" fillId="0" fontId="32" numFmtId="0" xfId="0" applyAlignment="1" applyFont="1">
      <alignment horizontal="left" readingOrder="0" shrinkToFit="0" wrapText="1"/>
    </xf>
    <xf borderId="0" fillId="3" fontId="39" numFmtId="165" xfId="0" applyAlignment="1" applyFont="1" applyNumberFormat="1">
      <alignment readingOrder="0"/>
    </xf>
    <xf borderId="0" fillId="0" fontId="32" numFmtId="0" xfId="0" applyAlignment="1" applyFont="1">
      <alignment readingOrder="0"/>
    </xf>
    <xf borderId="0" fillId="3" fontId="32" numFmtId="0" xfId="0" applyFont="1"/>
    <xf borderId="0" fillId="0" fontId="37" numFmtId="0" xfId="0" applyAlignment="1" applyFont="1">
      <alignment readingOrder="0" vertical="bottom"/>
    </xf>
    <xf borderId="0" fillId="0" fontId="40" numFmtId="0" xfId="0" applyAlignment="1" applyFont="1">
      <alignment readingOrder="0" vertical="bottom"/>
    </xf>
    <xf borderId="0" fillId="0" fontId="36" numFmtId="0" xfId="0" applyAlignment="1" applyFont="1">
      <alignment readingOrder="0"/>
    </xf>
    <xf borderId="0" fillId="7" fontId="36" numFmtId="0" xfId="0" applyAlignment="1" applyFont="1">
      <alignment readingOrder="0"/>
    </xf>
    <xf borderId="0" fillId="7" fontId="32" numFmtId="0" xfId="0" applyAlignment="1" applyFont="1">
      <alignment horizontal="center" readingOrder="0"/>
    </xf>
    <xf borderId="0" fillId="3" fontId="41" numFmtId="0" xfId="0" applyAlignment="1" applyFont="1">
      <alignment horizontal="center" readingOrder="0"/>
    </xf>
    <xf borderId="0" fillId="0" fontId="42" numFmtId="0" xfId="0" applyAlignment="1" applyFont="1">
      <alignment readingOrder="0"/>
    </xf>
    <xf borderId="0" fillId="9" fontId="43" numFmtId="0" xfId="0" applyAlignment="1" applyFill="1" applyFont="1">
      <alignment readingOrder="0" shrinkToFit="0" wrapText="0"/>
    </xf>
    <xf borderId="0" fillId="3" fontId="32" numFmtId="0" xfId="0" applyAlignment="1" applyFont="1">
      <alignment readingOrder="0" shrinkToFit="0" wrapText="0"/>
    </xf>
    <xf borderId="0" fillId="3" fontId="44" numFmtId="0" xfId="0" applyAlignment="1" applyFont="1">
      <alignment horizontal="left" readingOrder="0"/>
    </xf>
    <xf borderId="0" fillId="0" fontId="45" numFmtId="0" xfId="0" applyAlignment="1" applyFont="1">
      <alignment vertical="bottom"/>
    </xf>
    <xf borderId="0" fillId="3" fontId="46" numFmtId="0" xfId="0" applyAlignment="1" applyFont="1">
      <alignment readingOrder="0"/>
    </xf>
    <xf borderId="0" fillId="7" fontId="47" numFmtId="0" xfId="0" applyAlignment="1" applyFont="1">
      <alignment readingOrder="0"/>
    </xf>
    <xf borderId="0" fillId="10" fontId="31" numFmtId="0" xfId="0" applyAlignment="1" applyFill="1" applyFont="1">
      <alignment vertical="bottom"/>
    </xf>
    <xf borderId="0" fillId="10" fontId="32" numFmtId="0" xfId="0" applyFont="1"/>
    <xf borderId="0" fillId="10" fontId="31" numFmtId="0" xfId="0" applyFont="1"/>
    <xf borderId="0" fillId="10" fontId="31" numFmtId="0" xfId="0" applyAlignment="1" applyFont="1">
      <alignment readingOrder="0"/>
    </xf>
    <xf borderId="0" fillId="10" fontId="5" numFmtId="0" xfId="0" applyFont="1"/>
    <xf borderId="0" fillId="7" fontId="48" numFmtId="0" xfId="0" applyAlignment="1" applyFont="1">
      <alignment readingOrder="0" vertical="bottom"/>
    </xf>
    <xf borderId="0" fillId="0" fontId="49" numFmtId="0" xfId="0" applyAlignment="1" applyFont="1">
      <alignment readingOrder="0" vertical="bottom"/>
    </xf>
    <xf borderId="0" fillId="0" fontId="50" numFmtId="0" xfId="0" applyAlignment="1" applyFont="1">
      <alignment horizontal="center" readingOrder="0"/>
    </xf>
    <xf borderId="0" fillId="10" fontId="32" numFmtId="0" xfId="0" applyAlignment="1" applyFont="1">
      <alignment readingOrder="0"/>
    </xf>
    <xf borderId="0" fillId="10" fontId="31" numFmtId="0" xfId="0" applyAlignment="1" applyFont="1">
      <alignment readingOrder="0" vertical="bottom"/>
    </xf>
    <xf borderId="0" fillId="11" fontId="51" numFmtId="0" xfId="0" applyAlignment="1" applyFill="1" applyFont="1">
      <alignment horizontal="center" vertical="bottom"/>
    </xf>
    <xf borderId="0" fillId="11" fontId="51" numFmtId="0" xfId="0" applyAlignment="1" applyFont="1">
      <alignment horizontal="center" shrinkToFit="0" vertical="bottom" wrapText="0"/>
    </xf>
    <xf borderId="0" fillId="11" fontId="51" numFmtId="0" xfId="0" applyAlignment="1" applyFont="1">
      <alignment horizontal="center" readingOrder="0" vertical="bottom"/>
    </xf>
    <xf borderId="0" fillId="11" fontId="52" numFmtId="0" xfId="0" applyAlignment="1" applyFont="1">
      <alignment horizontal="center" vertical="bottom"/>
    </xf>
    <xf borderId="0" fillId="0" fontId="5" numFmtId="0" xfId="0" applyAlignment="1" applyFont="1">
      <alignment shrinkToFit="0" wrapText="0"/>
    </xf>
    <xf borderId="0" fillId="3" fontId="53" numFmtId="0" xfId="0" applyAlignment="1" applyFont="1">
      <alignment horizontal="left" readingOrder="0"/>
    </xf>
    <xf borderId="0" fillId="11" fontId="5" numFmtId="0" xfId="0" applyAlignment="1" applyFont="1">
      <alignment readingOrder="0"/>
    </xf>
    <xf borderId="0" fillId="11" fontId="5" numFmtId="0" xfId="0" applyAlignment="1" applyFont="1">
      <alignment readingOrder="0" shrinkToFit="0" wrapText="0"/>
    </xf>
    <xf borderId="0" fillId="11" fontId="5" numFmtId="0" xfId="0" applyFont="1"/>
    <xf borderId="0" fillId="0" fontId="54" numFmtId="0" xfId="0" applyFont="1"/>
    <xf borderId="0" fillId="0" fontId="55" numFmtId="0" xfId="0" applyAlignment="1" applyFont="1">
      <alignment horizontal="right" readingOrder="0"/>
    </xf>
    <xf borderId="0" fillId="0" fontId="55" numFmtId="0" xfId="0" applyFont="1"/>
    <xf borderId="0" fillId="0" fontId="55" numFmtId="0" xfId="0" applyAlignment="1" applyFont="1">
      <alignment readingOrder="0"/>
    </xf>
    <xf borderId="0" fillId="0" fontId="54" numFmtId="0" xfId="0" applyAlignment="1" applyFont="1">
      <alignment shrinkToFit="0" wrapText="0"/>
    </xf>
    <xf borderId="0" fillId="11" fontId="51" numFmtId="0" xfId="0" applyAlignment="1" applyFont="1">
      <alignment horizontal="center" vertical="bottom"/>
    </xf>
    <xf borderId="0" fillId="0" fontId="54" numFmtId="0" xfId="0" applyAlignment="1" applyFont="1">
      <alignment readingOrder="0"/>
    </xf>
    <xf borderId="0" fillId="0" fontId="56" numFmtId="0" xfId="0" applyAlignment="1" applyFont="1">
      <alignment vertical="bottom"/>
    </xf>
    <xf borderId="0" fillId="3" fontId="57" numFmtId="0" xfId="0" applyAlignment="1" applyFont="1">
      <alignment readingOrder="0" shrinkToFit="0" wrapText="0"/>
    </xf>
    <xf borderId="0" fillId="0" fontId="58" numFmtId="0" xfId="0" applyAlignment="1" applyFont="1">
      <alignment horizontal="right" readingOrder="0" shrinkToFit="0" wrapText="0"/>
    </xf>
    <xf borderId="0" fillId="0" fontId="59" numFmtId="0" xfId="0" applyAlignment="1" applyFont="1">
      <alignment shrinkToFit="0" vertical="bottom" wrapText="0"/>
    </xf>
    <xf borderId="0" fillId="0" fontId="27" numFmtId="0" xfId="0" applyAlignment="1" applyFont="1">
      <alignment horizontal="right" readingOrder="0"/>
    </xf>
    <xf borderId="0" fillId="3" fontId="60" numFmtId="0" xfId="0" applyAlignment="1" applyFont="1">
      <alignment horizontal="right" readingOrder="0"/>
    </xf>
    <xf borderId="0" fillId="0" fontId="61" numFmtId="0" xfId="0" applyAlignment="1" applyFont="1">
      <alignment horizontal="right" vertical="bottom"/>
    </xf>
    <xf borderId="0" fillId="0" fontId="17" numFmtId="0" xfId="0" applyAlignment="1" applyFont="1">
      <alignment readingOrder="0" vertical="bottom"/>
    </xf>
    <xf borderId="0" fillId="0" fontId="59" numFmtId="0" xfId="0" applyFont="1"/>
    <xf borderId="0" fillId="0" fontId="30" numFmtId="0" xfId="0" applyAlignment="1" applyFont="1">
      <alignment horizontal="left" readingOrder="0"/>
    </xf>
    <xf borderId="0" fillId="0" fontId="61" numFmtId="0" xfId="0" applyFont="1"/>
    <xf borderId="0" fillId="12" fontId="2" numFmtId="0" xfId="0" applyAlignment="1" applyFill="1" applyFont="1">
      <alignment vertical="bottom"/>
    </xf>
    <xf borderId="0" fillId="12" fontId="5" numFmtId="0" xfId="0" applyAlignment="1" applyFont="1">
      <alignment horizontal="right"/>
    </xf>
    <xf borderId="0" fillId="12" fontId="5" numFmtId="0" xfId="0" applyFont="1"/>
    <xf borderId="0" fillId="12" fontId="5" numFmtId="0" xfId="0" applyAlignment="1" applyFont="1">
      <alignment shrinkToFit="0" wrapText="0"/>
    </xf>
    <xf borderId="0" fillId="0" fontId="62" numFmtId="0" xfId="0" applyAlignment="1" applyFont="1">
      <alignment horizontal="right" readingOrder="0"/>
    </xf>
    <xf borderId="0" fillId="0" fontId="59" numFmtId="0" xfId="0" applyAlignment="1" applyFont="1">
      <alignment readingOrder="0" shrinkToFit="0" vertical="bottom" wrapText="0"/>
    </xf>
    <xf borderId="0" fillId="3" fontId="62" numFmtId="0" xfId="0" applyAlignment="1" applyFont="1">
      <alignment horizontal="left" readingOrder="0"/>
    </xf>
    <xf borderId="0" fillId="0" fontId="63" numFmtId="0" xfId="0" applyAlignment="1" applyFont="1">
      <alignment horizontal="left" readingOrder="0"/>
    </xf>
    <xf borderId="0" fillId="0" fontId="64" numFmtId="0" xfId="0" applyAlignment="1" applyFont="1">
      <alignment horizontal="left" readingOrder="0"/>
    </xf>
    <xf borderId="0" fillId="0" fontId="59" numFmtId="0" xfId="0" applyAlignment="1" applyFont="1">
      <alignment horizontal="right" readingOrder="0" vertical="bottom"/>
    </xf>
    <xf borderId="0" fillId="5" fontId="59" numFmtId="0" xfId="0" applyAlignment="1" applyFont="1">
      <alignment shrinkToFit="0" vertical="bottom" wrapText="0"/>
    </xf>
    <xf borderId="0" fillId="5" fontId="61" numFmtId="0" xfId="0" applyAlignment="1" applyFont="1">
      <alignment horizontal="right"/>
    </xf>
    <xf borderId="0" fillId="5" fontId="59" numFmtId="0" xfId="0" applyAlignment="1" applyFont="1">
      <alignment vertical="bottom"/>
    </xf>
    <xf borderId="0" fillId="5" fontId="61" numFmtId="0" xfId="0" applyFont="1"/>
    <xf borderId="0" fillId="5" fontId="61" numFmtId="0" xfId="0" applyAlignment="1" applyFont="1">
      <alignment vertical="bottom"/>
    </xf>
    <xf borderId="0" fillId="5" fontId="59" numFmtId="0" xfId="0" applyFont="1"/>
    <xf borderId="0" fillId="5" fontId="59" numFmtId="0" xfId="0" applyAlignment="1" applyFont="1">
      <alignment shrinkToFit="0" wrapText="0"/>
    </xf>
    <xf borderId="0" fillId="5" fontId="5" numFmtId="0" xfId="0" applyFont="1"/>
    <xf borderId="0" fillId="0" fontId="61" numFmtId="0" xfId="0" applyAlignment="1" applyFont="1">
      <alignment readingOrder="0" vertical="bottom"/>
    </xf>
    <xf borderId="0" fillId="3" fontId="65" numFmtId="0" xfId="0" applyAlignment="1" applyFont="1">
      <alignment horizontal="left" readingOrder="0"/>
    </xf>
    <xf borderId="0" fillId="5" fontId="2" numFmtId="0" xfId="0" applyAlignment="1" applyFont="1">
      <alignment vertical="bottom"/>
    </xf>
    <xf borderId="0" fillId="5" fontId="61" numFmtId="0" xfId="0" applyAlignment="1" applyFont="1">
      <alignment horizontal="right" vertical="bottom"/>
    </xf>
    <xf borderId="0" fillId="5" fontId="2" numFmtId="0" xfId="0" applyAlignment="1" applyFont="1">
      <alignment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13" fontId="59" numFmtId="0" xfId="0" applyAlignment="1" applyFill="1" applyFont="1">
      <alignment shrinkToFit="0" vertical="bottom" wrapText="0"/>
    </xf>
    <xf borderId="0" fillId="13" fontId="61" numFmtId="0" xfId="0" applyAlignment="1" applyFont="1">
      <alignment horizontal="right"/>
    </xf>
    <xf borderId="0" fillId="13" fontId="2" numFmtId="0" xfId="0" applyAlignment="1" applyFont="1">
      <alignment vertical="bottom"/>
    </xf>
    <xf borderId="0" fillId="13" fontId="61" numFmtId="0" xfId="0" applyFont="1"/>
    <xf borderId="0" fillId="13" fontId="61" numFmtId="0" xfId="0" applyAlignment="1" applyFont="1">
      <alignment horizontal="right" vertical="bottom"/>
    </xf>
    <xf borderId="0" fillId="13" fontId="2" numFmtId="0" xfId="0" applyAlignment="1" applyFont="1">
      <alignment shrinkToFit="0" vertical="bottom" wrapText="0"/>
    </xf>
    <xf borderId="0" fillId="13" fontId="2" numFmtId="0" xfId="0" applyAlignment="1" applyFont="1">
      <alignment shrinkToFit="0" vertical="bottom" wrapText="0"/>
    </xf>
    <xf borderId="0" fillId="13" fontId="59" numFmtId="0" xfId="0" applyFont="1"/>
    <xf borderId="0" fillId="13" fontId="5" numFmtId="0" xfId="0" applyFont="1"/>
    <xf borderId="0" fillId="12" fontId="59" numFmtId="0" xfId="0" applyAlignment="1" applyFont="1">
      <alignment shrinkToFit="0" vertical="bottom" wrapText="0"/>
    </xf>
    <xf borderId="0" fillId="12" fontId="61" numFmtId="0" xfId="0" applyAlignment="1" applyFont="1">
      <alignment horizontal="right" readingOrder="0"/>
    </xf>
    <xf borderId="0" fillId="12" fontId="61" numFmtId="0" xfId="0" applyFont="1"/>
    <xf borderId="0" fillId="12" fontId="61" numFmtId="0" xfId="0" applyAlignment="1" applyFont="1">
      <alignment vertical="bottom"/>
    </xf>
    <xf borderId="0" fillId="12" fontId="2" numFmtId="0" xfId="0" applyAlignment="1" applyFont="1">
      <alignment shrinkToFit="0" vertical="bottom" wrapText="0"/>
    </xf>
    <xf borderId="0" fillId="12" fontId="59" numFmtId="0" xfId="0" applyFont="1"/>
    <xf borderId="0" fillId="13" fontId="2" numFmtId="0" xfId="0" applyAlignment="1" applyFont="1">
      <alignment readingOrder="0" shrinkToFit="0" vertical="bottom" wrapText="0"/>
    </xf>
    <xf borderId="0" fillId="0" fontId="17" numFmtId="3" xfId="0" applyAlignment="1" applyFont="1" applyNumberFormat="1">
      <alignment readingOrder="0" vertical="bottom"/>
    </xf>
    <xf borderId="0" fillId="13" fontId="59" numFmtId="0" xfId="0" applyAlignment="1" applyFont="1">
      <alignment readingOrder="0"/>
    </xf>
    <xf borderId="0" fillId="0" fontId="6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67" numFmtId="0" xfId="0" applyAlignment="1" applyFont="1">
      <alignment horizontal="left" readingOrder="0"/>
    </xf>
    <xf borderId="0" fillId="13" fontId="61" numFmtId="0" xfId="0" applyAlignment="1" applyFont="1">
      <alignment vertical="bottom"/>
    </xf>
    <xf borderId="0" fillId="3" fontId="59" numFmtId="0" xfId="0" applyAlignment="1" applyFont="1">
      <alignment shrinkToFit="0" vertical="bottom" wrapText="0"/>
    </xf>
    <xf borderId="0" fillId="3" fontId="27" numFmtId="0" xfId="0" applyAlignment="1" applyFont="1">
      <alignment readingOrder="0"/>
    </xf>
    <xf borderId="0" fillId="3" fontId="2" numFmtId="0" xfId="0" applyAlignment="1" applyFont="1">
      <alignment vertical="bottom"/>
    </xf>
    <xf borderId="0" fillId="3" fontId="61" numFmtId="0" xfId="0" applyFont="1"/>
    <xf borderId="0" fillId="3" fontId="61" numFmtId="0" xfId="0" applyAlignment="1" applyFont="1">
      <alignment horizontal="right" vertical="bottom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3" fontId="59" numFmtId="0" xfId="0" applyFont="1"/>
    <xf borderId="0" fillId="3" fontId="5" numFmtId="0" xfId="0" applyFont="1"/>
    <xf borderId="0" fillId="0" fontId="68" numFmtId="0" xfId="0" applyAlignment="1" applyFont="1">
      <alignment readingOrder="0"/>
    </xf>
    <xf borderId="0" fillId="3" fontId="27" numFmtId="0" xfId="0" applyAlignment="1" applyFont="1">
      <alignment horizontal="left" readingOrder="0"/>
    </xf>
    <xf borderId="0" fillId="0" fontId="59" numFmtId="0" xfId="0" applyAlignment="1" applyFont="1">
      <alignment vertical="bottom"/>
    </xf>
    <xf borderId="0" fillId="4" fontId="59" numFmtId="0" xfId="0" applyAlignment="1" applyFont="1">
      <alignment shrinkToFit="0" vertical="bottom" wrapText="0"/>
    </xf>
    <xf borderId="0" fillId="4" fontId="61" numFmtId="0" xfId="0" applyAlignment="1" applyFont="1">
      <alignment horizontal="right" readingOrder="0"/>
    </xf>
    <xf borderId="0" fillId="4" fontId="2" numFmtId="0" xfId="0" applyAlignment="1" applyFont="1">
      <alignment vertical="bottom"/>
    </xf>
    <xf borderId="0" fillId="4" fontId="61" numFmtId="0" xfId="0" applyFont="1"/>
    <xf borderId="0" fillId="4" fontId="61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  <xf borderId="0" fillId="4" fontId="59" numFmtId="0" xfId="0" applyAlignment="1" applyFont="1">
      <alignment vertical="bottom"/>
    </xf>
    <xf borderId="0" fillId="4" fontId="59" numFmtId="0" xfId="0" applyFont="1"/>
    <xf borderId="0" fillId="4" fontId="5" numFmtId="0" xfId="0" applyFont="1"/>
    <xf borderId="0" fillId="12" fontId="59" numFmtId="0" xfId="0" applyAlignment="1" applyFont="1">
      <alignment vertical="bottom"/>
    </xf>
    <xf borderId="0" fillId="0" fontId="59" numFmtId="164" xfId="0" applyAlignment="1" applyFont="1" applyNumberFormat="1">
      <alignment horizontal="right" vertical="bottom"/>
    </xf>
    <xf borderId="0" fillId="0" fontId="27" numFmtId="0" xfId="0" applyAlignment="1" applyFont="1">
      <alignment readingOrder="0"/>
    </xf>
    <xf borderId="0" fillId="0" fontId="61" numFmtId="0" xfId="0" applyAlignment="1" applyFont="1">
      <alignment horizontal="right"/>
    </xf>
    <xf borderId="0" fillId="0" fontId="59" numFmtId="0" xfId="0" applyAlignment="1" applyFont="1">
      <alignment readingOrder="0"/>
    </xf>
    <xf borderId="0" fillId="13" fontId="2" numFmtId="0" xfId="0" applyAlignment="1" applyFont="1">
      <alignment horizontal="right" vertical="bottom"/>
    </xf>
    <xf borderId="0" fillId="13" fontId="17" numFmtId="0" xfId="0" applyAlignment="1" applyFont="1">
      <alignment vertical="bottom"/>
    </xf>
    <xf borderId="0" fillId="3" fontId="69" numFmtId="0" xfId="0" applyAlignment="1" applyFont="1">
      <alignment readingOrder="0"/>
    </xf>
    <xf borderId="0" fillId="0" fontId="27" numFmtId="0" xfId="0" applyAlignment="1" applyFont="1">
      <alignment readingOrder="0" shrinkToFit="0" wrapText="0"/>
    </xf>
    <xf borderId="0" fillId="0" fontId="70" numFmtId="0" xfId="0" applyAlignment="1" applyFont="1">
      <alignment horizontal="left" readingOrder="0"/>
    </xf>
    <xf borderId="0" fillId="14" fontId="27" numFmtId="0" xfId="0" applyAlignment="1" applyFill="1" applyFont="1">
      <alignment horizontal="left" readingOrder="0"/>
    </xf>
    <xf borderId="0" fillId="0" fontId="19" numFmtId="0" xfId="0" applyAlignment="1" applyFont="1">
      <alignment horizontal="right" readingOrder="0"/>
    </xf>
    <xf borderId="0" fillId="12" fontId="15" numFmtId="0" xfId="0" applyAlignment="1" applyFont="1">
      <alignment horizontal="right" readingOrder="0"/>
    </xf>
    <xf borderId="0" fillId="12" fontId="71" numFmtId="0" xfId="0" applyFont="1"/>
    <xf borderId="0" fillId="12" fontId="71" numFmtId="0" xfId="0" applyAlignment="1" applyFont="1">
      <alignment shrinkToFit="0" wrapText="0"/>
    </xf>
    <xf borderId="0" fillId="12" fontId="72" numFmtId="0" xfId="0" applyAlignment="1" applyFont="1">
      <alignment shrinkToFit="0" vertical="bottom" wrapText="0"/>
    </xf>
    <xf borderId="0" fillId="0" fontId="73" numFmtId="0" xfId="0" applyAlignment="1" applyFont="1">
      <alignment vertical="bottom"/>
    </xf>
    <xf borderId="0" fillId="12" fontId="5" numFmtId="0" xfId="0" applyAlignment="1" applyFont="1">
      <alignment horizontal="right" readingOrder="0"/>
    </xf>
    <xf borderId="0" fillId="12" fontId="15" numFmtId="0" xfId="0" applyFont="1"/>
    <xf borderId="0" fillId="0" fontId="17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6" fontId="26" numFmtId="0" xfId="0" applyAlignment="1" applyFont="1">
      <alignment horizontal="left" readingOrder="0" shrinkToFit="0" wrapText="0"/>
    </xf>
    <xf borderId="0" fillId="12" fontId="2" numFmtId="0" xfId="0" applyAlignment="1" applyFont="1">
      <alignment horizontal="right" readingOrder="0" vertical="bottom"/>
    </xf>
    <xf borderId="0" fillId="12" fontId="28" numFmtId="0" xfId="0" applyAlignment="1" applyFont="1">
      <alignment readingOrder="0"/>
    </xf>
    <xf borderId="0" fillId="12" fontId="2" numFmtId="0" xfId="0" applyAlignment="1" applyFont="1">
      <alignment shrinkToFit="0" vertical="bottom" wrapText="0"/>
    </xf>
    <xf borderId="0" fillId="12" fontId="17" numFmtId="0" xfId="0" applyAlignment="1" applyFont="1">
      <alignment shrinkToFit="0" vertical="bottom" wrapText="0"/>
    </xf>
    <xf borderId="0" fillId="13" fontId="17" numFmtId="0" xfId="0" applyAlignment="1" applyFont="1">
      <alignment shrinkToFit="0" vertical="bottom" wrapText="0"/>
    </xf>
    <xf borderId="0" fillId="13" fontId="2" numFmtId="0" xfId="0" applyAlignment="1" applyFont="1">
      <alignment readingOrder="0" vertical="bottom"/>
    </xf>
    <xf borderId="0" fillId="12" fontId="17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5" fontId="17" numFmtId="0" xfId="0" applyAlignment="1" applyFont="1">
      <alignment shrinkToFit="0" vertical="bottom" wrapText="0"/>
    </xf>
    <xf borderId="0" fillId="12" fontId="2" numFmtId="0" xfId="0" applyAlignment="1" applyFont="1">
      <alignment vertical="bottom"/>
    </xf>
    <xf borderId="0" fillId="12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readingOrder="0" shrinkToFit="0" vertical="bottom" wrapText="0"/>
    </xf>
    <xf borderId="0" fillId="5" fontId="2" numFmtId="0" xfId="0" applyAlignment="1" applyFont="1">
      <alignment vertical="bottom"/>
    </xf>
    <xf borderId="0" fillId="3" fontId="74" numFmtId="0" xfId="0" applyAlignment="1" applyFont="1">
      <alignment horizontal="left" readingOrder="0"/>
    </xf>
    <xf borderId="0" fillId="5" fontId="5" numFmtId="0" xfId="0" applyAlignment="1" applyFont="1">
      <alignment readingOrder="0"/>
    </xf>
    <xf borderId="0" fillId="15" fontId="2" numFmtId="0" xfId="0" applyAlignment="1" applyFill="1" applyFont="1">
      <alignment vertical="bottom"/>
    </xf>
    <xf borderId="0" fillId="15" fontId="2" numFmtId="0" xfId="0" applyAlignment="1" applyFont="1">
      <alignment horizontal="right" vertical="bottom"/>
    </xf>
    <xf borderId="0" fillId="15" fontId="17" numFmtId="0" xfId="0" applyAlignment="1" applyFont="1">
      <alignment vertical="bottom"/>
    </xf>
    <xf borderId="0" fillId="15" fontId="2" numFmtId="0" xfId="0" applyAlignment="1" applyFont="1">
      <alignment shrinkToFit="0" vertical="bottom" wrapText="0"/>
    </xf>
    <xf borderId="0" fillId="15" fontId="5" numFmtId="0" xfId="0" applyFont="1"/>
    <xf borderId="0" fillId="15" fontId="17" numFmtId="0" xfId="0" applyAlignment="1" applyFont="1">
      <alignment readingOrder="0" vertical="bottom"/>
    </xf>
    <xf borderId="0" fillId="15" fontId="2" numFmtId="0" xfId="0" applyAlignment="1" applyFont="1">
      <alignment shrinkToFit="0" vertical="bottom" wrapText="0"/>
    </xf>
    <xf borderId="0" fillId="15" fontId="5" numFmtId="0" xfId="0" applyAlignment="1" applyFont="1">
      <alignment readingOrder="0"/>
    </xf>
    <xf borderId="0" fillId="3" fontId="27" numFmtId="0" xfId="0" applyAlignment="1" applyFont="1">
      <alignment horizontal="right" readingOrder="0"/>
    </xf>
    <xf borderId="0" fillId="13" fontId="2" numFmtId="0" xfId="0" applyAlignment="1" applyFont="1">
      <alignment readingOrder="0" shrinkToFit="0" vertical="bottom" wrapText="0"/>
    </xf>
    <xf borderId="0" fillId="13" fontId="5" numFmtId="0" xfId="0" applyAlignment="1" applyFont="1">
      <alignment readingOrder="0"/>
    </xf>
    <xf borderId="0" fillId="4" fontId="5" numFmtId="0" xfId="0" applyAlignment="1" applyFont="1">
      <alignment horizontal="right" readingOrder="0"/>
    </xf>
    <xf borderId="0" fillId="4" fontId="17" numFmtId="0" xfId="0" applyAlignment="1" applyFont="1">
      <alignment shrinkToFit="0" vertical="bottom" wrapText="0"/>
    </xf>
    <xf borderId="0" fillId="12" fontId="5" numFmtId="0" xfId="0" applyAlignment="1" applyFont="1">
      <alignment readingOrder="0"/>
    </xf>
    <xf borderId="0" fillId="5" fontId="2" numFmtId="0" xfId="0" applyAlignment="1" applyFont="1">
      <alignment horizontal="right" readingOrder="0" vertical="bottom"/>
    </xf>
    <xf borderId="0" fillId="13" fontId="2" numFmtId="0" xfId="0" applyAlignment="1" applyFont="1">
      <alignment horizontal="right" readingOrder="0" vertical="bottom"/>
    </xf>
    <xf borderId="0" fillId="3" fontId="75" numFmtId="0" xfId="0" applyAlignment="1" applyFont="1">
      <alignment horizontal="center" readingOrder="0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right" readingOrder="0"/>
    </xf>
    <xf borderId="0" fillId="15" fontId="59" numFmtId="0" xfId="0" applyAlignment="1" applyFont="1">
      <alignment horizontal="left" readingOrder="0" shrinkToFit="0" vertical="bottom" wrapText="0"/>
    </xf>
    <xf borderId="0" fillId="15" fontId="59" numFmtId="3" xfId="0" applyAlignment="1" applyFont="1" applyNumberFormat="1">
      <alignment shrinkToFit="0" vertical="bottom" wrapText="0"/>
    </xf>
    <xf borderId="0" fillId="15" fontId="59" numFmtId="49" xfId="0" applyAlignment="1" applyFont="1" applyNumberFormat="1">
      <alignment shrinkToFit="0" vertical="bottom" wrapText="0"/>
    </xf>
    <xf borderId="0" fillId="0" fontId="17" numFmtId="0" xfId="0" applyAlignment="1" applyFont="1">
      <alignment vertical="bottom"/>
    </xf>
    <xf borderId="0" fillId="0" fontId="59" numFmtId="0" xfId="0" applyAlignment="1" applyFont="1">
      <alignment horizontal="left" readingOrder="0" shrinkToFit="0" vertical="bottom" wrapText="0"/>
    </xf>
    <xf borderId="0" fillId="0" fontId="17" numFmtId="3" xfId="0" applyAlignment="1" applyFont="1" applyNumberFormat="1">
      <alignment vertical="bottom"/>
    </xf>
    <xf borderId="0" fillId="0" fontId="59" numFmtId="49" xfId="0" applyAlignment="1" applyFont="1" applyNumberFormat="1">
      <alignment shrinkToFit="0" vertical="bottom" wrapText="0"/>
    </xf>
    <xf borderId="0" fillId="0" fontId="76" numFmtId="3" xfId="0" applyAlignment="1" applyFont="1" applyNumberFormat="1">
      <alignment shrinkToFit="0" vertical="bottom" wrapText="0"/>
    </xf>
    <xf borderId="0" fillId="0" fontId="77" numFmtId="49" xfId="0" applyAlignment="1" applyFont="1" applyNumberFormat="1">
      <alignment shrinkToFit="0" vertical="bottom" wrapText="0"/>
    </xf>
    <xf borderId="0" fillId="15" fontId="59" numFmtId="0" xfId="0" applyAlignment="1" applyFont="1">
      <alignment horizontal="left" readingOrder="0" shrinkToFit="0" vertical="bottom" wrapText="0"/>
    </xf>
    <xf borderId="0" fillId="15" fontId="59" numFmtId="166" xfId="0" applyAlignment="1" applyFont="1" applyNumberFormat="1">
      <alignment horizontal="left" readingOrder="0" shrinkToFit="0" vertical="bottom" wrapText="0"/>
    </xf>
    <xf borderId="0" fillId="3" fontId="59" numFmtId="0" xfId="0" applyAlignment="1" applyFont="1">
      <alignment horizontal="left" readingOrder="0" shrinkToFit="0" vertical="bottom" wrapText="0"/>
    </xf>
    <xf borderId="0" fillId="15" fontId="59" numFmtId="0" xfId="0" applyAlignment="1" applyFont="1">
      <alignment horizontal="left" shrinkToFit="0" vertical="bottom" wrapText="0"/>
    </xf>
    <xf borderId="0" fillId="0" fontId="59" numFmtId="0" xfId="0" applyAlignment="1" applyFont="1">
      <alignment horizontal="left" shrinkToFit="0" vertical="bottom" wrapText="0"/>
    </xf>
    <xf borderId="0" fillId="3" fontId="59" numFmtId="166" xfId="0" applyAlignment="1" applyFont="1" applyNumberFormat="1">
      <alignment horizontal="left" shrinkToFit="0" vertical="bottom" wrapText="0"/>
    </xf>
    <xf borderId="0" fillId="0" fontId="2" numFmtId="3" xfId="0" applyAlignment="1" applyFont="1" applyNumberFormat="1">
      <alignment horizontal="right" vertical="bottom"/>
    </xf>
    <xf borderId="0" fillId="0" fontId="17" numFmtId="3" xfId="0" applyAlignment="1" applyFont="1" applyNumberFormat="1">
      <alignment horizontal="right" vertical="bottom"/>
    </xf>
    <xf borderId="0" fillId="16" fontId="17" numFmtId="0" xfId="0" applyAlignment="1" applyFill="1" applyFont="1">
      <alignment vertical="bottom"/>
    </xf>
    <xf borderId="0" fillId="17" fontId="17" numFmtId="0" xfId="0" applyAlignment="1" applyFill="1" applyFont="1">
      <alignment vertical="bottom"/>
    </xf>
    <xf borderId="0" fillId="0" fontId="17" numFmtId="0" xfId="0" applyAlignment="1" applyFont="1">
      <alignment shrinkToFit="0" vertical="bottom" wrapText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horizontal="left" readingOrder="0"/>
    </xf>
    <xf borderId="0" fillId="0" fontId="78" numFmtId="0" xfId="0" applyAlignment="1" applyFont="1">
      <alignment readingOrder="0" vertical="bottom"/>
    </xf>
    <xf borderId="0" fillId="0" fontId="32" numFmtId="0" xfId="0" applyAlignment="1" applyFont="1">
      <alignment horizontal="right" readingOrder="0"/>
    </xf>
    <xf borderId="0" fillId="0" fontId="33" numFmtId="0" xfId="0" applyAlignment="1" applyFont="1">
      <alignment readingOrder="0"/>
    </xf>
    <xf borderId="0" fillId="0" fontId="31" numFmtId="0" xfId="0" applyAlignment="1" applyFont="1">
      <alignment shrinkToFit="0" vertical="bottom" wrapText="0"/>
    </xf>
    <xf borderId="0" fillId="0" fontId="79" numFmtId="0" xfId="0" applyAlignment="1" applyFont="1">
      <alignment readingOrder="0"/>
    </xf>
    <xf borderId="0" fillId="0" fontId="32" numFmtId="0" xfId="0" applyAlignment="1" applyFont="1">
      <alignment horizontal="left" readingOrder="0"/>
    </xf>
    <xf borderId="0" fillId="0" fontId="31" numFmtId="0" xfId="0" applyAlignment="1" applyFont="1">
      <alignment horizontal="left" readingOrder="0"/>
    </xf>
    <xf borderId="0" fillId="17" fontId="17" numFmtId="0" xfId="0" applyAlignment="1" applyFont="1">
      <alignment shrinkToFit="0" vertical="bottom" wrapText="0"/>
    </xf>
    <xf borderId="0" fillId="0" fontId="32" numFmtId="0" xfId="0" applyAlignment="1" applyFont="1">
      <alignment horizontal="right"/>
    </xf>
    <xf borderId="0" fillId="0" fontId="32" numFmtId="0" xfId="0" applyAlignment="1" applyFont="1">
      <alignment horizontal="center" readingOrder="0"/>
    </xf>
    <xf borderId="0" fillId="0" fontId="31" numFmtId="0" xfId="0" applyAlignment="1" applyFont="1">
      <alignment shrinkToFit="0" wrapText="0"/>
    </xf>
    <xf borderId="0" fillId="0" fontId="37" numFmtId="0" xfId="0" applyAlignment="1" applyFont="1">
      <alignment readingOrder="0"/>
    </xf>
    <xf borderId="0" fillId="0" fontId="80" numFmtId="0" xfId="0" applyAlignment="1" applyFont="1">
      <alignment readingOrder="0"/>
    </xf>
    <xf borderId="0" fillId="0" fontId="37" numFmtId="0" xfId="0" applyAlignment="1" applyFont="1">
      <alignment shrinkToFit="0" vertical="bottom" wrapText="0"/>
    </xf>
    <xf borderId="0" fillId="0" fontId="79" numFmtId="165" xfId="0" applyAlignment="1" applyFont="1" applyNumberFormat="1">
      <alignment readingOrder="0"/>
    </xf>
    <xf borderId="0" fillId="0" fontId="31" numFmtId="0" xfId="0" applyAlignment="1" applyFont="1">
      <alignment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0" fontId="81" numFmtId="0" xfId="0" applyAlignment="1" applyFont="1">
      <alignment horizontal="center" readingOrder="0"/>
    </xf>
    <xf borderId="0" fillId="0" fontId="31" numFmtId="0" xfId="0" applyAlignment="1" applyFont="1">
      <alignment readingOrder="0" shrinkToFit="0" wrapText="0"/>
    </xf>
    <xf borderId="0" fillId="0" fontId="43" numFmtId="0" xfId="0" applyAlignment="1" applyFont="1">
      <alignment readingOrder="0" shrinkToFit="0" wrapText="0"/>
    </xf>
    <xf borderId="0" fillId="0" fontId="32" numFmtId="0" xfId="0" applyAlignment="1" applyFont="1">
      <alignment readingOrder="0" shrinkToFit="0" wrapText="0"/>
    </xf>
    <xf borderId="0" fillId="0" fontId="44" numFmtId="0" xfId="0" applyAlignment="1" applyFont="1">
      <alignment horizontal="left" readingOrder="0"/>
    </xf>
    <xf borderId="0" fillId="0" fontId="82" numFmtId="0" xfId="0" applyAlignment="1" applyFont="1">
      <alignment shrinkToFit="0" vertical="bottom" wrapText="0"/>
    </xf>
    <xf borderId="0" fillId="0" fontId="46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1" numFmtId="0" xfId="0" applyAlignment="1" applyFont="1">
      <alignment readingOrder="0" shrinkToFit="0" vertical="bottom" wrapText="0"/>
    </xf>
    <xf borderId="0" fillId="0" fontId="31" numFmtId="0" xfId="0" applyAlignment="1" applyFont="1">
      <alignment horizontal="right" vertical="bottom"/>
    </xf>
    <xf borderId="0" fillId="0" fontId="31" numFmtId="0" xfId="0" applyAlignment="1" applyFont="1">
      <alignment horizontal="right" readingOrder="0" vertical="bottom"/>
    </xf>
    <xf borderId="0" fillId="0" fontId="83" numFmtId="49" xfId="0" applyAlignment="1" applyFont="1" applyNumberFormat="1">
      <alignment shrinkToFit="0" vertical="bottom" wrapText="1"/>
    </xf>
    <xf borderId="0" fillId="0" fontId="83" numFmtId="0" xfId="0" applyAlignment="1" applyFont="1">
      <alignment shrinkToFit="0" vertical="bottom" wrapText="1"/>
    </xf>
    <xf borderId="0" fillId="0" fontId="83" numFmtId="0" xfId="0" applyAlignment="1" applyFont="1">
      <alignment horizontal="center" shrinkToFit="0" vertical="bottom" wrapText="1"/>
    </xf>
    <xf borderId="0" fillId="0" fontId="83" numFmtId="0" xfId="0" applyAlignment="1" applyFont="1">
      <alignment shrinkToFit="0" vertical="bottom" wrapText="1"/>
    </xf>
    <xf borderId="0" fillId="18" fontId="84" numFmtId="0" xfId="0" applyAlignment="1" applyFill="1" applyFont="1">
      <alignment horizontal="center" readingOrder="0" shrinkToFit="0" vertical="bottom" wrapText="1"/>
    </xf>
    <xf borderId="0" fillId="0" fontId="84" numFmtId="0" xfId="0" applyAlignment="1" applyFont="1">
      <alignment readingOrder="0" shrinkToFit="0" vertical="bottom" wrapText="1"/>
    </xf>
    <xf borderId="0" fillId="0" fontId="84" numFmtId="0" xfId="0" applyAlignment="1" applyFont="1">
      <alignment shrinkToFit="0" vertical="bottom" wrapText="1"/>
    </xf>
    <xf borderId="0" fillId="3" fontId="84" numFmtId="49" xfId="0" applyAlignment="1" applyFont="1" applyNumberFormat="1">
      <alignment vertical="bottom"/>
    </xf>
    <xf borderId="0" fillId="3" fontId="84" numFmtId="0" xfId="0" applyAlignment="1" applyFont="1">
      <alignment vertical="bottom"/>
    </xf>
    <xf borderId="0" fillId="3" fontId="84" numFmtId="0" xfId="0" applyAlignment="1" applyFont="1">
      <alignment horizontal="center" vertical="bottom"/>
    </xf>
    <xf borderId="0" fillId="3" fontId="84" numFmtId="0" xfId="0" applyAlignment="1" applyFont="1">
      <alignment shrinkToFit="0" vertical="bottom" wrapText="0"/>
    </xf>
    <xf borderId="0" fillId="3" fontId="84" numFmtId="0" xfId="0" applyAlignment="1" applyFont="1">
      <alignment readingOrder="0" vertical="bottom"/>
    </xf>
    <xf borderId="0" fillId="18" fontId="84" numFmtId="49" xfId="0" applyAlignment="1" applyFont="1" applyNumberFormat="1">
      <alignment vertical="bottom"/>
    </xf>
    <xf borderId="0" fillId="18" fontId="84" numFmtId="0" xfId="0" applyAlignment="1" applyFont="1">
      <alignment vertical="bottom"/>
    </xf>
    <xf borderId="0" fillId="18" fontId="84" numFmtId="0" xfId="0" applyAlignment="1" applyFont="1">
      <alignment horizontal="center" vertical="bottom"/>
    </xf>
    <xf borderId="0" fillId="18" fontId="84" numFmtId="0" xfId="0" applyAlignment="1" applyFont="1">
      <alignment shrinkToFit="0" vertical="bottom" wrapText="0"/>
    </xf>
    <xf borderId="0" fillId="18" fontId="84" numFmtId="0" xfId="0" applyAlignment="1" applyFont="1">
      <alignment readingOrder="0" vertical="bottom"/>
    </xf>
    <xf borderId="0" fillId="0" fontId="84" numFmtId="0" xfId="0" applyFont="1"/>
    <xf borderId="0" fillId="18" fontId="84" numFmtId="3" xfId="0" applyAlignment="1" applyFont="1" applyNumberFormat="1">
      <alignment readingOrder="0" vertical="bottom"/>
    </xf>
    <xf borderId="0" fillId="3" fontId="85" numFmtId="0" xfId="0" applyAlignment="1" applyFont="1">
      <alignment horizontal="center" vertical="bottom"/>
    </xf>
    <xf borderId="0" fillId="3" fontId="86" numFmtId="0" xfId="0" applyAlignment="1" applyFont="1">
      <alignment horizontal="center" readingOrder="0" vertical="bottom"/>
    </xf>
    <xf borderId="0" fillId="3" fontId="87" numFmtId="0" xfId="0" applyAlignment="1" applyFont="1">
      <alignment horizontal="center" readingOrder="0" vertical="bottom"/>
    </xf>
    <xf borderId="0" fillId="18" fontId="88" numFmtId="0" xfId="0" applyAlignment="1" applyFont="1">
      <alignment horizontal="center" vertical="bottom"/>
    </xf>
    <xf borderId="0" fillId="18" fontId="89" numFmtId="0" xfId="0" applyAlignment="1" applyFont="1">
      <alignment vertical="bottom"/>
    </xf>
    <xf borderId="0" fillId="3" fontId="84" numFmtId="0" xfId="0" applyAlignment="1" applyFont="1">
      <alignment horizontal="center" shrinkToFit="0" vertical="bottom" wrapText="0"/>
    </xf>
    <xf borderId="0" fillId="18" fontId="90" numFmtId="0" xfId="0" applyAlignment="1" applyFont="1">
      <alignment horizontal="center" readingOrder="0" vertical="bottom"/>
    </xf>
    <xf borderId="0" fillId="18" fontId="84" numFmtId="0" xfId="0" applyAlignment="1" applyFont="1">
      <alignment horizontal="center" shrinkToFit="0" vertical="bottom" wrapText="0"/>
    </xf>
    <xf borderId="0" fillId="3" fontId="84" numFmtId="0" xfId="0" applyAlignment="1" applyFont="1">
      <alignment horizontal="left" readingOrder="0"/>
    </xf>
    <xf borderId="0" fillId="3" fontId="83" numFmtId="0" xfId="0" applyAlignment="1" applyFont="1">
      <alignment horizontal="left" readingOrder="0"/>
    </xf>
    <xf borderId="0" fillId="9" fontId="91" numFmtId="0" xfId="0" applyAlignment="1" applyFont="1">
      <alignment readingOrder="0"/>
    </xf>
    <xf borderId="0" fillId="18" fontId="84" numFmtId="0" xfId="0" applyAlignment="1" applyFont="1">
      <alignment readingOrder="0" vertical="bottom"/>
    </xf>
    <xf borderId="0" fillId="3" fontId="84" numFmtId="165" xfId="0" applyAlignment="1" applyFont="1" applyNumberFormat="1">
      <alignment horizontal="center" vertical="bottom"/>
    </xf>
    <xf borderId="0" fillId="18" fontId="92" numFmtId="0" xfId="0" applyAlignment="1" applyFont="1">
      <alignment readingOrder="0" vertical="bottom"/>
    </xf>
    <xf borderId="0" fillId="15" fontId="84" numFmtId="49" xfId="0" applyAlignment="1" applyFont="1" applyNumberFormat="1">
      <alignment vertical="bottom"/>
    </xf>
    <xf borderId="0" fillId="15" fontId="84" numFmtId="0" xfId="0" applyAlignment="1" applyFont="1">
      <alignment vertical="bottom"/>
    </xf>
    <xf borderId="0" fillId="15" fontId="84" numFmtId="0" xfId="0" applyAlignment="1" applyFont="1">
      <alignment horizontal="center" vertical="bottom"/>
    </xf>
    <xf borderId="0" fillId="3" fontId="93" numFmtId="0" xfId="0" applyAlignment="1" applyFont="1">
      <alignment vertical="bottom"/>
    </xf>
    <xf borderId="0" fillId="18" fontId="94" numFmtId="0" xfId="0" applyAlignment="1" applyFont="1">
      <alignment readingOrder="0" vertical="bottom"/>
    </xf>
    <xf borderId="0" fillId="3" fontId="84" numFmtId="0" xfId="0" applyAlignment="1" applyFont="1">
      <alignment readingOrder="0" shrinkToFit="0" wrapText="0"/>
    </xf>
    <xf borderId="0" fillId="17" fontId="84" numFmtId="49" xfId="0" applyAlignment="1" applyFont="1" applyNumberFormat="1">
      <alignment vertical="bottom"/>
    </xf>
    <xf borderId="0" fillId="17" fontId="84" numFmtId="0" xfId="0" applyAlignment="1" applyFont="1">
      <alignment vertical="bottom"/>
    </xf>
    <xf borderId="0" fillId="17" fontId="84" numFmtId="0" xfId="0" applyAlignment="1" applyFont="1">
      <alignment horizontal="center"/>
    </xf>
    <xf borderId="0" fillId="17" fontId="84" numFmtId="0" xfId="0" applyAlignment="1" applyFont="1">
      <alignment horizontal="center" vertical="bottom"/>
    </xf>
    <xf borderId="0" fillId="19" fontId="84" numFmtId="49" xfId="0" applyAlignment="1" applyFill="1" applyFont="1" applyNumberFormat="1">
      <alignment vertical="bottom"/>
    </xf>
    <xf borderId="0" fillId="19" fontId="84" numFmtId="0" xfId="0" applyAlignment="1" applyFont="1">
      <alignment vertical="bottom"/>
    </xf>
    <xf borderId="0" fillId="19" fontId="84" numFmtId="0" xfId="0" applyAlignment="1" applyFont="1">
      <alignment shrinkToFit="0" vertical="bottom" wrapText="0"/>
    </xf>
    <xf borderId="0" fillId="3" fontId="75" numFmtId="0" xfId="0" applyAlignment="1" applyFont="1">
      <alignment horizontal="left" readingOrder="0"/>
    </xf>
    <xf borderId="0" fillId="9" fontId="95" numFmtId="0" xfId="0" applyAlignment="1" applyFont="1">
      <alignment readingOrder="0"/>
    </xf>
    <xf borderId="0" fillId="0" fontId="96" numFmtId="0" xfId="0" applyAlignment="1" applyFont="1">
      <alignment readingOrder="0"/>
    </xf>
    <xf borderId="0" fillId="0" fontId="97" numFmtId="0" xfId="0" applyAlignment="1" applyFont="1">
      <alignment horizontal="center" readingOrder="0" shrinkToFit="0" wrapText="0"/>
    </xf>
    <xf borderId="0" fillId="0" fontId="98" numFmtId="0" xfId="0" applyAlignment="1" applyFont="1">
      <alignment horizontal="center" readingOrder="0" shrinkToFit="0" wrapText="0"/>
    </xf>
    <xf borderId="0" fillId="9" fontId="97" numFmtId="0" xfId="0" applyAlignment="1" applyFont="1">
      <alignment readingOrder="0" shrinkToFit="0" wrapText="0"/>
    </xf>
    <xf borderId="0" fillId="3" fontId="84" numFmtId="3" xfId="0" applyAlignment="1" applyFont="1" applyNumberFormat="1">
      <alignment readingOrder="0" vertical="bottom"/>
    </xf>
    <xf borderId="0" fillId="20" fontId="84" numFmtId="49" xfId="0" applyAlignment="1" applyFill="1" applyFont="1" applyNumberFormat="1">
      <alignment vertical="bottom"/>
    </xf>
    <xf borderId="0" fillId="20" fontId="84" numFmtId="0" xfId="0" applyAlignment="1" applyFont="1">
      <alignment vertical="bottom"/>
    </xf>
    <xf borderId="0" fillId="20" fontId="84" numFmtId="0" xfId="0" applyAlignment="1" applyFont="1">
      <alignment horizontal="center"/>
    </xf>
    <xf borderId="0" fillId="20" fontId="84" numFmtId="0" xfId="0" applyAlignment="1" applyFont="1">
      <alignment shrinkToFit="0" vertical="bottom" wrapText="0"/>
    </xf>
    <xf borderId="0" fillId="18" fontId="84" numFmtId="165" xfId="0" applyAlignment="1" applyFont="1" applyNumberFormat="1">
      <alignment horizontal="center" vertical="bottom"/>
    </xf>
    <xf borderId="0" fillId="18" fontId="84" numFmtId="0" xfId="0" applyAlignment="1" applyFont="1">
      <alignment horizontal="right" vertical="bottom"/>
    </xf>
    <xf borderId="0" fillId="3" fontId="99" numFmtId="0" xfId="0" applyAlignment="1" applyFont="1">
      <alignment readingOrder="0" vertical="bottom"/>
    </xf>
    <xf borderId="0" fillId="18" fontId="84" numFmtId="49" xfId="0" applyAlignment="1" applyFont="1" applyNumberFormat="1">
      <alignment shrinkToFit="0" vertical="bottom" wrapText="0"/>
    </xf>
    <xf borderId="0" fillId="3" fontId="84" numFmtId="165" xfId="0" applyAlignment="1" applyFont="1" applyNumberFormat="1">
      <alignment horizontal="left" readingOrder="0"/>
    </xf>
    <xf borderId="0" fillId="18" fontId="84" numFmtId="0" xfId="0" applyAlignment="1" applyFont="1">
      <alignment readingOrder="0" shrinkToFit="0" vertical="bottom" wrapText="0"/>
    </xf>
    <xf borderId="0" fillId="18" fontId="84" numFmtId="49" xfId="0" applyAlignment="1" applyFont="1" applyNumberFormat="1">
      <alignment readingOrder="0" vertical="bottom"/>
    </xf>
    <xf borderId="0" fillId="3" fontId="84" numFmtId="49" xfId="0" applyAlignment="1" applyFont="1" applyNumberFormat="1">
      <alignment shrinkToFit="0" vertical="bottom" wrapText="0"/>
    </xf>
    <xf borderId="0" fillId="3" fontId="84" numFmtId="0" xfId="0" applyAlignment="1" applyFont="1">
      <alignment readingOrder="0"/>
    </xf>
    <xf borderId="0" fillId="3" fontId="100" numFmtId="0" xfId="0" applyAlignment="1" applyFont="1">
      <alignment readingOrder="0" vertical="bottom"/>
    </xf>
    <xf borderId="0" fillId="3" fontId="60" numFmtId="0" xfId="0" applyAlignment="1" applyFont="1">
      <alignment horizontal="left" readingOrder="0"/>
    </xf>
    <xf borderId="0" fillId="3" fontId="101" numFmtId="0" xfId="0" applyAlignment="1" applyFont="1">
      <alignment horizontal="left" readingOrder="0"/>
    </xf>
    <xf borderId="0" fillId="0" fontId="84" numFmtId="49" xfId="0" applyAlignment="1" applyFont="1" applyNumberFormat="1">
      <alignment readingOrder="0"/>
    </xf>
    <xf borderId="0" fillId="0" fontId="84" numFmtId="0" xfId="0" applyAlignment="1" applyFont="1">
      <alignment readingOrder="0"/>
    </xf>
    <xf borderId="0" fillId="3" fontId="84" numFmtId="0" xfId="0" applyAlignment="1" applyFont="1">
      <alignment horizontal="left" readingOrder="0" vertical="top"/>
    </xf>
    <xf borderId="0" fillId="3" fontId="102" numFmtId="0" xfId="0" applyAlignment="1" applyFont="1">
      <alignment horizontal="left" readingOrder="0"/>
    </xf>
    <xf borderId="0" fillId="3" fontId="84" numFmtId="49" xfId="0" applyAlignment="1" applyFont="1" applyNumberFormat="1">
      <alignment horizontal="left" readingOrder="0"/>
    </xf>
    <xf borderId="0" fillId="0" fontId="84" numFmtId="0" xfId="0" applyAlignment="1" applyFont="1">
      <alignment horizontal="left" readingOrder="0"/>
    </xf>
    <xf borderId="0" fillId="0" fontId="84" numFmtId="3" xfId="0" applyAlignment="1" applyFont="1" applyNumberFormat="1">
      <alignment readingOrder="0"/>
    </xf>
    <xf borderId="0" fillId="3" fontId="84" numFmtId="3" xfId="0" applyAlignment="1" applyFont="1" applyNumberFormat="1">
      <alignment horizontal="left" readingOrder="0"/>
    </xf>
    <xf borderId="0" fillId="0" fontId="84" numFmtId="0" xfId="0" applyAlignment="1" applyFont="1">
      <alignment horizontal="left" readingOrder="0" vertical="top"/>
    </xf>
    <xf borderId="0" fillId="3" fontId="84" numFmtId="49" xfId="0" applyAlignment="1" applyFont="1" applyNumberFormat="1">
      <alignment horizontal="left" readingOrder="0" vertical="top"/>
    </xf>
    <xf borderId="0" fillId="9" fontId="83" numFmtId="0" xfId="0" applyAlignment="1" applyFont="1">
      <alignment readingOrder="0" shrinkToFit="0" wrapText="0"/>
    </xf>
    <xf borderId="0" fillId="21" fontId="84" numFmtId="0" xfId="0" applyAlignment="1" applyFill="1" applyFont="1">
      <alignment horizontal="center" readingOrder="0"/>
    </xf>
    <xf borderId="0" fillId="0" fontId="103" numFmtId="0" xfId="0" applyAlignment="1" applyFont="1">
      <alignment readingOrder="0"/>
    </xf>
    <xf borderId="0" fillId="3" fontId="83" numFmtId="0" xfId="0" applyAlignment="1" applyFont="1">
      <alignment horizontal="center" readingOrder="0"/>
    </xf>
    <xf borderId="0" fillId="3" fontId="83" numFmtId="0" xfId="0" applyAlignment="1" applyFont="1">
      <alignment readingOrder="0"/>
    </xf>
    <xf borderId="0" fillId="0" fontId="84" numFmtId="165" xfId="0" applyAlignment="1" applyFont="1" applyNumberFormat="1">
      <alignment readingOrder="0"/>
    </xf>
    <xf borderId="0" fillId="3" fontId="104" numFmtId="0" xfId="0" applyAlignment="1" applyFont="1">
      <alignment horizontal="left" readingOrder="0"/>
    </xf>
    <xf borderId="0" fillId="3" fontId="105" numFmtId="0" xfId="0" applyAlignment="1" applyFont="1">
      <alignment horizontal="left" readingOrder="0"/>
    </xf>
    <xf borderId="0" fillId="3" fontId="106" numFmtId="0" xfId="0" applyAlignment="1" applyFont="1">
      <alignment horizontal="left" readingOrder="0"/>
    </xf>
    <xf borderId="0" fillId="0" fontId="107" numFmtId="0" xfId="0" applyAlignment="1" applyFont="1">
      <alignment readingOrder="0"/>
    </xf>
    <xf borderId="0" fillId="3" fontId="105" numFmtId="49" xfId="0" applyAlignment="1" applyFont="1" applyNumberFormat="1">
      <alignment horizontal="left" readingOrder="0"/>
    </xf>
    <xf borderId="0" fillId="3" fontId="108" numFmtId="0" xfId="0" applyAlignment="1" applyFont="1">
      <alignment readingOrder="0" shrinkToFit="0" wrapText="0"/>
    </xf>
    <xf borderId="0" fillId="3" fontId="109" numFmtId="49" xfId="0" applyAlignment="1" applyFont="1" applyNumberFormat="1">
      <alignment readingOrder="0"/>
    </xf>
    <xf borderId="0" fillId="3" fontId="110" numFmtId="0" xfId="0" applyAlignment="1" applyFont="1">
      <alignment horizontal="left" readingOrder="0"/>
    </xf>
    <xf borderId="0" fillId="3" fontId="109" numFmtId="0" xfId="0" applyAlignment="1" applyFont="1">
      <alignment readingOrder="0"/>
    </xf>
    <xf borderId="0" fillId="0" fontId="84" numFmtId="0" xfId="0" applyAlignment="1" applyFont="1">
      <alignment readingOrder="0"/>
    </xf>
    <xf borderId="0" fillId="0" fontId="84" numFmtId="49" xfId="0" applyFont="1" applyNumberFormat="1"/>
    <xf borderId="0" fillId="11" fontId="51" numFmtId="49" xfId="0" applyAlignment="1" applyFont="1" applyNumberFormat="1">
      <alignment horizontal="left" shrinkToFit="0" vertical="bottom" wrapText="0"/>
    </xf>
    <xf borderId="0" fillId="11" fontId="51" numFmtId="49" xfId="0" applyAlignment="1" applyFont="1" applyNumberFormat="1">
      <alignment horizontal="left" readingOrder="0" shrinkToFit="0" vertical="bottom" wrapText="0"/>
    </xf>
    <xf borderId="0" fillId="11" fontId="51" numFmtId="0" xfId="0" applyAlignment="1" applyFont="1">
      <alignment horizontal="left" readingOrder="0" shrinkToFit="0" vertical="bottom" wrapText="0"/>
    </xf>
    <xf borderId="0" fillId="11" fontId="51" numFmtId="0" xfId="0" applyAlignment="1" applyFont="1">
      <alignment horizontal="left" shrinkToFit="0" vertical="bottom" wrapText="0"/>
    </xf>
    <xf borderId="0" fillId="0" fontId="52" numFmtId="0" xfId="0" applyAlignment="1" applyFont="1">
      <alignment horizontal="center" vertical="bottom"/>
    </xf>
    <xf borderId="0" fillId="15" fontId="59" numFmtId="49" xfId="0" applyAlignment="1" applyFont="1" applyNumberFormat="1">
      <alignment horizontal="left" shrinkToFit="0" vertical="bottom" wrapText="0"/>
    </xf>
    <xf borderId="0" fillId="15" fontId="59" numFmtId="49" xfId="0" applyAlignment="1" applyFont="1" applyNumberFormat="1">
      <alignment horizontal="left" readingOrder="0" shrinkToFit="0" vertical="bottom" wrapText="0"/>
    </xf>
    <xf borderId="0" fillId="15" fontId="59" numFmtId="3" xfId="0" applyAlignment="1" applyFont="1" applyNumberFormat="1">
      <alignment horizontal="left" readingOrder="0" shrinkToFit="0" vertical="bottom" wrapText="0"/>
    </xf>
    <xf borderId="0" fillId="0" fontId="59" numFmtId="49" xfId="0" applyAlignment="1" applyFont="1" applyNumberFormat="1">
      <alignment horizontal="left" shrinkToFit="0" vertical="bottom" wrapText="0"/>
    </xf>
    <xf borderId="0" fillId="0" fontId="59" numFmtId="49" xfId="0" applyAlignment="1" applyFont="1" applyNumberFormat="1">
      <alignment horizontal="left" readingOrder="0" shrinkToFit="0" vertical="bottom" wrapText="0"/>
    </xf>
    <xf borderId="0" fillId="0" fontId="59" numFmtId="3" xfId="0" applyAlignment="1" applyFont="1" applyNumberFormat="1">
      <alignment horizontal="left" readingOrder="0" shrinkToFit="0" vertical="bottom" wrapText="0"/>
    </xf>
    <xf borderId="0" fillId="0" fontId="111" numFmtId="49" xfId="0" applyAlignment="1" applyFont="1" applyNumberFormat="1">
      <alignment horizontal="left" shrinkToFit="0" vertical="bottom" wrapText="0"/>
    </xf>
    <xf borderId="0" fillId="0" fontId="112" numFmtId="49" xfId="0" applyAlignment="1" applyFont="1" applyNumberFormat="1">
      <alignment horizontal="left" readingOrder="0" shrinkToFit="0" vertical="bottom" wrapText="0"/>
    </xf>
    <xf borderId="0" fillId="0" fontId="113" numFmtId="3" xfId="0" applyAlignment="1" applyFont="1" applyNumberFormat="1">
      <alignment horizontal="left" readingOrder="0" shrinkToFit="0" vertical="bottom" wrapText="0"/>
    </xf>
    <xf borderId="0" fillId="0" fontId="114" numFmtId="0" xfId="0" applyAlignment="1" applyFont="1">
      <alignment horizontal="left" readingOrder="0" shrinkToFit="0" vertical="bottom" wrapText="0"/>
    </xf>
    <xf borderId="1" fillId="0" fontId="59" numFmtId="49" xfId="0" applyAlignment="1" applyBorder="1" applyFont="1" applyNumberFormat="1">
      <alignment horizontal="left" shrinkToFit="0" vertical="top" wrapText="0"/>
    </xf>
    <xf borderId="1" fillId="15" fontId="59" numFmtId="49" xfId="0" applyAlignment="1" applyBorder="1" applyFont="1" applyNumberFormat="1">
      <alignment horizontal="left" shrinkToFit="0" vertical="top" wrapText="0"/>
    </xf>
    <xf borderId="1" fillId="15" fontId="59" numFmtId="49" xfId="0" applyAlignment="1" applyBorder="1" applyFont="1" applyNumberFormat="1">
      <alignment horizontal="left" shrinkToFit="0" vertical="bottom" wrapText="0"/>
    </xf>
    <xf borderId="0" fillId="0" fontId="115" numFmtId="49" xfId="0" applyAlignment="1" applyFont="1" applyNumberFormat="1">
      <alignment horizontal="left" readingOrder="0" shrinkToFit="0" vertical="bottom" wrapText="0"/>
    </xf>
    <xf borderId="0" fillId="22" fontId="59" numFmtId="49" xfId="0" applyAlignment="1" applyFill="1" applyFont="1" applyNumberFormat="1">
      <alignment horizontal="left" readingOrder="0" shrinkToFit="0" vertical="bottom" wrapText="0"/>
    </xf>
    <xf borderId="0" fillId="3" fontId="59" numFmtId="49" xfId="0" applyAlignment="1" applyFont="1" applyNumberFormat="1">
      <alignment horizontal="left" readingOrder="0" shrinkToFit="0" vertical="bottom" wrapText="0"/>
    </xf>
    <xf borderId="0" fillId="0" fontId="5" numFmtId="49" xfId="0" applyAlignment="1" applyFont="1" applyNumberFormat="1">
      <alignment shrinkToFit="0" wrapText="0"/>
    </xf>
    <xf borderId="0" fillId="23" fontId="5" numFmtId="49" xfId="0" applyAlignment="1" applyFill="1" applyFont="1" applyNumberFormat="1">
      <alignment shrinkToFit="0" wrapText="0"/>
    </xf>
    <xf borderId="0" fillId="23" fontId="5" numFmtId="0" xfId="0" applyAlignment="1" applyFont="1">
      <alignment shrinkToFit="0" wrapText="0"/>
    </xf>
    <xf borderId="0" fillId="23" fontId="5" numFmtId="0" xfId="0" applyFont="1"/>
    <xf borderId="0" fillId="0" fontId="59" numFmtId="49" xfId="0" applyAlignment="1" applyFont="1" applyNumberFormat="1">
      <alignment horizontal="right" shrinkToFit="0" vertical="bottom" wrapText="0"/>
    </xf>
    <xf borderId="0" fillId="3" fontId="116" numFmtId="49" xfId="0" applyAlignment="1" applyFont="1" applyNumberFormat="1">
      <alignment shrinkToFit="0" vertical="bottom" wrapText="0"/>
    </xf>
    <xf borderId="0" fillId="3" fontId="117" numFmtId="49" xfId="0" applyAlignment="1" applyFont="1" applyNumberFormat="1">
      <alignment shrinkToFit="0" vertical="bottom" wrapText="0"/>
    </xf>
    <xf borderId="0" fillId="3" fontId="118" numFmtId="49" xfId="0" applyAlignment="1" applyFont="1" applyNumberFormat="1">
      <alignment shrinkToFit="0" vertical="bottom" wrapText="0"/>
    </xf>
    <xf borderId="0" fillId="0" fontId="59" numFmtId="3" xfId="0" applyAlignment="1" applyFont="1" applyNumberFormat="1">
      <alignment horizontal="right" shrinkToFit="0" vertical="bottom" wrapText="0"/>
    </xf>
    <xf borderId="0" fillId="0" fontId="119" numFmtId="49" xfId="0" applyAlignment="1" applyFont="1" applyNumberFormat="1">
      <alignment shrinkToFit="0" vertical="bottom" wrapText="0"/>
    </xf>
    <xf borderId="0" fillId="3" fontId="120" numFmtId="49" xfId="0" applyAlignment="1" applyFont="1" applyNumberFormat="1">
      <alignment shrinkToFit="0" vertical="bottom" wrapText="0"/>
    </xf>
    <xf borderId="0" fillId="3" fontId="121" numFmtId="49" xfId="0" applyAlignment="1" applyFont="1" applyNumberFormat="1">
      <alignment shrinkToFit="0" vertical="bottom" wrapText="0"/>
    </xf>
    <xf borderId="0" fillId="3" fontId="122" numFmtId="49" xfId="0" applyAlignment="1" applyFont="1" applyNumberFormat="1">
      <alignment shrinkToFit="0" vertical="bottom" wrapText="0"/>
    </xf>
    <xf borderId="0" fillId="3" fontId="123" numFmtId="49" xfId="0" applyAlignment="1" applyFont="1" applyNumberFormat="1">
      <alignment shrinkToFit="0" vertical="bottom" wrapText="0"/>
    </xf>
    <xf borderId="0" fillId="3" fontId="120" numFmtId="49" xfId="0" applyAlignment="1" applyFont="1" applyNumberFormat="1">
      <alignment shrinkToFit="0" vertical="top" wrapText="0"/>
    </xf>
    <xf borderId="0" fillId="3" fontId="124" numFmtId="49" xfId="0" applyAlignment="1" applyFont="1" applyNumberFormat="1">
      <alignment shrinkToFit="0" vertical="bottom" wrapText="0"/>
    </xf>
    <xf borderId="0" fillId="0" fontId="124" numFmtId="49" xfId="0" applyAlignment="1" applyFont="1" applyNumberFormat="1">
      <alignment shrinkToFit="0" vertical="bottom" wrapText="0"/>
    </xf>
    <xf borderId="0" fillId="3" fontId="125" numFmtId="49" xfId="0" applyAlignment="1" applyFont="1" applyNumberFormat="1">
      <alignment shrinkToFit="0" vertical="bottom" wrapText="0"/>
    </xf>
    <xf borderId="0" fillId="22" fontId="126" numFmtId="3" xfId="0" applyAlignment="1" applyFont="1" applyNumberFormat="1">
      <alignment horizontal="right" shrinkToFit="0" vertical="bottom" wrapText="0"/>
    </xf>
    <xf borderId="0" fillId="24" fontId="127" numFmtId="49" xfId="0" applyAlignment="1" applyFill="1" applyFont="1" applyNumberFormat="1">
      <alignment shrinkToFit="0" vertical="bottom" wrapText="0"/>
    </xf>
    <xf borderId="0" fillId="3" fontId="128" numFmtId="49" xfId="0" applyAlignment="1" applyFont="1" applyNumberFormat="1">
      <alignment shrinkToFit="0" vertical="bottom" wrapText="0"/>
    </xf>
    <xf borderId="0" fillId="3" fontId="129" numFmtId="0" xfId="0" applyAlignment="1" applyFont="1">
      <alignment readingOrder="0"/>
    </xf>
    <xf borderId="0" fillId="15" fontId="31" numFmtId="0" xfId="0" applyAlignment="1" applyFont="1">
      <alignment vertical="bottom"/>
    </xf>
    <xf borderId="0" fillId="15" fontId="32" numFmtId="0" xfId="0" applyAlignment="1" applyFont="1">
      <alignment readingOrder="0"/>
    </xf>
    <xf borderId="0" fillId="15" fontId="32" numFmtId="0" xfId="0" applyAlignment="1" applyFont="1">
      <alignment readingOrder="0" vertical="bottom"/>
    </xf>
    <xf borderId="0" fillId="15" fontId="31" numFmtId="0" xfId="0" applyAlignment="1" applyFont="1">
      <alignment shrinkToFit="0" vertical="bottom" wrapText="0"/>
    </xf>
    <xf borderId="0" fillId="15" fontId="31" numFmtId="0" xfId="0" applyFont="1"/>
    <xf borderId="0" fillId="15" fontId="31" numFmtId="0" xfId="0" applyAlignment="1" applyFont="1">
      <alignment readingOrder="0"/>
    </xf>
    <xf borderId="0" fillId="15" fontId="31" numFmtId="0" xfId="0" applyAlignment="1" applyFont="1">
      <alignment readingOrder="0" vertical="bottom"/>
    </xf>
    <xf borderId="0" fillId="3" fontId="130" numFmtId="0" xfId="0" applyAlignment="1" applyFont="1">
      <alignment horizontal="left" readingOrder="0"/>
    </xf>
    <xf borderId="0" fillId="15" fontId="36" numFmtId="0" xfId="0" applyAlignment="1" applyFont="1">
      <alignment readingOrder="0"/>
    </xf>
    <xf borderId="0" fillId="0" fontId="75" numFmtId="0" xfId="0" applyAlignment="1" applyFont="1">
      <alignment horizontal="left" readingOrder="0"/>
    </xf>
    <xf borderId="0" fillId="0" fontId="131" numFmtId="0" xfId="0" applyAlignment="1" applyFont="1">
      <alignment readingOrder="0"/>
    </xf>
    <xf borderId="0" fillId="15" fontId="32" numFmtId="0" xfId="0" applyFont="1"/>
    <xf borderId="0" fillId="15" fontId="132" numFmtId="0" xfId="0" applyAlignment="1" applyFont="1">
      <alignment readingOrder="0" vertical="bottom"/>
    </xf>
    <xf borderId="0" fillId="3" fontId="68" numFmtId="0" xfId="0" applyAlignment="1" applyFont="1">
      <alignment readingOrder="0"/>
    </xf>
    <xf borderId="0" fillId="0" fontId="133" numFmtId="0" xfId="0" applyAlignment="1" applyFont="1">
      <alignment readingOrder="0"/>
    </xf>
    <xf borderId="0" fillId="0" fontId="134" numFmtId="0" xfId="0" applyAlignment="1" applyFont="1">
      <alignment readingOrder="0"/>
    </xf>
    <xf borderId="0" fillId="15" fontId="15" numFmtId="0" xfId="0" applyFont="1"/>
    <xf borderId="0" fillId="3" fontId="23" numFmtId="0" xfId="0" applyAlignment="1" applyFont="1">
      <alignment readingOrder="0"/>
    </xf>
    <xf borderId="0" fillId="25" fontId="17" numFmtId="0" xfId="0" applyAlignment="1" applyFill="1" applyFont="1">
      <alignment vertical="bottom"/>
    </xf>
    <xf borderId="0" fillId="17" fontId="2" numFmtId="0" xfId="0" applyAlignment="1" applyFont="1">
      <alignment vertical="bottom"/>
    </xf>
    <xf borderId="0" fillId="17" fontId="5" numFmtId="0" xfId="0" applyFont="1"/>
    <xf borderId="0" fillId="17" fontId="2" numFmtId="0" xfId="0" applyAlignment="1" applyFont="1">
      <alignment horizontal="right" vertical="bottom"/>
    </xf>
    <xf borderId="0" fillId="0" fontId="135" numFmtId="0" xfId="0" applyAlignment="1" applyFont="1">
      <alignment shrinkToFit="0" vertical="bottom" wrapText="0"/>
    </xf>
    <xf borderId="0" fillId="26" fontId="17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0" fontId="23" numFmtId="0" xfId="0" applyAlignment="1" applyFont="1">
      <alignment shrinkToFit="0" vertical="bottom" wrapText="0"/>
    </xf>
    <xf borderId="0" fillId="17" fontId="15" numFmtId="0" xfId="0" applyFont="1"/>
    <xf borderId="0" fillId="0" fontId="17" numFmtId="165" xfId="0" applyAlignment="1" applyFont="1" applyNumberFormat="1">
      <alignment horizontal="right" vertical="bottom"/>
    </xf>
    <xf borderId="0" fillId="27" fontId="17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5" numFmtId="0" xfId="0" applyFont="1"/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readingOrder="0" shrinkToFit="0" vertical="bottom" wrapText="0"/>
    </xf>
    <xf borderId="0" fillId="28" fontId="2" numFmtId="0" xfId="0" applyAlignment="1" applyFill="1" applyFont="1">
      <alignment vertical="bottom"/>
    </xf>
    <xf borderId="0" fillId="28" fontId="2" numFmtId="0" xfId="0" applyAlignment="1" applyFont="1">
      <alignment readingOrder="0" shrinkToFit="0" vertical="bottom" wrapText="0"/>
    </xf>
    <xf borderId="0" fillId="28" fontId="2" numFmtId="0" xfId="0" applyAlignment="1" applyFont="1">
      <alignment shrinkToFit="0" vertical="bottom" wrapText="0"/>
    </xf>
    <xf borderId="0" fillId="28" fontId="5" numFmtId="0" xfId="0" applyFont="1"/>
    <xf borderId="0" fillId="28" fontId="2" numFmtId="0" xfId="0" applyAlignment="1" applyFont="1">
      <alignment horizontal="left" vertical="bottom"/>
    </xf>
    <xf borderId="0" fillId="28" fontId="2" numFmtId="0" xfId="0" applyAlignment="1" applyFont="1">
      <alignment horizontal="left" shrinkToFit="0" vertical="bottom" wrapText="0"/>
    </xf>
    <xf borderId="0" fillId="28" fontId="2" numFmtId="0" xfId="0" applyAlignment="1" applyFont="1">
      <alignment readingOrder="0" vertical="bottom"/>
    </xf>
    <xf borderId="0" fillId="28" fontId="2" numFmtId="0" xfId="0" applyAlignment="1" applyFont="1">
      <alignment horizontal="right" vertical="bottom"/>
    </xf>
    <xf borderId="0" fillId="29" fontId="2" numFmtId="0" xfId="0" applyAlignment="1" applyFill="1" applyFont="1">
      <alignment vertical="bottom"/>
    </xf>
    <xf borderId="0" fillId="29" fontId="2" numFmtId="0" xfId="0" applyAlignment="1" applyFont="1">
      <alignment shrinkToFit="0" vertical="bottom" wrapText="0"/>
    </xf>
    <xf borderId="0" fillId="29" fontId="2" numFmtId="0" xfId="0" applyAlignment="1" applyFont="1">
      <alignment readingOrder="0" vertical="bottom"/>
    </xf>
    <xf borderId="0" fillId="29" fontId="5" numFmtId="0" xfId="0" applyFont="1"/>
    <xf borderId="0" fillId="29" fontId="2" numFmtId="0" xfId="0" applyAlignment="1" applyFont="1">
      <alignment horizontal="right" vertical="bottom"/>
    </xf>
    <xf borderId="0" fillId="30" fontId="2" numFmtId="0" xfId="0" applyAlignment="1" applyFill="1" applyFont="1">
      <alignment vertical="bottom"/>
    </xf>
    <xf borderId="0" fillId="30" fontId="2" numFmtId="0" xfId="0" applyAlignment="1" applyFont="1">
      <alignment shrinkToFit="0" vertical="bottom" wrapText="0"/>
    </xf>
    <xf borderId="0" fillId="30" fontId="5" numFmtId="0" xfId="0" applyFont="1"/>
    <xf borderId="0" fillId="30" fontId="2" numFmtId="0" xfId="0" applyAlignment="1" applyFont="1">
      <alignment readingOrder="0" vertical="bottom"/>
    </xf>
    <xf borderId="0" fillId="30" fontId="2" numFmtId="0" xfId="0" applyAlignment="1" applyFont="1">
      <alignment horizontal="right" vertical="bottom"/>
    </xf>
    <xf borderId="0" fillId="30" fontId="136" numFmtId="0" xfId="0" applyAlignment="1" applyFont="1">
      <alignment readingOrder="0" shrinkToFit="0" vertical="bottom" wrapText="0"/>
    </xf>
    <xf borderId="0" fillId="11" fontId="51" numFmtId="49" xfId="0" applyAlignment="1" applyFont="1" applyNumberFormat="1">
      <alignment horizontal="right" readingOrder="0" vertical="bottom"/>
    </xf>
    <xf borderId="0" fillId="11" fontId="51" numFmtId="49" xfId="0" applyAlignment="1" applyFont="1" applyNumberFormat="1">
      <alignment horizontal="center" readingOrder="0" vertical="bottom"/>
    </xf>
    <xf borderId="0" fillId="0" fontId="61" numFmtId="49" xfId="0" applyAlignment="1" applyFont="1" applyNumberFormat="1">
      <alignment horizontal="right" vertical="bottom"/>
    </xf>
    <xf borderId="0" fillId="0" fontId="137" numFmtId="49" xfId="0" applyAlignment="1" applyFont="1" applyNumberFormat="1">
      <alignment horizontal="right"/>
    </xf>
    <xf borderId="0" fillId="0" fontId="2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horizontal="right"/>
    </xf>
    <xf borderId="0" fillId="0" fontId="62" numFmtId="49" xfId="0" applyAlignment="1" applyFont="1" applyNumberFormat="1">
      <alignment horizontal="right" readingOrder="0"/>
    </xf>
    <xf borderId="0" fillId="0" fontId="61" numFmtId="49" xfId="0" applyAlignment="1" applyFont="1" applyNumberFormat="1">
      <alignment horizontal="right" readingOrder="0" vertical="bottom"/>
    </xf>
    <xf borderId="0" fillId="0" fontId="27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right" vertical="bottom"/>
    </xf>
    <xf borderId="0" fillId="0" fontId="18" numFmtId="0" xfId="0" applyAlignment="1" applyFont="1">
      <alignment horizontal="left" readingOrder="0"/>
    </xf>
    <xf borderId="0" fillId="0" fontId="19" numFmtId="49" xfId="0" applyAlignment="1" applyFont="1" applyNumberFormat="1">
      <alignment horizontal="right" readingOrder="0"/>
    </xf>
    <xf borderId="0" fillId="0" fontId="15" numFmtId="49" xfId="0" applyAlignment="1" applyFont="1" applyNumberFormat="1">
      <alignment horizontal="right" readingOrder="0"/>
    </xf>
    <xf borderId="0" fillId="0" fontId="71" numFmtId="49" xfId="0" applyAlignment="1" applyFont="1" applyNumberFormat="1">
      <alignment horizontal="right"/>
    </xf>
    <xf borderId="0" fillId="0" fontId="17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15" numFmtId="49" xfId="0" applyAlignment="1" applyFont="1" applyNumberFormat="1">
      <alignment horizontal="right"/>
    </xf>
    <xf borderId="0" fillId="0" fontId="27" numFmtId="165" xfId="0" applyAlignment="1" applyFont="1" applyNumberFormat="1">
      <alignment horizontal="right" vertical="bottom"/>
    </xf>
    <xf borderId="0" fillId="0" fontId="27" numFmtId="0" xfId="0" applyAlignment="1" applyFont="1">
      <alignment vertical="bottom"/>
    </xf>
    <xf borderId="0" fillId="0" fontId="74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right" readingOrder="0" vertical="bottom"/>
    </xf>
    <xf borderId="0" fillId="0" fontId="17" numFmtId="0" xfId="0" applyAlignment="1" applyFont="1">
      <alignment horizontal="right" readingOrder="0" vertical="bottom"/>
    </xf>
    <xf borderId="0" fillId="3" fontId="59" numFmtId="49" xfId="0" applyAlignment="1" applyFont="1" applyNumberFormat="1">
      <alignment horizontal="right" vertical="bottom"/>
    </xf>
    <xf borderId="0" fillId="3" fontId="137" numFmtId="49" xfId="0" applyAlignment="1" applyFont="1" applyNumberFormat="1">
      <alignment horizontal="right"/>
    </xf>
    <xf borderId="0" fillId="3" fontId="59" numFmtId="0" xfId="0" applyAlignment="1" applyFont="1">
      <alignment horizontal="center" vertical="bottom"/>
    </xf>
    <xf borderId="0" fillId="3" fontId="59" numFmtId="0" xfId="0" applyAlignment="1" applyFont="1">
      <alignment vertical="bottom"/>
    </xf>
    <xf borderId="0" fillId="18" fontId="2" numFmtId="0" xfId="0" applyAlignment="1" applyFont="1">
      <alignment vertical="bottom"/>
    </xf>
    <xf borderId="0" fillId="18" fontId="59" numFmtId="49" xfId="0" applyAlignment="1" applyFont="1" applyNumberFormat="1">
      <alignment horizontal="right" vertical="bottom"/>
    </xf>
    <xf borderId="0" fillId="18" fontId="59" numFmtId="0" xfId="0" applyAlignment="1" applyFont="1">
      <alignment horizontal="center" vertical="bottom"/>
    </xf>
    <xf borderId="0" fillId="18" fontId="59" numFmtId="3" xfId="0" applyAlignment="1" applyFont="1" applyNumberFormat="1">
      <alignment horizontal="right" vertical="bottom"/>
    </xf>
    <xf borderId="0" fillId="3" fontId="59" numFmtId="49" xfId="0" applyAlignment="1" applyFont="1" applyNumberFormat="1">
      <alignment readingOrder="0" vertical="bottom"/>
    </xf>
    <xf borderId="0" fillId="3" fontId="138" numFmtId="49" xfId="0" applyAlignment="1" applyFont="1" applyNumberFormat="1">
      <alignment horizontal="right" vertical="bottom"/>
    </xf>
    <xf borderId="0" fillId="3" fontId="139" numFmtId="0" xfId="0" applyAlignment="1" applyFont="1">
      <alignment horizontal="center" readingOrder="0" vertical="bottom"/>
    </xf>
    <xf borderId="0" fillId="3" fontId="17" numFmtId="0" xfId="0" applyAlignment="1" applyFont="1">
      <alignment vertical="bottom"/>
    </xf>
    <xf borderId="0" fillId="18" fontId="140" numFmtId="0" xfId="0" applyAlignment="1" applyFont="1">
      <alignment horizontal="center" readingOrder="0" vertical="bottom"/>
    </xf>
    <xf borderId="0" fillId="18" fontId="59" numFmtId="49" xfId="0" applyAlignment="1" applyFont="1" applyNumberFormat="1">
      <alignment readingOrder="0" vertical="bottom"/>
    </xf>
    <xf borderId="0" fillId="18" fontId="59" numFmtId="0" xfId="0" applyAlignment="1" applyFont="1">
      <alignment vertical="bottom"/>
    </xf>
    <xf borderId="0" fillId="9" fontId="84" numFmtId="0" xfId="0" applyAlignment="1" applyFont="1">
      <alignment readingOrder="0"/>
    </xf>
    <xf borderId="0" fillId="3" fontId="59" numFmtId="0" xfId="0" applyAlignment="1" applyFont="1">
      <alignment horizontal="center" readingOrder="0" vertical="bottom"/>
    </xf>
    <xf borderId="0" fillId="18" fontId="59" numFmtId="0" xfId="0" applyAlignment="1" applyFont="1">
      <alignment horizontal="center" readingOrder="0" vertical="bottom"/>
    </xf>
    <xf borderId="0" fillId="18" fontId="17" numFmtId="0" xfId="0" applyAlignment="1" applyFont="1">
      <alignment vertical="bottom"/>
    </xf>
    <xf borderId="0" fillId="3" fontId="59" numFmtId="0" xfId="0" applyAlignment="1" applyFont="1">
      <alignment shrinkToFit="0" vertical="bottom" wrapText="0"/>
    </xf>
    <xf borderId="0" fillId="15" fontId="59" numFmtId="49" xfId="0" applyAlignment="1" applyFont="1" applyNumberFormat="1">
      <alignment horizontal="right" vertical="bottom"/>
    </xf>
    <xf borderId="0" fillId="15" fontId="59" numFmtId="0" xfId="0" applyAlignment="1" applyFont="1">
      <alignment horizontal="center" vertical="bottom"/>
    </xf>
    <xf borderId="0" fillId="3" fontId="59" numFmtId="165" xfId="0" applyAlignment="1" applyFont="1" applyNumberFormat="1">
      <alignment horizontal="center" vertical="bottom"/>
    </xf>
    <xf borderId="0" fillId="17" fontId="59" numFmtId="49" xfId="0" applyAlignment="1" applyFont="1" applyNumberFormat="1">
      <alignment horizontal="right" vertical="bottom"/>
    </xf>
    <xf borderId="0" fillId="3" fontId="59" numFmtId="3" xfId="0" applyAlignment="1" applyFont="1" applyNumberFormat="1">
      <alignment horizontal="right" vertical="bottom"/>
    </xf>
    <xf borderId="0" fillId="20" fontId="2" numFmtId="0" xfId="0" applyAlignment="1" applyFont="1">
      <alignment vertical="bottom"/>
    </xf>
    <xf borderId="0" fillId="20" fontId="59" numFmtId="49" xfId="0" applyAlignment="1" applyFont="1" applyNumberFormat="1">
      <alignment horizontal="right" vertical="bottom"/>
    </xf>
    <xf borderId="0" fillId="20" fontId="17" numFmtId="0" xfId="0" applyAlignment="1" applyFont="1">
      <alignment vertical="bottom"/>
    </xf>
    <xf borderId="0" fillId="20" fontId="59" numFmtId="49" xfId="0" applyAlignment="1" applyFont="1" applyNumberFormat="1">
      <alignment readingOrder="0" vertical="bottom"/>
    </xf>
    <xf borderId="0" fillId="0" fontId="59" numFmtId="49" xfId="0" applyAlignment="1" applyFont="1" applyNumberFormat="1">
      <alignment readingOrder="0" vertical="bottom"/>
    </xf>
    <xf borderId="0" fillId="18" fontId="59" numFmtId="165" xfId="0" applyAlignment="1" applyFont="1" applyNumberFormat="1">
      <alignment horizontal="center" vertical="bottom"/>
    </xf>
    <xf borderId="0" fillId="3" fontId="59" numFmtId="165" xfId="0" applyAlignment="1" applyFont="1" applyNumberFormat="1">
      <alignment vertical="bottom"/>
    </xf>
    <xf borderId="0" fillId="0" fontId="59" numFmtId="49" xfId="0" applyAlignment="1" applyFont="1" applyNumberFormat="1">
      <alignment horizontal="right" readingOrder="0" shrinkToFit="0" vertical="bottom" wrapText="0"/>
    </xf>
    <xf borderId="0" fillId="0" fontId="59" numFmtId="3" xfId="0" applyAlignment="1" applyFont="1" applyNumberFormat="1">
      <alignment vertical="bottom"/>
    </xf>
    <xf borderId="0" fillId="0" fontId="59" numFmtId="0" xfId="0" applyAlignment="1" applyFont="1">
      <alignment horizontal="left" readingOrder="0" shrinkToFit="0" vertical="bottom" wrapText="0"/>
    </xf>
    <xf borderId="0" fillId="0" fontId="59" numFmtId="166" xfId="0" applyAlignment="1" applyFont="1" applyNumberFormat="1">
      <alignment horizontal="left" readingOrder="0" shrinkToFit="0" vertical="bottom" wrapText="0"/>
    </xf>
    <xf borderId="0" fillId="0" fontId="59" numFmtId="166" xfId="0" applyAlignment="1" applyFont="1" applyNumberFormat="1">
      <alignment horizontal="left" shrinkToFit="0" vertical="bottom" wrapText="0"/>
    </xf>
    <xf borderId="0" fillId="3" fontId="32" numFmtId="49" xfId="0" applyAlignment="1" applyFont="1" applyNumberFormat="1">
      <alignment horizontal="right" readingOrder="0"/>
    </xf>
    <xf borderId="0" fillId="3" fontId="32" numFmtId="49" xfId="0" applyAlignment="1" applyFont="1" applyNumberFormat="1">
      <alignment readingOrder="0"/>
    </xf>
    <xf borderId="0" fillId="0" fontId="31" numFmtId="3" xfId="0" applyAlignment="1" applyFont="1" applyNumberFormat="1">
      <alignment readingOrder="0"/>
    </xf>
    <xf borderId="0" fillId="0" fontId="5" numFmtId="3" xfId="0" applyAlignment="1" applyFont="1" applyNumberFormat="1">
      <alignment readingOrder="0"/>
    </xf>
    <xf borderId="0" fillId="0" fontId="32" numFmtId="49" xfId="0" applyAlignment="1" applyFont="1" applyNumberFormat="1">
      <alignment horizontal="right" readingOrder="0"/>
    </xf>
    <xf borderId="0" fillId="0" fontId="32" numFmtId="49" xfId="0" applyAlignment="1" applyFont="1" applyNumberFormat="1">
      <alignment readingOrder="0"/>
    </xf>
    <xf borderId="0" fillId="0" fontId="32" numFmtId="49" xfId="0" applyAlignment="1" applyFont="1" applyNumberFormat="1">
      <alignment horizontal="right"/>
    </xf>
    <xf borderId="0" fillId="3" fontId="32" numFmtId="49" xfId="0" applyAlignment="1" applyFont="1" applyNumberFormat="1">
      <alignment horizontal="right" readingOrder="0" shrinkToFit="0" wrapText="0"/>
    </xf>
    <xf borderId="0" fillId="0" fontId="17" numFmtId="0" xfId="0" applyAlignment="1" applyFont="1">
      <alignment readingOrder="0" shrinkToFit="0" vertical="bottom" wrapText="0"/>
    </xf>
    <xf borderId="0" fillId="10" fontId="17" numFmtId="0" xfId="0" applyAlignment="1" applyFont="1">
      <alignment shrinkToFit="0" vertical="bottom" wrapText="0"/>
    </xf>
    <xf borderId="0" fillId="22" fontId="141" numFmtId="3" xfId="0" applyAlignment="1" applyFont="1" applyNumberFormat="1">
      <alignment readingOrder="0"/>
    </xf>
    <xf borderId="0" fillId="15" fontId="2" numFmtId="49" xfId="0" applyAlignment="1" applyFont="1" applyNumberFormat="1">
      <alignment horizontal="right" vertical="bottom"/>
    </xf>
    <xf borderId="0" fillId="15" fontId="2" numFmtId="49" xfId="0" applyAlignment="1" applyFont="1" applyNumberFormat="1">
      <alignment readingOrder="0" vertical="bottom"/>
    </xf>
    <xf borderId="0" fillId="15" fontId="17" numFmtId="0" xfId="0" applyAlignment="1" applyFont="1">
      <alignment readingOrder="0" shrinkToFit="0" vertical="bottom" wrapText="0"/>
    </xf>
    <xf borderId="0" fillId="15" fontId="17" numFmtId="49" xfId="0" applyAlignment="1" applyFont="1" applyNumberFormat="1">
      <alignment horizontal="right" vertical="bottom"/>
    </xf>
    <xf borderId="0" fillId="15" fontId="2" numFmtId="49" xfId="0" applyAlignment="1" applyFont="1" applyNumberFormat="1">
      <alignment horizontal="right" readingOrder="0" vertical="bottom"/>
    </xf>
    <xf borderId="0" fillId="10" fontId="17" numFmtId="0" xfId="0" applyAlignment="1" applyFont="1">
      <alignment vertical="bottom"/>
    </xf>
    <xf borderId="0" fillId="0" fontId="142" numFmtId="49" xfId="0" applyAlignment="1" applyFont="1" applyNumberFormat="1">
      <alignment horizontal="right" shrinkToFit="0" vertical="bottom" wrapText="0"/>
    </xf>
    <xf borderId="0" fillId="0" fontId="17" numFmtId="49" xfId="0" applyAlignment="1" applyFont="1" applyNumberFormat="1">
      <alignment horizontal="right" vertical="bottom"/>
    </xf>
    <xf borderId="0" fillId="17" fontId="17" numFmtId="49" xfId="0" applyAlignment="1" applyFont="1" applyNumberFormat="1">
      <alignment horizontal="right" vertical="bottom"/>
    </xf>
    <xf borderId="0" fillId="10" fontId="17" numFmtId="0" xfId="0" applyAlignment="1" applyFont="1">
      <alignment readingOrder="0" shrinkToFit="0" vertical="bottom" wrapText="0"/>
    </xf>
    <xf borderId="0" fillId="2" fontId="2" numFmtId="49" xfId="0" applyAlignment="1" applyFont="1" applyNumberFormat="1">
      <alignment horizontal="right" vertical="bottom"/>
    </xf>
    <xf borderId="0" fillId="0" fontId="17" numFmtId="49" xfId="0" applyAlignment="1" applyFont="1" applyNumberFormat="1">
      <alignment horizontal="right" readingOrder="0" vertical="bottom"/>
    </xf>
    <xf borderId="0" fillId="22" fontId="143" numFmtId="3" xfId="0" applyAlignment="1" applyFont="1" applyNumberFormat="1">
      <alignment readingOrder="0"/>
    </xf>
    <xf borderId="0" fillId="22" fontId="143" numFmtId="49" xfId="0" applyAlignment="1" applyFont="1" applyNumberFormat="1">
      <alignment horizontal="right" readingOrder="0"/>
    </xf>
    <xf borderId="0" fillId="27" fontId="17" numFmtId="49" xfId="0" applyAlignment="1" applyFont="1" applyNumberFormat="1">
      <alignment horizontal="right" vertical="bottom"/>
    </xf>
    <xf borderId="2" fillId="31" fontId="144" numFmtId="0" xfId="0" applyAlignment="1" applyBorder="1" applyFill="1" applyFont="1">
      <alignment horizontal="left" readingOrder="0" shrinkToFit="0" vertical="bottom" wrapText="0"/>
    </xf>
    <xf borderId="3" fillId="31" fontId="144" numFmtId="0" xfId="0" applyAlignment="1" applyBorder="1" applyFont="1">
      <alignment horizontal="left" readingOrder="0" shrinkToFit="0" vertical="bottom" wrapText="0"/>
    </xf>
    <xf borderId="4" fillId="31" fontId="144" numFmtId="0" xfId="0" applyAlignment="1" applyBorder="1" applyFont="1">
      <alignment horizontal="left" readingOrder="0" shrinkToFit="0" vertical="bottom" wrapText="0"/>
    </xf>
    <xf borderId="2" fillId="32" fontId="8" numFmtId="0" xfId="0" applyAlignment="1" applyBorder="1" applyFill="1" applyFont="1">
      <alignment horizontal="left" readingOrder="0" shrinkToFit="0" vertical="bottom" wrapText="0"/>
    </xf>
    <xf borderId="3" fillId="32" fontId="8" numFmtId="0" xfId="0" applyAlignment="1" applyBorder="1" applyFont="1">
      <alignment horizontal="right" readingOrder="0" shrinkToFit="0" vertical="bottom" wrapText="0"/>
    </xf>
    <xf borderId="3" fillId="32" fontId="8" numFmtId="0" xfId="0" applyAlignment="1" applyBorder="1" applyFont="1">
      <alignment horizontal="left" readingOrder="0" shrinkToFit="0" vertical="bottom" wrapText="0"/>
    </xf>
    <xf borderId="3" fillId="32" fontId="145" numFmtId="0" xfId="0" applyAlignment="1" applyBorder="1" applyFont="1">
      <alignment horizontal="left" readingOrder="0" shrinkToFit="0" vertical="bottom" wrapText="0"/>
    </xf>
    <xf borderId="3" fillId="32" fontId="8" numFmtId="0" xfId="0" applyAlignment="1" applyBorder="1" applyFont="1">
      <alignment shrinkToFit="0" vertical="bottom" wrapText="0"/>
    </xf>
    <xf borderId="4" fillId="32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horizontal="left" readingOrder="0" shrinkToFit="0" vertical="bottom" wrapText="0"/>
    </xf>
    <xf borderId="3" fillId="0" fontId="8" numFmtId="0" xfId="0" applyAlignment="1" applyBorder="1" applyFont="1">
      <alignment horizontal="right" readingOrder="0" shrinkToFit="0" vertical="bottom" wrapText="0"/>
    </xf>
    <xf borderId="3" fillId="0" fontId="8" numFmtId="0" xfId="0" applyAlignment="1" applyBorder="1" applyFont="1">
      <alignment horizontal="left" readingOrder="0" shrinkToFit="0" vertical="bottom" wrapText="0"/>
    </xf>
    <xf borderId="3" fillId="0" fontId="146" numFmtId="0" xfId="0" applyAlignment="1" applyBorder="1" applyFont="1">
      <alignment horizontal="left" readingOrder="0" shrinkToFit="0" vertical="bottom" wrapText="0"/>
    </xf>
    <xf borderId="3" fillId="0" fontId="8" numFmtId="0" xfId="0" applyAlignment="1" applyBorder="1" applyFont="1">
      <alignment shrinkToFit="0" vertical="bottom" wrapText="0"/>
    </xf>
    <xf borderId="4" fillId="0" fontId="8" numFmtId="0" xfId="0" applyAlignment="1" applyBorder="1" applyFont="1">
      <alignment horizontal="right" readingOrder="0" shrinkToFit="0" vertical="bottom" wrapText="0"/>
    </xf>
    <xf borderId="3" fillId="0" fontId="147" numFmtId="0" xfId="0" applyBorder="1" applyFont="1"/>
    <xf borderId="4" fillId="32" fontId="8" numFmtId="0" xfId="0" applyAlignment="1" applyBorder="1" applyFont="1">
      <alignment horizontal="left" readingOrder="0"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3" fillId="32" fontId="148" numFmtId="0" xfId="0" applyAlignment="1" applyBorder="1" applyFont="1">
      <alignment horizontal="left" readingOrder="0" shrinkToFit="0" vertical="bottom" wrapText="0"/>
    </xf>
    <xf borderId="3" fillId="0" fontId="8" numFmtId="11" xfId="0" applyAlignment="1" applyBorder="1" applyFont="1" applyNumberFormat="1">
      <alignment horizontal="right" readingOrder="0" shrinkToFit="0" vertical="bottom" wrapText="0"/>
    </xf>
    <xf borderId="3" fillId="32" fontId="8" numFmtId="11" xfId="0" applyAlignment="1" applyBorder="1" applyFont="1" applyNumberFormat="1">
      <alignment horizontal="right" readingOrder="0" shrinkToFit="0" vertical="bottom" wrapText="0"/>
    </xf>
    <xf borderId="3" fillId="32" fontId="8" numFmtId="0" xfId="0" applyAlignment="1" applyBorder="1" applyFont="1">
      <alignment horizontal="left" shrinkToFit="0" vertical="bottom" wrapText="0"/>
    </xf>
    <xf borderId="3" fillId="0" fontId="8" numFmtId="0" xfId="0" applyAlignment="1" applyBorder="1" applyFont="1">
      <alignment horizontal="left" shrinkToFit="0" vertical="bottom" wrapText="0"/>
    </xf>
    <xf borderId="4" fillId="0" fontId="8" numFmtId="0" xfId="0" applyAlignment="1" applyBorder="1" applyFont="1">
      <alignment shrinkToFit="0" vertical="bottom" wrapText="0"/>
    </xf>
    <xf borderId="4" fillId="32" fontId="8" numFmtId="0" xfId="0" applyAlignment="1" applyBorder="1" applyFont="1">
      <alignment shrinkToFit="0" vertical="bottom" wrapText="0"/>
    </xf>
    <xf borderId="0" fillId="0" fontId="73" numFmtId="0" xfId="0" applyAlignment="1" applyFont="1">
      <alignment horizontal="right" readingOrder="0" vertical="bottom"/>
    </xf>
    <xf borderId="0" fillId="32" fontId="73" numFmtId="0" xfId="0" applyAlignment="1" applyFont="1">
      <alignment horizontal="right" readingOrder="0" vertical="bottom"/>
    </xf>
    <xf borderId="0" fillId="17" fontId="16" numFmtId="0" xfId="0" applyAlignment="1" applyFont="1">
      <alignment vertical="bottom"/>
    </xf>
    <xf borderId="0" fillId="2" fontId="73" numFmtId="0" xfId="0" applyAlignment="1" applyFont="1">
      <alignment horizontal="right" readingOrder="0" vertical="bottom"/>
    </xf>
    <xf borderId="0" fillId="0" fontId="16" numFmtId="0" xfId="0" applyAlignment="1" applyFont="1">
      <alignment horizontal="right" readingOrder="0" vertical="bottom"/>
    </xf>
    <xf borderId="0" fillId="32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32" fontId="16" numFmtId="0" xfId="0" applyAlignment="1" applyFont="1">
      <alignment vertical="bottom"/>
    </xf>
    <xf borderId="0" fillId="27" fontId="16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2">
    <tableStyle count="2" pivot="0" name="รายชื่อบริษัท-style">
      <tableStyleElement dxfId="1" type="firstRowStripe"/>
      <tableStyleElement dxfId="2" type="secondRowStripe"/>
    </tableStyle>
    <tableStyle count="2" pivot="0" name="draft_รายชื่อบริษัท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ปีที่ก่อตั้ง กับ ชื่อหน่วยงาน/องค์กร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'รายชื่อบริษัทคัดแล้ว'!$F$1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'รายชื่อบริษัทคัดแล้ว'!$A$2:$A$42</c:f>
            </c:strRef>
          </c:cat>
          <c:val>
            <c:numRef>
              <c:f>'รายชื่อบริษัทคัดแล้ว'!$F$2:$F$42</c:f>
              <c:numCache/>
            </c:numRef>
          </c:val>
        </c:ser>
        <c:axId val="1697605663"/>
        <c:axId val="2004008616"/>
      </c:barChart>
      <c:catAx>
        <c:axId val="1697605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ชื่อหน่วยงาน/องค์กร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4008616"/>
      </c:catAx>
      <c:valAx>
        <c:axId val="2004008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ปีที่ก่อตั้ง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76056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ปีที่ก่อตั้ง กับ ชื่อหน่วยงาน/องค์กร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'ชินจัง_1135_คัดแล้ว'!$F$1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'ชินจัง_1135_คัดแล้ว'!$A$2:$A$50</c:f>
            </c:strRef>
          </c:cat>
          <c:val>
            <c:numRef>
              <c:f>'ชินจัง_1135_คัดแล้ว'!$F$2:$F$50</c:f>
              <c:numCache/>
            </c:numRef>
          </c:val>
        </c:ser>
        <c:axId val="317938003"/>
        <c:axId val="1648905788"/>
      </c:barChart>
      <c:catAx>
        <c:axId val="317938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ชื่อหน่วยงาน/องค์กร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8905788"/>
      </c:catAx>
      <c:valAx>
        <c:axId val="16489057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ปีที่ก่อตั้ง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79380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333375</xdr:colOff>
      <xdr:row>1</xdr:row>
      <xdr:rowOff>0</xdr:rowOff>
    </xdr:from>
    <xdr:ext cx="5715000" cy="3533775"/>
    <xdr:graphicFrame>
      <xdr:nvGraphicFramePr>
        <xdr:cNvPr id="1" name="Chart 1" title="แผนภูมิ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952500</xdr:colOff>
      <xdr:row>1</xdr:row>
      <xdr:rowOff>0</xdr:rowOff>
    </xdr:from>
    <xdr:ext cx="4505325" cy="2781300"/>
    <xdr:graphicFrame>
      <xdr:nvGraphicFramePr>
        <xdr:cNvPr id="2" name="Chart 2" title="แผนภูมิ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36:X272" display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รายชื่อบริษัท-style" showColumnStripes="0" showFirstColumn="1" showLastColumn="1" showRowStripes="1"/>
</table>
</file>

<file path=xl/tables/table2.xml><?xml version="1.0" encoding="utf-8"?>
<table xmlns="http://schemas.openxmlformats.org/spreadsheetml/2006/main" headerRowCount="0" ref="A136:X272" displayName="Table_2" id="2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draft_รายชื่อบริษัท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edsjewelers.co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ipmi.org" TargetMode="External"/><Relationship Id="rId11" Type="http://schemas.openxmlformats.org/officeDocument/2006/relationships/hyperlink" Target="https://www.americangemsociety.org/" TargetMode="External"/><Relationship Id="rId22" Type="http://schemas.openxmlformats.org/officeDocument/2006/relationships/hyperlink" Target="https://www.rjomembers.com/" TargetMode="External"/><Relationship Id="rId10" Type="http://schemas.openxmlformats.org/officeDocument/2006/relationships/hyperlink" Target="http://www.gold.org" TargetMode="External"/><Relationship Id="rId21" Type="http://schemas.openxmlformats.org/officeDocument/2006/relationships/hyperlink" Target="http://www.jewelersboard.com" TargetMode="External"/><Relationship Id="rId13" Type="http://schemas.openxmlformats.org/officeDocument/2006/relationships/hyperlink" Target="http://www.appraisers.org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://www.agta.org" TargetMode="External"/><Relationship Id="rId23" Type="http://schemas.openxmlformats.org/officeDocument/2006/relationships/hyperlink" Target="https://www.womensjewelryassociation.com/" TargetMode="External"/><Relationship Id="rId1" Type="http://schemas.openxmlformats.org/officeDocument/2006/relationships/hyperlink" Target="https://www.canadianjewellers.com/" TargetMode="External"/><Relationship Id="rId2" Type="http://schemas.openxmlformats.org/officeDocument/2006/relationships/hyperlink" Target="http://www.jewellersvigilance.ca" TargetMode="External"/><Relationship Id="rId3" Type="http://schemas.openxmlformats.org/officeDocument/2006/relationships/hyperlink" Target="http://www.skhcr.cz" TargetMode="External"/><Relationship Id="rId4" Type="http://schemas.openxmlformats.org/officeDocument/2006/relationships/hyperlink" Target="http://www.guldsmed.dk" TargetMode="External"/><Relationship Id="rId9" Type="http://schemas.openxmlformats.org/officeDocument/2006/relationships/hyperlink" Target="http://www.naj.co.uk/" TargetMode="External"/><Relationship Id="rId15" Type="http://schemas.openxmlformats.org/officeDocument/2006/relationships/hyperlink" Target="http://www.glda.com" TargetMode="External"/><Relationship Id="rId14" Type="http://schemas.openxmlformats.org/officeDocument/2006/relationships/hyperlink" Target="http://www.dmia.net" TargetMode="External"/><Relationship Id="rId17" Type="http://schemas.openxmlformats.org/officeDocument/2006/relationships/hyperlink" Target="http://www.superabrasives.org/superabrasives/" TargetMode="External"/><Relationship Id="rId16" Type="http://schemas.openxmlformats.org/officeDocument/2006/relationships/hyperlink" Target="http://www.idcany.org/" TargetMode="External"/><Relationship Id="rId5" Type="http://schemas.openxmlformats.org/officeDocument/2006/relationships/hyperlink" Target="http://www.cibjo.org" TargetMode="External"/><Relationship Id="rId19" Type="http://schemas.openxmlformats.org/officeDocument/2006/relationships/hyperlink" Target="http://www.jewelers.org" TargetMode="External"/><Relationship Id="rId6" Type="http://schemas.openxmlformats.org/officeDocument/2006/relationships/hyperlink" Target="http://www.sebime.org" TargetMode="External"/><Relationship Id="rId18" Type="http://schemas.openxmlformats.org/officeDocument/2006/relationships/hyperlink" Target="http://www.gemstone.org" TargetMode="External"/><Relationship Id="rId7" Type="http://schemas.openxmlformats.org/officeDocument/2006/relationships/hyperlink" Target="http://www.guldsmedsforbundet.se" TargetMode="External"/><Relationship Id="rId8" Type="http://schemas.openxmlformats.org/officeDocument/2006/relationships/hyperlink" Target="http://www.jda.org.uk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theassayoffice.co.uk" TargetMode="External"/><Relationship Id="rId42" Type="http://schemas.openxmlformats.org/officeDocument/2006/relationships/hyperlink" Target="http://www.diamondschool.com/" TargetMode="External"/><Relationship Id="rId41" Type="http://schemas.openxmlformats.org/officeDocument/2006/relationships/hyperlink" Target="http://www.aglgemlab.com/" TargetMode="External"/><Relationship Id="rId44" Type="http://schemas.openxmlformats.org/officeDocument/2006/relationships/hyperlink" Target="http://www.jewelrytraining.com" TargetMode="External"/><Relationship Id="rId43" Type="http://schemas.openxmlformats.org/officeDocument/2006/relationships/hyperlink" Target="http://www.ajigroup.org/" TargetMode="External"/><Relationship Id="rId46" Type="http://schemas.openxmlformats.org/officeDocument/2006/relationships/hyperlink" Target="http://www.gemfacts.com" TargetMode="External"/><Relationship Id="rId45" Type="http://schemas.openxmlformats.org/officeDocument/2006/relationships/hyperlink" Target="http://www.eglusa.com" TargetMode="External"/><Relationship Id="rId1" Type="http://schemas.openxmlformats.org/officeDocument/2006/relationships/hyperlink" Target="http://www.dcla.com.au" TargetMode="External"/><Relationship Id="rId2" Type="http://schemas.openxmlformats.org/officeDocument/2006/relationships/hyperlink" Target="https://www.gemstudieslaboratory.com.au/" TargetMode="External"/><Relationship Id="rId3" Type="http://schemas.openxmlformats.org/officeDocument/2006/relationships/hyperlink" Target="http://www.gem.org.au" TargetMode="External"/><Relationship Id="rId4" Type="http://schemas.openxmlformats.org/officeDocument/2006/relationships/hyperlink" Target="http://www.eglantwerp.eu/" TargetMode="External"/><Relationship Id="rId9" Type="http://schemas.openxmlformats.org/officeDocument/2006/relationships/hyperlink" Target="http://www.ajesp.com.br/" TargetMode="External"/><Relationship Id="rId48" Type="http://schemas.openxmlformats.org/officeDocument/2006/relationships/hyperlink" Target="http://www.gemscience.net" TargetMode="External"/><Relationship Id="rId47" Type="http://schemas.openxmlformats.org/officeDocument/2006/relationships/hyperlink" Target="https://www.gia.edu/" TargetMode="External"/><Relationship Id="rId49" Type="http://schemas.openxmlformats.org/officeDocument/2006/relationships/hyperlink" Target="http://www.igiworldwide.com" TargetMode="External"/><Relationship Id="rId5" Type="http://schemas.openxmlformats.org/officeDocument/2006/relationships/hyperlink" Target="http://www.elmyrservices.com" TargetMode="External"/><Relationship Id="rId6" Type="http://schemas.openxmlformats.org/officeDocument/2006/relationships/hyperlink" Target="http://www.egllaboratories.org/" TargetMode="External"/><Relationship Id="rId7" Type="http://schemas.openxmlformats.org/officeDocument/2006/relationships/hyperlink" Target="http://www.hrd.be" TargetMode="External"/><Relationship Id="rId8" Type="http://schemas.openxmlformats.org/officeDocument/2006/relationships/hyperlink" Target="http://www.igiworldwide.com" TargetMode="External"/><Relationship Id="rId31" Type="http://schemas.openxmlformats.org/officeDocument/2006/relationships/hyperlink" Target="https://www.igi.it/en/homepage" TargetMode="External"/><Relationship Id="rId30" Type="http://schemas.openxmlformats.org/officeDocument/2006/relationships/hyperlink" Target="https://www.cisgem.com/" TargetMode="External"/><Relationship Id="rId33" Type="http://schemas.openxmlformats.org/officeDocument/2006/relationships/hyperlink" Target="http://www.cibjo.org" TargetMode="External"/><Relationship Id="rId32" Type="http://schemas.openxmlformats.org/officeDocument/2006/relationships/hyperlink" Target="http://www.raglabgem.com" TargetMode="External"/><Relationship Id="rId35" Type="http://schemas.openxmlformats.org/officeDocument/2006/relationships/hyperlink" Target="http://www.ige.org" TargetMode="External"/><Relationship Id="rId34" Type="http://schemas.openxmlformats.org/officeDocument/2006/relationships/hyperlink" Target="https://www.naturalis.nl/en/about-us" TargetMode="External"/><Relationship Id="rId37" Type="http://schemas.openxmlformats.org/officeDocument/2006/relationships/hyperlink" Target="http://www.gemtechlab.com" TargetMode="External"/><Relationship Id="rId36" Type="http://schemas.openxmlformats.org/officeDocument/2006/relationships/hyperlink" Target="http://www.gemresearch.ch/" TargetMode="External"/><Relationship Id="rId39" Type="http://schemas.openxmlformats.org/officeDocument/2006/relationships/hyperlink" Target="http://www.ssef.ch" TargetMode="External"/><Relationship Id="rId38" Type="http://schemas.openxmlformats.org/officeDocument/2006/relationships/hyperlink" Target="http://www.gubelin.com/en/gemmology/gemlab" TargetMode="External"/><Relationship Id="rId20" Type="http://schemas.openxmlformats.org/officeDocument/2006/relationships/hyperlink" Target="https://www.gemmologie.ca/EN/" TargetMode="External"/><Relationship Id="rId22" Type="http://schemas.openxmlformats.org/officeDocument/2006/relationships/hyperlink" Target="http://www.odilecivitello.com/en/" TargetMode="External"/><Relationship Id="rId21" Type="http://schemas.openxmlformats.org/officeDocument/2006/relationships/hyperlink" Target="http://www.eos.ubc.ca/personal/groat" TargetMode="External"/><Relationship Id="rId24" Type="http://schemas.openxmlformats.org/officeDocument/2006/relationships/hyperlink" Target="http://www.expertisediamant.fr/" TargetMode="External"/><Relationship Id="rId23" Type="http://schemas.openxmlformats.org/officeDocument/2006/relationships/hyperlink" Target="https://www.celnisprava.cz/en/Pages/default.aspx" TargetMode="External"/><Relationship Id="rId26" Type="http://schemas.openxmlformats.org/officeDocument/2006/relationships/hyperlink" Target="https://www.laboratoire-francais-gemmologie.fr/" TargetMode="External"/><Relationship Id="rId25" Type="http://schemas.openxmlformats.org/officeDocument/2006/relationships/hyperlink" Target="https://www.ingemmologie.com/" TargetMode="External"/><Relationship Id="rId28" Type="http://schemas.openxmlformats.org/officeDocument/2006/relationships/hyperlink" Target="http://www.epigem.de" TargetMode="External"/><Relationship Id="rId27" Type="http://schemas.openxmlformats.org/officeDocument/2006/relationships/hyperlink" Target="http://www.edelsteinlaboratorien.de/html/index.html" TargetMode="External"/><Relationship Id="rId29" Type="http://schemas.openxmlformats.org/officeDocument/2006/relationships/hyperlink" Target="https://www.gemmologisches-institut-hamburg.de/" TargetMode="External"/><Relationship Id="rId51" Type="http://schemas.openxmlformats.org/officeDocument/2006/relationships/hyperlink" Target="http://www.dia-lab.com" TargetMode="External"/><Relationship Id="rId50" Type="http://schemas.openxmlformats.org/officeDocument/2006/relationships/hyperlink" Target="http://www.igiworldwide.com" TargetMode="External"/><Relationship Id="rId53" Type="http://schemas.openxmlformats.org/officeDocument/2006/relationships/hyperlink" Target="https://www.pgslaboratory.com/" TargetMode="External"/><Relationship Id="rId52" Type="http://schemas.openxmlformats.org/officeDocument/2006/relationships/hyperlink" Target="http://www.lglab.com" TargetMode="External"/><Relationship Id="rId11" Type="http://schemas.openxmlformats.org/officeDocument/2006/relationships/hyperlink" Target="http://www.cgb.ba.gov.br" TargetMode="External"/><Relationship Id="rId55" Type="http://schemas.openxmlformats.org/officeDocument/2006/relationships/hyperlink" Target="http://www.jcrs.com" TargetMode="External"/><Relationship Id="rId10" Type="http://schemas.openxmlformats.org/officeDocument/2006/relationships/hyperlink" Target="http://www.ibgm.com.br" TargetMode="External"/><Relationship Id="rId54" Type="http://schemas.openxmlformats.org/officeDocument/2006/relationships/hyperlink" Target="https://www.accreditedgemologists.org/" TargetMode="External"/><Relationship Id="rId13" Type="http://schemas.openxmlformats.org/officeDocument/2006/relationships/hyperlink" Target="http://www.sistemaajorio.com.br/web/index.php" TargetMode="External"/><Relationship Id="rId57" Type="http://schemas.openxmlformats.org/officeDocument/2006/relationships/drawing" Target="../drawings/drawing3.xml"/><Relationship Id="rId12" Type="http://schemas.openxmlformats.org/officeDocument/2006/relationships/hyperlink" Target="http://www.cetem.gov.br" TargetMode="External"/><Relationship Id="rId56" Type="http://schemas.openxmlformats.org/officeDocument/2006/relationships/hyperlink" Target="http://www.silverinstitute.org" TargetMode="External"/><Relationship Id="rId15" Type="http://schemas.openxmlformats.org/officeDocument/2006/relationships/hyperlink" Target="http://www.canadiangemmological.com" TargetMode="External"/><Relationship Id="rId14" Type="http://schemas.openxmlformats.org/officeDocument/2006/relationships/hyperlink" Target="http://www.sindijoiasmg.com.br/plus/" TargetMode="External"/><Relationship Id="rId17" Type="http://schemas.openxmlformats.org/officeDocument/2006/relationships/hyperlink" Target="http://www.gemscan.com/" TargetMode="External"/><Relationship Id="rId16" Type="http://schemas.openxmlformats.org/officeDocument/2006/relationships/hyperlink" Target="http://www.cigem.ca" TargetMode="External"/><Relationship Id="rId19" Type="http://schemas.openxmlformats.org/officeDocument/2006/relationships/hyperlink" Target="http://www.intergemlabs.com" TargetMode="External"/><Relationship Id="rId18" Type="http://schemas.openxmlformats.org/officeDocument/2006/relationships/hyperlink" Target="http://www.hwgem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pencorporates.com/officers/613534752" TargetMode="External"/><Relationship Id="rId2" Type="http://schemas.openxmlformats.org/officeDocument/2006/relationships/hyperlink" Target="https://opencorporates.com/officers/438871922" TargetMode="External"/><Relationship Id="rId3" Type="http://schemas.openxmlformats.org/officeDocument/2006/relationships/hyperlink" Target="https://opencorporates.com/officers/440953565" TargetMode="External"/><Relationship Id="rId4" Type="http://schemas.openxmlformats.org/officeDocument/2006/relationships/hyperlink" Target="https://opencorporates.com/officers/463288265" TargetMode="External"/><Relationship Id="rId9" Type="http://schemas.openxmlformats.org/officeDocument/2006/relationships/hyperlink" Target="https://opencorporates.com/officers/447284648" TargetMode="External"/><Relationship Id="rId5" Type="http://schemas.openxmlformats.org/officeDocument/2006/relationships/hyperlink" Target="https://opencorporates.com/officers/439746779" TargetMode="External"/><Relationship Id="rId6" Type="http://schemas.openxmlformats.org/officeDocument/2006/relationships/hyperlink" Target="https://opencorporates.com/officers/667456512" TargetMode="External"/><Relationship Id="rId7" Type="http://schemas.openxmlformats.org/officeDocument/2006/relationships/hyperlink" Target="https://opencorporates.com/officers/275296787" TargetMode="External"/><Relationship Id="rId8" Type="http://schemas.openxmlformats.org/officeDocument/2006/relationships/hyperlink" Target="https://opencorporates.com/officers/666728498" TargetMode="External"/><Relationship Id="rId20" Type="http://schemas.openxmlformats.org/officeDocument/2006/relationships/hyperlink" Target="https://www.provockativegemsnyc.com/contact-us" TargetMode="External"/><Relationship Id="rId22" Type="http://schemas.openxmlformats.org/officeDocument/2006/relationships/hyperlink" Target="http://www.reedsjewelers.com/" TargetMode="External"/><Relationship Id="rId21" Type="http://schemas.openxmlformats.org/officeDocument/2006/relationships/hyperlink" Target="https://l.instagram.com/?u=https%3A%2F%2Fwww.rnsdesigncreation.com%2F&amp;e=ATNZaPKDl9CwCO08roYkllAVWnHlFDTn8fCEitOYhF2wk7GGhz-zXUa9OqNHubf1WkydGpb6ZdYdD-mU6fSeNh0fCVp6X7iy&amp;s=1" TargetMode="External"/><Relationship Id="rId24" Type="http://schemas.openxmlformats.org/officeDocument/2006/relationships/hyperlink" Target="https://www.samdavisdesigns.net/" TargetMode="External"/><Relationship Id="rId23" Type="http://schemas.openxmlformats.org/officeDocument/2006/relationships/hyperlink" Target="https://rogersjewelry.com/" TargetMode="External"/><Relationship Id="rId26" Type="http://schemas.openxmlformats.org/officeDocument/2006/relationships/hyperlink" Target="https://modanijewels.com" TargetMode="External"/><Relationship Id="rId25" Type="http://schemas.openxmlformats.org/officeDocument/2006/relationships/hyperlink" Target="http://www.samuels-jewelers.com/" TargetMode="External"/><Relationship Id="rId28" Type="http://schemas.openxmlformats.org/officeDocument/2006/relationships/hyperlink" Target="https://lapistree.com" TargetMode="External"/><Relationship Id="rId27" Type="http://schemas.openxmlformats.org/officeDocument/2006/relationships/hyperlink" Target="https://www.istar-jewelry.com" TargetMode="External"/><Relationship Id="rId29" Type="http://schemas.openxmlformats.org/officeDocument/2006/relationships/drawing" Target="../drawings/drawing4.xml"/><Relationship Id="rId11" Type="http://schemas.openxmlformats.org/officeDocument/2006/relationships/hyperlink" Target="https://www.crunchbase.com/search/people/field/organizations/num_employees_enum/john-c-nordt" TargetMode="External"/><Relationship Id="rId10" Type="http://schemas.openxmlformats.org/officeDocument/2006/relationships/hyperlink" Target="https://www.crunchbase.com/search/people/field/organizations/num_employees_enum/jewelry-television" TargetMode="External"/><Relationship Id="rId13" Type="http://schemas.openxmlformats.org/officeDocument/2006/relationships/hyperlink" Target="https://opencorporates.com/officers/223662088" TargetMode="External"/><Relationship Id="rId12" Type="http://schemas.openxmlformats.org/officeDocument/2006/relationships/hyperlink" Target="https://opencorporates.com/officers/223661752" TargetMode="External"/><Relationship Id="rId15" Type="http://schemas.openxmlformats.org/officeDocument/2006/relationships/hyperlink" Target="https://opencorporates.com/companies/us_nj" TargetMode="External"/><Relationship Id="rId14" Type="http://schemas.openxmlformats.org/officeDocument/2006/relationships/hyperlink" Target="https://opencorporates.com/officers/224040520" TargetMode="External"/><Relationship Id="rId17" Type="http://schemas.openxmlformats.org/officeDocument/2006/relationships/hyperlink" Target="https://www.crunchbase.com/search/people/field/organizations/num_employees_enum/m-fabrikant-sons" TargetMode="External"/><Relationship Id="rId16" Type="http://schemas.openxmlformats.org/officeDocument/2006/relationships/hyperlink" Target="https://www.crunchbase.com/search/people/field/organizations/num_employees_enum/luxury-bazaar" TargetMode="External"/><Relationship Id="rId19" Type="http://schemas.openxmlformats.org/officeDocument/2006/relationships/hyperlink" Target="mailto:diamonds@paramountgems.com" TargetMode="External"/><Relationship Id="rId18" Type="http://schemas.openxmlformats.org/officeDocument/2006/relationships/hyperlink" Target="http://www.mazzabartholomew.co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info@pcboschmans.com" TargetMode="External"/><Relationship Id="rId2" Type="http://schemas.openxmlformats.org/officeDocument/2006/relationships/hyperlink" Target="https://opencorporates.com/officers/304001499" TargetMode="External"/><Relationship Id="rId3" Type="http://schemas.openxmlformats.org/officeDocument/2006/relationships/hyperlink" Target="http://braminerals.com/" TargetMode="External"/><Relationship Id="rId4" Type="http://schemas.openxmlformats.org/officeDocument/2006/relationships/hyperlink" Target="https://opencorporates.com/officers/308192185" TargetMode="External"/><Relationship Id="rId9" Type="http://schemas.openxmlformats.org/officeDocument/2006/relationships/hyperlink" Target="https://opencorporates.com/officers/542453" TargetMode="External"/><Relationship Id="rId5" Type="http://schemas.openxmlformats.org/officeDocument/2006/relationships/hyperlink" Target="https://opencorporates.com/officers/293415991" TargetMode="External"/><Relationship Id="rId6" Type="http://schemas.openxmlformats.org/officeDocument/2006/relationships/hyperlink" Target="https://opencorporates.com/officers/1414191" TargetMode="External"/><Relationship Id="rId7" Type="http://schemas.openxmlformats.org/officeDocument/2006/relationships/hyperlink" Target="https://opencorporates.com/officers/164065519" TargetMode="External"/><Relationship Id="rId8" Type="http://schemas.openxmlformats.org/officeDocument/2006/relationships/hyperlink" Target="https://opencorporates.com/officers/41703448" TargetMode="External"/><Relationship Id="rId31" Type="http://schemas.openxmlformats.org/officeDocument/2006/relationships/hyperlink" Target="https://opencorporates.com/officers/311151267" TargetMode="External"/><Relationship Id="rId30" Type="http://schemas.openxmlformats.org/officeDocument/2006/relationships/hyperlink" Target="http://www.eugenruehle.eu/" TargetMode="External"/><Relationship Id="rId33" Type="http://schemas.openxmlformats.org/officeDocument/2006/relationships/hyperlink" Target="https://opencorporates.com/officers/349369001" TargetMode="External"/><Relationship Id="rId32" Type="http://schemas.openxmlformats.org/officeDocument/2006/relationships/hyperlink" Target="https://opencorporates.com/officers/311181490" TargetMode="External"/><Relationship Id="rId35" Type="http://schemas.openxmlformats.org/officeDocument/2006/relationships/hyperlink" Target="https://opencorporates.com/officers/289765477" TargetMode="External"/><Relationship Id="rId34" Type="http://schemas.openxmlformats.org/officeDocument/2006/relationships/hyperlink" Target="https://opencorporates.com/officers/312992319" TargetMode="External"/><Relationship Id="rId36" Type="http://schemas.openxmlformats.org/officeDocument/2006/relationships/drawing" Target="../drawings/drawing6.xml"/><Relationship Id="rId20" Type="http://schemas.openxmlformats.org/officeDocument/2006/relationships/hyperlink" Target="https://opencorporates.com/officers/667456512" TargetMode="External"/><Relationship Id="rId22" Type="http://schemas.openxmlformats.org/officeDocument/2006/relationships/hyperlink" Target="https://opencorporates.com/officers/666728498" TargetMode="External"/><Relationship Id="rId21" Type="http://schemas.openxmlformats.org/officeDocument/2006/relationships/hyperlink" Target="https://opencorporates.com/officers/275296787" TargetMode="External"/><Relationship Id="rId24" Type="http://schemas.openxmlformats.org/officeDocument/2006/relationships/hyperlink" Target="https://opencorporates.com/officers/312984655" TargetMode="External"/><Relationship Id="rId23" Type="http://schemas.openxmlformats.org/officeDocument/2006/relationships/hyperlink" Target="https://opencorporates.com/officers/447284648" TargetMode="External"/><Relationship Id="rId26" Type="http://schemas.openxmlformats.org/officeDocument/2006/relationships/hyperlink" Target="https://opencorporates.com/officers/312992048" TargetMode="External"/><Relationship Id="rId25" Type="http://schemas.openxmlformats.org/officeDocument/2006/relationships/hyperlink" Target="https://opencorporates.com/officers/312988385" TargetMode="External"/><Relationship Id="rId28" Type="http://schemas.openxmlformats.org/officeDocument/2006/relationships/hyperlink" Target="https://www.eugendettinger.de/" TargetMode="External"/><Relationship Id="rId27" Type="http://schemas.openxmlformats.org/officeDocument/2006/relationships/hyperlink" Target="https://opencorporates.com/officers/313318582" TargetMode="External"/><Relationship Id="rId29" Type="http://schemas.openxmlformats.org/officeDocument/2006/relationships/hyperlink" Target="https://opencorporates.com/officers/313306396" TargetMode="External"/><Relationship Id="rId11" Type="http://schemas.openxmlformats.org/officeDocument/2006/relationships/hyperlink" Target="https://opencorporates.com/officers/277856704" TargetMode="External"/><Relationship Id="rId10" Type="http://schemas.openxmlformats.org/officeDocument/2006/relationships/hyperlink" Target="https://opencorporates.com/officers/299691" TargetMode="External"/><Relationship Id="rId13" Type="http://schemas.openxmlformats.org/officeDocument/2006/relationships/hyperlink" Target="https://opencorporates.com/officers/440120552" TargetMode="External"/><Relationship Id="rId12" Type="http://schemas.openxmlformats.org/officeDocument/2006/relationships/hyperlink" Target="https://opencorporates.com/officers/440190875" TargetMode="External"/><Relationship Id="rId15" Type="http://schemas.openxmlformats.org/officeDocument/2006/relationships/hyperlink" Target="https://opencorporates.com/officers/613534752" TargetMode="External"/><Relationship Id="rId14" Type="http://schemas.openxmlformats.org/officeDocument/2006/relationships/hyperlink" Target="https://opencorporates.com/officers/440914484" TargetMode="External"/><Relationship Id="rId17" Type="http://schemas.openxmlformats.org/officeDocument/2006/relationships/hyperlink" Target="https://opencorporates.com/officers/440953565" TargetMode="External"/><Relationship Id="rId16" Type="http://schemas.openxmlformats.org/officeDocument/2006/relationships/hyperlink" Target="https://opencorporates.com/officers/438871922" TargetMode="External"/><Relationship Id="rId19" Type="http://schemas.openxmlformats.org/officeDocument/2006/relationships/hyperlink" Target="https://opencorporates.com/officers/439746779" TargetMode="External"/><Relationship Id="rId18" Type="http://schemas.openxmlformats.org/officeDocument/2006/relationships/hyperlink" Target="https://opencorporates.com/officers/463288265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esbespokejewellers.com/engagement-rings/solitaire" TargetMode="External"/><Relationship Id="rId42" Type="http://schemas.openxmlformats.org/officeDocument/2006/relationships/hyperlink" Target="http://www.cavendishfrench.com" TargetMode="External"/><Relationship Id="rId41" Type="http://schemas.openxmlformats.org/officeDocument/2006/relationships/hyperlink" Target="https://www.chisholmhunter.co.uk/stores/glasgow-buchanan-street" TargetMode="External"/><Relationship Id="rId44" Type="http://schemas.openxmlformats.org/officeDocument/2006/relationships/hyperlink" Target="https://www.davidmrobinson.co.uk/" TargetMode="External"/><Relationship Id="rId43" Type="http://schemas.openxmlformats.org/officeDocument/2006/relationships/hyperlink" Target="https://www.heathdiamonds.com/" TargetMode="External"/><Relationship Id="rId46" Type="http://schemas.openxmlformats.org/officeDocument/2006/relationships/hyperlink" Target="https://johnrosejewellers.com/" TargetMode="External"/><Relationship Id="rId45" Type="http://schemas.openxmlformats.org/officeDocument/2006/relationships/hyperlink" Target="https://www.celticartjewellery.com/" TargetMode="External"/><Relationship Id="rId1" Type="http://schemas.openxmlformats.org/officeDocument/2006/relationships/hyperlink" Target="https://www.apollo.io/companies/Zartab-Jewelry-Co/54a1bcb9746869401231b00c" TargetMode="External"/><Relationship Id="rId2" Type="http://schemas.openxmlformats.org/officeDocument/2006/relationships/hyperlink" Target="https://www.lusha.com/business/76289c82f1790c60/" TargetMode="External"/><Relationship Id="rId3" Type="http://schemas.openxmlformats.org/officeDocument/2006/relationships/hyperlink" Target="https://www.fraserhart.co.uk/" TargetMode="External"/><Relationship Id="rId4" Type="http://schemas.openxmlformats.org/officeDocument/2006/relationships/hyperlink" Target="https://www.zoominfo.com/c/bat--ami/18306825" TargetMode="External"/><Relationship Id="rId9" Type="http://schemas.openxmlformats.org/officeDocument/2006/relationships/hyperlink" Target="http://www.clubcrafts.com/english_site/" TargetMode="External"/><Relationship Id="rId48" Type="http://schemas.openxmlformats.org/officeDocument/2006/relationships/hyperlink" Target="https://ericross.co.uk/" TargetMode="External"/><Relationship Id="rId47" Type="http://schemas.openxmlformats.org/officeDocument/2006/relationships/hyperlink" Target="https://mayamagal.co.uk/" TargetMode="External"/><Relationship Id="rId49" Type="http://schemas.openxmlformats.org/officeDocument/2006/relationships/hyperlink" Target="https://vipadesigns.co.uk/" TargetMode="External"/><Relationship Id="rId5" Type="http://schemas.openxmlformats.org/officeDocument/2006/relationships/hyperlink" Target="http://www.israelexporter.com/citra-jewelry" TargetMode="External"/><Relationship Id="rId6" Type="http://schemas.openxmlformats.org/officeDocument/2006/relationships/hyperlink" Target="https://www.ibbtelaviv.com/" TargetMode="External"/><Relationship Id="rId7" Type="http://schemas.openxmlformats.org/officeDocument/2006/relationships/hyperlink" Target="https://www.instagram.com/marinameirijewelry/" TargetMode="External"/><Relationship Id="rId8" Type="http://schemas.openxmlformats.org/officeDocument/2006/relationships/hyperlink" Target="https://zaban.co.il/" TargetMode="External"/><Relationship Id="rId31" Type="http://schemas.openxmlformats.org/officeDocument/2006/relationships/hyperlink" Target="https://goldfinger-rings.com/" TargetMode="External"/><Relationship Id="rId30" Type="http://schemas.openxmlformats.org/officeDocument/2006/relationships/hyperlink" Target="https://www.cylex.net.za/cape-town/" TargetMode="External"/><Relationship Id="rId33" Type="http://schemas.openxmlformats.org/officeDocument/2006/relationships/hyperlink" Target="http://www.bloom-boutique.co.uk/" TargetMode="External"/><Relationship Id="rId32" Type="http://schemas.openxmlformats.org/officeDocument/2006/relationships/hyperlink" Target="mailto:enquiries@bloom-boutique.co.uk" TargetMode="External"/><Relationship Id="rId35" Type="http://schemas.openxmlformats.org/officeDocument/2006/relationships/hyperlink" Target="http://preciouspearlsjewellery.com/" TargetMode="External"/><Relationship Id="rId34" Type="http://schemas.openxmlformats.org/officeDocument/2006/relationships/hyperlink" Target="https://www.instagram.com/bloomboutique_uk/" TargetMode="External"/><Relationship Id="rId37" Type="http://schemas.openxmlformats.org/officeDocument/2006/relationships/hyperlink" Target="https://www.instagram.com/lottieleighfinejewellery/" TargetMode="External"/><Relationship Id="rId36" Type="http://schemas.openxmlformats.org/officeDocument/2006/relationships/hyperlink" Target="https://www.lottieleigh.com/" TargetMode="External"/><Relationship Id="rId39" Type="http://schemas.openxmlformats.org/officeDocument/2006/relationships/hyperlink" Target="https://www.diamondjewelryunited.com/" TargetMode="External"/><Relationship Id="rId38" Type="http://schemas.openxmlformats.org/officeDocument/2006/relationships/hyperlink" Target="http://www.sjpearls.co.uk/" TargetMode="External"/><Relationship Id="rId20" Type="http://schemas.openxmlformats.org/officeDocument/2006/relationships/hyperlink" Target="https://amberhome.biz/" TargetMode="External"/><Relationship Id="rId22" Type="http://schemas.openxmlformats.org/officeDocument/2006/relationships/hyperlink" Target="https://www.oroboleado.com/web/home/us" TargetMode="External"/><Relationship Id="rId21" Type="http://schemas.openxmlformats.org/officeDocument/2006/relationships/hyperlink" Target="http://www.classicjewellers.com.mt/" TargetMode="External"/><Relationship Id="rId24" Type="http://schemas.openxmlformats.org/officeDocument/2006/relationships/hyperlink" Target="http://www.silvertop.com.pl/" TargetMode="External"/><Relationship Id="rId23" Type="http://schemas.openxmlformats.org/officeDocument/2006/relationships/hyperlink" Target="http://www.rohan.co.nz/" TargetMode="External"/><Relationship Id="rId26" Type="http://schemas.openxmlformats.org/officeDocument/2006/relationships/hyperlink" Target="http://www.annab.co.za/" TargetMode="External"/><Relationship Id="rId25" Type="http://schemas.openxmlformats.org/officeDocument/2006/relationships/hyperlink" Target="http://www.turnerjewellers.com/" TargetMode="External"/><Relationship Id="rId28" Type="http://schemas.openxmlformats.org/officeDocument/2006/relationships/hyperlink" Target="https://www.instagram.com/beaudell_jewellery/" TargetMode="External"/><Relationship Id="rId27" Type="http://schemas.openxmlformats.org/officeDocument/2006/relationships/hyperlink" Target="https://www.instagram.com/arthurkaplansa/" TargetMode="External"/><Relationship Id="rId29" Type="http://schemas.openxmlformats.org/officeDocument/2006/relationships/hyperlink" Target="http://www.nickthepearlman.co.za/" TargetMode="External"/><Relationship Id="rId51" Type="http://schemas.openxmlformats.org/officeDocument/2006/relationships/hyperlink" Target="https://feudiamonds.co.uk/" TargetMode="External"/><Relationship Id="rId50" Type="http://schemas.openxmlformats.org/officeDocument/2006/relationships/hyperlink" Target="https://www.jamesbrownjewellers.co.uk/" TargetMode="External"/><Relationship Id="rId52" Type="http://schemas.openxmlformats.org/officeDocument/2006/relationships/drawing" Target="../drawings/drawing7.xml"/><Relationship Id="rId11" Type="http://schemas.openxmlformats.org/officeDocument/2006/relationships/hyperlink" Target="https://www.instagram.com/moraglione1922/" TargetMode="External"/><Relationship Id="rId10" Type="http://schemas.openxmlformats.org/officeDocument/2006/relationships/hyperlink" Target="https://www.moraglione.com/en/" TargetMode="External"/><Relationship Id="rId13" Type="http://schemas.openxmlformats.org/officeDocument/2006/relationships/hyperlink" Target="https://www.instagram.com/giorgiovisconti_official/" TargetMode="External"/><Relationship Id="rId12" Type="http://schemas.openxmlformats.org/officeDocument/2006/relationships/hyperlink" Target="https://www.fanamo.it/?fbclid=IwAR0HpGC5BY9aO4D8SVawQEjchniyFzNAHO6yLhortusLewmdq2uGPJZBKhI" TargetMode="External"/><Relationship Id="rId15" Type="http://schemas.openxmlformats.org/officeDocument/2006/relationships/hyperlink" Target="https://lf2capri.com/en/" TargetMode="External"/><Relationship Id="rId14" Type="http://schemas.openxmlformats.org/officeDocument/2006/relationships/hyperlink" Target="http://www.ilsolegioielli.it/" TargetMode="External"/><Relationship Id="rId17" Type="http://schemas.openxmlformats.org/officeDocument/2006/relationships/hyperlink" Target="https://www.instagram.com/massoniofficial/" TargetMode="External"/><Relationship Id="rId16" Type="http://schemas.openxmlformats.org/officeDocument/2006/relationships/hyperlink" Target="http://www.lunatigioielli.com/" TargetMode="External"/><Relationship Id="rId19" Type="http://schemas.openxmlformats.org/officeDocument/2006/relationships/hyperlink" Target="https://www.instagram.com/amber_seaside/" TargetMode="External"/><Relationship Id="rId18" Type="http://schemas.openxmlformats.org/officeDocument/2006/relationships/hyperlink" Target="https://www.instagram.com/amberalexjewelry/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www.igs-ag.ch" TargetMode="External"/><Relationship Id="rId84" Type="http://schemas.openxmlformats.org/officeDocument/2006/relationships/drawing" Target="../drawings/drawing8.xml"/><Relationship Id="rId83" Type="http://schemas.openxmlformats.org/officeDocument/2006/relationships/hyperlink" Target="http://www.gregio.gr/" TargetMode="External"/><Relationship Id="rId42" Type="http://schemas.openxmlformats.org/officeDocument/2006/relationships/hyperlink" Target="http://www.bucherer.com" TargetMode="External"/><Relationship Id="rId41" Type="http://schemas.openxmlformats.org/officeDocument/2006/relationships/hyperlink" Target="http://www.siegelring.ch" TargetMode="External"/><Relationship Id="rId44" Type="http://schemas.openxmlformats.org/officeDocument/2006/relationships/hyperlink" Target="http://www.shanghaigems.com" TargetMode="External"/><Relationship Id="rId43" Type="http://schemas.openxmlformats.org/officeDocument/2006/relationships/hyperlink" Target="http://www.grayan.ch" TargetMode="External"/><Relationship Id="rId46" Type="http://schemas.openxmlformats.org/officeDocument/2006/relationships/hyperlink" Target="http://www.elfenmetall.com" TargetMode="External"/><Relationship Id="rId45" Type="http://schemas.openxmlformats.org/officeDocument/2006/relationships/hyperlink" Target="http://www.belfont.com" TargetMode="External"/><Relationship Id="rId80" Type="http://schemas.openxmlformats.org/officeDocument/2006/relationships/hyperlink" Target="http://bijouterie.gr/" TargetMode="External"/><Relationship Id="rId82" Type="http://schemas.openxmlformats.org/officeDocument/2006/relationships/hyperlink" Target="http://www.huffyjewels.com/" TargetMode="External"/><Relationship Id="rId81" Type="http://schemas.openxmlformats.org/officeDocument/2006/relationships/hyperlink" Target="http://www.serafimjewellery.gr/" TargetMode="External"/><Relationship Id="rId1" Type="http://schemas.openxmlformats.org/officeDocument/2006/relationships/hyperlink" Target="https://alopez-montero.com/en/" TargetMode="External"/><Relationship Id="rId2" Type="http://schemas.openxmlformats.org/officeDocument/2006/relationships/hyperlink" Target="https://doalloplata.es/" TargetMode="External"/><Relationship Id="rId3" Type="http://schemas.openxmlformats.org/officeDocument/2006/relationships/hyperlink" Target="http://afroart.se" TargetMode="External"/><Relationship Id="rId4" Type="http://schemas.openxmlformats.org/officeDocument/2006/relationships/hyperlink" Target="http://www.ibertaly.com/" TargetMode="External"/><Relationship Id="rId9" Type="http://schemas.openxmlformats.org/officeDocument/2006/relationships/hyperlink" Target="http://www.anframa.com" TargetMode="External"/><Relationship Id="rId48" Type="http://schemas.openxmlformats.org/officeDocument/2006/relationships/hyperlink" Target="http://www.stoneage.ch" TargetMode="External"/><Relationship Id="rId47" Type="http://schemas.openxmlformats.org/officeDocument/2006/relationships/hyperlink" Target="http://www.aboucharsa.ch" TargetMode="External"/><Relationship Id="rId49" Type="http://schemas.openxmlformats.org/officeDocument/2006/relationships/hyperlink" Target="http://www.aubijoubasel.ch" TargetMode="External"/><Relationship Id="rId5" Type="http://schemas.openxmlformats.org/officeDocument/2006/relationships/hyperlink" Target="http://www.eurocebrian.com/" TargetMode="External"/><Relationship Id="rId6" Type="http://schemas.openxmlformats.org/officeDocument/2006/relationships/hyperlink" Target="http://www.ebanointernacional.com/" TargetMode="External"/><Relationship Id="rId7" Type="http://schemas.openxmlformats.org/officeDocument/2006/relationships/hyperlink" Target="http://www.missy4you.com/" TargetMode="External"/><Relationship Id="rId8" Type="http://schemas.openxmlformats.org/officeDocument/2006/relationships/hyperlink" Target="https://www.jorgejuanjoyeros.es/" TargetMode="External"/><Relationship Id="rId73" Type="http://schemas.openxmlformats.org/officeDocument/2006/relationships/hyperlink" Target="https://www.inscripture.com/" TargetMode="External"/><Relationship Id="rId72" Type="http://schemas.openxmlformats.org/officeDocument/2006/relationships/hyperlink" Target="https://www.thekeepsakeco.co.uk/" TargetMode="External"/><Relationship Id="rId31" Type="http://schemas.openxmlformats.org/officeDocument/2006/relationships/hyperlink" Target="http://www.dekemp.be/" TargetMode="External"/><Relationship Id="rId75" Type="http://schemas.openxmlformats.org/officeDocument/2006/relationships/hyperlink" Target="https://www.healingcrystalsindia.com/" TargetMode="External"/><Relationship Id="rId30" Type="http://schemas.openxmlformats.org/officeDocument/2006/relationships/hyperlink" Target="http://www.briamhor.be" TargetMode="External"/><Relationship Id="rId74" Type="http://schemas.openxmlformats.org/officeDocument/2006/relationships/hyperlink" Target="https://elvanjewellery.co.uk/" TargetMode="External"/><Relationship Id="rId33" Type="http://schemas.openxmlformats.org/officeDocument/2006/relationships/hyperlink" Target="http://www.jwc.be" TargetMode="External"/><Relationship Id="rId77" Type="http://schemas.openxmlformats.org/officeDocument/2006/relationships/hyperlink" Target="http://www.taxiarchis.com/" TargetMode="External"/><Relationship Id="rId32" Type="http://schemas.openxmlformats.org/officeDocument/2006/relationships/hyperlink" Target="http://www.poussenier.com" TargetMode="External"/><Relationship Id="rId76" Type="http://schemas.openxmlformats.org/officeDocument/2006/relationships/hyperlink" Target="http://www.fobe.gr/" TargetMode="External"/><Relationship Id="rId35" Type="http://schemas.openxmlformats.org/officeDocument/2006/relationships/hyperlink" Target="http://www.davidts.be" TargetMode="External"/><Relationship Id="rId79" Type="http://schemas.openxmlformats.org/officeDocument/2006/relationships/hyperlink" Target="http://www.zolotas.gr/" TargetMode="External"/><Relationship Id="rId34" Type="http://schemas.openxmlformats.org/officeDocument/2006/relationships/hyperlink" Target="http://www.marie-l.com" TargetMode="External"/><Relationship Id="rId78" Type="http://schemas.openxmlformats.org/officeDocument/2006/relationships/hyperlink" Target="http://www.spiritorosa.com/" TargetMode="External"/><Relationship Id="rId71" Type="http://schemas.openxmlformats.org/officeDocument/2006/relationships/hyperlink" Target="http://sellyourdiamond.co.uk" TargetMode="External"/><Relationship Id="rId70" Type="http://schemas.openxmlformats.org/officeDocument/2006/relationships/hyperlink" Target="https://www.sellyourdiamond.co.uk/" TargetMode="External"/><Relationship Id="rId37" Type="http://schemas.openxmlformats.org/officeDocument/2006/relationships/hyperlink" Target="http://www.diamalps.ch" TargetMode="External"/><Relationship Id="rId36" Type="http://schemas.openxmlformats.org/officeDocument/2006/relationships/hyperlink" Target="http://www.looslischmuck.ch" TargetMode="External"/><Relationship Id="rId39" Type="http://schemas.openxmlformats.org/officeDocument/2006/relationships/hyperlink" Target="http://www.pearlston.com" TargetMode="External"/><Relationship Id="rId38" Type="http://schemas.openxmlformats.org/officeDocument/2006/relationships/hyperlink" Target="http://www.elkeberr.com" TargetMode="External"/><Relationship Id="rId62" Type="http://schemas.openxmlformats.org/officeDocument/2006/relationships/hyperlink" Target="http://www.cormasspa.it/" TargetMode="External"/><Relationship Id="rId61" Type="http://schemas.openxmlformats.org/officeDocument/2006/relationships/hyperlink" Target="https://www.lucaripa.com/" TargetMode="External"/><Relationship Id="rId20" Type="http://schemas.openxmlformats.org/officeDocument/2006/relationships/hyperlink" Target="http://brynmawrjewelry.com" TargetMode="External"/><Relationship Id="rId64" Type="http://schemas.openxmlformats.org/officeDocument/2006/relationships/hyperlink" Target="http://www.arikinz.com/" TargetMode="External"/><Relationship Id="rId63" Type="http://schemas.openxmlformats.org/officeDocument/2006/relationships/hyperlink" Target="http://www.aquariusdesign.co.nz/" TargetMode="External"/><Relationship Id="rId22" Type="http://schemas.openxmlformats.org/officeDocument/2006/relationships/hyperlink" Target="http://wholesale05.com" TargetMode="External"/><Relationship Id="rId66" Type="http://schemas.openxmlformats.org/officeDocument/2006/relationships/hyperlink" Target="http://www.mtmeru.co.nz/" TargetMode="External"/><Relationship Id="rId21" Type="http://schemas.openxmlformats.org/officeDocument/2006/relationships/hyperlink" Target="https://www.customfashionjewelsinc.com/" TargetMode="External"/><Relationship Id="rId65" Type="http://schemas.openxmlformats.org/officeDocument/2006/relationships/hyperlink" Target="http://www.heardsjewellers.co.nz/" TargetMode="External"/><Relationship Id="rId24" Type="http://schemas.openxmlformats.org/officeDocument/2006/relationships/hyperlink" Target="http://www.white-jewels.com" TargetMode="External"/><Relationship Id="rId68" Type="http://schemas.openxmlformats.org/officeDocument/2006/relationships/hyperlink" Target="http://www.genevaimporters.co.nz/" TargetMode="External"/><Relationship Id="rId23" Type="http://schemas.openxmlformats.org/officeDocument/2006/relationships/hyperlink" Target="http://www.wholesale05.com" TargetMode="External"/><Relationship Id="rId67" Type="http://schemas.openxmlformats.org/officeDocument/2006/relationships/hyperlink" Target="http://www.clocksnz.co.nz/" TargetMode="External"/><Relationship Id="rId60" Type="http://schemas.openxmlformats.org/officeDocument/2006/relationships/hyperlink" Target="http://www.ronco.it/" TargetMode="External"/><Relationship Id="rId26" Type="http://schemas.openxmlformats.org/officeDocument/2006/relationships/hyperlink" Target="http://www.divinor.be" TargetMode="External"/><Relationship Id="rId25" Type="http://schemas.openxmlformats.org/officeDocument/2006/relationships/hyperlink" Target="http://www.pluczenik.com" TargetMode="External"/><Relationship Id="rId69" Type="http://schemas.openxmlformats.org/officeDocument/2006/relationships/hyperlink" Target="http://www.petershakes.com/" TargetMode="External"/><Relationship Id="rId28" Type="http://schemas.openxmlformats.org/officeDocument/2006/relationships/hyperlink" Target="http://scaldiskortrijk.be" TargetMode="External"/><Relationship Id="rId27" Type="http://schemas.openxmlformats.org/officeDocument/2006/relationships/hyperlink" Target="http://www.scaldiskortrijk.be" TargetMode="External"/><Relationship Id="rId29" Type="http://schemas.openxmlformats.org/officeDocument/2006/relationships/hyperlink" Target="http://www.finkpackaging.com" TargetMode="External"/><Relationship Id="rId51" Type="http://schemas.openxmlformats.org/officeDocument/2006/relationships/hyperlink" Target="http://www.sahdia.de" TargetMode="External"/><Relationship Id="rId50" Type="http://schemas.openxmlformats.org/officeDocument/2006/relationships/hyperlink" Target="http://www.wengert.de" TargetMode="External"/><Relationship Id="rId53" Type="http://schemas.openxmlformats.org/officeDocument/2006/relationships/hyperlink" Target="http://www.anzmann-devotionalien.de" TargetMode="External"/><Relationship Id="rId52" Type="http://schemas.openxmlformats.org/officeDocument/2006/relationships/hyperlink" Target="http://www.lazellhistoric.de" TargetMode="External"/><Relationship Id="rId11" Type="http://schemas.openxmlformats.org/officeDocument/2006/relationships/hyperlink" Target="http://www.orfebresnavarro.com" TargetMode="External"/><Relationship Id="rId55" Type="http://schemas.openxmlformats.org/officeDocument/2006/relationships/hyperlink" Target="http://www.el-puente.de" TargetMode="External"/><Relationship Id="rId10" Type="http://schemas.openxmlformats.org/officeDocument/2006/relationships/hyperlink" Target="http://www.peguimar.es" TargetMode="External"/><Relationship Id="rId54" Type="http://schemas.openxmlformats.org/officeDocument/2006/relationships/hyperlink" Target="http://www.mineral.org/egeler" TargetMode="External"/><Relationship Id="rId13" Type="http://schemas.openxmlformats.org/officeDocument/2006/relationships/hyperlink" Target="https://alamodeonline.com/en/" TargetMode="External"/><Relationship Id="rId57" Type="http://schemas.openxmlformats.org/officeDocument/2006/relationships/hyperlink" Target="http://www.citizenwatch.eu" TargetMode="External"/><Relationship Id="rId12" Type="http://schemas.openxmlformats.org/officeDocument/2006/relationships/hyperlink" Target="https://www.buddhalobe.com/" TargetMode="External"/><Relationship Id="rId56" Type="http://schemas.openxmlformats.org/officeDocument/2006/relationships/hyperlink" Target="http://www.faera.de" TargetMode="External"/><Relationship Id="rId15" Type="http://schemas.openxmlformats.org/officeDocument/2006/relationships/hyperlink" Target="http://www.adgoldexchange.com" TargetMode="External"/><Relationship Id="rId59" Type="http://schemas.openxmlformats.org/officeDocument/2006/relationships/hyperlink" Target="https://www.pieromilano.it" TargetMode="External"/><Relationship Id="rId14" Type="http://schemas.openxmlformats.org/officeDocument/2006/relationships/hyperlink" Target="http://www.verigold.com" TargetMode="External"/><Relationship Id="rId58" Type="http://schemas.openxmlformats.org/officeDocument/2006/relationships/hyperlink" Target="http://timedesign-tide.de" TargetMode="External"/><Relationship Id="rId17" Type="http://schemas.openxmlformats.org/officeDocument/2006/relationships/hyperlink" Target="http://www.centerstarapparel.com" TargetMode="External"/><Relationship Id="rId16" Type="http://schemas.openxmlformats.org/officeDocument/2006/relationships/hyperlink" Target="http://www.signaturestylejewelry.com" TargetMode="External"/><Relationship Id="rId19" Type="http://schemas.openxmlformats.org/officeDocument/2006/relationships/hyperlink" Target="http://cartier.com" TargetMode="External"/><Relationship Id="rId18" Type="http://schemas.openxmlformats.org/officeDocument/2006/relationships/hyperlink" Target="http://www.technopavewatches.com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carlettejewellery.com/" TargetMode="External"/><Relationship Id="rId42" Type="http://schemas.openxmlformats.org/officeDocument/2006/relationships/hyperlink" Target="https://www.usjewelryfactory.com/" TargetMode="External"/><Relationship Id="rId41" Type="http://schemas.openxmlformats.org/officeDocument/2006/relationships/hyperlink" Target="https://www.americanjewelrycompany.com/" TargetMode="External"/><Relationship Id="rId44" Type="http://schemas.openxmlformats.org/officeDocument/2006/relationships/hyperlink" Target="https://www.lajewelrymanufacturing.com/" TargetMode="External"/><Relationship Id="rId43" Type="http://schemas.openxmlformats.org/officeDocument/2006/relationships/hyperlink" Target="https://tarafinejewelry.com/" TargetMode="External"/><Relationship Id="rId46" Type="http://schemas.openxmlformats.org/officeDocument/2006/relationships/hyperlink" Target="https://www.razny.com/" TargetMode="External"/><Relationship Id="rId45" Type="http://schemas.openxmlformats.org/officeDocument/2006/relationships/hyperlink" Target="https://www.mervisdiamond.com/" TargetMode="External"/><Relationship Id="rId1" Type="http://schemas.openxmlformats.org/officeDocument/2006/relationships/hyperlink" Target="https://www.crunchbase.com/search/people/field/organizations/num_employees_enum/jewelry-television" TargetMode="External"/><Relationship Id="rId2" Type="http://schemas.openxmlformats.org/officeDocument/2006/relationships/hyperlink" Target="https://www.crunchbase.com/search/people/field/organizations/num_employees_enum/john-c-nordt" TargetMode="External"/><Relationship Id="rId3" Type="http://schemas.openxmlformats.org/officeDocument/2006/relationships/hyperlink" Target="https://opencorporates.com/officers/223661752" TargetMode="External"/><Relationship Id="rId4" Type="http://schemas.openxmlformats.org/officeDocument/2006/relationships/hyperlink" Target="https://opencorporates.com/officers/223662088" TargetMode="External"/><Relationship Id="rId9" Type="http://schemas.openxmlformats.org/officeDocument/2006/relationships/hyperlink" Target="mailto:diamonds@paramountgems.com" TargetMode="External"/><Relationship Id="rId47" Type="http://schemas.openxmlformats.org/officeDocument/2006/relationships/drawing" Target="../drawings/drawing9.xml"/><Relationship Id="rId5" Type="http://schemas.openxmlformats.org/officeDocument/2006/relationships/hyperlink" Target="https://opencorporates.com/officers/224040520" TargetMode="External"/><Relationship Id="rId6" Type="http://schemas.openxmlformats.org/officeDocument/2006/relationships/hyperlink" Target="https://www.crunchbase.com/search/people/field/organizations/num_employees_enum/luxury-bazaar" TargetMode="External"/><Relationship Id="rId7" Type="http://schemas.openxmlformats.org/officeDocument/2006/relationships/hyperlink" Target="https://www.crunchbase.com/search/people/field/organizations/num_employees_enum/m-fabrikant-sons" TargetMode="External"/><Relationship Id="rId8" Type="http://schemas.openxmlformats.org/officeDocument/2006/relationships/hyperlink" Target="http://www.mazzabartholomew.com/" TargetMode="External"/><Relationship Id="rId31" Type="http://schemas.openxmlformats.org/officeDocument/2006/relationships/hyperlink" Target="https://www.kurz1948.ch/en/" TargetMode="External"/><Relationship Id="rId30" Type="http://schemas.openxmlformats.org/officeDocument/2006/relationships/hyperlink" Target="https://diamalps.ch/" TargetMode="External"/><Relationship Id="rId33" Type="http://schemas.openxmlformats.org/officeDocument/2006/relationships/hyperlink" Target="http://schmuckshopping.de/" TargetMode="External"/><Relationship Id="rId32" Type="http://schemas.openxmlformats.org/officeDocument/2006/relationships/hyperlink" Target="https://schmuckshopping.de/" TargetMode="External"/><Relationship Id="rId35" Type="http://schemas.openxmlformats.org/officeDocument/2006/relationships/hyperlink" Target="https://www.drostes.com/" TargetMode="External"/><Relationship Id="rId34" Type="http://schemas.openxmlformats.org/officeDocument/2006/relationships/hyperlink" Target="http://www.sifjakobs.co/" TargetMode="External"/><Relationship Id="rId37" Type="http://schemas.openxmlformats.org/officeDocument/2006/relationships/hyperlink" Target="https://www.greenworlddiamonds.ch/" TargetMode="External"/><Relationship Id="rId36" Type="http://schemas.openxmlformats.org/officeDocument/2006/relationships/hyperlink" Target="https://patrickadairdesigns.com/" TargetMode="External"/><Relationship Id="rId39" Type="http://schemas.openxmlformats.org/officeDocument/2006/relationships/hyperlink" Target="https://messerer.ch/" TargetMode="External"/><Relationship Id="rId38" Type="http://schemas.openxmlformats.org/officeDocument/2006/relationships/hyperlink" Target="https://www.piaget.com/ch-en" TargetMode="External"/><Relationship Id="rId20" Type="http://schemas.openxmlformats.org/officeDocument/2006/relationships/hyperlink" Target="https://lapistree.com" TargetMode="External"/><Relationship Id="rId22" Type="http://schemas.openxmlformats.org/officeDocument/2006/relationships/hyperlink" Target="https://www.lohri-zug.com/?gclid=Cj0KCQiAnNacBhDvARIsABnDa68eCQkPuOrNiMu6A3h0LO1gPq0onQmltqsL8MGlHeaQZ6FL-Zf5mAYaAjgLEALw_wcB" TargetMode="External"/><Relationship Id="rId21" Type="http://schemas.openxmlformats.org/officeDocument/2006/relationships/hyperlink" Target="https://villagejewelers.com/" TargetMode="External"/><Relationship Id="rId24" Type="http://schemas.openxmlformats.org/officeDocument/2006/relationships/hyperlink" Target="https://www.tiffany.com/" TargetMode="External"/><Relationship Id="rId23" Type="http://schemas.openxmlformats.org/officeDocument/2006/relationships/hyperlink" Target="https://laviniadiamonds.ch/" TargetMode="External"/><Relationship Id="rId26" Type="http://schemas.openxmlformats.org/officeDocument/2006/relationships/hyperlink" Target="http://carat.ch/" TargetMode="External"/><Relationship Id="rId25" Type="http://schemas.openxmlformats.org/officeDocument/2006/relationships/hyperlink" Target="https://www.carat.ch/de/" TargetMode="External"/><Relationship Id="rId28" Type="http://schemas.openxmlformats.org/officeDocument/2006/relationships/hyperlink" Target="https://www.thaizjewellery.com/" TargetMode="External"/><Relationship Id="rId27" Type="http://schemas.openxmlformats.org/officeDocument/2006/relationships/hyperlink" Target="https://www.annperica.com/" TargetMode="External"/><Relationship Id="rId29" Type="http://schemas.openxmlformats.org/officeDocument/2006/relationships/hyperlink" Target="https://ashana.swiss/" TargetMode="External"/><Relationship Id="rId11" Type="http://schemas.openxmlformats.org/officeDocument/2006/relationships/hyperlink" Target="https://www.provockativegemsnyc.com/contact-us" TargetMode="External"/><Relationship Id="rId10" Type="http://schemas.openxmlformats.org/officeDocument/2006/relationships/hyperlink" Target="https://penelopesofgreece.com/" TargetMode="External"/><Relationship Id="rId13" Type="http://schemas.openxmlformats.org/officeDocument/2006/relationships/hyperlink" Target="http://www.reedsjewelers.com/" TargetMode="External"/><Relationship Id="rId12" Type="http://schemas.openxmlformats.org/officeDocument/2006/relationships/hyperlink" Target="https://l.instagram.com/?u=https%3A%2F%2Fwww.rnsdesigncreation.com%2F&amp;e=ATNZaPKDl9CwCO08roYkllAVWnHlFDTn8fCEitOYhF2wk7GGhz-zXUa9OqNHubf1WkydGpb6ZdYdD-mU6fSeNh0fCVp6X7iy&amp;s=1" TargetMode="External"/><Relationship Id="rId15" Type="http://schemas.openxmlformats.org/officeDocument/2006/relationships/hyperlink" Target="https://rogersjewelry.com/" TargetMode="External"/><Relationship Id="rId14" Type="http://schemas.openxmlformats.org/officeDocument/2006/relationships/hyperlink" Target="https://rogersjewelry.com/" TargetMode="External"/><Relationship Id="rId17" Type="http://schemas.openxmlformats.org/officeDocument/2006/relationships/hyperlink" Target="http://www.samuels-jewelers.com/" TargetMode="External"/><Relationship Id="rId16" Type="http://schemas.openxmlformats.org/officeDocument/2006/relationships/hyperlink" Target="https://www.samdavisdesigns.net/" TargetMode="External"/><Relationship Id="rId19" Type="http://schemas.openxmlformats.org/officeDocument/2006/relationships/hyperlink" Target="https://www.istar-jewelry.com" TargetMode="External"/><Relationship Id="rId18" Type="http://schemas.openxmlformats.org/officeDocument/2006/relationships/hyperlink" Target="https://modanijewels.com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pencorporates.com/companies/us_ny/3329773" TargetMode="External"/><Relationship Id="rId2" Type="http://schemas.openxmlformats.org/officeDocument/2006/relationships/hyperlink" Target="https://opencorporates.com/companies/us_ny/2491006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edsjewelers.com/" TargetMode="External"/><Relationship Id="rId2" Type="http://schemas.openxmlformats.org/officeDocument/2006/relationships/drawing" Target="../drawings/drawing11.xml"/><Relationship Id="rId4" Type="http://schemas.openxmlformats.org/officeDocument/2006/relationships/table" Target="../tables/table2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ollo.io/companies/Zartab-Jewelry-Co/54a1bcb9746869401231b00c" TargetMode="External"/><Relationship Id="rId2" Type="http://schemas.openxmlformats.org/officeDocument/2006/relationships/hyperlink" Target="https://www.lusha.com/business/76289c82f1790c60/" TargetMode="External"/><Relationship Id="rId3" Type="http://schemas.openxmlformats.org/officeDocument/2006/relationships/hyperlink" Target="http://www.israelexporter.com/citra-jewelry" TargetMode="External"/><Relationship Id="rId4" Type="http://schemas.openxmlformats.org/officeDocument/2006/relationships/hyperlink" Target="https://www.instagram.com/amberalexjewelry/" TargetMode="External"/><Relationship Id="rId9" Type="http://schemas.openxmlformats.org/officeDocument/2006/relationships/hyperlink" Target="https://www.instagram.com/lottieleighfinejewellery/" TargetMode="External"/><Relationship Id="rId5" Type="http://schemas.openxmlformats.org/officeDocument/2006/relationships/hyperlink" Target="https://www.instagram.com/amber_seaside/" TargetMode="External"/><Relationship Id="rId6" Type="http://schemas.openxmlformats.org/officeDocument/2006/relationships/hyperlink" Target="https://www.instagram.com/arthurkaplansa/" TargetMode="External"/><Relationship Id="rId7" Type="http://schemas.openxmlformats.org/officeDocument/2006/relationships/hyperlink" Target="https://www.instagram.com/beaudell_jewellery/" TargetMode="External"/><Relationship Id="rId8" Type="http://schemas.openxmlformats.org/officeDocument/2006/relationships/hyperlink" Target="https://www.instagram.com/bloomboutique_uk/" TargetMode="External"/><Relationship Id="rId10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der-trauringe.com" TargetMode="External"/><Relationship Id="rId194" Type="http://schemas.openxmlformats.org/officeDocument/2006/relationships/hyperlink" Target="http://www.gregioeshop.gr/" TargetMode="External"/><Relationship Id="rId193" Type="http://schemas.openxmlformats.org/officeDocument/2006/relationships/hyperlink" Target="http://www.arteon.eu/" TargetMode="External"/><Relationship Id="rId192" Type="http://schemas.openxmlformats.org/officeDocument/2006/relationships/hyperlink" Target="https://www.wellendorff.com" TargetMode="External"/><Relationship Id="rId191" Type="http://schemas.openxmlformats.org/officeDocument/2006/relationships/hyperlink" Target="https://www.victor-mayer.com/" TargetMode="External"/><Relationship Id="rId187" Type="http://schemas.openxmlformats.org/officeDocument/2006/relationships/hyperlink" Target="https://www.koehle.com/koehle-en.html" TargetMode="External"/><Relationship Id="rId186" Type="http://schemas.openxmlformats.org/officeDocument/2006/relationships/hyperlink" Target="http://www.impexco-de.com/" TargetMode="External"/><Relationship Id="rId185" Type="http://schemas.openxmlformats.org/officeDocument/2006/relationships/hyperlink" Target="http://www.heinzmayer.de/" TargetMode="External"/><Relationship Id="rId184" Type="http://schemas.openxmlformats.org/officeDocument/2006/relationships/hyperlink" Target="http://www.kriegernet.com/" TargetMode="External"/><Relationship Id="rId189" Type="http://schemas.openxmlformats.org/officeDocument/2006/relationships/hyperlink" Target="https://www.koos.de" TargetMode="External"/><Relationship Id="rId188" Type="http://schemas.openxmlformats.org/officeDocument/2006/relationships/hyperlink" Target="http://www.klein-schuetz.com" TargetMode="External"/><Relationship Id="rId183" Type="http://schemas.openxmlformats.org/officeDocument/2006/relationships/hyperlink" Target="http://www.trauringe-kuehnel.com/" TargetMode="External"/><Relationship Id="rId182" Type="http://schemas.openxmlformats.org/officeDocument/2006/relationships/hyperlink" Target="http://www.eugenruehle.eu/" TargetMode="External"/><Relationship Id="rId181" Type="http://schemas.openxmlformats.org/officeDocument/2006/relationships/hyperlink" Target="https://www.eugendettinger.de/" TargetMode="External"/><Relationship Id="rId180" Type="http://schemas.openxmlformats.org/officeDocument/2006/relationships/hyperlink" Target="https://www.egf-trauringe.de/en/index.php" TargetMode="External"/><Relationship Id="rId176" Type="http://schemas.openxmlformats.org/officeDocument/2006/relationships/hyperlink" Target="http://www.breuning.de/" TargetMode="External"/><Relationship Id="rId297" Type="http://schemas.openxmlformats.org/officeDocument/2006/relationships/hyperlink" Target="http://www.aschgrossbardt.com" TargetMode="External"/><Relationship Id="rId175" Type="http://schemas.openxmlformats.org/officeDocument/2006/relationships/hyperlink" Target="https://www.binder-fbm.de/" TargetMode="External"/><Relationship Id="rId296" Type="http://schemas.openxmlformats.org/officeDocument/2006/relationships/hyperlink" Target="https://www.arzy.com" TargetMode="External"/><Relationship Id="rId174" Type="http://schemas.openxmlformats.org/officeDocument/2006/relationships/hyperlink" Target="http://www.gerstner-trauringe.de/" TargetMode="External"/><Relationship Id="rId295" Type="http://schemas.openxmlformats.org/officeDocument/2006/relationships/hyperlink" Target="http://www.arttech.org" TargetMode="External"/><Relationship Id="rId173" Type="http://schemas.openxmlformats.org/officeDocument/2006/relationships/hyperlink" Target="https://www.andreas-daub.com/en/" TargetMode="External"/><Relationship Id="rId294" Type="http://schemas.openxmlformats.org/officeDocument/2006/relationships/hyperlink" Target="http://www.arthurgroom.com" TargetMode="External"/><Relationship Id="rId179" Type="http://schemas.openxmlformats.org/officeDocument/2006/relationships/hyperlink" Target="http://www.chacmool.de" TargetMode="External"/><Relationship Id="rId178" Type="http://schemas.openxmlformats.org/officeDocument/2006/relationships/hyperlink" Target="https://www.dillenius.com/" TargetMode="External"/><Relationship Id="rId299" Type="http://schemas.openxmlformats.org/officeDocument/2006/relationships/hyperlink" Target="http://www.assael.com" TargetMode="External"/><Relationship Id="rId177" Type="http://schemas.openxmlformats.org/officeDocument/2006/relationships/hyperlink" Target="http://www.buelling.biz/" TargetMode="External"/><Relationship Id="rId298" Type="http://schemas.openxmlformats.org/officeDocument/2006/relationships/hyperlink" Target="http://www.ashidiamonds.com" TargetMode="External"/><Relationship Id="rId198" Type="http://schemas.openxmlformats.org/officeDocument/2006/relationships/hyperlink" Target="https://www.fraserhart.co.uk/" TargetMode="External"/><Relationship Id="rId197" Type="http://schemas.openxmlformats.org/officeDocument/2006/relationships/hyperlink" Target="http://www.zartabco.com/" TargetMode="External"/><Relationship Id="rId196" Type="http://schemas.openxmlformats.org/officeDocument/2006/relationships/hyperlink" Target="http://www.alirezajewellery.com/" TargetMode="External"/><Relationship Id="rId195" Type="http://schemas.openxmlformats.org/officeDocument/2006/relationships/hyperlink" Target="http://www.taxiarchis.com/" TargetMode="External"/><Relationship Id="rId199" Type="http://schemas.openxmlformats.org/officeDocument/2006/relationships/hyperlink" Target="http://www.bat-ami.com/" TargetMode="External"/><Relationship Id="rId150" Type="http://schemas.openxmlformats.org/officeDocument/2006/relationships/hyperlink" Target="http://www.carloromani.cz/" TargetMode="External"/><Relationship Id="rId271" Type="http://schemas.openxmlformats.org/officeDocument/2006/relationships/hyperlink" Target="https://www.visanti.pl/en" TargetMode="External"/><Relationship Id="rId392" Type="http://schemas.openxmlformats.org/officeDocument/2006/relationships/hyperlink" Target="http://www.meiratdesigns.com" TargetMode="External"/><Relationship Id="rId270" Type="http://schemas.openxmlformats.org/officeDocument/2006/relationships/hyperlink" Target="http://www.tadosilver.pl" TargetMode="External"/><Relationship Id="rId391" Type="http://schemas.openxmlformats.org/officeDocument/2006/relationships/hyperlink" Target="http://www.idjewelry.com" TargetMode="External"/><Relationship Id="rId390" Type="http://schemas.openxmlformats.org/officeDocument/2006/relationships/hyperlink" Target="http://www.imargoshes.com" TargetMode="External"/><Relationship Id="rId1" Type="http://schemas.openxmlformats.org/officeDocument/2006/relationships/hyperlink" Target="http://www.jtv.com" TargetMode="External"/><Relationship Id="rId2" Type="http://schemas.openxmlformats.org/officeDocument/2006/relationships/hyperlink" Target="http://www.jcnordt.com" TargetMode="External"/><Relationship Id="rId3" Type="http://schemas.openxmlformats.org/officeDocument/2006/relationships/hyperlink" Target="http://www.josephblank.com" TargetMode="External"/><Relationship Id="rId149" Type="http://schemas.openxmlformats.org/officeDocument/2006/relationships/hyperlink" Target="http://www.cabrha.cz" TargetMode="External"/><Relationship Id="rId4" Type="http://schemas.openxmlformats.org/officeDocument/2006/relationships/hyperlink" Target="http://www.josephgad.com" TargetMode="External"/><Relationship Id="rId148" Type="http://schemas.openxmlformats.org/officeDocument/2006/relationships/hyperlink" Target="http://www.lauraverdi.cz/" TargetMode="External"/><Relationship Id="rId269" Type="http://schemas.openxmlformats.org/officeDocument/2006/relationships/hyperlink" Target="http://www.srebrolex.pl/" TargetMode="External"/><Relationship Id="rId9" Type="http://schemas.openxmlformats.org/officeDocument/2006/relationships/hyperlink" Target="http://www.kpjewelry.com" TargetMode="External"/><Relationship Id="rId143" Type="http://schemas.openxmlformats.org/officeDocument/2006/relationships/hyperlink" Target="http://www.sindbadjewellery.com/" TargetMode="External"/><Relationship Id="rId264" Type="http://schemas.openxmlformats.org/officeDocument/2006/relationships/hyperlink" Target="http://www.mirazsrebro.pl/" TargetMode="External"/><Relationship Id="rId385" Type="http://schemas.openxmlformats.org/officeDocument/2006/relationships/hyperlink" Target="http://www.heskiaco.com" TargetMode="External"/><Relationship Id="rId142" Type="http://schemas.openxmlformats.org/officeDocument/2006/relationships/hyperlink" Target="http://www.marilenasilver.com/" TargetMode="External"/><Relationship Id="rId263" Type="http://schemas.openxmlformats.org/officeDocument/2006/relationships/hyperlink" Target="https://www.magmaart.pl/" TargetMode="External"/><Relationship Id="rId384" Type="http://schemas.openxmlformats.org/officeDocument/2006/relationships/hyperlink" Target="http://www.henrydesignsny.com" TargetMode="External"/><Relationship Id="rId141" Type="http://schemas.openxmlformats.org/officeDocument/2006/relationships/hyperlink" Target="https://www.larusjewellery.com/" TargetMode="External"/><Relationship Id="rId262" Type="http://schemas.openxmlformats.org/officeDocument/2006/relationships/hyperlink" Target="http://www.kewa.pl/" TargetMode="External"/><Relationship Id="rId383" Type="http://schemas.openxmlformats.org/officeDocument/2006/relationships/hyperlink" Target="http://www.helzberg.com" TargetMode="External"/><Relationship Id="rId140" Type="http://schemas.openxmlformats.org/officeDocument/2006/relationships/hyperlink" Target="http://www.flica.com" TargetMode="External"/><Relationship Id="rId261" Type="http://schemas.openxmlformats.org/officeDocument/2006/relationships/hyperlink" Target="http://www.itarsilver.pl/" TargetMode="External"/><Relationship Id="rId382" Type="http://schemas.openxmlformats.org/officeDocument/2006/relationships/hyperlink" Target="http://www.helensjewels.com" TargetMode="External"/><Relationship Id="rId5" Type="http://schemas.openxmlformats.org/officeDocument/2006/relationships/hyperlink" Target="http://www.juliuscohen.com" TargetMode="External"/><Relationship Id="rId147" Type="http://schemas.openxmlformats.org/officeDocument/2006/relationships/hyperlink" Target="http://www.benetgold.cz" TargetMode="External"/><Relationship Id="rId268" Type="http://schemas.openxmlformats.org/officeDocument/2006/relationships/hyperlink" Target="http://www.silverpol.pl/" TargetMode="External"/><Relationship Id="rId389" Type="http://schemas.openxmlformats.org/officeDocument/2006/relationships/hyperlink" Target="http://www.howardengleinc.com" TargetMode="External"/><Relationship Id="rId6" Type="http://schemas.openxmlformats.org/officeDocument/2006/relationships/hyperlink" Target="http://www.kellywaters.com" TargetMode="External"/><Relationship Id="rId146" Type="http://schemas.openxmlformats.org/officeDocument/2006/relationships/hyperlink" Target="http://www.belda.cz" TargetMode="External"/><Relationship Id="rId267" Type="http://schemas.openxmlformats.org/officeDocument/2006/relationships/hyperlink" Target="http://www.silvertop.com.pl/" TargetMode="External"/><Relationship Id="rId388" Type="http://schemas.openxmlformats.org/officeDocument/2006/relationships/hyperlink" Target="https://www.houseofgems.com" TargetMode="External"/><Relationship Id="rId7" Type="http://schemas.openxmlformats.org/officeDocument/2006/relationships/hyperlink" Target="http://www.kgkgroup.com" TargetMode="External"/><Relationship Id="rId145" Type="http://schemas.openxmlformats.org/officeDocument/2006/relationships/hyperlink" Target="https://www.alo.cz/" TargetMode="External"/><Relationship Id="rId266" Type="http://schemas.openxmlformats.org/officeDocument/2006/relationships/hyperlink" Target="https://www.rodium.pl/" TargetMode="External"/><Relationship Id="rId387" Type="http://schemas.openxmlformats.org/officeDocument/2006/relationships/hyperlink" Target="http://www.hobjewelry.com" TargetMode="External"/><Relationship Id="rId8" Type="http://schemas.openxmlformats.org/officeDocument/2006/relationships/hyperlink" Target="http://www.kleinsjewelry.com" TargetMode="External"/><Relationship Id="rId144" Type="http://schemas.openxmlformats.org/officeDocument/2006/relationships/hyperlink" Target="http://www.novajoyas.cl" TargetMode="External"/><Relationship Id="rId265" Type="http://schemas.openxmlformats.org/officeDocument/2006/relationships/hyperlink" Target="https://www.diamentplus.pl/" TargetMode="External"/><Relationship Id="rId386" Type="http://schemas.openxmlformats.org/officeDocument/2006/relationships/hyperlink" Target="http://www.cutoes.com" TargetMode="External"/><Relationship Id="rId260" Type="http://schemas.openxmlformats.org/officeDocument/2006/relationships/hyperlink" Target="http://www.gregstone.pl" TargetMode="External"/><Relationship Id="rId381" Type="http://schemas.openxmlformats.org/officeDocument/2006/relationships/hyperlink" Target="http://www.heartsonfire.com" TargetMode="External"/><Relationship Id="rId380" Type="http://schemas.openxmlformats.org/officeDocument/2006/relationships/hyperlink" Target="http://www.harryritchies.com" TargetMode="External"/><Relationship Id="rId139" Type="http://schemas.openxmlformats.org/officeDocument/2006/relationships/hyperlink" Target="http://www.vivahjewellery.com" TargetMode="External"/><Relationship Id="rId138" Type="http://schemas.openxmlformats.org/officeDocument/2006/relationships/hyperlink" Target="http://www.coronajewellery.com/" TargetMode="External"/><Relationship Id="rId259" Type="http://schemas.openxmlformats.org/officeDocument/2006/relationships/hyperlink" Target="http://www.bizuteriakalota.pl/" TargetMode="External"/><Relationship Id="rId137" Type="http://schemas.openxmlformats.org/officeDocument/2006/relationships/hyperlink" Target="https://www.maisonbirks.com/" TargetMode="External"/><Relationship Id="rId258" Type="http://schemas.openxmlformats.org/officeDocument/2006/relationships/hyperlink" Target="http://www.de-tian.com.pl/" TargetMode="External"/><Relationship Id="rId379" Type="http://schemas.openxmlformats.org/officeDocument/2006/relationships/hyperlink" Target="http://www.harrisjewelry.com" TargetMode="External"/><Relationship Id="rId132" Type="http://schemas.openxmlformats.org/officeDocument/2006/relationships/hyperlink" Target="http://www.pcboschmans.com" TargetMode="External"/><Relationship Id="rId253" Type="http://schemas.openxmlformats.org/officeDocument/2006/relationships/hyperlink" Target="http://www.arinsa.com.pe/" TargetMode="External"/><Relationship Id="rId374" Type="http://schemas.openxmlformats.org/officeDocument/2006/relationships/hyperlink" Target="http://www.guertinbrothers.com" TargetMode="External"/><Relationship Id="rId131" Type="http://schemas.openxmlformats.org/officeDocument/2006/relationships/hyperlink" Target="mailto:info@pcboschmans.com" TargetMode="External"/><Relationship Id="rId252" Type="http://schemas.openxmlformats.org/officeDocument/2006/relationships/hyperlink" Target="http://www.donnassmykkegalleri.no/" TargetMode="External"/><Relationship Id="rId373" Type="http://schemas.openxmlformats.org/officeDocument/2006/relationships/hyperlink" Target="http://www.gbclasp.com" TargetMode="External"/><Relationship Id="rId130" Type="http://schemas.openxmlformats.org/officeDocument/2006/relationships/hyperlink" Target="http://www.vahanjewelry.com" TargetMode="External"/><Relationship Id="rId251" Type="http://schemas.openxmlformats.org/officeDocument/2006/relationships/hyperlink" Target="http://www.opalpacific.co.nz/" TargetMode="External"/><Relationship Id="rId372" Type="http://schemas.openxmlformats.org/officeDocument/2006/relationships/hyperlink" Target="http://www.gemsone.com" TargetMode="External"/><Relationship Id="rId250" Type="http://schemas.openxmlformats.org/officeDocument/2006/relationships/hyperlink" Target="http://www.rohan.co.nz/" TargetMode="External"/><Relationship Id="rId371" Type="http://schemas.openxmlformats.org/officeDocument/2006/relationships/hyperlink" Target="http://www.gndiamond.com" TargetMode="External"/><Relationship Id="rId136" Type="http://schemas.openxmlformats.org/officeDocument/2006/relationships/hyperlink" Target="http://www.abra-kad-abra.com/" TargetMode="External"/><Relationship Id="rId257" Type="http://schemas.openxmlformats.org/officeDocument/2006/relationships/hyperlink" Target="http://www.biametbis.pl/" TargetMode="External"/><Relationship Id="rId378" Type="http://schemas.openxmlformats.org/officeDocument/2006/relationships/hyperlink" Target="http://www.hammermanbrothers.com" TargetMode="External"/><Relationship Id="rId135" Type="http://schemas.openxmlformats.org/officeDocument/2006/relationships/hyperlink" Target="http://www.smsbrazil.com/" TargetMode="External"/><Relationship Id="rId256" Type="http://schemas.openxmlformats.org/officeDocument/2006/relationships/hyperlink" Target="http://www.ambersil.com.pl/" TargetMode="External"/><Relationship Id="rId377" Type="http://schemas.openxmlformats.org/officeDocument/2006/relationships/hyperlink" Target="http://www.hakimiangem.com" TargetMode="External"/><Relationship Id="rId134" Type="http://schemas.openxmlformats.org/officeDocument/2006/relationships/hyperlink" Target="http://www.cecyjoias.com.br" TargetMode="External"/><Relationship Id="rId255" Type="http://schemas.openxmlformats.org/officeDocument/2006/relationships/hyperlink" Target="http://www.kewa.pl/" TargetMode="External"/><Relationship Id="rId376" Type="http://schemas.openxmlformats.org/officeDocument/2006/relationships/hyperlink" Target="http://www.hjnamdar.com" TargetMode="External"/><Relationship Id="rId133" Type="http://schemas.openxmlformats.org/officeDocument/2006/relationships/hyperlink" Target="http://www.vanranst.be" TargetMode="External"/><Relationship Id="rId254" Type="http://schemas.openxmlformats.org/officeDocument/2006/relationships/hyperlink" Target="http://www.allsilver.net/en" TargetMode="External"/><Relationship Id="rId375" Type="http://schemas.openxmlformats.org/officeDocument/2006/relationships/hyperlink" Target="http://www.htgoldman.com" TargetMode="External"/><Relationship Id="rId172" Type="http://schemas.openxmlformats.org/officeDocument/2006/relationships/hyperlink" Target="http://www.perles-de-venus.fr/" TargetMode="External"/><Relationship Id="rId293" Type="http://schemas.openxmlformats.org/officeDocument/2006/relationships/hyperlink" Target="http://www.artcarvedbridal.com" TargetMode="External"/><Relationship Id="rId171" Type="http://schemas.openxmlformats.org/officeDocument/2006/relationships/hyperlink" Target="http://www.korloff.fr/" TargetMode="External"/><Relationship Id="rId292" Type="http://schemas.openxmlformats.org/officeDocument/2006/relationships/hyperlink" Target="http://www.artcreationsjewelry.com" TargetMode="External"/><Relationship Id="rId170" Type="http://schemas.openxmlformats.org/officeDocument/2006/relationships/hyperlink" Target="https://www.djula.fr" TargetMode="External"/><Relationship Id="rId291" Type="http://schemas.openxmlformats.org/officeDocument/2006/relationships/hyperlink" Target="http://www.marc-knobloch.squarespace.com" TargetMode="External"/><Relationship Id="rId290" Type="http://schemas.openxmlformats.org/officeDocument/2006/relationships/hyperlink" Target="http://www.armbrustintl.com" TargetMode="External"/><Relationship Id="rId165" Type="http://schemas.openxmlformats.org/officeDocument/2006/relationships/hyperlink" Target="http://www.tillander.fi/" TargetMode="External"/><Relationship Id="rId286" Type="http://schemas.openxmlformats.org/officeDocument/2006/relationships/hyperlink" Target="http://www.angeliquedeparis.com" TargetMode="External"/><Relationship Id="rId164" Type="http://schemas.openxmlformats.org/officeDocument/2006/relationships/hyperlink" Target="http://www.naantalinhopeapaja.fi/" TargetMode="External"/><Relationship Id="rId285" Type="http://schemas.openxmlformats.org/officeDocument/2006/relationships/hyperlink" Target="http://www.andrewmeyer.com" TargetMode="External"/><Relationship Id="rId163" Type="http://schemas.openxmlformats.org/officeDocument/2006/relationships/hyperlink" Target="http://www.laatukoru.fi/" TargetMode="External"/><Relationship Id="rId284" Type="http://schemas.openxmlformats.org/officeDocument/2006/relationships/hyperlink" Target="http://www.amykahnrussell.com" TargetMode="External"/><Relationship Id="rId162" Type="http://schemas.openxmlformats.org/officeDocument/2006/relationships/hyperlink" Target="http://www.olelynggaard.com/" TargetMode="External"/><Relationship Id="rId283" Type="http://schemas.openxmlformats.org/officeDocument/2006/relationships/hyperlink" Target="http://www.amipi.com" TargetMode="External"/><Relationship Id="rId169" Type="http://schemas.openxmlformats.org/officeDocument/2006/relationships/hyperlink" Target="http://www.altessebijoux.com" TargetMode="External"/><Relationship Id="rId168" Type="http://schemas.openxmlformats.org/officeDocument/2006/relationships/hyperlink" Target="http://www.aux-diamants-de-navarre.com/" TargetMode="External"/><Relationship Id="rId289" Type="http://schemas.openxmlformats.org/officeDocument/2006/relationships/hyperlink" Target="http://www.armandjacoby.com" TargetMode="External"/><Relationship Id="rId167" Type="http://schemas.openxmlformats.org/officeDocument/2006/relationships/hyperlink" Target="http://www.tammijewellery.com/" TargetMode="External"/><Relationship Id="rId288" Type="http://schemas.openxmlformats.org/officeDocument/2006/relationships/hyperlink" Target="http://www.argentcreations.com" TargetMode="External"/><Relationship Id="rId166" Type="http://schemas.openxmlformats.org/officeDocument/2006/relationships/hyperlink" Target="http://www.sirokoru.com/" TargetMode="External"/><Relationship Id="rId287" Type="http://schemas.openxmlformats.org/officeDocument/2006/relationships/hyperlink" Target="http://www.annalin.net" TargetMode="External"/><Relationship Id="rId161" Type="http://schemas.openxmlformats.org/officeDocument/2006/relationships/hyperlink" Target="http://www.heiring.dk/" TargetMode="External"/><Relationship Id="rId282" Type="http://schemas.openxmlformats.org/officeDocument/2006/relationships/hyperlink" Target="http://www.ajdplatinum.com" TargetMode="External"/><Relationship Id="rId160" Type="http://schemas.openxmlformats.org/officeDocument/2006/relationships/hyperlink" Target="http://www.graugaardlarsen.dk/" TargetMode="External"/><Relationship Id="rId281" Type="http://schemas.openxmlformats.org/officeDocument/2006/relationships/hyperlink" Target="http://www.somethingspecial.co.za" TargetMode="External"/><Relationship Id="rId280" Type="http://schemas.openxmlformats.org/officeDocument/2006/relationships/hyperlink" Target="http://www.oroafrica.com" TargetMode="External"/><Relationship Id="rId159" Type="http://schemas.openxmlformats.org/officeDocument/2006/relationships/hyperlink" Target="http://www.a-agency.net" TargetMode="External"/><Relationship Id="rId154" Type="http://schemas.openxmlformats.org/officeDocument/2006/relationships/hyperlink" Target="http://www.inbardiamond.cz" TargetMode="External"/><Relationship Id="rId275" Type="http://schemas.openxmlformats.org/officeDocument/2006/relationships/hyperlink" Target="http://www.annab.co.za/" TargetMode="External"/><Relationship Id="rId396" Type="http://schemas.openxmlformats.org/officeDocument/2006/relationships/hyperlink" Target="http://www.ibbusa.com" TargetMode="External"/><Relationship Id="rId153" Type="http://schemas.openxmlformats.org/officeDocument/2006/relationships/hyperlink" Target="http://www.granat.cz" TargetMode="External"/><Relationship Id="rId274" Type="http://schemas.openxmlformats.org/officeDocument/2006/relationships/hyperlink" Target="http://www.turnerjewellers.com/" TargetMode="External"/><Relationship Id="rId395" Type="http://schemas.openxmlformats.org/officeDocument/2006/relationships/hyperlink" Target="http://www.indiaarts.com" TargetMode="External"/><Relationship Id="rId152" Type="http://schemas.openxmlformats.org/officeDocument/2006/relationships/hyperlink" Target="http://www.crown.cz" TargetMode="External"/><Relationship Id="rId273" Type="http://schemas.openxmlformats.org/officeDocument/2006/relationships/hyperlink" Target="http://www.pechatka.ru" TargetMode="External"/><Relationship Id="rId394" Type="http://schemas.openxmlformats.org/officeDocument/2006/relationships/hyperlink" Target="http://www.ikedapearl.com" TargetMode="External"/><Relationship Id="rId151" Type="http://schemas.openxmlformats.org/officeDocument/2006/relationships/hyperlink" Target="https://www.cistin.cz" TargetMode="External"/><Relationship Id="rId272" Type="http://schemas.openxmlformats.org/officeDocument/2006/relationships/hyperlink" Target="http://www.adalit.ru" TargetMode="External"/><Relationship Id="rId393" Type="http://schemas.openxmlformats.org/officeDocument/2006/relationships/hyperlink" Target="http://www.imdavidsoninc.net" TargetMode="External"/><Relationship Id="rId158" Type="http://schemas.openxmlformats.org/officeDocument/2006/relationships/hyperlink" Target="https://www.soliter.cz/" TargetMode="External"/><Relationship Id="rId279" Type="http://schemas.openxmlformats.org/officeDocument/2006/relationships/hyperlink" Target="http://www.nickthepearlman.co.za/" TargetMode="External"/><Relationship Id="rId157" Type="http://schemas.openxmlformats.org/officeDocument/2006/relationships/hyperlink" Target="https://www.wulflund.com/" TargetMode="External"/><Relationship Id="rId278" Type="http://schemas.openxmlformats.org/officeDocument/2006/relationships/hyperlink" Target="http://www.foschini.co.za" TargetMode="External"/><Relationship Id="rId399" Type="http://schemas.openxmlformats.org/officeDocument/2006/relationships/hyperlink" Target="http://www.jkennedydesign.com" TargetMode="External"/><Relationship Id="rId156" Type="http://schemas.openxmlformats.org/officeDocument/2006/relationships/hyperlink" Target="http://www.mosna.cz" TargetMode="External"/><Relationship Id="rId277" Type="http://schemas.openxmlformats.org/officeDocument/2006/relationships/hyperlink" Target="https://www.beaudell.co.za" TargetMode="External"/><Relationship Id="rId398" Type="http://schemas.openxmlformats.org/officeDocument/2006/relationships/hyperlink" Target="http://www.ivynewyork.com" TargetMode="External"/><Relationship Id="rId155" Type="http://schemas.openxmlformats.org/officeDocument/2006/relationships/hyperlink" Target="https://www.bizuterie-marko.cz/" TargetMode="External"/><Relationship Id="rId276" Type="http://schemas.openxmlformats.org/officeDocument/2006/relationships/hyperlink" Target="http://www.arthurkaplan.co.za" TargetMode="External"/><Relationship Id="rId397" Type="http://schemas.openxmlformats.org/officeDocument/2006/relationships/hyperlink" Target="http://www.internationalimports.net" TargetMode="External"/><Relationship Id="rId40" Type="http://schemas.openxmlformats.org/officeDocument/2006/relationships/hyperlink" Target="http://www.peterstone.com" TargetMode="External"/><Relationship Id="rId42" Type="http://schemas.openxmlformats.org/officeDocument/2006/relationships/hyperlink" Target="http://www.prime-art.com" TargetMode="External"/><Relationship Id="rId41" Type="http://schemas.openxmlformats.org/officeDocument/2006/relationships/hyperlink" Target="http://www.pranda.com" TargetMode="External"/><Relationship Id="rId44" Type="http://schemas.openxmlformats.org/officeDocument/2006/relationships/hyperlink" Target="https://www.provockativegemsnyc.com/contact-us" TargetMode="External"/><Relationship Id="rId43" Type="http://schemas.openxmlformats.org/officeDocument/2006/relationships/hyperlink" Target="http://www.prontojewelry.com" TargetMode="External"/><Relationship Id="rId46" Type="http://schemas.openxmlformats.org/officeDocument/2006/relationships/hyperlink" Target="http://www.radiantcut.com" TargetMode="External"/><Relationship Id="rId45" Type="http://schemas.openxmlformats.org/officeDocument/2006/relationships/hyperlink" Target="https://l.instagram.com/?u=https%3A%2F%2Fwww.rnsdesigncreation.com%2F&amp;e=ATNZaPKDl9CwCO08roYkllAVWnHlFDTn8fCEitOYhF2wk7GGhz-zXUa9OqNHubf1WkydGpb6ZdYdD-mU6fSeNh0fCVp6X7iy&amp;s=1" TargetMode="External"/><Relationship Id="rId48" Type="http://schemas.openxmlformats.org/officeDocument/2006/relationships/hyperlink" Target="http://www.reedsjewelers.com" TargetMode="External"/><Relationship Id="rId47" Type="http://schemas.openxmlformats.org/officeDocument/2006/relationships/hyperlink" Target="http://www.rawatgems.com" TargetMode="External"/><Relationship Id="rId49" Type="http://schemas.openxmlformats.org/officeDocument/2006/relationships/hyperlink" Target="http://www.rcjewelry.com" TargetMode="External"/><Relationship Id="rId31" Type="http://schemas.openxmlformats.org/officeDocument/2006/relationships/hyperlink" Target="http://www.nicediamond.com" TargetMode="External"/><Relationship Id="rId30" Type="http://schemas.openxmlformats.org/officeDocument/2006/relationships/hyperlink" Target="http://www.neimanmarcus.com" TargetMode="External"/><Relationship Id="rId33" Type="http://schemas.openxmlformats.org/officeDocument/2006/relationships/hyperlink" Target="http://www.overnightmountings.com" TargetMode="External"/><Relationship Id="rId32" Type="http://schemas.openxmlformats.org/officeDocument/2006/relationships/hyperlink" Target="http://www.otcinternational.com" TargetMode="External"/><Relationship Id="rId35" Type="http://schemas.openxmlformats.org/officeDocument/2006/relationships/hyperlink" Target="mailto:diamonds@paramountgems.com" TargetMode="External"/><Relationship Id="rId34" Type="http://schemas.openxmlformats.org/officeDocument/2006/relationships/hyperlink" Target="http://www.paolocostagli.com" TargetMode="External"/><Relationship Id="rId37" Type="http://schemas.openxmlformats.org/officeDocument/2006/relationships/hyperlink" Target="http://www.paulfisherinc.net" TargetMode="External"/><Relationship Id="rId36" Type="http://schemas.openxmlformats.org/officeDocument/2006/relationships/hyperlink" Target="http://www.paramountgems.com" TargetMode="External"/><Relationship Id="rId39" Type="http://schemas.openxmlformats.org/officeDocument/2006/relationships/hyperlink" Target="http://www.perriergems.com" TargetMode="External"/><Relationship Id="rId38" Type="http://schemas.openxmlformats.org/officeDocument/2006/relationships/hyperlink" Target="http://www.periodjewels.com" TargetMode="External"/><Relationship Id="rId20" Type="http://schemas.openxmlformats.org/officeDocument/2006/relationships/hyperlink" Target="http://www.mazzabartholomew.com/" TargetMode="External"/><Relationship Id="rId22" Type="http://schemas.openxmlformats.org/officeDocument/2006/relationships/hyperlink" Target="http://www.metalmarketplace.com" TargetMode="External"/><Relationship Id="rId21" Type="http://schemas.openxmlformats.org/officeDocument/2006/relationships/hyperlink" Target="http://www.merchantsoverseas.com" TargetMode="External"/><Relationship Id="rId24" Type="http://schemas.openxmlformats.org/officeDocument/2006/relationships/hyperlink" Target="http://www.michaelbondanza.com" TargetMode="External"/><Relationship Id="rId23" Type="http://schemas.openxmlformats.org/officeDocument/2006/relationships/hyperlink" Target="http://www.metroamericasalesinc.com" TargetMode="External"/><Relationship Id="rId404" Type="http://schemas.openxmlformats.org/officeDocument/2006/relationships/hyperlink" Target="http://www.jewelexgroup.com" TargetMode="External"/><Relationship Id="rId403" Type="http://schemas.openxmlformats.org/officeDocument/2006/relationships/hyperlink" Target="http://www.indiagems.com" TargetMode="External"/><Relationship Id="rId402" Type="http://schemas.openxmlformats.org/officeDocument/2006/relationships/hyperlink" Target="http://www.janebohan.com" TargetMode="External"/><Relationship Id="rId401" Type="http://schemas.openxmlformats.org/officeDocument/2006/relationships/hyperlink" Target="http://www.jjmarco.com" TargetMode="External"/><Relationship Id="rId407" Type="http://schemas.openxmlformats.org/officeDocument/2006/relationships/drawing" Target="../drawings/drawing13.xml"/><Relationship Id="rId406" Type="http://schemas.openxmlformats.org/officeDocument/2006/relationships/hyperlink" Target="http://www.arsajewelry.com" TargetMode="External"/><Relationship Id="rId405" Type="http://schemas.openxmlformats.org/officeDocument/2006/relationships/hyperlink" Target="http://www.jewelmak.com" TargetMode="External"/><Relationship Id="rId26" Type="http://schemas.openxmlformats.org/officeDocument/2006/relationships/hyperlink" Target="http://www.michoujewelry.com" TargetMode="External"/><Relationship Id="rId25" Type="http://schemas.openxmlformats.org/officeDocument/2006/relationships/hyperlink" Target="http://www.michaelgood.com" TargetMode="External"/><Relationship Id="rId28" Type="http://schemas.openxmlformats.org/officeDocument/2006/relationships/hyperlink" Target="http://www.morganjewelers.com" TargetMode="External"/><Relationship Id="rId27" Type="http://schemas.openxmlformats.org/officeDocument/2006/relationships/hyperlink" Target="http://www.mirandojewelry.com" TargetMode="External"/><Relationship Id="rId400" Type="http://schemas.openxmlformats.org/officeDocument/2006/relationships/hyperlink" Target="http://www.jbstar.com" TargetMode="External"/><Relationship Id="rId29" Type="http://schemas.openxmlformats.org/officeDocument/2006/relationships/hyperlink" Target="http://www.nancyanddavid.com" TargetMode="External"/><Relationship Id="rId11" Type="http://schemas.openxmlformats.org/officeDocument/2006/relationships/hyperlink" Target="http://www.rapsonjewelry.com" TargetMode="External"/><Relationship Id="rId10" Type="http://schemas.openxmlformats.org/officeDocument/2006/relationships/hyperlink" Target="http://www.ljwestdiamonds.com" TargetMode="External"/><Relationship Id="rId13" Type="http://schemas.openxmlformats.org/officeDocument/2006/relationships/hyperlink" Target="http://www.luxurybazaar.com" TargetMode="External"/><Relationship Id="rId12" Type="http://schemas.openxmlformats.org/officeDocument/2006/relationships/hyperlink" Target="http://www.louiscreations.com" TargetMode="External"/><Relationship Id="rId15" Type="http://schemas.openxmlformats.org/officeDocument/2006/relationships/hyperlink" Target="http://www.jewelrychain.com" TargetMode="External"/><Relationship Id="rId14" Type="http://schemas.openxmlformats.org/officeDocument/2006/relationships/hyperlink" Target="http://www.fabrikant.com" TargetMode="External"/><Relationship Id="rId17" Type="http://schemas.openxmlformats.org/officeDocument/2006/relationships/hyperlink" Target="http://www.markpatterson.com" TargetMode="External"/><Relationship Id="rId16" Type="http://schemas.openxmlformats.org/officeDocument/2006/relationships/hyperlink" Target="https://www.macysinc.com" TargetMode="External"/><Relationship Id="rId19" Type="http://schemas.openxmlformats.org/officeDocument/2006/relationships/hyperlink" Target="http://www.mayors.com" TargetMode="External"/><Relationship Id="rId18" Type="http://schemas.openxmlformats.org/officeDocument/2006/relationships/hyperlink" Target="http://www.mauidivers.com" TargetMode="External"/><Relationship Id="rId84" Type="http://schemas.openxmlformats.org/officeDocument/2006/relationships/hyperlink" Target="http://www.zeppomerch.com" TargetMode="External"/><Relationship Id="rId83" Type="http://schemas.openxmlformats.org/officeDocument/2006/relationships/hyperlink" Target="https://www.vintagesignedjewels.com" TargetMode="External"/><Relationship Id="rId86" Type="http://schemas.openxmlformats.org/officeDocument/2006/relationships/hyperlink" Target="https://alopez-montero.com/en/" TargetMode="External"/><Relationship Id="rId85" Type="http://schemas.openxmlformats.org/officeDocument/2006/relationships/hyperlink" Target="http://www.anthonys-diamonds.com" TargetMode="External"/><Relationship Id="rId88" Type="http://schemas.openxmlformats.org/officeDocument/2006/relationships/hyperlink" Target="http://www.bohemme.es/" TargetMode="External"/><Relationship Id="rId87" Type="http://schemas.openxmlformats.org/officeDocument/2006/relationships/hyperlink" Target="mailto:info@bohemme.es" TargetMode="External"/><Relationship Id="rId89" Type="http://schemas.openxmlformats.org/officeDocument/2006/relationships/hyperlink" Target="http://www.castellanojoyeros.com" TargetMode="External"/><Relationship Id="rId80" Type="http://schemas.openxmlformats.org/officeDocument/2006/relationships/hyperlink" Target="http://www.teno.com" TargetMode="External"/><Relationship Id="rId82" Type="http://schemas.openxmlformats.org/officeDocument/2006/relationships/hyperlink" Target="http://www.windsorjewelers.com" TargetMode="External"/><Relationship Id="rId81" Type="http://schemas.openxmlformats.org/officeDocument/2006/relationships/hyperlink" Target="http://www.varietygem.com" TargetMode="External"/><Relationship Id="rId73" Type="http://schemas.openxmlformats.org/officeDocument/2006/relationships/hyperlink" Target="http://www.cargoholdinc.com/" TargetMode="External"/><Relationship Id="rId72" Type="http://schemas.openxmlformats.org/officeDocument/2006/relationships/hyperlink" Target="http://www.technaoro.com" TargetMode="External"/><Relationship Id="rId75" Type="http://schemas.openxmlformats.org/officeDocument/2006/relationships/hyperlink" Target="https://lapistree.com/" TargetMode="External"/><Relationship Id="rId74" Type="http://schemas.openxmlformats.org/officeDocument/2006/relationships/hyperlink" Target="http://www.thedeyoungcollection.com" TargetMode="External"/><Relationship Id="rId77" Type="http://schemas.openxmlformats.org/officeDocument/2006/relationships/hyperlink" Target="http://www.trilliondiamond.com" TargetMode="External"/><Relationship Id="rId76" Type="http://schemas.openxmlformats.org/officeDocument/2006/relationships/hyperlink" Target="http://www.marcjewelry.com" TargetMode="External"/><Relationship Id="rId79" Type="http://schemas.openxmlformats.org/officeDocument/2006/relationships/hyperlink" Target="http://www.unitedgemco.com" TargetMode="External"/><Relationship Id="rId78" Type="http://schemas.openxmlformats.org/officeDocument/2006/relationships/hyperlink" Target="http://www.unitedcolorgems.com" TargetMode="External"/><Relationship Id="rId71" Type="http://schemas.openxmlformats.org/officeDocument/2006/relationships/hyperlink" Target="http://www.tmwdiamonds.com" TargetMode="External"/><Relationship Id="rId70" Type="http://schemas.openxmlformats.org/officeDocument/2006/relationships/hyperlink" Target="http://www.stsjewels.com" TargetMode="External"/><Relationship Id="rId62" Type="http://schemas.openxmlformats.org/officeDocument/2006/relationships/hyperlink" Target="http://www.shefidiamonds.com" TargetMode="External"/><Relationship Id="rId61" Type="http://schemas.openxmlformats.org/officeDocument/2006/relationships/hyperlink" Target="http://www.shopshashi.com" TargetMode="External"/><Relationship Id="rId64" Type="http://schemas.openxmlformats.org/officeDocument/2006/relationships/hyperlink" Target="http://www.silverstarjewelry.com" TargetMode="External"/><Relationship Id="rId63" Type="http://schemas.openxmlformats.org/officeDocument/2006/relationships/hyperlink" Target="http://www.silmacollection.com" TargetMode="External"/><Relationship Id="rId66" Type="http://schemas.openxmlformats.org/officeDocument/2006/relationships/hyperlink" Target="http://www.simplexdiam.com" TargetMode="External"/><Relationship Id="rId65" Type="http://schemas.openxmlformats.org/officeDocument/2006/relationships/hyperlink" Target="http://www.silverunlimitedinc.com" TargetMode="External"/><Relationship Id="rId68" Type="http://schemas.openxmlformats.org/officeDocument/2006/relationships/hyperlink" Target="https://www.istar-jewelry.com/" TargetMode="External"/><Relationship Id="rId67" Type="http://schemas.openxmlformats.org/officeDocument/2006/relationships/hyperlink" Target="http://www.sparkcreations.com" TargetMode="External"/><Relationship Id="rId60" Type="http://schemas.openxmlformats.org/officeDocument/2006/relationships/hyperlink" Target="http://www.samuels-jewelers.com/" TargetMode="External"/><Relationship Id="rId69" Type="http://schemas.openxmlformats.org/officeDocument/2006/relationships/hyperlink" Target="http://www.starborncreations.com/" TargetMode="External"/><Relationship Id="rId51" Type="http://schemas.openxmlformats.org/officeDocument/2006/relationships/hyperlink" Target="http://www.rickshatz.com" TargetMode="External"/><Relationship Id="rId50" Type="http://schemas.openxmlformats.org/officeDocument/2006/relationships/hyperlink" Target="http://www.richardsandwest.com" TargetMode="External"/><Relationship Id="rId53" Type="http://schemas.openxmlformats.org/officeDocument/2006/relationships/hyperlink" Target="http://www.rdidiamonds.com" TargetMode="External"/><Relationship Id="rId52" Type="http://schemas.openxmlformats.org/officeDocument/2006/relationships/hyperlink" Target="http://www.paulrobilotti.com" TargetMode="External"/><Relationship Id="rId55" Type="http://schemas.openxmlformats.org/officeDocument/2006/relationships/hyperlink" Target="http://www.ross-simons.com" TargetMode="External"/><Relationship Id="rId54" Type="http://schemas.openxmlformats.org/officeDocument/2006/relationships/hyperlink" Target="http://www.roofjewelers.com" TargetMode="External"/><Relationship Id="rId57" Type="http://schemas.openxmlformats.org/officeDocument/2006/relationships/hyperlink" Target="http://www.royalindiausa.com" TargetMode="External"/><Relationship Id="rId56" Type="http://schemas.openxmlformats.org/officeDocument/2006/relationships/hyperlink" Target="http://www.royalchain.com" TargetMode="External"/><Relationship Id="rId59" Type="http://schemas.openxmlformats.org/officeDocument/2006/relationships/hyperlink" Target="http://www.skashi.com" TargetMode="External"/><Relationship Id="rId58" Type="http://schemas.openxmlformats.org/officeDocument/2006/relationships/hyperlink" Target="http://www.rushabhgems.com" TargetMode="External"/><Relationship Id="rId107" Type="http://schemas.openxmlformats.org/officeDocument/2006/relationships/hyperlink" Target="https://www.schalins.com" TargetMode="External"/><Relationship Id="rId228" Type="http://schemas.openxmlformats.org/officeDocument/2006/relationships/hyperlink" Target="http://www.lucchetta.it/" TargetMode="External"/><Relationship Id="rId349" Type="http://schemas.openxmlformats.org/officeDocument/2006/relationships/hyperlink" Target="http://www.ekjewelry.com" TargetMode="External"/><Relationship Id="rId106" Type="http://schemas.openxmlformats.org/officeDocument/2006/relationships/hyperlink" Target="http://www.guldfynd.se" TargetMode="External"/><Relationship Id="rId227" Type="http://schemas.openxmlformats.org/officeDocument/2006/relationships/hyperlink" Target="http://www.linea2002.it" TargetMode="External"/><Relationship Id="rId348" Type="http://schemas.openxmlformats.org/officeDocument/2006/relationships/hyperlink" Target="http://www.doverjewelry.com" TargetMode="External"/><Relationship Id="rId105" Type="http://schemas.openxmlformats.org/officeDocument/2006/relationships/hyperlink" Target="http://www.guldbolaget.se" TargetMode="External"/><Relationship Id="rId226" Type="http://schemas.openxmlformats.org/officeDocument/2006/relationships/hyperlink" Target="https://lf2capri.com/en/" TargetMode="External"/><Relationship Id="rId347" Type="http://schemas.openxmlformats.org/officeDocument/2006/relationships/hyperlink" Target="http://www.donrobertojewelers.com" TargetMode="External"/><Relationship Id="rId104" Type="http://schemas.openxmlformats.org/officeDocument/2006/relationships/hyperlink" Target="http://www.gaudy.se" TargetMode="External"/><Relationship Id="rId225" Type="http://schemas.openxmlformats.org/officeDocument/2006/relationships/hyperlink" Target="http://www.goriargento.com/" TargetMode="External"/><Relationship Id="rId346" Type="http://schemas.openxmlformats.org/officeDocument/2006/relationships/hyperlink" Target="http://www.dobbsboston.com" TargetMode="External"/><Relationship Id="rId109" Type="http://schemas.openxmlformats.org/officeDocument/2006/relationships/hyperlink" Target="http://www.lesambassadeurs.ch" TargetMode="External"/><Relationship Id="rId108" Type="http://schemas.openxmlformats.org/officeDocument/2006/relationships/hyperlink" Target="http://www.sandbergsweden.com" TargetMode="External"/><Relationship Id="rId229" Type="http://schemas.openxmlformats.org/officeDocument/2006/relationships/hyperlink" Target="http://www.lunatigioielli.com/" TargetMode="External"/><Relationship Id="rId220" Type="http://schemas.openxmlformats.org/officeDocument/2006/relationships/hyperlink" Target="http://www.grobert.com/" TargetMode="External"/><Relationship Id="rId341" Type="http://schemas.openxmlformats.org/officeDocument/2006/relationships/hyperlink" Target="https://www.deepaminc.net/" TargetMode="External"/><Relationship Id="rId340" Type="http://schemas.openxmlformats.org/officeDocument/2006/relationships/hyperlink" Target="http://www.deboraharmstrong.com" TargetMode="External"/><Relationship Id="rId103" Type="http://schemas.openxmlformats.org/officeDocument/2006/relationships/hyperlink" Target="http://www.guldhuset.se" TargetMode="External"/><Relationship Id="rId224" Type="http://schemas.openxmlformats.org/officeDocument/2006/relationships/hyperlink" Target="http://www.ilsolegioielli.it/" TargetMode="External"/><Relationship Id="rId345" Type="http://schemas.openxmlformats.org/officeDocument/2006/relationships/hyperlink" Target="http://www.thesavicollection.com" TargetMode="External"/><Relationship Id="rId102" Type="http://schemas.openxmlformats.org/officeDocument/2006/relationships/hyperlink" Target="https://www.blomdahl.com" TargetMode="External"/><Relationship Id="rId223" Type="http://schemas.openxmlformats.org/officeDocument/2006/relationships/hyperlink" Target="http://www.gorgoglionepreziosi.com/" TargetMode="External"/><Relationship Id="rId344" Type="http://schemas.openxmlformats.org/officeDocument/2006/relationships/hyperlink" Target="http://www.diastarinc.com" TargetMode="External"/><Relationship Id="rId101" Type="http://schemas.openxmlformats.org/officeDocument/2006/relationships/hyperlink" Target="http://www.afroart.se" TargetMode="External"/><Relationship Id="rId222" Type="http://schemas.openxmlformats.org/officeDocument/2006/relationships/hyperlink" Target="http://www.giorgiovisconti.it/" TargetMode="External"/><Relationship Id="rId343" Type="http://schemas.openxmlformats.org/officeDocument/2006/relationships/hyperlink" Target="http://www.martinflyer.com" TargetMode="External"/><Relationship Id="rId100" Type="http://schemas.openxmlformats.org/officeDocument/2006/relationships/hyperlink" Target="http://www.ragui.es" TargetMode="External"/><Relationship Id="rId221" Type="http://schemas.openxmlformats.org/officeDocument/2006/relationships/hyperlink" Target="http://www.gemmagioielli.com" TargetMode="External"/><Relationship Id="rId342" Type="http://schemas.openxmlformats.org/officeDocument/2006/relationships/hyperlink" Target="http://www.designsbyjoi.net" TargetMode="External"/><Relationship Id="rId217" Type="http://schemas.openxmlformats.org/officeDocument/2006/relationships/hyperlink" Target="http://www.eightyone.it/" TargetMode="External"/><Relationship Id="rId338" Type="http://schemas.openxmlformats.org/officeDocument/2006/relationships/hyperlink" Target="http://www.dannymessing.com" TargetMode="External"/><Relationship Id="rId216" Type="http://schemas.openxmlformats.org/officeDocument/2006/relationships/hyperlink" Target="http://www.dibispa.it/" TargetMode="External"/><Relationship Id="rId337" Type="http://schemas.openxmlformats.org/officeDocument/2006/relationships/hyperlink" Target="http://www.danielsjewelers.com" TargetMode="External"/><Relationship Id="rId215" Type="http://schemas.openxmlformats.org/officeDocument/2006/relationships/hyperlink" Target="http://www.deltastile.it/" TargetMode="External"/><Relationship Id="rId336" Type="http://schemas.openxmlformats.org/officeDocument/2006/relationships/hyperlink" Target="http://www.crownfindings.com" TargetMode="External"/><Relationship Id="rId214" Type="http://schemas.openxmlformats.org/officeDocument/2006/relationships/hyperlink" Target="http://www.clubcrafts.com/english_site/" TargetMode="External"/><Relationship Id="rId335" Type="http://schemas.openxmlformats.org/officeDocument/2006/relationships/hyperlink" Target="http://www.crescent-jewelers.com" TargetMode="External"/><Relationship Id="rId219" Type="http://schemas.openxmlformats.org/officeDocument/2006/relationships/hyperlink" Target="https://www.fanamo.it/?fbclid=IwAR0HpGC5BY9aO4D8SVawQEjchniyFzNAHO6yLhortusLewmdq2uGPJZBKhI" TargetMode="External"/><Relationship Id="rId218" Type="http://schemas.openxmlformats.org/officeDocument/2006/relationships/hyperlink" Target="https://www.moraglione.com/en/" TargetMode="External"/><Relationship Id="rId339" Type="http://schemas.openxmlformats.org/officeDocument/2006/relationships/hyperlink" Target="http://www.dehago.com" TargetMode="External"/><Relationship Id="rId330" Type="http://schemas.openxmlformats.org/officeDocument/2006/relationships/hyperlink" Target="http://www.cordovajewelry.com" TargetMode="External"/><Relationship Id="rId213" Type="http://schemas.openxmlformats.org/officeDocument/2006/relationships/hyperlink" Target="http://www.carlobarberis.com" TargetMode="External"/><Relationship Id="rId334" Type="http://schemas.openxmlformats.org/officeDocument/2006/relationships/hyperlink" Target="http://www.crivelligioielli.com" TargetMode="External"/><Relationship Id="rId212" Type="http://schemas.openxmlformats.org/officeDocument/2006/relationships/hyperlink" Target="http://www.coar56ar.com/" TargetMode="External"/><Relationship Id="rId333" Type="http://schemas.openxmlformats.org/officeDocument/2006/relationships/hyperlink" Target="http://www.craigerdrake.com" TargetMode="External"/><Relationship Id="rId211" Type="http://schemas.openxmlformats.org/officeDocument/2006/relationships/hyperlink" Target="http://www.busattimilano.com/" TargetMode="External"/><Relationship Id="rId332" Type="http://schemas.openxmlformats.org/officeDocument/2006/relationships/hyperlink" Target="http://www.costco.com" TargetMode="External"/><Relationship Id="rId210" Type="http://schemas.openxmlformats.org/officeDocument/2006/relationships/hyperlink" Target="http://www.brigato.it/" TargetMode="External"/><Relationship Id="rId331" Type="http://schemas.openxmlformats.org/officeDocument/2006/relationships/hyperlink" Target="http://www.corinacollections.com" TargetMode="External"/><Relationship Id="rId370" Type="http://schemas.openxmlformats.org/officeDocument/2006/relationships/hyperlink" Target="http://www.fusarojewelry.com" TargetMode="External"/><Relationship Id="rId129" Type="http://schemas.openxmlformats.org/officeDocument/2006/relationships/hyperlink" Target="http://www.adwar.com" TargetMode="External"/><Relationship Id="rId128" Type="http://schemas.openxmlformats.org/officeDocument/2006/relationships/hyperlink" Target="http://www.aaronfaber.com" TargetMode="External"/><Relationship Id="rId249" Type="http://schemas.openxmlformats.org/officeDocument/2006/relationships/hyperlink" Target="https://www.lucasjuwelier.nl/" TargetMode="External"/><Relationship Id="rId127" Type="http://schemas.openxmlformats.org/officeDocument/2006/relationships/hyperlink" Target="http://www.afishman.com" TargetMode="External"/><Relationship Id="rId248" Type="http://schemas.openxmlformats.org/officeDocument/2006/relationships/hyperlink" Target="http://www.steltman.nl" TargetMode="External"/><Relationship Id="rId369" Type="http://schemas.openxmlformats.org/officeDocument/2006/relationships/hyperlink" Target="http://www.friedmans.com" TargetMode="External"/><Relationship Id="rId126" Type="http://schemas.openxmlformats.org/officeDocument/2006/relationships/hyperlink" Target="http://www.1800loosediamonds.com" TargetMode="External"/><Relationship Id="rId247" Type="http://schemas.openxmlformats.org/officeDocument/2006/relationships/hyperlink" Target="https://www.lucardi.nl" TargetMode="External"/><Relationship Id="rId368" Type="http://schemas.openxmlformats.org/officeDocument/2006/relationships/hyperlink" Target="http://www.freemanjewelerspa.com" TargetMode="External"/><Relationship Id="rId121" Type="http://schemas.openxmlformats.org/officeDocument/2006/relationships/hyperlink" Target="http://www.eternityjewels.co.uk" TargetMode="External"/><Relationship Id="rId242" Type="http://schemas.openxmlformats.org/officeDocument/2006/relationships/hyperlink" Target="http://www.bronjewelry.com/" TargetMode="External"/><Relationship Id="rId363" Type="http://schemas.openxmlformats.org/officeDocument/2006/relationships/hyperlink" Target="http://www.finks.com" TargetMode="External"/><Relationship Id="rId120" Type="http://schemas.openxmlformats.org/officeDocument/2006/relationships/hyperlink" Target="http://www.coojewellers.com" TargetMode="External"/><Relationship Id="rId241" Type="http://schemas.openxmlformats.org/officeDocument/2006/relationships/hyperlink" Target="https://www.oroboleado.com/web/home/us" TargetMode="External"/><Relationship Id="rId362" Type="http://schemas.openxmlformats.org/officeDocument/2006/relationships/hyperlink" Target="http://www.finessediamonds.com" TargetMode="External"/><Relationship Id="rId240" Type="http://schemas.openxmlformats.org/officeDocument/2006/relationships/hyperlink" Target="http://www.elcol.com" TargetMode="External"/><Relationship Id="rId361" Type="http://schemas.openxmlformats.org/officeDocument/2006/relationships/hyperlink" Target="http://www.fashionbella.com" TargetMode="External"/><Relationship Id="rId360" Type="http://schemas.openxmlformats.org/officeDocument/2006/relationships/hyperlink" Target="http://www.farfetched.com" TargetMode="External"/><Relationship Id="rId125" Type="http://schemas.openxmlformats.org/officeDocument/2006/relationships/hyperlink" Target="http://www.pravins.co.uk/" TargetMode="External"/><Relationship Id="rId246" Type="http://schemas.openxmlformats.org/officeDocument/2006/relationships/hyperlink" Target="http://www.jehjewels.com/" TargetMode="External"/><Relationship Id="rId367" Type="http://schemas.openxmlformats.org/officeDocument/2006/relationships/hyperlink" Target="http://www.mastoloni.com" TargetMode="External"/><Relationship Id="rId124" Type="http://schemas.openxmlformats.org/officeDocument/2006/relationships/hyperlink" Target="http://www.ibblondon.com" TargetMode="External"/><Relationship Id="rId245" Type="http://schemas.openxmlformats.org/officeDocument/2006/relationships/hyperlink" Target="http://www.ibbamsterdam.nl" TargetMode="External"/><Relationship Id="rId366" Type="http://schemas.openxmlformats.org/officeDocument/2006/relationships/hyperlink" Target="http://www.fortunoff.com" TargetMode="External"/><Relationship Id="rId123" Type="http://schemas.openxmlformats.org/officeDocument/2006/relationships/hyperlink" Target="http://www.hsamuel.co.uk/" TargetMode="External"/><Relationship Id="rId244" Type="http://schemas.openxmlformats.org/officeDocument/2006/relationships/hyperlink" Target="https://www.gassan.com" TargetMode="External"/><Relationship Id="rId365" Type="http://schemas.openxmlformats.org/officeDocument/2006/relationships/hyperlink" Target="http://www.firstclassdiamonds.com" TargetMode="External"/><Relationship Id="rId122" Type="http://schemas.openxmlformats.org/officeDocument/2006/relationships/hyperlink" Target="http://www.fhinds.co.uk" TargetMode="External"/><Relationship Id="rId243" Type="http://schemas.openxmlformats.org/officeDocument/2006/relationships/hyperlink" Target="http://www.cszheng.nl" TargetMode="External"/><Relationship Id="rId364" Type="http://schemas.openxmlformats.org/officeDocument/2006/relationships/hyperlink" Target="https://www.josephgann.com" TargetMode="External"/><Relationship Id="rId95" Type="http://schemas.openxmlformats.org/officeDocument/2006/relationships/hyperlink" Target="https://www.vidal-vidal.com" TargetMode="External"/><Relationship Id="rId94" Type="http://schemas.openxmlformats.org/officeDocument/2006/relationships/hyperlink" Target="http://www.pedro-romero.com" TargetMode="External"/><Relationship Id="rId97" Type="http://schemas.openxmlformats.org/officeDocument/2006/relationships/hyperlink" Target="https://www.joyeriasuarez.com/" TargetMode="External"/><Relationship Id="rId96" Type="http://schemas.openxmlformats.org/officeDocument/2006/relationships/hyperlink" Target="https://www.joidart.com" TargetMode="External"/><Relationship Id="rId99" Type="http://schemas.openxmlformats.org/officeDocument/2006/relationships/hyperlink" Target="http://www.piederey.com" TargetMode="External"/><Relationship Id="rId98" Type="http://schemas.openxmlformats.org/officeDocument/2006/relationships/hyperlink" Target="http://www.salvatoreplata.es" TargetMode="External"/><Relationship Id="rId91" Type="http://schemas.openxmlformats.org/officeDocument/2006/relationships/hyperlink" Target="http://www.damasomartinez.com" TargetMode="External"/><Relationship Id="rId90" Type="http://schemas.openxmlformats.org/officeDocument/2006/relationships/hyperlink" Target="https://www.cristianlay.com" TargetMode="External"/><Relationship Id="rId93" Type="http://schemas.openxmlformats.org/officeDocument/2006/relationships/hyperlink" Target="https://www.duranjoyeros.com" TargetMode="External"/><Relationship Id="rId92" Type="http://schemas.openxmlformats.org/officeDocument/2006/relationships/hyperlink" Target="https://doalloplata.es/" TargetMode="External"/><Relationship Id="rId118" Type="http://schemas.openxmlformats.org/officeDocument/2006/relationships/hyperlink" Target="http://www.zoppijuwelier.ch" TargetMode="External"/><Relationship Id="rId239" Type="http://schemas.openxmlformats.org/officeDocument/2006/relationships/hyperlink" Target="http://www.classicjewellers.com.mt/" TargetMode="External"/><Relationship Id="rId117" Type="http://schemas.openxmlformats.org/officeDocument/2006/relationships/hyperlink" Target="http://www.mojo-design.ch" TargetMode="External"/><Relationship Id="rId238" Type="http://schemas.openxmlformats.org/officeDocument/2006/relationships/hyperlink" Target="http://www.sauluva.lt/" TargetMode="External"/><Relationship Id="rId359" Type="http://schemas.openxmlformats.org/officeDocument/2006/relationships/hyperlink" Target="http://www.fancyimports.com" TargetMode="External"/><Relationship Id="rId116" Type="http://schemas.openxmlformats.org/officeDocument/2006/relationships/hyperlink" Target="http://www.meisterschmuck.ch" TargetMode="External"/><Relationship Id="rId237" Type="http://schemas.openxmlformats.org/officeDocument/2006/relationships/hyperlink" Target="http://www.amberdm.lt/" TargetMode="External"/><Relationship Id="rId358" Type="http://schemas.openxmlformats.org/officeDocument/2006/relationships/hyperlink" Target="http://www.excaliburjewelry.com" TargetMode="External"/><Relationship Id="rId115" Type="http://schemas.openxmlformats.org/officeDocument/2006/relationships/hyperlink" Target="http://www.golayfils.ch" TargetMode="External"/><Relationship Id="rId236" Type="http://schemas.openxmlformats.org/officeDocument/2006/relationships/hyperlink" Target="https://amberhome.biz/" TargetMode="External"/><Relationship Id="rId357" Type="http://schemas.openxmlformats.org/officeDocument/2006/relationships/hyperlink" Target="http://www.eugenebiro.com" TargetMode="External"/><Relationship Id="rId119" Type="http://schemas.openxmlformats.org/officeDocument/2006/relationships/hyperlink" Target="http://www.cmejewellery.com" TargetMode="External"/><Relationship Id="rId110" Type="http://schemas.openxmlformats.org/officeDocument/2006/relationships/hyperlink" Target="http://www.elkeberr.com" TargetMode="External"/><Relationship Id="rId231" Type="http://schemas.openxmlformats.org/officeDocument/2006/relationships/hyperlink" Target="http://www.orozen.it/" TargetMode="External"/><Relationship Id="rId352" Type="http://schemas.openxmlformats.org/officeDocument/2006/relationships/hyperlink" Target="http://www.ellagafter.com" TargetMode="External"/><Relationship Id="rId230" Type="http://schemas.openxmlformats.org/officeDocument/2006/relationships/hyperlink" Target="https://www.massoni.it" TargetMode="External"/><Relationship Id="rId351" Type="http://schemas.openxmlformats.org/officeDocument/2006/relationships/hyperlink" Target="http://www.eldoradojewelry.com" TargetMode="External"/><Relationship Id="rId350" Type="http://schemas.openxmlformats.org/officeDocument/2006/relationships/hyperlink" Target="http://www.echoofthedreamer.com" TargetMode="External"/><Relationship Id="rId114" Type="http://schemas.openxmlformats.org/officeDocument/2006/relationships/hyperlink" Target="http://www.diams.ch" TargetMode="External"/><Relationship Id="rId235" Type="http://schemas.openxmlformats.org/officeDocument/2006/relationships/hyperlink" Target="http://www.amberseaside.com/" TargetMode="External"/><Relationship Id="rId356" Type="http://schemas.openxmlformats.org/officeDocument/2006/relationships/hyperlink" Target="http://www.etienneperret.com" TargetMode="External"/><Relationship Id="rId113" Type="http://schemas.openxmlformats.org/officeDocument/2006/relationships/hyperlink" Target="http://www.desartech.ch" TargetMode="External"/><Relationship Id="rId234" Type="http://schemas.openxmlformats.org/officeDocument/2006/relationships/hyperlink" Target="http://www.amberalex.lt/" TargetMode="External"/><Relationship Id="rId355" Type="http://schemas.openxmlformats.org/officeDocument/2006/relationships/hyperlink" Target="http://www.eosjewelry.com" TargetMode="External"/><Relationship Id="rId112" Type="http://schemas.openxmlformats.org/officeDocument/2006/relationships/hyperlink" Target="http://www.christ-swiss.ch" TargetMode="External"/><Relationship Id="rId233" Type="http://schemas.openxmlformats.org/officeDocument/2006/relationships/hyperlink" Target="http://www.stefaniargento.com/" TargetMode="External"/><Relationship Id="rId354" Type="http://schemas.openxmlformats.org/officeDocument/2006/relationships/hyperlink" Target="http://www.emikopearls.com" TargetMode="External"/><Relationship Id="rId111" Type="http://schemas.openxmlformats.org/officeDocument/2006/relationships/hyperlink" Target="http://www.bucherer.com" TargetMode="External"/><Relationship Id="rId232" Type="http://schemas.openxmlformats.org/officeDocument/2006/relationships/hyperlink" Target="http://www.robertomagi.com/" TargetMode="External"/><Relationship Id="rId353" Type="http://schemas.openxmlformats.org/officeDocument/2006/relationships/hyperlink" Target="http://www.emgcreations.com" TargetMode="External"/><Relationship Id="rId305" Type="http://schemas.openxmlformats.org/officeDocument/2006/relationships/hyperlink" Target="http://www.baadecufflinks.com" TargetMode="External"/><Relationship Id="rId304" Type="http://schemas.openxmlformats.org/officeDocument/2006/relationships/hyperlink" Target="http://www.effyjewelry.com" TargetMode="External"/><Relationship Id="rId303" Type="http://schemas.openxmlformats.org/officeDocument/2006/relationships/hyperlink" Target="http://www.axiconworld.com" TargetMode="External"/><Relationship Id="rId302" Type="http://schemas.openxmlformats.org/officeDocument/2006/relationships/hyperlink" Target="http://www.axelrodco.com" TargetMode="External"/><Relationship Id="rId309" Type="http://schemas.openxmlformats.org/officeDocument/2006/relationships/hyperlink" Target="http://www.beacab.com" TargetMode="External"/><Relationship Id="rId308" Type="http://schemas.openxmlformats.org/officeDocument/2006/relationships/hyperlink" Target="http://www.barse.com" TargetMode="External"/><Relationship Id="rId307" Type="http://schemas.openxmlformats.org/officeDocument/2006/relationships/hyperlink" Target="http://www.barnettdavis.com" TargetMode="External"/><Relationship Id="rId306" Type="http://schemas.openxmlformats.org/officeDocument/2006/relationships/hyperlink" Target="http://www.balinesia.net" TargetMode="External"/><Relationship Id="rId301" Type="http://schemas.openxmlformats.org/officeDocument/2006/relationships/hyperlink" Target="http://www.athra.com" TargetMode="External"/><Relationship Id="rId300" Type="http://schemas.openxmlformats.org/officeDocument/2006/relationships/hyperlink" Target="http://www.assilnewyork.com" TargetMode="External"/><Relationship Id="rId206" Type="http://schemas.openxmlformats.org/officeDocument/2006/relationships/hyperlink" Target="http://www.asologold.com/" TargetMode="External"/><Relationship Id="rId327" Type="http://schemas.openxmlformats.org/officeDocument/2006/relationships/hyperlink" Target="http://www.charlesschwartz.com" TargetMode="External"/><Relationship Id="rId205" Type="http://schemas.openxmlformats.org/officeDocument/2006/relationships/hyperlink" Target="http://www.antonellaorsato.com/" TargetMode="External"/><Relationship Id="rId326" Type="http://schemas.openxmlformats.org/officeDocument/2006/relationships/hyperlink" Target="http://www.charlesandcolvard.com" TargetMode="External"/><Relationship Id="rId204" Type="http://schemas.openxmlformats.org/officeDocument/2006/relationships/hyperlink" Target="http://www.acmeinex.it/" TargetMode="External"/><Relationship Id="rId325" Type="http://schemas.openxmlformats.org/officeDocument/2006/relationships/hyperlink" Target="http://www.cartier.com" TargetMode="External"/><Relationship Id="rId203" Type="http://schemas.openxmlformats.org/officeDocument/2006/relationships/hyperlink" Target="https://zaban.co.il/" TargetMode="External"/><Relationship Id="rId324" Type="http://schemas.openxmlformats.org/officeDocument/2006/relationships/hyperlink" Target="http://www.carolsilvera.com" TargetMode="External"/><Relationship Id="rId209" Type="http://schemas.openxmlformats.org/officeDocument/2006/relationships/hyperlink" Target="http://www.bibigi.it/" TargetMode="External"/><Relationship Id="rId208" Type="http://schemas.openxmlformats.org/officeDocument/2006/relationships/hyperlink" Target="http://www.bettersilver.it/" TargetMode="External"/><Relationship Id="rId329" Type="http://schemas.openxmlformats.org/officeDocument/2006/relationships/hyperlink" Target="http://www.colormasters.com" TargetMode="External"/><Relationship Id="rId207" Type="http://schemas.openxmlformats.org/officeDocument/2006/relationships/hyperlink" Target="http://www.aurajewellery.it/" TargetMode="External"/><Relationship Id="rId328" Type="http://schemas.openxmlformats.org/officeDocument/2006/relationships/hyperlink" Target="http://www.circajewels.com" TargetMode="External"/><Relationship Id="rId202" Type="http://schemas.openxmlformats.org/officeDocument/2006/relationships/hyperlink" Target="http://www.marina-jewellery.com/" TargetMode="External"/><Relationship Id="rId323" Type="http://schemas.openxmlformats.org/officeDocument/2006/relationships/hyperlink" Target="http://www.cargoholdinc.com" TargetMode="External"/><Relationship Id="rId201" Type="http://schemas.openxmlformats.org/officeDocument/2006/relationships/hyperlink" Target="https://www.ibbtelaviv.com/" TargetMode="External"/><Relationship Id="rId322" Type="http://schemas.openxmlformats.org/officeDocument/2006/relationships/hyperlink" Target="http://www.carelle.com" TargetMode="External"/><Relationship Id="rId200" Type="http://schemas.openxmlformats.org/officeDocument/2006/relationships/hyperlink" Target="http://www.pearl.co.il/" TargetMode="External"/><Relationship Id="rId321" Type="http://schemas.openxmlformats.org/officeDocument/2006/relationships/hyperlink" Target="http://www.caesarsdesigns.com" TargetMode="External"/><Relationship Id="rId320" Type="http://schemas.openxmlformats.org/officeDocument/2006/relationships/hyperlink" Target="http://www.czcollections.com" TargetMode="External"/><Relationship Id="rId316" Type="http://schemas.openxmlformats.org/officeDocument/2006/relationships/hyperlink" Target="http://www.boregaard.com" TargetMode="External"/><Relationship Id="rId315" Type="http://schemas.openxmlformats.org/officeDocument/2006/relationships/hyperlink" Target="http://www.bomajewelry.com" TargetMode="External"/><Relationship Id="rId314" Type="http://schemas.openxmlformats.org/officeDocument/2006/relationships/hyperlink" Target="http://www.bidz.com" TargetMode="External"/><Relationship Id="rId313" Type="http://schemas.openxmlformats.org/officeDocument/2006/relationships/hyperlink" Target="http://www.bhindi.com" TargetMode="External"/><Relationship Id="rId319" Type="http://schemas.openxmlformats.org/officeDocument/2006/relationships/hyperlink" Target="http://www.crjewelers.com" TargetMode="External"/><Relationship Id="rId318" Type="http://schemas.openxmlformats.org/officeDocument/2006/relationships/hyperlink" Target="http://www.bfbrogan.com" TargetMode="External"/><Relationship Id="rId317" Type="http://schemas.openxmlformats.org/officeDocument/2006/relationships/hyperlink" Target="http://www.boutiquescandinavia.com" TargetMode="External"/><Relationship Id="rId312" Type="http://schemas.openxmlformats.org/officeDocument/2006/relationships/hyperlink" Target="http://www.berkshireclassic.com" TargetMode="External"/><Relationship Id="rId311" Type="http://schemas.openxmlformats.org/officeDocument/2006/relationships/hyperlink" Target="http://www.benbridge.com" TargetMode="External"/><Relationship Id="rId310" Type="http://schemas.openxmlformats.org/officeDocument/2006/relationships/hyperlink" Target="http://www.bekkerjewelry.com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infocenter.git.or.th/importer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75"/>
    <col customWidth="1" min="2" max="2" width="22.0"/>
    <col customWidth="1" min="3" max="3" width="47.13"/>
    <col customWidth="1" min="4" max="4" width="24.25"/>
    <col customWidth="1" min="5" max="5" width="9.25"/>
    <col customWidth="1" min="6" max="6" width="10.63"/>
    <col customWidth="1" min="7" max="7" width="29.38"/>
    <col customWidth="1" min="9" max="9" width="23.25"/>
    <col customWidth="1" min="10" max="10" width="13.5"/>
    <col customWidth="1" min="11" max="11" width="22.63"/>
    <col customWidth="1" min="12" max="12" width="25.25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2" t="s">
        <v>11</v>
      </c>
      <c r="O1" s="2" t="s">
        <v>12</v>
      </c>
      <c r="P1" s="3" t="s">
        <v>13</v>
      </c>
    </row>
    <row r="2">
      <c r="A2" s="4" t="s">
        <v>14</v>
      </c>
      <c r="B2" s="4" t="s">
        <v>15</v>
      </c>
      <c r="C2" s="5" t="s">
        <v>16</v>
      </c>
      <c r="D2" s="4"/>
      <c r="E2" s="4"/>
      <c r="F2" s="4"/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  <c r="M2" s="4"/>
      <c r="N2" s="4"/>
      <c r="O2" s="4"/>
      <c r="P2" s="4"/>
    </row>
    <row r="3">
      <c r="A3" s="4" t="s">
        <v>22</v>
      </c>
      <c r="B3" s="4" t="s">
        <v>23</v>
      </c>
      <c r="C3" s="4" t="s">
        <v>24</v>
      </c>
      <c r="D3" s="5" t="s">
        <v>25</v>
      </c>
      <c r="E3" s="4"/>
      <c r="F3" s="4"/>
      <c r="G3" s="4" t="s">
        <v>26</v>
      </c>
      <c r="H3" s="4" t="s">
        <v>18</v>
      </c>
      <c r="I3" s="4" t="s">
        <v>27</v>
      </c>
      <c r="J3" s="6">
        <v>2.5311441E7</v>
      </c>
      <c r="K3" s="5" t="s">
        <v>28</v>
      </c>
      <c r="M3" s="4"/>
      <c r="N3" s="4"/>
      <c r="O3" s="4"/>
      <c r="P3" s="4"/>
    </row>
    <row r="4">
      <c r="A4" s="4" t="s">
        <v>29</v>
      </c>
      <c r="B4" s="4" t="s">
        <v>30</v>
      </c>
      <c r="C4" s="5" t="s">
        <v>16</v>
      </c>
      <c r="D4" s="4"/>
      <c r="E4" s="4"/>
      <c r="F4" s="4"/>
      <c r="G4" s="4" t="s">
        <v>31</v>
      </c>
      <c r="H4" s="4" t="s">
        <v>18</v>
      </c>
      <c r="I4" s="4" t="s">
        <v>32</v>
      </c>
      <c r="J4" s="4" t="s">
        <v>33</v>
      </c>
      <c r="K4" s="4" t="s">
        <v>34</v>
      </c>
      <c r="L4" s="5" t="s">
        <v>35</v>
      </c>
      <c r="N4" s="4"/>
      <c r="O4" s="4"/>
      <c r="P4" s="4"/>
    </row>
    <row r="5">
      <c r="A5" s="4" t="s">
        <v>36</v>
      </c>
      <c r="B5" s="4" t="s">
        <v>30</v>
      </c>
      <c r="C5" s="4" t="s">
        <v>37</v>
      </c>
      <c r="D5" s="5" t="s">
        <v>38</v>
      </c>
      <c r="E5" s="4"/>
      <c r="F5" s="4"/>
      <c r="G5" s="4" t="s">
        <v>39</v>
      </c>
      <c r="H5" s="4" t="s">
        <v>18</v>
      </c>
      <c r="I5" s="4" t="s">
        <v>40</v>
      </c>
      <c r="J5" s="4" t="s">
        <v>41</v>
      </c>
      <c r="K5" s="4" t="s">
        <v>42</v>
      </c>
      <c r="L5" s="5" t="s">
        <v>43</v>
      </c>
      <c r="N5" s="4"/>
      <c r="O5" s="4"/>
      <c r="P5" s="4"/>
    </row>
    <row r="6">
      <c r="A6" s="4" t="s">
        <v>44</v>
      </c>
      <c r="B6" s="4" t="s">
        <v>23</v>
      </c>
      <c r="C6" s="5" t="s">
        <v>16</v>
      </c>
      <c r="D6" s="4"/>
      <c r="E6" s="4"/>
      <c r="F6" s="4"/>
      <c r="G6" s="4" t="s">
        <v>45</v>
      </c>
      <c r="H6" s="4" t="s">
        <v>18</v>
      </c>
      <c r="I6" s="5" t="s">
        <v>46</v>
      </c>
      <c r="J6" s="4"/>
      <c r="K6" s="4" t="s">
        <v>47</v>
      </c>
      <c r="L6" s="5" t="s">
        <v>48</v>
      </c>
      <c r="N6" s="4"/>
      <c r="O6" s="4"/>
      <c r="P6" s="4"/>
    </row>
    <row r="7">
      <c r="A7" s="4" t="s">
        <v>49</v>
      </c>
      <c r="B7" s="4" t="s">
        <v>23</v>
      </c>
      <c r="C7" s="4" t="s">
        <v>50</v>
      </c>
      <c r="D7" s="5" t="s">
        <v>51</v>
      </c>
      <c r="E7" s="4"/>
      <c r="F7" s="4"/>
      <c r="G7" s="4" t="s">
        <v>52</v>
      </c>
      <c r="H7" s="4" t="s">
        <v>53</v>
      </c>
      <c r="I7" s="5" t="s">
        <v>54</v>
      </c>
      <c r="J7" s="4"/>
      <c r="K7" s="4" t="s">
        <v>55</v>
      </c>
      <c r="L7" s="5" t="s">
        <v>56</v>
      </c>
      <c r="N7" s="4"/>
      <c r="O7" s="4"/>
      <c r="P7" s="4"/>
    </row>
    <row r="8">
      <c r="A8" s="4" t="s">
        <v>57</v>
      </c>
      <c r="B8" s="4" t="s">
        <v>30</v>
      </c>
      <c r="C8" s="4" t="s">
        <v>58</v>
      </c>
      <c r="D8" s="4" t="s">
        <v>59</v>
      </c>
      <c r="E8" s="4"/>
      <c r="F8" s="4"/>
      <c r="G8" s="4" t="s">
        <v>60</v>
      </c>
      <c r="H8" s="4" t="s">
        <v>53</v>
      </c>
      <c r="I8" s="5" t="s">
        <v>61</v>
      </c>
      <c r="J8" s="4"/>
      <c r="K8" s="4" t="s">
        <v>62</v>
      </c>
      <c r="L8" s="5" t="s">
        <v>63</v>
      </c>
      <c r="N8" s="4"/>
      <c r="O8" s="4"/>
      <c r="P8" s="4"/>
    </row>
    <row r="9">
      <c r="A9" s="4" t="s">
        <v>64</v>
      </c>
      <c r="B9" s="4" t="s">
        <v>23</v>
      </c>
      <c r="C9" s="5" t="s">
        <v>65</v>
      </c>
      <c r="D9" s="4"/>
      <c r="E9" s="4"/>
      <c r="F9" s="4"/>
      <c r="G9" s="4" t="s">
        <v>66</v>
      </c>
      <c r="H9" s="4" t="s">
        <v>53</v>
      </c>
      <c r="I9" s="5" t="s">
        <v>67</v>
      </c>
      <c r="J9" s="4"/>
      <c r="K9" s="4" t="s">
        <v>68</v>
      </c>
      <c r="L9" s="5" t="s">
        <v>69</v>
      </c>
      <c r="N9" s="4"/>
      <c r="O9" s="4"/>
      <c r="P9" s="4"/>
    </row>
    <row r="10">
      <c r="A10" s="4" t="s">
        <v>70</v>
      </c>
      <c r="B10" s="4" t="s">
        <v>30</v>
      </c>
      <c r="C10" s="5" t="s">
        <v>71</v>
      </c>
      <c r="D10" s="4"/>
      <c r="E10" s="4"/>
      <c r="F10" s="4"/>
      <c r="G10" s="4" t="s">
        <v>72</v>
      </c>
      <c r="H10" s="4" t="s">
        <v>53</v>
      </c>
      <c r="I10" s="4" t="s">
        <v>73</v>
      </c>
      <c r="J10" s="4" t="s">
        <v>74</v>
      </c>
      <c r="K10" s="4" t="s">
        <v>75</v>
      </c>
      <c r="L10" s="5" t="s">
        <v>76</v>
      </c>
      <c r="N10" s="4"/>
      <c r="O10" s="4"/>
      <c r="P10" s="4"/>
    </row>
    <row r="11">
      <c r="A11" s="4" t="s">
        <v>77</v>
      </c>
      <c r="B11" s="4" t="s">
        <v>78</v>
      </c>
      <c r="C11" s="4" t="s">
        <v>58</v>
      </c>
      <c r="D11" s="4" t="s">
        <v>59</v>
      </c>
      <c r="E11" s="4"/>
      <c r="F11" s="4"/>
      <c r="G11" s="4" t="s">
        <v>79</v>
      </c>
      <c r="H11" s="4" t="s">
        <v>53</v>
      </c>
      <c r="I11" s="5" t="s">
        <v>80</v>
      </c>
      <c r="J11" s="4"/>
      <c r="K11" s="4" t="s">
        <v>81</v>
      </c>
      <c r="L11" s="5" t="s">
        <v>82</v>
      </c>
      <c r="N11" s="4"/>
      <c r="O11" s="4"/>
      <c r="P11" s="4"/>
    </row>
    <row r="12">
      <c r="A12" s="4" t="s">
        <v>83</v>
      </c>
      <c r="B12" s="4" t="s">
        <v>23</v>
      </c>
      <c r="C12" s="5" t="s">
        <v>84</v>
      </c>
      <c r="D12" s="4"/>
      <c r="E12" s="4"/>
      <c r="F12" s="4"/>
      <c r="G12" s="4" t="s">
        <v>85</v>
      </c>
      <c r="H12" s="4" t="s">
        <v>53</v>
      </c>
      <c r="I12" s="4" t="s">
        <v>86</v>
      </c>
      <c r="J12" s="4" t="s">
        <v>87</v>
      </c>
      <c r="K12" s="4" t="s">
        <v>88</v>
      </c>
      <c r="L12" s="5" t="s">
        <v>89</v>
      </c>
      <c r="N12" s="4"/>
      <c r="O12" s="4"/>
      <c r="P12" s="4"/>
    </row>
    <row r="13">
      <c r="A13" s="4" t="s">
        <v>90</v>
      </c>
      <c r="B13" s="4" t="s">
        <v>15</v>
      </c>
      <c r="C13" s="4" t="s">
        <v>91</v>
      </c>
      <c r="D13" s="4" t="s">
        <v>92</v>
      </c>
      <c r="E13" s="4"/>
      <c r="F13" s="4"/>
      <c r="G13" s="4" t="s">
        <v>93</v>
      </c>
      <c r="H13" s="4" t="s">
        <v>53</v>
      </c>
      <c r="I13" s="5" t="s">
        <v>94</v>
      </c>
      <c r="J13" s="4"/>
      <c r="K13" s="5" t="s">
        <v>95</v>
      </c>
      <c r="L13" s="4"/>
      <c r="N13" s="4"/>
      <c r="O13" s="4"/>
      <c r="P13" s="4"/>
    </row>
    <row r="14">
      <c r="A14" s="4" t="s">
        <v>96</v>
      </c>
      <c r="B14" s="4" t="s">
        <v>23</v>
      </c>
      <c r="C14" s="5" t="s">
        <v>71</v>
      </c>
      <c r="D14" s="4"/>
      <c r="E14" s="4"/>
      <c r="F14" s="4"/>
      <c r="G14" s="4" t="s">
        <v>97</v>
      </c>
      <c r="H14" s="4" t="s">
        <v>53</v>
      </c>
      <c r="I14" s="5" t="s">
        <v>98</v>
      </c>
      <c r="J14" s="4"/>
      <c r="K14" s="4" t="s">
        <v>99</v>
      </c>
      <c r="L14" s="5" t="s">
        <v>100</v>
      </c>
      <c r="N14" s="4"/>
      <c r="O14" s="4"/>
      <c r="P14" s="4"/>
    </row>
    <row r="15">
      <c r="A15" s="4" t="s">
        <v>101</v>
      </c>
      <c r="B15" s="4" t="s">
        <v>78</v>
      </c>
      <c r="C15" s="5" t="s">
        <v>71</v>
      </c>
      <c r="D15" s="4"/>
      <c r="E15" s="4"/>
      <c r="F15" s="4"/>
      <c r="G15" s="4" t="s">
        <v>102</v>
      </c>
      <c r="H15" s="4" t="s">
        <v>53</v>
      </c>
      <c r="I15" s="4" t="s">
        <v>103</v>
      </c>
      <c r="J15" s="4" t="s">
        <v>104</v>
      </c>
      <c r="K15" s="5" t="s">
        <v>105</v>
      </c>
      <c r="L15" s="4"/>
      <c r="N15" s="4"/>
      <c r="O15" s="4"/>
      <c r="P15" s="4"/>
    </row>
    <row r="16">
      <c r="A16" s="4" t="s">
        <v>106</v>
      </c>
      <c r="B16" s="4" t="s">
        <v>107</v>
      </c>
      <c r="C16" s="4" t="s">
        <v>58</v>
      </c>
      <c r="D16" s="4" t="s">
        <v>92</v>
      </c>
      <c r="E16" s="4"/>
      <c r="F16" s="4"/>
      <c r="G16" s="4" t="s">
        <v>108</v>
      </c>
      <c r="H16" s="4" t="s">
        <v>53</v>
      </c>
      <c r="I16" s="4" t="s">
        <v>109</v>
      </c>
      <c r="J16" s="4" t="s">
        <v>110</v>
      </c>
      <c r="K16" s="5" t="s">
        <v>111</v>
      </c>
      <c r="L16" s="4"/>
      <c r="N16" s="4"/>
      <c r="O16" s="4"/>
      <c r="P16" s="4"/>
    </row>
    <row r="17">
      <c r="A17" s="4" t="s">
        <v>112</v>
      </c>
      <c r="B17" s="4" t="s">
        <v>15</v>
      </c>
      <c r="C17" s="5" t="s">
        <v>16</v>
      </c>
      <c r="D17" s="4"/>
      <c r="E17" s="4"/>
      <c r="F17" s="4"/>
      <c r="G17" s="4" t="s">
        <v>113</v>
      </c>
      <c r="H17" s="4" t="s">
        <v>53</v>
      </c>
      <c r="I17" s="4" t="s">
        <v>114</v>
      </c>
      <c r="J17" s="4" t="s">
        <v>115</v>
      </c>
      <c r="K17" s="5" t="s">
        <v>116</v>
      </c>
      <c r="L17" s="4"/>
      <c r="N17" s="4"/>
      <c r="O17" s="4"/>
      <c r="P17" s="4"/>
    </row>
    <row r="18">
      <c r="A18" s="4" t="s">
        <v>117</v>
      </c>
      <c r="B18" s="4" t="s">
        <v>15</v>
      </c>
      <c r="C18" s="5" t="s">
        <v>118</v>
      </c>
      <c r="D18" s="5" t="s">
        <v>119</v>
      </c>
      <c r="E18" s="4"/>
      <c r="F18" s="4"/>
      <c r="G18" s="4" t="s">
        <v>120</v>
      </c>
      <c r="H18" s="4" t="s">
        <v>53</v>
      </c>
      <c r="I18" s="5" t="s">
        <v>121</v>
      </c>
      <c r="J18" s="4"/>
      <c r="K18" s="5" t="s">
        <v>122</v>
      </c>
      <c r="L18" s="4"/>
      <c r="N18" s="4"/>
      <c r="O18" s="4"/>
      <c r="P18" s="4"/>
    </row>
    <row r="19">
      <c r="A19" s="4" t="s">
        <v>123</v>
      </c>
      <c r="B19" s="4" t="s">
        <v>30</v>
      </c>
      <c r="C19" s="5" t="s">
        <v>124</v>
      </c>
      <c r="D19" s="4"/>
      <c r="E19" s="4"/>
      <c r="F19" s="4"/>
      <c r="G19" s="4" t="s">
        <v>125</v>
      </c>
      <c r="H19" s="4" t="s">
        <v>53</v>
      </c>
      <c r="I19" s="5" t="s">
        <v>126</v>
      </c>
      <c r="J19" s="4"/>
      <c r="K19" s="4" t="s">
        <v>127</v>
      </c>
      <c r="L19" s="5" t="s">
        <v>128</v>
      </c>
      <c r="N19" s="4"/>
      <c r="O19" s="4"/>
      <c r="P19" s="4"/>
    </row>
    <row r="20">
      <c r="A20" s="4" t="s">
        <v>129</v>
      </c>
      <c r="B20" s="4" t="s">
        <v>15</v>
      </c>
      <c r="C20" s="5" t="s">
        <v>130</v>
      </c>
      <c r="D20" s="4"/>
      <c r="E20" s="4"/>
      <c r="F20" s="4"/>
      <c r="G20" s="4" t="s">
        <v>131</v>
      </c>
      <c r="H20" s="4" t="s">
        <v>132</v>
      </c>
      <c r="I20" s="5" t="s">
        <v>133</v>
      </c>
      <c r="J20" s="4"/>
      <c r="K20" s="4" t="s">
        <v>134</v>
      </c>
      <c r="L20" s="5" t="s">
        <v>135</v>
      </c>
      <c r="N20" s="4"/>
      <c r="O20" s="4"/>
    </row>
    <row r="21">
      <c r="A21" s="4" t="s">
        <v>136</v>
      </c>
      <c r="B21" s="4" t="s">
        <v>23</v>
      </c>
      <c r="C21" s="5" t="s">
        <v>137</v>
      </c>
      <c r="D21" s="4"/>
      <c r="E21" s="4"/>
      <c r="F21" s="4"/>
      <c r="G21" s="4" t="s">
        <v>138</v>
      </c>
      <c r="H21" s="4" t="s">
        <v>132</v>
      </c>
      <c r="I21" s="4" t="s">
        <v>139</v>
      </c>
      <c r="J21" s="4" t="s">
        <v>140</v>
      </c>
      <c r="K21" s="4" t="s">
        <v>141</v>
      </c>
      <c r="L21" s="5" t="s">
        <v>142</v>
      </c>
      <c r="N21" s="4"/>
      <c r="O21" s="4"/>
    </row>
    <row r="22">
      <c r="A22" s="4" t="s">
        <v>143</v>
      </c>
      <c r="B22" s="4" t="s">
        <v>107</v>
      </c>
      <c r="C22" s="5" t="s">
        <v>144</v>
      </c>
      <c r="D22" s="4"/>
      <c r="E22" s="4"/>
      <c r="F22" s="4"/>
      <c r="G22" s="4" t="s">
        <v>145</v>
      </c>
      <c r="H22" s="4" t="s">
        <v>132</v>
      </c>
      <c r="I22" s="4" t="s">
        <v>146</v>
      </c>
      <c r="J22" s="4" t="s">
        <v>147</v>
      </c>
      <c r="K22" s="4" t="s">
        <v>148</v>
      </c>
      <c r="L22" s="5" t="s">
        <v>149</v>
      </c>
      <c r="N22" s="4"/>
      <c r="O22" s="4"/>
    </row>
    <row r="23">
      <c r="A23" s="4" t="s">
        <v>150</v>
      </c>
      <c r="B23" s="4" t="s">
        <v>107</v>
      </c>
      <c r="C23" s="5" t="s">
        <v>144</v>
      </c>
      <c r="D23" s="4"/>
      <c r="E23" s="4"/>
      <c r="F23" s="4"/>
      <c r="G23" s="4" t="s">
        <v>151</v>
      </c>
      <c r="H23" s="4" t="s">
        <v>132</v>
      </c>
      <c r="I23" s="4" t="s">
        <v>152</v>
      </c>
      <c r="J23" s="4" t="s">
        <v>153</v>
      </c>
      <c r="K23" s="4" t="s">
        <v>154</v>
      </c>
      <c r="L23" s="5" t="s">
        <v>155</v>
      </c>
      <c r="N23" s="4"/>
      <c r="O23" s="4"/>
    </row>
    <row r="24">
      <c r="A24" s="4" t="s">
        <v>156</v>
      </c>
      <c r="B24" s="4" t="s">
        <v>15</v>
      </c>
      <c r="C24" s="5" t="s">
        <v>157</v>
      </c>
      <c r="D24" s="4"/>
      <c r="E24" s="4"/>
      <c r="F24" s="4"/>
      <c r="G24" s="4" t="s">
        <v>158</v>
      </c>
      <c r="H24" s="4" t="s">
        <v>132</v>
      </c>
      <c r="I24" s="5" t="s">
        <v>159</v>
      </c>
      <c r="J24" s="4"/>
      <c r="K24" s="4" t="s">
        <v>160</v>
      </c>
      <c r="L24" s="5" t="s">
        <v>161</v>
      </c>
      <c r="N24" s="4"/>
      <c r="O24" s="4"/>
    </row>
    <row r="25">
      <c r="A25" s="4" t="s">
        <v>162</v>
      </c>
      <c r="B25" s="4" t="s">
        <v>163</v>
      </c>
      <c r="C25" s="5" t="s">
        <v>164</v>
      </c>
      <c r="D25" s="4"/>
      <c r="E25" s="4"/>
      <c r="F25" s="4"/>
      <c r="G25" s="4" t="s">
        <v>165</v>
      </c>
      <c r="H25" s="4" t="s">
        <v>132</v>
      </c>
      <c r="I25" s="4" t="s">
        <v>166</v>
      </c>
      <c r="J25" s="5" t="s">
        <v>167</v>
      </c>
      <c r="K25" s="4"/>
      <c r="L25" s="5" t="s">
        <v>168</v>
      </c>
      <c r="N25" s="4"/>
      <c r="O25" s="4"/>
    </row>
    <row r="26">
      <c r="A26" s="4" t="s">
        <v>169</v>
      </c>
      <c r="B26" s="4" t="s">
        <v>15</v>
      </c>
      <c r="C26" s="5" t="s">
        <v>170</v>
      </c>
      <c r="D26" s="4"/>
      <c r="E26" s="4"/>
      <c r="F26" s="4"/>
      <c r="G26" s="4" t="s">
        <v>171</v>
      </c>
      <c r="H26" s="4" t="s">
        <v>132</v>
      </c>
      <c r="I26" s="4" t="s">
        <v>172</v>
      </c>
      <c r="J26" s="4" t="s">
        <v>173</v>
      </c>
      <c r="K26" s="4" t="s">
        <v>174</v>
      </c>
      <c r="L26" s="5" t="s">
        <v>175</v>
      </c>
      <c r="N26" s="4"/>
      <c r="O26" s="4"/>
    </row>
    <row r="27">
      <c r="A27" s="4" t="s">
        <v>176</v>
      </c>
      <c r="B27" s="4" t="s">
        <v>177</v>
      </c>
      <c r="C27" s="5" t="s">
        <v>178</v>
      </c>
      <c r="D27" s="4"/>
      <c r="E27" s="4"/>
      <c r="F27" s="4"/>
      <c r="G27" s="4" t="s">
        <v>179</v>
      </c>
      <c r="H27" s="4" t="s">
        <v>132</v>
      </c>
      <c r="I27" s="4" t="s">
        <v>180</v>
      </c>
      <c r="J27" s="4" t="s">
        <v>181</v>
      </c>
      <c r="K27" s="5" t="s">
        <v>182</v>
      </c>
      <c r="L27" s="4"/>
      <c r="N27" s="4"/>
      <c r="O27" s="4"/>
    </row>
    <row r="28">
      <c r="A28" s="4" t="s">
        <v>183</v>
      </c>
      <c r="B28" s="4" t="s">
        <v>15</v>
      </c>
      <c r="C28" s="5" t="s">
        <v>184</v>
      </c>
      <c r="D28" s="4"/>
      <c r="E28" s="4"/>
      <c r="F28" s="4"/>
      <c r="G28" s="4" t="s">
        <v>185</v>
      </c>
      <c r="H28" s="4" t="s">
        <v>132</v>
      </c>
      <c r="I28" s="4" t="s">
        <v>186</v>
      </c>
      <c r="J28" s="4" t="s">
        <v>187</v>
      </c>
      <c r="K28" s="4" t="s">
        <v>188</v>
      </c>
      <c r="L28" s="5" t="s">
        <v>189</v>
      </c>
      <c r="N28" s="4"/>
      <c r="O28" s="4"/>
    </row>
    <row r="29">
      <c r="A29" s="4" t="s">
        <v>190</v>
      </c>
      <c r="B29" s="4" t="s">
        <v>15</v>
      </c>
      <c r="C29" s="5" t="s">
        <v>170</v>
      </c>
      <c r="D29" s="4"/>
      <c r="E29" s="4"/>
      <c r="F29" s="4"/>
      <c r="G29" s="4" t="s">
        <v>191</v>
      </c>
      <c r="H29" s="4" t="s">
        <v>132</v>
      </c>
      <c r="I29" s="4" t="s">
        <v>192</v>
      </c>
      <c r="J29" s="4" t="s">
        <v>193</v>
      </c>
      <c r="K29" s="4" t="s">
        <v>194</v>
      </c>
      <c r="L29" s="5" t="s">
        <v>195</v>
      </c>
      <c r="N29" s="4"/>
      <c r="O29" s="4"/>
    </row>
    <row r="30">
      <c r="A30" s="4" t="s">
        <v>196</v>
      </c>
      <c r="B30" s="4" t="s">
        <v>15</v>
      </c>
      <c r="C30" s="5" t="s">
        <v>16</v>
      </c>
      <c r="D30" s="4"/>
      <c r="E30" s="4"/>
      <c r="F30" s="4"/>
      <c r="G30" s="4" t="s">
        <v>197</v>
      </c>
      <c r="H30" s="4" t="s">
        <v>132</v>
      </c>
      <c r="I30" s="4" t="s">
        <v>198</v>
      </c>
      <c r="J30" s="4" t="s">
        <v>199</v>
      </c>
      <c r="K30" s="4" t="s">
        <v>200</v>
      </c>
      <c r="L30" s="5" t="s">
        <v>201</v>
      </c>
      <c r="N30" s="4"/>
      <c r="O30" s="4"/>
    </row>
    <row r="31">
      <c r="A31" s="4" t="s">
        <v>202</v>
      </c>
      <c r="B31" s="4" t="s">
        <v>15</v>
      </c>
      <c r="C31" s="5" t="s">
        <v>203</v>
      </c>
      <c r="D31" s="4"/>
      <c r="E31" s="4"/>
      <c r="F31" s="4"/>
      <c r="G31" s="4" t="s">
        <v>204</v>
      </c>
      <c r="H31" s="4" t="s">
        <v>132</v>
      </c>
      <c r="I31" s="4" t="s">
        <v>205</v>
      </c>
      <c r="J31" s="4" t="s">
        <v>206</v>
      </c>
      <c r="K31" s="5" t="s">
        <v>207</v>
      </c>
      <c r="L31" s="4"/>
      <c r="N31" s="4"/>
      <c r="O31" s="4"/>
    </row>
    <row r="32">
      <c r="A32" s="4" t="s">
        <v>208</v>
      </c>
      <c r="B32" s="4" t="s">
        <v>30</v>
      </c>
      <c r="C32" s="5" t="s">
        <v>209</v>
      </c>
      <c r="D32" s="4"/>
      <c r="E32" s="4"/>
      <c r="F32" s="4"/>
      <c r="G32" s="4" t="s">
        <v>210</v>
      </c>
      <c r="H32" s="4" t="s">
        <v>132</v>
      </c>
      <c r="I32" s="4" t="s">
        <v>211</v>
      </c>
      <c r="J32" s="4" t="s">
        <v>212</v>
      </c>
      <c r="K32" s="5" t="s">
        <v>213</v>
      </c>
      <c r="L32" s="4"/>
      <c r="N32" s="4"/>
      <c r="O32" s="4"/>
    </row>
    <row r="33">
      <c r="A33" s="4" t="s">
        <v>214</v>
      </c>
      <c r="B33" s="4" t="s">
        <v>107</v>
      </c>
      <c r="C33" s="5" t="s">
        <v>144</v>
      </c>
      <c r="D33" s="4"/>
      <c r="E33" s="4"/>
      <c r="F33" s="4"/>
      <c r="G33" s="4" t="s">
        <v>215</v>
      </c>
      <c r="H33" s="4" t="s">
        <v>132</v>
      </c>
      <c r="I33" s="4" t="s">
        <v>216</v>
      </c>
      <c r="J33" s="4" t="s">
        <v>217</v>
      </c>
      <c r="K33" s="4" t="s">
        <v>218</v>
      </c>
      <c r="L33" s="5" t="s">
        <v>219</v>
      </c>
      <c r="N33" s="4"/>
      <c r="O33" s="4"/>
    </row>
    <row r="34">
      <c r="A34" s="4" t="s">
        <v>220</v>
      </c>
      <c r="B34" s="4" t="s">
        <v>15</v>
      </c>
      <c r="C34" s="5" t="s">
        <v>144</v>
      </c>
      <c r="D34" s="4"/>
      <c r="E34" s="4"/>
      <c r="F34" s="4"/>
      <c r="G34" s="4" t="s">
        <v>221</v>
      </c>
      <c r="H34" s="4" t="s">
        <v>132</v>
      </c>
      <c r="I34" s="4" t="s">
        <v>222</v>
      </c>
      <c r="J34" s="4" t="s">
        <v>223</v>
      </c>
      <c r="K34" s="4" t="s">
        <v>224</v>
      </c>
      <c r="L34" s="5" t="s">
        <v>225</v>
      </c>
      <c r="N34" s="4"/>
      <c r="O34" s="4"/>
    </row>
    <row r="35">
      <c r="A35" s="4" t="s">
        <v>226</v>
      </c>
      <c r="B35" s="4" t="s">
        <v>107</v>
      </c>
      <c r="C35" s="5" t="s">
        <v>227</v>
      </c>
      <c r="D35" s="4"/>
      <c r="E35" s="4"/>
      <c r="F35" s="4"/>
      <c r="G35" s="4" t="s">
        <v>228</v>
      </c>
      <c r="H35" s="4" t="s">
        <v>132</v>
      </c>
      <c r="I35" s="4" t="s">
        <v>229</v>
      </c>
      <c r="J35" s="4" t="s">
        <v>230</v>
      </c>
      <c r="K35" s="4" t="s">
        <v>231</v>
      </c>
      <c r="L35" s="5" t="s">
        <v>232</v>
      </c>
      <c r="N35" s="4"/>
      <c r="O35" s="4"/>
    </row>
    <row r="36">
      <c r="A36" s="4" t="s">
        <v>233</v>
      </c>
      <c r="B36" s="4" t="s">
        <v>23</v>
      </c>
      <c r="C36" s="5" t="s">
        <v>144</v>
      </c>
      <c r="D36" s="4"/>
      <c r="E36" s="4"/>
      <c r="F36" s="4"/>
      <c r="G36" s="4" t="s">
        <v>234</v>
      </c>
      <c r="H36" s="4" t="s">
        <v>235</v>
      </c>
      <c r="I36" s="5" t="s">
        <v>236</v>
      </c>
      <c r="J36" s="4"/>
      <c r="K36" s="5" t="s">
        <v>237</v>
      </c>
      <c r="L36" s="4"/>
      <c r="N36" s="4"/>
      <c r="O36" s="4"/>
    </row>
    <row r="37">
      <c r="A37" s="4" t="s">
        <v>238</v>
      </c>
      <c r="B37" s="4" t="s">
        <v>23</v>
      </c>
      <c r="C37" s="5" t="s">
        <v>16</v>
      </c>
      <c r="D37" s="4"/>
      <c r="E37" s="4"/>
      <c r="F37" s="4"/>
      <c r="G37" s="4" t="s">
        <v>239</v>
      </c>
      <c r="H37" s="4" t="s">
        <v>235</v>
      </c>
      <c r="I37" s="4" t="s">
        <v>240</v>
      </c>
      <c r="J37" s="4" t="s">
        <v>241</v>
      </c>
      <c r="K37" s="5" t="s">
        <v>242</v>
      </c>
      <c r="L37" s="4"/>
      <c r="N37" s="4"/>
      <c r="O37" s="4"/>
    </row>
    <row r="38">
      <c r="A38" s="4" t="s">
        <v>243</v>
      </c>
      <c r="B38" s="4" t="s">
        <v>23</v>
      </c>
      <c r="C38" s="5" t="s">
        <v>244</v>
      </c>
      <c r="D38" s="4"/>
      <c r="E38" s="4"/>
      <c r="F38" s="4"/>
      <c r="G38" s="4" t="s">
        <v>245</v>
      </c>
      <c r="H38" s="4" t="s">
        <v>235</v>
      </c>
      <c r="I38" s="4" t="s">
        <v>246</v>
      </c>
      <c r="J38" s="4" t="s">
        <v>247</v>
      </c>
      <c r="K38" s="5" t="s">
        <v>248</v>
      </c>
      <c r="L38" s="4"/>
      <c r="N38" s="4"/>
      <c r="O38" s="4"/>
    </row>
    <row r="39">
      <c r="A39" s="4" t="s">
        <v>249</v>
      </c>
      <c r="B39" s="4" t="s">
        <v>23</v>
      </c>
      <c r="C39" s="5" t="s">
        <v>16</v>
      </c>
      <c r="D39" s="4"/>
      <c r="E39" s="4"/>
      <c r="F39" s="4"/>
      <c r="G39" s="4" t="s">
        <v>250</v>
      </c>
      <c r="H39" s="4" t="s">
        <v>235</v>
      </c>
      <c r="I39" s="4" t="s">
        <v>251</v>
      </c>
      <c r="J39" s="4" t="s">
        <v>252</v>
      </c>
      <c r="K39" s="4" t="s">
        <v>253</v>
      </c>
      <c r="L39" s="5" t="s">
        <v>254</v>
      </c>
      <c r="N39" s="4"/>
      <c r="O39" s="4"/>
    </row>
    <row r="40">
      <c r="A40" s="4" t="s">
        <v>255</v>
      </c>
      <c r="B40" s="4" t="s">
        <v>15</v>
      </c>
      <c r="C40" s="5" t="s">
        <v>16</v>
      </c>
      <c r="D40" s="4"/>
      <c r="E40" s="4"/>
      <c r="F40" s="4"/>
      <c r="G40" s="4" t="s">
        <v>256</v>
      </c>
      <c r="H40" s="4" t="s">
        <v>235</v>
      </c>
      <c r="I40" s="4" t="s">
        <v>257</v>
      </c>
      <c r="J40" s="4" t="s">
        <v>258</v>
      </c>
      <c r="K40" s="4" t="s">
        <v>259</v>
      </c>
      <c r="L40" s="5" t="s">
        <v>260</v>
      </c>
      <c r="N40" s="4"/>
      <c r="O40" s="4"/>
    </row>
    <row r="41">
      <c r="A41" s="4" t="s">
        <v>261</v>
      </c>
      <c r="B41" s="4" t="s">
        <v>23</v>
      </c>
      <c r="C41" s="5" t="s">
        <v>71</v>
      </c>
      <c r="D41" s="4"/>
      <c r="E41" s="4"/>
      <c r="F41" s="4"/>
      <c r="G41" s="4" t="s">
        <v>262</v>
      </c>
      <c r="H41" s="5" t="s">
        <v>263</v>
      </c>
      <c r="I41" s="4" t="s">
        <v>264</v>
      </c>
      <c r="J41" s="4" t="s">
        <v>265</v>
      </c>
      <c r="K41" s="4" t="s">
        <v>266</v>
      </c>
      <c r="L41" s="5" t="s">
        <v>267</v>
      </c>
      <c r="M41" s="4"/>
      <c r="O41" s="4"/>
    </row>
    <row r="42">
      <c r="A42" s="4" t="s">
        <v>268</v>
      </c>
      <c r="B42" s="4" t="s">
        <v>177</v>
      </c>
      <c r="C42" s="5" t="s">
        <v>269</v>
      </c>
      <c r="D42" s="4"/>
      <c r="E42" s="4"/>
      <c r="F42" s="4"/>
      <c r="G42" s="4" t="s">
        <v>270</v>
      </c>
      <c r="H42" s="5" t="s">
        <v>263</v>
      </c>
      <c r="I42" s="5" t="s">
        <v>271</v>
      </c>
      <c r="J42" s="4"/>
      <c r="K42" s="4" t="s">
        <v>272</v>
      </c>
      <c r="L42" s="5" t="s">
        <v>273</v>
      </c>
      <c r="M42" s="4"/>
      <c r="O42" s="4"/>
    </row>
    <row r="43">
      <c r="A43" s="4" t="s">
        <v>274</v>
      </c>
      <c r="B43" s="4" t="s">
        <v>177</v>
      </c>
      <c r="C43" s="5" t="s">
        <v>170</v>
      </c>
      <c r="D43" s="4"/>
      <c r="E43" s="4"/>
      <c r="F43" s="4"/>
      <c r="G43" s="4" t="s">
        <v>275</v>
      </c>
      <c r="H43" s="5" t="s">
        <v>263</v>
      </c>
      <c r="I43" s="5" t="s">
        <v>276</v>
      </c>
      <c r="J43" s="4"/>
      <c r="K43" s="4" t="s">
        <v>277</v>
      </c>
      <c r="L43" s="5" t="s">
        <v>278</v>
      </c>
      <c r="M43" s="4"/>
      <c r="O43" s="4"/>
    </row>
    <row r="44">
      <c r="A44" s="4" t="s">
        <v>279</v>
      </c>
      <c r="B44" s="4" t="s">
        <v>107</v>
      </c>
      <c r="C44" s="5" t="s">
        <v>280</v>
      </c>
      <c r="D44" s="4"/>
      <c r="E44" s="4"/>
      <c r="F44" s="4"/>
      <c r="G44" s="4" t="s">
        <v>281</v>
      </c>
      <c r="H44" s="5" t="s">
        <v>263</v>
      </c>
      <c r="I44" s="4" t="s">
        <v>282</v>
      </c>
      <c r="J44" s="4" t="s">
        <v>283</v>
      </c>
      <c r="K44" s="4" t="s">
        <v>284</v>
      </c>
      <c r="L44" s="5" t="s">
        <v>285</v>
      </c>
      <c r="M44" s="4"/>
      <c r="O44" s="4"/>
    </row>
    <row r="45">
      <c r="A45" s="4" t="s">
        <v>286</v>
      </c>
      <c r="B45" s="4" t="s">
        <v>30</v>
      </c>
      <c r="C45" s="5" t="s">
        <v>137</v>
      </c>
      <c r="D45" s="4"/>
      <c r="E45" s="4"/>
      <c r="F45" s="4"/>
      <c r="G45" s="4" t="s">
        <v>287</v>
      </c>
      <c r="H45" s="5" t="s">
        <v>263</v>
      </c>
      <c r="I45" s="4" t="s">
        <v>288</v>
      </c>
      <c r="J45" s="4" t="s">
        <v>289</v>
      </c>
      <c r="K45" s="4" t="s">
        <v>290</v>
      </c>
      <c r="L45" s="5" t="s">
        <v>291</v>
      </c>
      <c r="M45" s="4"/>
      <c r="O45" s="4"/>
    </row>
    <row r="46">
      <c r="A46" s="4" t="s">
        <v>292</v>
      </c>
      <c r="B46" s="4" t="s">
        <v>293</v>
      </c>
      <c r="C46" s="5" t="s">
        <v>144</v>
      </c>
      <c r="D46" s="4"/>
      <c r="E46" s="4"/>
      <c r="F46" s="4"/>
      <c r="G46" s="4" t="s">
        <v>294</v>
      </c>
      <c r="H46" s="5" t="s">
        <v>263</v>
      </c>
      <c r="I46" s="5" t="s">
        <v>295</v>
      </c>
      <c r="J46" s="4"/>
      <c r="K46" s="4" t="s">
        <v>296</v>
      </c>
      <c r="L46" s="5" t="s">
        <v>297</v>
      </c>
      <c r="M46" s="4"/>
      <c r="O46" s="4"/>
    </row>
    <row r="47">
      <c r="A47" s="4" t="s">
        <v>298</v>
      </c>
      <c r="B47" s="4" t="s">
        <v>293</v>
      </c>
      <c r="C47" s="5" t="s">
        <v>299</v>
      </c>
      <c r="D47" s="4"/>
      <c r="E47" s="4"/>
      <c r="F47" s="4"/>
      <c r="G47" s="4" t="s">
        <v>300</v>
      </c>
      <c r="H47" s="5" t="s">
        <v>263</v>
      </c>
      <c r="I47" s="5" t="s">
        <v>301</v>
      </c>
      <c r="J47" s="4"/>
      <c r="K47" s="4" t="s">
        <v>302</v>
      </c>
      <c r="L47" s="5" t="s">
        <v>303</v>
      </c>
      <c r="M47" s="4"/>
      <c r="O47" s="4"/>
    </row>
    <row r="48">
      <c r="A48" s="4" t="s">
        <v>304</v>
      </c>
      <c r="B48" s="4" t="s">
        <v>107</v>
      </c>
      <c r="C48" s="5" t="s">
        <v>170</v>
      </c>
      <c r="D48" s="4"/>
      <c r="E48" s="4"/>
      <c r="F48" s="4"/>
      <c r="G48" s="4" t="s">
        <v>305</v>
      </c>
      <c r="H48" s="5" t="s">
        <v>263</v>
      </c>
      <c r="I48" s="5" t="s">
        <v>306</v>
      </c>
      <c r="J48" s="4"/>
      <c r="K48" s="4" t="s">
        <v>307</v>
      </c>
      <c r="L48" s="5" t="s">
        <v>308</v>
      </c>
      <c r="M48" s="4"/>
      <c r="O48" s="4"/>
    </row>
    <row r="49">
      <c r="A49" s="4" t="s">
        <v>309</v>
      </c>
      <c r="B49" s="4" t="s">
        <v>177</v>
      </c>
      <c r="C49" s="5" t="s">
        <v>137</v>
      </c>
      <c r="D49" s="4"/>
      <c r="E49" s="4"/>
      <c r="F49" s="4"/>
      <c r="G49" s="4" t="s">
        <v>310</v>
      </c>
      <c r="H49" s="5" t="s">
        <v>263</v>
      </c>
      <c r="I49" s="5" t="s">
        <v>311</v>
      </c>
      <c r="J49" s="4"/>
      <c r="K49" s="4" t="s">
        <v>312</v>
      </c>
      <c r="L49" s="5" t="s">
        <v>313</v>
      </c>
      <c r="M49" s="4"/>
      <c r="O49" s="4"/>
    </row>
    <row r="50">
      <c r="A50" s="4" t="s">
        <v>314</v>
      </c>
      <c r="B50" s="4" t="s">
        <v>177</v>
      </c>
      <c r="C50" s="5" t="s">
        <v>170</v>
      </c>
      <c r="D50" s="4"/>
      <c r="E50" s="4"/>
      <c r="F50" s="4"/>
      <c r="G50" s="4" t="s">
        <v>315</v>
      </c>
      <c r="H50" s="5" t="s">
        <v>263</v>
      </c>
      <c r="I50" s="5" t="s">
        <v>316</v>
      </c>
      <c r="J50" s="4"/>
      <c r="K50" s="4" t="s">
        <v>317</v>
      </c>
      <c r="L50" s="5" t="s">
        <v>318</v>
      </c>
      <c r="M50" s="4"/>
      <c r="O50" s="4"/>
    </row>
    <row r="51">
      <c r="A51" s="4" t="s">
        <v>319</v>
      </c>
      <c r="B51" s="4" t="s">
        <v>293</v>
      </c>
      <c r="C51" s="5" t="s">
        <v>269</v>
      </c>
      <c r="D51" s="4"/>
      <c r="E51" s="4"/>
      <c r="F51" s="4"/>
      <c r="G51" s="4" t="s">
        <v>320</v>
      </c>
      <c r="H51" s="5" t="s">
        <v>263</v>
      </c>
      <c r="I51" s="5" t="s">
        <v>321</v>
      </c>
      <c r="J51" s="4"/>
      <c r="K51" s="4" t="s">
        <v>322</v>
      </c>
      <c r="L51" s="5" t="s">
        <v>323</v>
      </c>
      <c r="M51" s="4"/>
      <c r="O51" s="4"/>
    </row>
    <row r="52">
      <c r="A52" s="4" t="s">
        <v>324</v>
      </c>
      <c r="B52" s="4" t="s">
        <v>30</v>
      </c>
      <c r="C52" s="7" t="s">
        <v>16</v>
      </c>
      <c r="D52" s="5" t="s">
        <v>325</v>
      </c>
      <c r="E52" s="4"/>
      <c r="F52" s="4"/>
      <c r="G52" s="4" t="s">
        <v>326</v>
      </c>
      <c r="H52" s="5" t="s">
        <v>263</v>
      </c>
      <c r="I52" s="4" t="s">
        <v>327</v>
      </c>
      <c r="J52" s="4" t="s">
        <v>328</v>
      </c>
      <c r="K52" s="4" t="s">
        <v>329</v>
      </c>
      <c r="L52" s="5" t="s">
        <v>330</v>
      </c>
      <c r="M52" s="4"/>
      <c r="O52" s="4"/>
    </row>
    <row r="53">
      <c r="A53" s="4" t="s">
        <v>331</v>
      </c>
      <c r="B53" s="4" t="s">
        <v>23</v>
      </c>
      <c r="C53" s="5" t="s">
        <v>332</v>
      </c>
      <c r="D53" s="4"/>
      <c r="E53" s="4"/>
      <c r="F53" s="4"/>
      <c r="G53" s="4" t="s">
        <v>333</v>
      </c>
      <c r="H53" s="5" t="s">
        <v>263</v>
      </c>
      <c r="I53" s="4" t="s">
        <v>334</v>
      </c>
      <c r="J53" s="4" t="s">
        <v>335</v>
      </c>
      <c r="K53" s="4" t="s">
        <v>336</v>
      </c>
      <c r="L53" s="5" t="s">
        <v>337</v>
      </c>
      <c r="M53" s="4"/>
      <c r="O53" s="4"/>
    </row>
    <row r="54">
      <c r="A54" s="4" t="s">
        <v>338</v>
      </c>
      <c r="B54" s="4" t="s">
        <v>177</v>
      </c>
      <c r="C54" s="7" t="s">
        <v>299</v>
      </c>
      <c r="D54" s="5" t="s">
        <v>339</v>
      </c>
      <c r="F54" s="4"/>
      <c r="G54" s="4" t="s">
        <v>340</v>
      </c>
      <c r="H54" s="5" t="s">
        <v>263</v>
      </c>
      <c r="I54" s="5" t="s">
        <v>341</v>
      </c>
      <c r="J54" s="4"/>
      <c r="K54" s="4" t="s">
        <v>342</v>
      </c>
      <c r="L54" s="5" t="s">
        <v>343</v>
      </c>
      <c r="M54" s="4"/>
      <c r="O54" s="4"/>
    </row>
    <row r="55">
      <c r="A55" s="4" t="s">
        <v>344</v>
      </c>
      <c r="B55" s="4" t="s">
        <v>345</v>
      </c>
      <c r="C55" s="5" t="s">
        <v>170</v>
      </c>
      <c r="D55" s="4"/>
      <c r="E55" s="4"/>
      <c r="F55" s="4"/>
      <c r="G55" s="4" t="s">
        <v>346</v>
      </c>
      <c r="H55" s="5" t="s">
        <v>263</v>
      </c>
      <c r="I55" s="5" t="s">
        <v>347</v>
      </c>
      <c r="J55" s="4"/>
      <c r="K55" s="4"/>
      <c r="L55" s="5" t="s">
        <v>348</v>
      </c>
      <c r="M55" s="4"/>
      <c r="O55" s="4"/>
    </row>
    <row r="56">
      <c r="A56" s="4" t="s">
        <v>349</v>
      </c>
      <c r="B56" s="4" t="s">
        <v>15</v>
      </c>
      <c r="C56" s="5" t="s">
        <v>16</v>
      </c>
      <c r="D56" s="4"/>
      <c r="E56" s="4"/>
      <c r="F56" s="4"/>
      <c r="G56" s="4" t="s">
        <v>350</v>
      </c>
      <c r="H56" s="5" t="s">
        <v>263</v>
      </c>
      <c r="I56" s="4" t="s">
        <v>351</v>
      </c>
      <c r="J56" s="4" t="s">
        <v>352</v>
      </c>
      <c r="K56" s="5" t="s">
        <v>353</v>
      </c>
      <c r="L56" s="4"/>
      <c r="M56" s="4"/>
      <c r="O56" s="4"/>
    </row>
    <row r="57">
      <c r="A57" s="4" t="s">
        <v>354</v>
      </c>
      <c r="B57" s="4" t="s">
        <v>15</v>
      </c>
      <c r="C57" s="5" t="s">
        <v>144</v>
      </c>
      <c r="D57" s="4"/>
      <c r="E57" s="4"/>
      <c r="F57" s="4"/>
      <c r="G57" s="4" t="s">
        <v>355</v>
      </c>
      <c r="H57" s="5" t="s">
        <v>263</v>
      </c>
      <c r="I57" s="4"/>
      <c r="J57" s="4"/>
      <c r="K57" s="5" t="s">
        <v>356</v>
      </c>
      <c r="L57" s="4"/>
      <c r="M57" s="4"/>
      <c r="O57" s="4"/>
    </row>
    <row r="58">
      <c r="A58" s="4" t="s">
        <v>357</v>
      </c>
      <c r="B58" s="4" t="s">
        <v>358</v>
      </c>
      <c r="C58" s="5" t="s">
        <v>170</v>
      </c>
      <c r="D58" s="4"/>
      <c r="E58" s="4"/>
      <c r="F58" s="4"/>
      <c r="G58" s="4" t="s">
        <v>359</v>
      </c>
      <c r="H58" s="5" t="s">
        <v>263</v>
      </c>
      <c r="I58" s="5" t="s">
        <v>360</v>
      </c>
      <c r="J58" s="4"/>
      <c r="K58" s="4" t="s">
        <v>361</v>
      </c>
      <c r="L58" s="5" t="s">
        <v>362</v>
      </c>
      <c r="M58" s="4"/>
      <c r="O58" s="4"/>
    </row>
    <row r="59">
      <c r="A59" s="4" t="s">
        <v>363</v>
      </c>
      <c r="B59" s="4" t="s">
        <v>358</v>
      </c>
      <c r="C59" s="5" t="s">
        <v>364</v>
      </c>
      <c r="D59" s="4"/>
      <c r="E59" s="4"/>
      <c r="F59" s="4"/>
      <c r="G59" s="4" t="s">
        <v>365</v>
      </c>
      <c r="H59" s="5" t="s">
        <v>263</v>
      </c>
      <c r="I59" s="4" t="s">
        <v>366</v>
      </c>
      <c r="J59" s="4" t="s">
        <v>367</v>
      </c>
      <c r="K59" s="4" t="s">
        <v>368</v>
      </c>
      <c r="L59" s="5" t="s">
        <v>369</v>
      </c>
      <c r="M59" s="4"/>
      <c r="O59" s="4"/>
    </row>
    <row r="60">
      <c r="A60" s="4" t="s">
        <v>370</v>
      </c>
      <c r="B60" s="4" t="s">
        <v>371</v>
      </c>
      <c r="C60" s="5" t="s">
        <v>16</v>
      </c>
      <c r="D60" s="4"/>
      <c r="E60" s="4"/>
      <c r="F60" s="4"/>
      <c r="G60" s="4" t="s">
        <v>372</v>
      </c>
      <c r="H60" s="5" t="s">
        <v>263</v>
      </c>
      <c r="I60" s="5" t="s">
        <v>373</v>
      </c>
      <c r="J60" s="4"/>
      <c r="K60" s="4" t="s">
        <v>374</v>
      </c>
      <c r="L60" s="5" t="s">
        <v>375</v>
      </c>
      <c r="M60" s="4"/>
      <c r="O60" s="4"/>
    </row>
    <row r="61">
      <c r="A61" s="4" t="s">
        <v>376</v>
      </c>
      <c r="B61" s="4" t="s">
        <v>30</v>
      </c>
      <c r="C61" s="5" t="s">
        <v>364</v>
      </c>
      <c r="D61" s="4"/>
      <c r="E61" s="4"/>
      <c r="F61" s="4"/>
      <c r="G61" s="4" t="s">
        <v>377</v>
      </c>
      <c r="H61" s="5" t="s">
        <v>263</v>
      </c>
      <c r="I61" s="4" t="s">
        <v>378</v>
      </c>
      <c r="J61" s="4" t="s">
        <v>379</v>
      </c>
      <c r="K61" s="4" t="s">
        <v>380</v>
      </c>
      <c r="L61" s="5" t="s">
        <v>381</v>
      </c>
      <c r="M61" s="4"/>
      <c r="O61" s="4"/>
    </row>
    <row r="62">
      <c r="A62" s="4" t="s">
        <v>382</v>
      </c>
      <c r="B62" s="4" t="s">
        <v>358</v>
      </c>
      <c r="C62" s="5" t="s">
        <v>170</v>
      </c>
      <c r="D62" s="4"/>
      <c r="E62" s="4"/>
      <c r="F62" s="4"/>
      <c r="G62" s="4" t="s">
        <v>383</v>
      </c>
      <c r="H62" s="5" t="s">
        <v>263</v>
      </c>
      <c r="I62" s="5" t="s">
        <v>384</v>
      </c>
      <c r="J62" s="4"/>
      <c r="K62" s="4" t="s">
        <v>385</v>
      </c>
      <c r="L62" s="5" t="s">
        <v>386</v>
      </c>
      <c r="M62" s="4"/>
      <c r="O62" s="4"/>
    </row>
    <row r="63">
      <c r="A63" s="4" t="s">
        <v>387</v>
      </c>
      <c r="B63" s="4" t="s">
        <v>163</v>
      </c>
      <c r="C63" s="5" t="s">
        <v>269</v>
      </c>
      <c r="D63" s="4"/>
      <c r="E63" s="4"/>
      <c r="F63" s="4"/>
      <c r="G63" s="4" t="s">
        <v>388</v>
      </c>
      <c r="H63" s="5" t="s">
        <v>263</v>
      </c>
      <c r="I63" s="5" t="s">
        <v>389</v>
      </c>
      <c r="J63" s="4"/>
      <c r="K63" s="4" t="s">
        <v>390</v>
      </c>
      <c r="L63" s="5" t="s">
        <v>391</v>
      </c>
      <c r="M63" s="4"/>
      <c r="O63" s="4"/>
    </row>
    <row r="64">
      <c r="A64" s="4" t="s">
        <v>392</v>
      </c>
      <c r="B64" s="4" t="s">
        <v>107</v>
      </c>
      <c r="C64" s="8" t="s">
        <v>71</v>
      </c>
      <c r="D64" s="5" t="s">
        <v>393</v>
      </c>
      <c r="E64" s="4"/>
      <c r="F64" s="4"/>
      <c r="G64" s="4" t="s">
        <v>394</v>
      </c>
      <c r="H64" s="4" t="s">
        <v>395</v>
      </c>
      <c r="I64" s="4" t="s">
        <v>396</v>
      </c>
      <c r="J64" s="4" t="s">
        <v>397</v>
      </c>
      <c r="K64" s="4" t="s">
        <v>398</v>
      </c>
      <c r="L64" s="5" t="s">
        <v>399</v>
      </c>
      <c r="M64" s="4"/>
      <c r="O64" s="4"/>
    </row>
    <row r="65">
      <c r="A65" s="4" t="s">
        <v>400</v>
      </c>
      <c r="B65" s="4" t="s">
        <v>23</v>
      </c>
      <c r="C65" s="5" t="s">
        <v>401</v>
      </c>
      <c r="D65" s="4"/>
      <c r="E65" s="4"/>
      <c r="F65" s="4"/>
      <c r="G65" s="4" t="s">
        <v>402</v>
      </c>
      <c r="H65" s="4" t="s">
        <v>395</v>
      </c>
      <c r="I65" s="4" t="s">
        <v>403</v>
      </c>
      <c r="J65" s="4" t="s">
        <v>404</v>
      </c>
      <c r="K65" s="4" t="s">
        <v>405</v>
      </c>
      <c r="L65" s="5" t="s">
        <v>406</v>
      </c>
      <c r="M65" s="4"/>
      <c r="O65" s="4"/>
    </row>
    <row r="66">
      <c r="A66" s="4" t="s">
        <v>407</v>
      </c>
      <c r="B66" s="4" t="s">
        <v>23</v>
      </c>
      <c r="C66" s="4" t="s">
        <v>50</v>
      </c>
      <c r="D66" s="5" t="s">
        <v>51</v>
      </c>
      <c r="E66" s="4"/>
      <c r="F66" s="4"/>
      <c r="G66" s="4" t="s">
        <v>408</v>
      </c>
      <c r="H66" s="4" t="s">
        <v>395</v>
      </c>
      <c r="I66" s="4" t="s">
        <v>409</v>
      </c>
      <c r="J66" s="4" t="s">
        <v>410</v>
      </c>
      <c r="K66" s="4" t="s">
        <v>411</v>
      </c>
      <c r="L66" s="5" t="s">
        <v>412</v>
      </c>
      <c r="M66" s="4"/>
      <c r="O66" s="4"/>
    </row>
    <row r="67">
      <c r="A67" s="4" t="s">
        <v>413</v>
      </c>
      <c r="B67" s="4" t="s">
        <v>15</v>
      </c>
      <c r="C67" s="4" t="s">
        <v>50</v>
      </c>
      <c r="D67" s="4" t="s">
        <v>414</v>
      </c>
      <c r="E67" s="4"/>
      <c r="F67" s="4"/>
      <c r="G67" s="4" t="s">
        <v>415</v>
      </c>
      <c r="H67" s="4" t="s">
        <v>395</v>
      </c>
      <c r="I67" s="4" t="s">
        <v>416</v>
      </c>
      <c r="J67" s="4" t="s">
        <v>417</v>
      </c>
      <c r="K67" s="4" t="s">
        <v>418</v>
      </c>
      <c r="L67" s="5" t="s">
        <v>419</v>
      </c>
      <c r="M67" s="4"/>
      <c r="O67" s="4"/>
    </row>
    <row r="68">
      <c r="A68" s="4" t="s">
        <v>420</v>
      </c>
      <c r="B68" s="4" t="s">
        <v>15</v>
      </c>
      <c r="C68" s="5" t="s">
        <v>144</v>
      </c>
      <c r="D68" s="4"/>
      <c r="E68" s="4"/>
      <c r="F68" s="4"/>
      <c r="G68" s="4" t="s">
        <v>421</v>
      </c>
      <c r="H68" s="4" t="s">
        <v>395</v>
      </c>
      <c r="I68" s="4" t="s">
        <v>422</v>
      </c>
      <c r="J68" s="4" t="s">
        <v>423</v>
      </c>
      <c r="K68" s="5" t="s">
        <v>424</v>
      </c>
      <c r="L68" s="4"/>
      <c r="M68" s="4"/>
      <c r="O68" s="4"/>
    </row>
    <row r="69">
      <c r="A69" s="4" t="s">
        <v>425</v>
      </c>
      <c r="B69" s="4" t="s">
        <v>78</v>
      </c>
      <c r="C69" s="4" t="s">
        <v>50</v>
      </c>
      <c r="D69" s="5" t="s">
        <v>51</v>
      </c>
      <c r="E69" s="4"/>
      <c r="F69" s="4"/>
      <c r="G69" s="4" t="s">
        <v>426</v>
      </c>
      <c r="H69" s="4" t="s">
        <v>395</v>
      </c>
      <c r="I69" s="4" t="s">
        <v>427</v>
      </c>
      <c r="J69" s="4" t="s">
        <v>428</v>
      </c>
      <c r="K69" s="4" t="s">
        <v>429</v>
      </c>
      <c r="L69" s="5" t="s">
        <v>430</v>
      </c>
      <c r="M69" s="4"/>
      <c r="O69" s="4"/>
    </row>
    <row r="70">
      <c r="A70" s="4" t="s">
        <v>431</v>
      </c>
      <c r="B70" s="4" t="s">
        <v>23</v>
      </c>
      <c r="C70" s="7" t="s">
        <v>71</v>
      </c>
      <c r="D70" s="5" t="s">
        <v>432</v>
      </c>
      <c r="E70" s="4"/>
      <c r="F70" s="4"/>
      <c r="G70" s="4" t="s">
        <v>433</v>
      </c>
      <c r="H70" s="4" t="s">
        <v>395</v>
      </c>
      <c r="I70" s="4" t="s">
        <v>434</v>
      </c>
      <c r="J70" s="4" t="s">
        <v>435</v>
      </c>
      <c r="K70" s="4" t="s">
        <v>436</v>
      </c>
      <c r="L70" s="5" t="s">
        <v>437</v>
      </c>
      <c r="M70" s="4"/>
      <c r="O70" s="4"/>
    </row>
    <row r="71">
      <c r="A71" s="4" t="s">
        <v>438</v>
      </c>
      <c r="B71" s="4" t="s">
        <v>30</v>
      </c>
      <c r="C71" s="7" t="s">
        <v>65</v>
      </c>
      <c r="D71" s="4" t="s">
        <v>439</v>
      </c>
      <c r="E71" s="4"/>
      <c r="F71" s="4"/>
      <c r="G71" s="4" t="s">
        <v>440</v>
      </c>
      <c r="H71" s="4" t="s">
        <v>395</v>
      </c>
      <c r="I71" s="4" t="s">
        <v>441</v>
      </c>
      <c r="J71" s="4" t="s">
        <v>442</v>
      </c>
      <c r="K71" s="4" t="s">
        <v>443</v>
      </c>
      <c r="L71" s="5" t="s">
        <v>444</v>
      </c>
      <c r="M71" s="4"/>
      <c r="O71" s="4"/>
    </row>
    <row r="72">
      <c r="A72" s="4" t="s">
        <v>445</v>
      </c>
      <c r="B72" s="4" t="s">
        <v>15</v>
      </c>
      <c r="C72" s="4" t="s">
        <v>50</v>
      </c>
      <c r="D72" s="5" t="s">
        <v>51</v>
      </c>
      <c r="E72" s="4"/>
      <c r="F72" s="4"/>
      <c r="G72" s="4" t="s">
        <v>446</v>
      </c>
      <c r="H72" s="4" t="s">
        <v>395</v>
      </c>
      <c r="I72" s="4" t="s">
        <v>447</v>
      </c>
      <c r="J72" s="4" t="s">
        <v>448</v>
      </c>
      <c r="K72" s="5" t="s">
        <v>449</v>
      </c>
      <c r="L72" s="4"/>
      <c r="M72" s="4"/>
      <c r="O72" s="4"/>
    </row>
    <row r="73">
      <c r="A73" s="4" t="s">
        <v>450</v>
      </c>
      <c r="B73" s="4" t="s">
        <v>78</v>
      </c>
      <c r="C73" s="5" t="s">
        <v>71</v>
      </c>
      <c r="D73" s="4"/>
      <c r="E73" s="4"/>
      <c r="F73" s="4"/>
      <c r="G73" s="4" t="s">
        <v>451</v>
      </c>
      <c r="H73" s="4" t="s">
        <v>452</v>
      </c>
      <c r="I73" s="4" t="s">
        <v>453</v>
      </c>
      <c r="J73" s="4" t="s">
        <v>454</v>
      </c>
      <c r="K73" s="4" t="s">
        <v>455</v>
      </c>
      <c r="L73" s="5" t="s">
        <v>456</v>
      </c>
      <c r="M73" s="4"/>
      <c r="O73" s="4"/>
    </row>
    <row r="74">
      <c r="A74" s="4" t="s">
        <v>457</v>
      </c>
      <c r="B74" s="4" t="s">
        <v>293</v>
      </c>
      <c r="C74" s="4" t="s">
        <v>50</v>
      </c>
      <c r="D74" s="4" t="s">
        <v>92</v>
      </c>
      <c r="E74" s="4"/>
      <c r="F74" s="4"/>
      <c r="G74" s="4" t="s">
        <v>458</v>
      </c>
      <c r="H74" s="4" t="s">
        <v>452</v>
      </c>
      <c r="I74" s="4" t="s">
        <v>459</v>
      </c>
      <c r="J74" s="4" t="s">
        <v>459</v>
      </c>
      <c r="K74" s="5" t="s">
        <v>460</v>
      </c>
      <c r="L74" s="4"/>
      <c r="M74" s="4"/>
      <c r="O74" s="4"/>
    </row>
    <row r="75">
      <c r="A75" s="4" t="s">
        <v>461</v>
      </c>
      <c r="B75" s="4" t="s">
        <v>23</v>
      </c>
      <c r="C75" s="4" t="s">
        <v>50</v>
      </c>
      <c r="D75" s="5" t="s">
        <v>51</v>
      </c>
      <c r="E75" s="4"/>
      <c r="F75" s="4"/>
      <c r="G75" s="4" t="s">
        <v>462</v>
      </c>
      <c r="H75" s="4" t="s">
        <v>463</v>
      </c>
      <c r="I75" s="4" t="s">
        <v>464</v>
      </c>
      <c r="J75" s="4" t="s">
        <v>465</v>
      </c>
      <c r="K75" s="4" t="s">
        <v>466</v>
      </c>
      <c r="L75" s="5" t="s">
        <v>467</v>
      </c>
      <c r="M75" s="4"/>
      <c r="O75" s="4"/>
    </row>
    <row r="76">
      <c r="A76" s="4" t="s">
        <v>468</v>
      </c>
      <c r="B76" s="4" t="s">
        <v>78</v>
      </c>
      <c r="C76" s="5" t="s">
        <v>16</v>
      </c>
      <c r="D76" s="4"/>
      <c r="E76" s="4"/>
      <c r="F76" s="4"/>
      <c r="G76" s="4" t="s">
        <v>469</v>
      </c>
      <c r="H76" s="4" t="s">
        <v>463</v>
      </c>
      <c r="I76" s="4" t="s">
        <v>470</v>
      </c>
      <c r="J76" s="4" t="s">
        <v>471</v>
      </c>
      <c r="K76" s="4" t="s">
        <v>472</v>
      </c>
      <c r="L76" s="5" t="s">
        <v>473</v>
      </c>
      <c r="M76" s="4"/>
      <c r="O76" s="4"/>
    </row>
    <row r="77">
      <c r="A77" s="4" t="s">
        <v>474</v>
      </c>
      <c r="B77" s="4" t="s">
        <v>23</v>
      </c>
      <c r="C77" s="4" t="s">
        <v>50</v>
      </c>
      <c r="D77" s="5" t="s">
        <v>51</v>
      </c>
      <c r="E77" s="4"/>
      <c r="F77" s="4"/>
      <c r="G77" s="4" t="s">
        <v>475</v>
      </c>
      <c r="H77" s="4" t="s">
        <v>463</v>
      </c>
      <c r="I77" s="5" t="s">
        <v>476</v>
      </c>
      <c r="J77" s="4"/>
      <c r="K77" s="4" t="s">
        <v>477</v>
      </c>
      <c r="L77" s="5" t="s">
        <v>478</v>
      </c>
      <c r="M77" s="4"/>
      <c r="O77" s="4"/>
    </row>
    <row r="78">
      <c r="A78" s="4" t="s">
        <v>479</v>
      </c>
      <c r="B78" s="4" t="s">
        <v>23</v>
      </c>
      <c r="C78" s="5" t="s">
        <v>144</v>
      </c>
      <c r="D78" s="4"/>
      <c r="E78" s="4"/>
      <c r="F78" s="4"/>
      <c r="G78" s="4" t="s">
        <v>480</v>
      </c>
      <c r="H78" s="4" t="s">
        <v>463</v>
      </c>
      <c r="I78" s="4" t="s">
        <v>481</v>
      </c>
      <c r="J78" s="4" t="s">
        <v>482</v>
      </c>
      <c r="K78" s="4" t="s">
        <v>483</v>
      </c>
      <c r="L78" s="5" t="s">
        <v>484</v>
      </c>
      <c r="M78" s="4"/>
      <c r="O78" s="4"/>
    </row>
    <row r="79">
      <c r="A79" s="4" t="s">
        <v>485</v>
      </c>
      <c r="B79" s="4" t="s">
        <v>30</v>
      </c>
      <c r="C79" s="5" t="s">
        <v>16</v>
      </c>
      <c r="D79" s="4"/>
      <c r="E79" s="4"/>
      <c r="F79" s="4"/>
      <c r="G79" s="4" t="s">
        <v>486</v>
      </c>
      <c r="H79" s="4" t="s">
        <v>463</v>
      </c>
      <c r="I79" s="4" t="s">
        <v>487</v>
      </c>
      <c r="J79" s="4" t="s">
        <v>488</v>
      </c>
      <c r="K79" s="4" t="s">
        <v>489</v>
      </c>
      <c r="L79" s="5" t="s">
        <v>490</v>
      </c>
      <c r="M79" s="4"/>
      <c r="O79" s="4"/>
    </row>
    <row r="80">
      <c r="A80" s="4" t="s">
        <v>491</v>
      </c>
      <c r="B80" s="4" t="s">
        <v>78</v>
      </c>
      <c r="C80" s="5" t="s">
        <v>144</v>
      </c>
      <c r="D80" s="4"/>
      <c r="E80" s="4"/>
      <c r="F80" s="4"/>
      <c r="G80" s="4" t="s">
        <v>492</v>
      </c>
      <c r="H80" s="4" t="s">
        <v>463</v>
      </c>
      <c r="I80" s="4" t="s">
        <v>493</v>
      </c>
      <c r="J80" s="4" t="s">
        <v>494</v>
      </c>
      <c r="K80" s="4" t="s">
        <v>495</v>
      </c>
      <c r="L80" s="5" t="s">
        <v>496</v>
      </c>
      <c r="M80" s="4"/>
      <c r="O80" s="4"/>
    </row>
    <row r="81">
      <c r="A81" s="4" t="s">
        <v>497</v>
      </c>
      <c r="B81" s="4" t="s">
        <v>30</v>
      </c>
      <c r="C81" s="5" t="s">
        <v>498</v>
      </c>
      <c r="D81" s="4"/>
      <c r="E81" s="4"/>
      <c r="F81" s="4"/>
      <c r="G81" s="4" t="s">
        <v>499</v>
      </c>
      <c r="H81" s="4" t="s">
        <v>463</v>
      </c>
      <c r="I81" s="4" t="s">
        <v>500</v>
      </c>
      <c r="J81" s="4" t="s">
        <v>501</v>
      </c>
      <c r="K81" s="4" t="s">
        <v>502</v>
      </c>
      <c r="L81" s="5" t="s">
        <v>503</v>
      </c>
      <c r="M81" s="4"/>
      <c r="O81" s="4"/>
    </row>
    <row r="82">
      <c r="A82" s="4" t="s">
        <v>504</v>
      </c>
      <c r="B82" s="4" t="s">
        <v>505</v>
      </c>
      <c r="C82" s="5" t="s">
        <v>71</v>
      </c>
      <c r="D82" s="4"/>
      <c r="E82" s="4"/>
      <c r="F82" s="4"/>
      <c r="G82" s="4" t="s">
        <v>506</v>
      </c>
      <c r="H82" s="4" t="s">
        <v>507</v>
      </c>
      <c r="I82" s="4"/>
      <c r="J82" s="4"/>
      <c r="K82" s="5" t="s">
        <v>508</v>
      </c>
      <c r="L82" s="4"/>
      <c r="M82" s="4"/>
      <c r="O82" s="4"/>
    </row>
    <row r="83">
      <c r="A83" s="4" t="s">
        <v>509</v>
      </c>
      <c r="B83" s="4" t="s">
        <v>15</v>
      </c>
      <c r="C83" s="7" t="s">
        <v>510</v>
      </c>
      <c r="D83" s="5" t="s">
        <v>511</v>
      </c>
      <c r="E83" s="4"/>
      <c r="F83" s="4"/>
      <c r="G83" s="4" t="s">
        <v>512</v>
      </c>
      <c r="H83" s="4" t="s">
        <v>507</v>
      </c>
      <c r="I83" s="5" t="s">
        <v>513</v>
      </c>
      <c r="J83" s="4"/>
      <c r="K83" s="4" t="s">
        <v>514</v>
      </c>
      <c r="L83" s="5" t="s">
        <v>515</v>
      </c>
      <c r="M83" s="4"/>
      <c r="O83" s="4"/>
    </row>
    <row r="84">
      <c r="A84" s="4" t="s">
        <v>516</v>
      </c>
      <c r="B84" s="4" t="s">
        <v>23</v>
      </c>
      <c r="C84" s="7" t="s">
        <v>144</v>
      </c>
      <c r="D84" s="5" t="s">
        <v>511</v>
      </c>
      <c r="E84" s="4"/>
      <c r="F84" s="4"/>
      <c r="G84" s="4" t="s">
        <v>517</v>
      </c>
      <c r="H84" s="4" t="s">
        <v>507</v>
      </c>
      <c r="I84" s="5" t="s">
        <v>518</v>
      </c>
      <c r="J84" s="4"/>
      <c r="K84" s="4" t="s">
        <v>519</v>
      </c>
      <c r="L84" s="5" t="s">
        <v>520</v>
      </c>
      <c r="M84" s="4"/>
      <c r="O84" s="4"/>
    </row>
    <row r="85">
      <c r="A85" s="4" t="s">
        <v>521</v>
      </c>
      <c r="B85" s="4" t="s">
        <v>30</v>
      </c>
      <c r="C85" s="5" t="s">
        <v>498</v>
      </c>
      <c r="D85" s="4"/>
      <c r="E85" s="4"/>
      <c r="F85" s="4"/>
      <c r="G85" s="4" t="s">
        <v>522</v>
      </c>
      <c r="H85" s="4" t="s">
        <v>507</v>
      </c>
      <c r="I85" s="4" t="s">
        <v>523</v>
      </c>
      <c r="J85" s="4" t="s">
        <v>524</v>
      </c>
      <c r="K85" s="4" t="s">
        <v>525</v>
      </c>
      <c r="L85" s="5" t="s">
        <v>526</v>
      </c>
      <c r="M85" s="4"/>
      <c r="O85" s="4"/>
    </row>
    <row r="86">
      <c r="A86" s="4" t="s">
        <v>527</v>
      </c>
      <c r="B86" s="4" t="s">
        <v>23</v>
      </c>
      <c r="C86" s="8" t="s">
        <v>528</v>
      </c>
      <c r="D86" s="5" t="s">
        <v>51</v>
      </c>
      <c r="E86" s="4"/>
      <c r="F86" s="4"/>
      <c r="G86" s="4" t="s">
        <v>529</v>
      </c>
      <c r="H86" s="4" t="s">
        <v>507</v>
      </c>
      <c r="I86" s="4" t="s">
        <v>530</v>
      </c>
      <c r="J86" s="4" t="s">
        <v>531</v>
      </c>
      <c r="K86" s="4" t="s">
        <v>532</v>
      </c>
      <c r="L86" s="5" t="s">
        <v>533</v>
      </c>
      <c r="M86" s="4"/>
      <c r="O86" s="4"/>
    </row>
    <row r="87">
      <c r="A87" s="4" t="s">
        <v>534</v>
      </c>
      <c r="B87" s="4" t="s">
        <v>358</v>
      </c>
      <c r="C87" s="8" t="s">
        <v>299</v>
      </c>
      <c r="D87" s="5" t="s">
        <v>51</v>
      </c>
      <c r="E87" s="4"/>
      <c r="F87" s="4"/>
      <c r="G87" s="4" t="s">
        <v>535</v>
      </c>
      <c r="H87" s="4" t="s">
        <v>507</v>
      </c>
      <c r="I87" s="5" t="s">
        <v>536</v>
      </c>
      <c r="J87" s="4"/>
      <c r="K87" s="4" t="s">
        <v>537</v>
      </c>
      <c r="L87" s="5" t="s">
        <v>538</v>
      </c>
      <c r="M87" s="4"/>
      <c r="O87" s="4"/>
    </row>
    <row r="88">
      <c r="A88" s="4" t="s">
        <v>539</v>
      </c>
      <c r="B88" s="4" t="s">
        <v>30</v>
      </c>
      <c r="C88" s="5" t="s">
        <v>540</v>
      </c>
      <c r="D88" s="4"/>
      <c r="E88" s="4"/>
      <c r="F88" s="4"/>
      <c r="G88" s="4" t="s">
        <v>541</v>
      </c>
      <c r="H88" s="4" t="s">
        <v>507</v>
      </c>
      <c r="I88" s="4" t="s">
        <v>542</v>
      </c>
      <c r="J88" s="4" t="s">
        <v>543</v>
      </c>
      <c r="K88" s="4" t="s">
        <v>544</v>
      </c>
      <c r="L88" s="5" t="s">
        <v>545</v>
      </c>
      <c r="M88" s="4"/>
      <c r="O88" s="4"/>
    </row>
    <row r="89">
      <c r="A89" s="4" t="s">
        <v>546</v>
      </c>
      <c r="B89" s="4" t="s">
        <v>15</v>
      </c>
      <c r="C89" s="8" t="s">
        <v>547</v>
      </c>
      <c r="D89" s="5" t="s">
        <v>51</v>
      </c>
      <c r="E89" s="4"/>
      <c r="F89" s="4"/>
      <c r="G89" s="4" t="s">
        <v>548</v>
      </c>
      <c r="H89" s="4" t="s">
        <v>507</v>
      </c>
      <c r="I89" s="4" t="s">
        <v>549</v>
      </c>
      <c r="J89" s="4" t="s">
        <v>550</v>
      </c>
      <c r="K89" s="5" t="s">
        <v>551</v>
      </c>
      <c r="L89" s="4"/>
      <c r="M89" s="4"/>
      <c r="O89" s="4"/>
    </row>
    <row r="90">
      <c r="A90" s="4" t="s">
        <v>552</v>
      </c>
      <c r="B90" s="4" t="s">
        <v>23</v>
      </c>
      <c r="C90" s="5" t="s">
        <v>269</v>
      </c>
      <c r="D90" s="4"/>
      <c r="E90" s="4"/>
      <c r="F90" s="4"/>
      <c r="G90" s="4" t="s">
        <v>553</v>
      </c>
      <c r="H90" s="4" t="s">
        <v>507</v>
      </c>
      <c r="I90" s="4" t="s">
        <v>554</v>
      </c>
      <c r="J90" s="4" t="s">
        <v>555</v>
      </c>
      <c r="K90" s="4" t="s">
        <v>556</v>
      </c>
      <c r="L90" s="5" t="s">
        <v>557</v>
      </c>
      <c r="M90" s="4"/>
      <c r="O90" s="4"/>
    </row>
    <row r="91">
      <c r="A91" s="4" t="s">
        <v>558</v>
      </c>
      <c r="B91" s="4" t="s">
        <v>23</v>
      </c>
      <c r="C91" s="5" t="s">
        <v>559</v>
      </c>
      <c r="D91" s="4"/>
      <c r="E91" s="4"/>
      <c r="F91" s="4"/>
      <c r="G91" s="4" t="s">
        <v>560</v>
      </c>
      <c r="H91" s="4" t="s">
        <v>507</v>
      </c>
      <c r="I91" s="4" t="s">
        <v>561</v>
      </c>
      <c r="J91" s="4" t="s">
        <v>561</v>
      </c>
      <c r="K91" s="4" t="s">
        <v>562</v>
      </c>
      <c r="L91" s="5" t="s">
        <v>563</v>
      </c>
      <c r="M91" s="4"/>
      <c r="O91" s="4"/>
    </row>
    <row r="92">
      <c r="A92" s="4" t="s">
        <v>564</v>
      </c>
      <c r="B92" s="4" t="s">
        <v>23</v>
      </c>
      <c r="C92" s="5" t="s">
        <v>565</v>
      </c>
      <c r="D92" s="4"/>
      <c r="E92" s="4"/>
      <c r="F92" s="4"/>
      <c r="G92" s="4" t="s">
        <v>566</v>
      </c>
      <c r="H92" s="4" t="s">
        <v>507</v>
      </c>
      <c r="I92" s="4" t="s">
        <v>567</v>
      </c>
      <c r="J92" s="4" t="s">
        <v>568</v>
      </c>
      <c r="K92" s="4" t="s">
        <v>569</v>
      </c>
      <c r="L92" s="5" t="s">
        <v>570</v>
      </c>
      <c r="M92" s="4"/>
      <c r="O92" s="4"/>
    </row>
    <row r="93">
      <c r="A93" s="4" t="s">
        <v>571</v>
      </c>
      <c r="B93" s="4" t="s">
        <v>23</v>
      </c>
      <c r="C93" s="5" t="s">
        <v>572</v>
      </c>
      <c r="D93" s="4"/>
      <c r="E93" s="4"/>
      <c r="F93" s="4"/>
      <c r="G93" s="4" t="s">
        <v>573</v>
      </c>
      <c r="H93" s="4" t="s">
        <v>507</v>
      </c>
      <c r="I93" s="5" t="s">
        <v>574</v>
      </c>
      <c r="J93" s="4"/>
      <c r="K93" s="4" t="s">
        <v>575</v>
      </c>
      <c r="L93" s="5" t="s">
        <v>576</v>
      </c>
      <c r="M93" s="4"/>
      <c r="O93" s="4"/>
    </row>
    <row r="94">
      <c r="A94" s="4" t="s">
        <v>577</v>
      </c>
      <c r="B94" s="4" t="s">
        <v>30</v>
      </c>
      <c r="C94" s="7" t="s">
        <v>16</v>
      </c>
      <c r="D94" s="5" t="s">
        <v>432</v>
      </c>
      <c r="E94" s="4"/>
      <c r="F94" s="4"/>
      <c r="G94" s="4" t="s">
        <v>578</v>
      </c>
      <c r="H94" s="4" t="s">
        <v>507</v>
      </c>
      <c r="I94" s="4" t="s">
        <v>579</v>
      </c>
      <c r="J94" s="4" t="s">
        <v>580</v>
      </c>
      <c r="K94" s="4" t="s">
        <v>581</v>
      </c>
      <c r="L94" s="5" t="s">
        <v>582</v>
      </c>
      <c r="M94" s="4"/>
      <c r="O94" s="4"/>
    </row>
    <row r="95">
      <c r="A95" s="4" t="s">
        <v>583</v>
      </c>
      <c r="B95" s="4" t="s">
        <v>584</v>
      </c>
      <c r="C95" s="5" t="s">
        <v>144</v>
      </c>
      <c r="D95" s="4"/>
      <c r="E95" s="4"/>
      <c r="F95" s="4"/>
      <c r="G95" s="4" t="s">
        <v>585</v>
      </c>
      <c r="H95" s="4" t="s">
        <v>586</v>
      </c>
      <c r="I95" s="4" t="s">
        <v>587</v>
      </c>
      <c r="J95" s="4" t="s">
        <v>588</v>
      </c>
      <c r="K95" s="5" t="s">
        <v>589</v>
      </c>
      <c r="L95" s="4"/>
      <c r="M95" s="4"/>
      <c r="O95" s="4"/>
    </row>
    <row r="96">
      <c r="A96" s="4" t="s">
        <v>590</v>
      </c>
      <c r="B96" s="4" t="s">
        <v>293</v>
      </c>
      <c r="C96" s="5" t="s">
        <v>144</v>
      </c>
      <c r="D96" s="4"/>
      <c r="E96" s="4"/>
      <c r="F96" s="4"/>
      <c r="G96" s="4" t="s">
        <v>591</v>
      </c>
      <c r="H96" s="4" t="s">
        <v>586</v>
      </c>
      <c r="I96" s="4" t="s">
        <v>592</v>
      </c>
      <c r="J96" s="4" t="s">
        <v>593</v>
      </c>
      <c r="K96" s="4" t="s">
        <v>594</v>
      </c>
      <c r="L96" s="5" t="s">
        <v>595</v>
      </c>
      <c r="M96" s="4"/>
      <c r="O96" s="4"/>
    </row>
    <row r="97">
      <c r="A97" s="4" t="s">
        <v>596</v>
      </c>
      <c r="B97" s="4" t="s">
        <v>78</v>
      </c>
      <c r="C97" s="5" t="s">
        <v>170</v>
      </c>
      <c r="D97" s="4"/>
      <c r="E97" s="4"/>
      <c r="F97" s="4"/>
      <c r="G97" s="4" t="s">
        <v>597</v>
      </c>
      <c r="H97" s="4" t="s">
        <v>586</v>
      </c>
      <c r="I97" s="4" t="s">
        <v>598</v>
      </c>
      <c r="J97" s="4" t="s">
        <v>599</v>
      </c>
      <c r="K97" s="4" t="s">
        <v>600</v>
      </c>
      <c r="L97" s="5" t="s">
        <v>601</v>
      </c>
      <c r="M97" s="4"/>
      <c r="O97" s="4"/>
    </row>
    <row r="98">
      <c r="A98" s="4" t="s">
        <v>602</v>
      </c>
      <c r="B98" s="4" t="s">
        <v>30</v>
      </c>
      <c r="C98" s="5" t="s">
        <v>401</v>
      </c>
      <c r="D98" s="4"/>
      <c r="E98" s="4"/>
      <c r="F98" s="4"/>
      <c r="G98" s="4" t="s">
        <v>603</v>
      </c>
      <c r="H98" s="4" t="s">
        <v>586</v>
      </c>
      <c r="I98" s="4" t="s">
        <v>604</v>
      </c>
      <c r="J98" s="4" t="s">
        <v>605</v>
      </c>
      <c r="K98" s="4" t="s">
        <v>606</v>
      </c>
      <c r="L98" s="5" t="s">
        <v>607</v>
      </c>
      <c r="M98" s="4"/>
      <c r="O98" s="4"/>
    </row>
    <row r="99">
      <c r="A99" s="4" t="s">
        <v>608</v>
      </c>
      <c r="B99" s="4" t="s">
        <v>30</v>
      </c>
      <c r="C99" s="5" t="s">
        <v>540</v>
      </c>
      <c r="D99" s="4"/>
      <c r="E99" s="4"/>
      <c r="F99" s="4"/>
      <c r="G99" s="4" t="s">
        <v>609</v>
      </c>
      <c r="H99" s="4" t="s">
        <v>586</v>
      </c>
      <c r="I99" s="4" t="s">
        <v>610</v>
      </c>
      <c r="J99" s="4" t="s">
        <v>611</v>
      </c>
      <c r="K99" s="4" t="s">
        <v>612</v>
      </c>
      <c r="L99" s="5" t="s">
        <v>613</v>
      </c>
      <c r="M99" s="4"/>
      <c r="O99" s="4"/>
    </row>
    <row r="100">
      <c r="A100" s="4" t="s">
        <v>614</v>
      </c>
      <c r="B100" s="4" t="s">
        <v>30</v>
      </c>
      <c r="C100" s="5" t="s">
        <v>615</v>
      </c>
      <c r="D100" s="4"/>
      <c r="E100" s="4"/>
      <c r="F100" s="4"/>
      <c r="G100" s="4" t="s">
        <v>616</v>
      </c>
      <c r="H100" s="4" t="s">
        <v>586</v>
      </c>
      <c r="I100" s="4" t="s">
        <v>617</v>
      </c>
      <c r="J100" s="4" t="s">
        <v>618</v>
      </c>
      <c r="K100" s="4" t="s">
        <v>619</v>
      </c>
      <c r="L100" s="5" t="s">
        <v>620</v>
      </c>
      <c r="M100" s="4"/>
      <c r="O100" s="4"/>
    </row>
    <row r="101">
      <c r="A101" s="4" t="s">
        <v>621</v>
      </c>
      <c r="B101" s="4" t="s">
        <v>30</v>
      </c>
      <c r="C101" s="5" t="s">
        <v>16</v>
      </c>
      <c r="D101" s="4"/>
      <c r="E101" s="4"/>
      <c r="F101" s="4"/>
      <c r="G101" s="4" t="s">
        <v>622</v>
      </c>
      <c r="H101" s="4" t="s">
        <v>586</v>
      </c>
      <c r="I101" s="4" t="s">
        <v>623</v>
      </c>
      <c r="J101" s="4" t="s">
        <v>624</v>
      </c>
      <c r="K101" s="4" t="s">
        <v>625</v>
      </c>
      <c r="L101" s="5" t="s">
        <v>626</v>
      </c>
      <c r="M101" s="4"/>
      <c r="O101" s="4"/>
    </row>
    <row r="102">
      <c r="A102" s="4" t="s">
        <v>627</v>
      </c>
      <c r="B102" s="4" t="s">
        <v>30</v>
      </c>
      <c r="C102" s="5" t="s">
        <v>269</v>
      </c>
      <c r="D102" s="4"/>
      <c r="E102" s="4"/>
      <c r="F102" s="4"/>
      <c r="G102" s="4" t="s">
        <v>628</v>
      </c>
      <c r="H102" s="4" t="s">
        <v>586</v>
      </c>
      <c r="I102" s="4" t="s">
        <v>629</v>
      </c>
      <c r="J102" s="4" t="s">
        <v>630</v>
      </c>
      <c r="K102" s="4" t="s">
        <v>631</v>
      </c>
      <c r="L102" s="5" t="s">
        <v>632</v>
      </c>
      <c r="M102" s="4"/>
      <c r="O102" s="4"/>
    </row>
    <row r="103">
      <c r="A103" s="4" t="s">
        <v>633</v>
      </c>
      <c r="B103" s="4" t="s">
        <v>30</v>
      </c>
      <c r="C103" s="8" t="s">
        <v>16</v>
      </c>
      <c r="D103" s="5" t="s">
        <v>393</v>
      </c>
      <c r="E103" s="4"/>
      <c r="F103" s="4"/>
      <c r="G103" s="4" t="s">
        <v>634</v>
      </c>
      <c r="H103" s="4" t="s">
        <v>586</v>
      </c>
      <c r="I103" s="4" t="s">
        <v>635</v>
      </c>
      <c r="J103" s="4" t="s">
        <v>636</v>
      </c>
      <c r="K103" s="4" t="s">
        <v>637</v>
      </c>
      <c r="L103" s="5" t="s">
        <v>638</v>
      </c>
      <c r="M103" s="4"/>
      <c r="O103" s="4"/>
    </row>
    <row r="104">
      <c r="A104" s="4" t="s">
        <v>639</v>
      </c>
      <c r="B104" s="4" t="s">
        <v>30</v>
      </c>
      <c r="C104" s="7" t="s">
        <v>16</v>
      </c>
      <c r="D104" s="5" t="s">
        <v>432</v>
      </c>
      <c r="E104" s="4"/>
      <c r="F104" s="4"/>
      <c r="G104" s="4" t="s">
        <v>640</v>
      </c>
      <c r="H104" s="4" t="s">
        <v>586</v>
      </c>
      <c r="I104" s="4" t="s">
        <v>641</v>
      </c>
      <c r="J104" s="4" t="s">
        <v>642</v>
      </c>
      <c r="K104" s="4" t="s">
        <v>643</v>
      </c>
      <c r="L104" s="5" t="s">
        <v>644</v>
      </c>
      <c r="M104" s="4"/>
      <c r="O104" s="4"/>
    </row>
    <row r="105">
      <c r="A105" s="4" t="s">
        <v>645</v>
      </c>
      <c r="B105" s="4" t="s">
        <v>78</v>
      </c>
      <c r="C105" s="5" t="s">
        <v>170</v>
      </c>
      <c r="D105" s="4"/>
      <c r="E105" s="4"/>
      <c r="F105" s="4"/>
      <c r="G105" s="4" t="s">
        <v>646</v>
      </c>
      <c r="H105" s="4" t="s">
        <v>586</v>
      </c>
      <c r="I105" s="4" t="s">
        <v>647</v>
      </c>
      <c r="J105" s="4" t="s">
        <v>648</v>
      </c>
      <c r="K105" s="4" t="s">
        <v>649</v>
      </c>
      <c r="L105" s="5" t="s">
        <v>650</v>
      </c>
      <c r="M105" s="4"/>
      <c r="O105" s="4"/>
    </row>
    <row r="106">
      <c r="A106" s="4" t="s">
        <v>651</v>
      </c>
      <c r="B106" s="4" t="s">
        <v>107</v>
      </c>
      <c r="C106" s="5" t="s">
        <v>144</v>
      </c>
      <c r="D106" s="4"/>
      <c r="E106" s="4"/>
      <c r="F106" s="4"/>
      <c r="G106" s="4" t="s">
        <v>652</v>
      </c>
      <c r="H106" s="4" t="s">
        <v>586</v>
      </c>
      <c r="I106" s="4" t="s">
        <v>653</v>
      </c>
      <c r="J106" s="4" t="s">
        <v>654</v>
      </c>
      <c r="K106" s="4" t="s">
        <v>655</v>
      </c>
      <c r="L106" s="5" t="s">
        <v>656</v>
      </c>
      <c r="M106" s="4"/>
      <c r="O106" s="4"/>
    </row>
    <row r="107">
      <c r="A107" s="4" t="s">
        <v>657</v>
      </c>
      <c r="B107" s="4" t="s">
        <v>78</v>
      </c>
      <c r="C107" s="5" t="s">
        <v>170</v>
      </c>
      <c r="D107" s="4"/>
      <c r="E107" s="4"/>
      <c r="F107" s="4"/>
      <c r="G107" s="4" t="s">
        <v>658</v>
      </c>
      <c r="H107" s="4" t="s">
        <v>586</v>
      </c>
      <c r="I107" s="4" t="s">
        <v>659</v>
      </c>
      <c r="J107" s="4" t="s">
        <v>660</v>
      </c>
      <c r="K107" s="4" t="s">
        <v>661</v>
      </c>
      <c r="L107" s="5" t="s">
        <v>662</v>
      </c>
      <c r="M107" s="4"/>
      <c r="O107" s="4"/>
    </row>
    <row r="108">
      <c r="A108" s="4" t="s">
        <v>663</v>
      </c>
      <c r="B108" s="4" t="s">
        <v>30</v>
      </c>
      <c r="C108" s="5" t="s">
        <v>16</v>
      </c>
      <c r="D108" s="4"/>
      <c r="E108" s="4"/>
      <c r="F108" s="4"/>
      <c r="G108" s="4" t="s">
        <v>664</v>
      </c>
      <c r="H108" s="4" t="s">
        <v>586</v>
      </c>
      <c r="I108" s="4" t="s">
        <v>665</v>
      </c>
      <c r="J108" s="4" t="s">
        <v>666</v>
      </c>
      <c r="K108" s="4" t="s">
        <v>667</v>
      </c>
      <c r="L108" s="5" t="s">
        <v>668</v>
      </c>
      <c r="M108" s="4"/>
      <c r="O108" s="4"/>
    </row>
    <row r="109">
      <c r="A109" s="4" t="s">
        <v>669</v>
      </c>
      <c r="B109" s="4" t="s">
        <v>30</v>
      </c>
      <c r="C109" s="8" t="s">
        <v>144</v>
      </c>
      <c r="D109" s="5" t="s">
        <v>670</v>
      </c>
      <c r="E109" s="4"/>
      <c r="F109" s="4"/>
      <c r="G109" s="4" t="s">
        <v>671</v>
      </c>
      <c r="H109" s="4" t="s">
        <v>586</v>
      </c>
      <c r="I109" s="4" t="s">
        <v>672</v>
      </c>
      <c r="J109" s="4" t="s">
        <v>673</v>
      </c>
      <c r="K109" s="4" t="s">
        <v>674</v>
      </c>
      <c r="L109" s="5" t="s">
        <v>675</v>
      </c>
      <c r="M109" s="4"/>
      <c r="O109" s="4"/>
    </row>
    <row r="110">
      <c r="A110" s="4" t="s">
        <v>676</v>
      </c>
      <c r="B110" s="4" t="s">
        <v>78</v>
      </c>
      <c r="C110" s="5" t="s">
        <v>299</v>
      </c>
      <c r="D110" s="4"/>
      <c r="E110" s="4"/>
      <c r="F110" s="4"/>
      <c r="G110" s="4" t="s">
        <v>677</v>
      </c>
      <c r="H110" s="4" t="s">
        <v>586</v>
      </c>
      <c r="I110" s="4" t="s">
        <v>678</v>
      </c>
      <c r="J110" s="4" t="s">
        <v>678</v>
      </c>
      <c r="K110" s="4" t="s">
        <v>679</v>
      </c>
      <c r="L110" s="5" t="s">
        <v>680</v>
      </c>
      <c r="M110" s="4"/>
      <c r="O110" s="4"/>
    </row>
    <row r="111">
      <c r="A111" s="4" t="s">
        <v>681</v>
      </c>
      <c r="B111" s="4" t="s">
        <v>30</v>
      </c>
      <c r="C111" s="5" t="s">
        <v>682</v>
      </c>
      <c r="D111" s="4"/>
      <c r="E111" s="4"/>
      <c r="F111" s="4"/>
      <c r="G111" s="4" t="s">
        <v>683</v>
      </c>
      <c r="H111" s="4" t="s">
        <v>586</v>
      </c>
      <c r="I111" s="4" t="s">
        <v>684</v>
      </c>
      <c r="J111" s="4" t="s">
        <v>685</v>
      </c>
      <c r="K111" s="4" t="s">
        <v>686</v>
      </c>
      <c r="L111" s="5" t="s">
        <v>687</v>
      </c>
      <c r="M111" s="4"/>
      <c r="O111" s="4"/>
    </row>
    <row r="112">
      <c r="A112" s="4" t="s">
        <v>688</v>
      </c>
      <c r="B112" s="4" t="s">
        <v>30</v>
      </c>
      <c r="C112" s="5" t="s">
        <v>170</v>
      </c>
      <c r="D112" s="4"/>
      <c r="E112" s="4"/>
      <c r="F112" s="4"/>
      <c r="G112" s="4" t="s">
        <v>689</v>
      </c>
      <c r="H112" s="4" t="s">
        <v>586</v>
      </c>
      <c r="I112" s="5" t="s">
        <v>690</v>
      </c>
      <c r="J112" s="4"/>
      <c r="K112" s="4" t="s">
        <v>691</v>
      </c>
      <c r="L112" s="5" t="s">
        <v>692</v>
      </c>
      <c r="M112" s="4"/>
      <c r="O112" s="4"/>
    </row>
    <row r="113">
      <c r="A113" s="4" t="s">
        <v>693</v>
      </c>
      <c r="B113" s="4" t="s">
        <v>78</v>
      </c>
      <c r="C113" s="5" t="s">
        <v>170</v>
      </c>
      <c r="D113" s="4"/>
      <c r="E113" s="4"/>
      <c r="F113" s="4"/>
      <c r="G113" s="4" t="s">
        <v>694</v>
      </c>
      <c r="H113" s="4" t="s">
        <v>586</v>
      </c>
      <c r="I113" s="4" t="s">
        <v>695</v>
      </c>
      <c r="J113" s="4" t="s">
        <v>696</v>
      </c>
      <c r="K113" s="4" t="s">
        <v>697</v>
      </c>
      <c r="L113" s="5" t="s">
        <v>698</v>
      </c>
      <c r="M113" s="4"/>
      <c r="O113" s="4"/>
    </row>
    <row r="114">
      <c r="A114" s="4" t="s">
        <v>699</v>
      </c>
      <c r="B114" s="4" t="s">
        <v>30</v>
      </c>
      <c r="C114" s="5" t="s">
        <v>700</v>
      </c>
      <c r="D114" s="4"/>
      <c r="E114" s="4"/>
      <c r="F114" s="4"/>
      <c r="G114" s="4" t="s">
        <v>701</v>
      </c>
      <c r="H114" s="4" t="s">
        <v>586</v>
      </c>
      <c r="I114" s="4" t="s">
        <v>702</v>
      </c>
      <c r="J114" s="4" t="s">
        <v>703</v>
      </c>
      <c r="K114" s="4" t="s">
        <v>704</v>
      </c>
      <c r="L114" s="5" t="s">
        <v>705</v>
      </c>
      <c r="M114" s="4"/>
      <c r="O114" s="4"/>
    </row>
    <row r="115">
      <c r="A115" s="4" t="s">
        <v>706</v>
      </c>
      <c r="B115" s="4" t="s">
        <v>30</v>
      </c>
      <c r="C115" s="5" t="s">
        <v>707</v>
      </c>
      <c r="D115" s="4"/>
      <c r="E115" s="4"/>
      <c r="F115" s="4"/>
      <c r="G115" s="4" t="s">
        <v>708</v>
      </c>
      <c r="H115" s="4" t="s">
        <v>586</v>
      </c>
      <c r="I115" s="4" t="s">
        <v>709</v>
      </c>
      <c r="J115" s="4" t="s">
        <v>710</v>
      </c>
      <c r="K115" s="4" t="s">
        <v>711</v>
      </c>
      <c r="L115" s="5" t="s">
        <v>712</v>
      </c>
      <c r="M115" s="4"/>
      <c r="O115" s="4"/>
    </row>
    <row r="116">
      <c r="A116" s="4" t="s">
        <v>713</v>
      </c>
      <c r="B116" s="4" t="s">
        <v>78</v>
      </c>
      <c r="C116" s="5" t="s">
        <v>714</v>
      </c>
      <c r="D116" s="4"/>
      <c r="E116" s="4"/>
      <c r="F116" s="4"/>
      <c r="G116" s="4" t="s">
        <v>715</v>
      </c>
      <c r="H116" s="4" t="s">
        <v>586</v>
      </c>
      <c r="I116" s="4" t="s">
        <v>716</v>
      </c>
      <c r="J116" s="4" t="s">
        <v>716</v>
      </c>
      <c r="K116" s="4" t="s">
        <v>717</v>
      </c>
      <c r="L116" s="5" t="s">
        <v>718</v>
      </c>
      <c r="M116" s="4"/>
      <c r="O116" s="4"/>
    </row>
    <row r="117">
      <c r="A117" s="4" t="s">
        <v>719</v>
      </c>
      <c r="B117" s="4" t="s">
        <v>30</v>
      </c>
      <c r="C117" s="5" t="s">
        <v>720</v>
      </c>
      <c r="D117" s="4"/>
      <c r="E117" s="4"/>
      <c r="F117" s="4"/>
      <c r="G117" s="4" t="s">
        <v>721</v>
      </c>
      <c r="H117" s="4" t="s">
        <v>586</v>
      </c>
      <c r="I117" s="4" t="s">
        <v>722</v>
      </c>
      <c r="J117" s="4" t="s">
        <v>723</v>
      </c>
      <c r="K117" s="4" t="s">
        <v>724</v>
      </c>
      <c r="L117" s="5" t="s">
        <v>725</v>
      </c>
      <c r="M117" s="4"/>
      <c r="O117" s="4"/>
    </row>
    <row r="118">
      <c r="A118" s="4" t="s">
        <v>726</v>
      </c>
      <c r="B118" s="4" t="s">
        <v>107</v>
      </c>
      <c r="C118" s="5" t="s">
        <v>16</v>
      </c>
      <c r="D118" s="4"/>
      <c r="E118" s="4"/>
      <c r="F118" s="4"/>
      <c r="G118" s="4" t="s">
        <v>727</v>
      </c>
      <c r="H118" s="4" t="s">
        <v>586</v>
      </c>
      <c r="I118" s="4" t="s">
        <v>728</v>
      </c>
      <c r="J118" s="4" t="s">
        <v>729</v>
      </c>
      <c r="K118" s="4" t="s">
        <v>730</v>
      </c>
      <c r="L118" s="5" t="s">
        <v>731</v>
      </c>
      <c r="M118" s="4"/>
      <c r="O118" s="4"/>
    </row>
    <row r="119">
      <c r="A119" s="4" t="s">
        <v>732</v>
      </c>
      <c r="B119" s="4" t="s">
        <v>78</v>
      </c>
      <c r="C119" s="5" t="s">
        <v>170</v>
      </c>
      <c r="D119" s="4"/>
      <c r="E119" s="4"/>
      <c r="F119" s="4"/>
      <c r="G119" s="4" t="s">
        <v>733</v>
      </c>
      <c r="H119" s="4" t="s">
        <v>586</v>
      </c>
      <c r="I119" s="4" t="s">
        <v>734</v>
      </c>
      <c r="J119" s="4" t="s">
        <v>735</v>
      </c>
      <c r="K119" s="4" t="s">
        <v>736</v>
      </c>
      <c r="L119" s="5" t="s">
        <v>737</v>
      </c>
      <c r="M119" s="4"/>
      <c r="O119" s="4"/>
    </row>
    <row r="120">
      <c r="A120" s="4" t="s">
        <v>738</v>
      </c>
      <c r="B120" s="4" t="s">
        <v>107</v>
      </c>
      <c r="C120" s="5" t="s">
        <v>170</v>
      </c>
      <c r="D120" s="4"/>
      <c r="E120" s="4"/>
      <c r="F120" s="4"/>
      <c r="G120" s="4" t="s">
        <v>739</v>
      </c>
      <c r="H120" s="4" t="s">
        <v>586</v>
      </c>
      <c r="I120" s="5" t="s">
        <v>740</v>
      </c>
      <c r="J120" s="4"/>
      <c r="K120" s="4" t="s">
        <v>741</v>
      </c>
      <c r="L120" s="5" t="s">
        <v>742</v>
      </c>
      <c r="M120" s="4"/>
      <c r="O120" s="4"/>
    </row>
    <row r="121">
      <c r="A121" s="4" t="s">
        <v>743</v>
      </c>
      <c r="B121" s="4" t="s">
        <v>358</v>
      </c>
      <c r="C121" s="7" t="s">
        <v>71</v>
      </c>
      <c r="D121" s="5" t="s">
        <v>744</v>
      </c>
      <c r="E121" s="4"/>
      <c r="F121" s="4"/>
      <c r="G121" s="4" t="s">
        <v>745</v>
      </c>
      <c r="H121" s="4" t="s">
        <v>586</v>
      </c>
      <c r="I121" s="4" t="s">
        <v>746</v>
      </c>
      <c r="J121" s="4" t="s">
        <v>747</v>
      </c>
      <c r="K121" s="4" t="s">
        <v>748</v>
      </c>
      <c r="L121" s="5" t="s">
        <v>749</v>
      </c>
      <c r="M121" s="4"/>
      <c r="O121" s="4"/>
    </row>
    <row r="122">
      <c r="A122" s="4" t="s">
        <v>750</v>
      </c>
      <c r="B122" s="4" t="s">
        <v>30</v>
      </c>
      <c r="C122" s="5" t="s">
        <v>144</v>
      </c>
      <c r="D122" s="4"/>
      <c r="E122" s="4"/>
      <c r="F122" s="4"/>
      <c r="G122" s="4" t="s">
        <v>751</v>
      </c>
      <c r="H122" s="4" t="s">
        <v>586</v>
      </c>
      <c r="I122" s="4" t="s">
        <v>752</v>
      </c>
      <c r="J122" s="4" t="s">
        <v>753</v>
      </c>
      <c r="K122" s="5" t="s">
        <v>754</v>
      </c>
      <c r="L122" s="4"/>
      <c r="M122" s="4"/>
      <c r="O122" s="4"/>
    </row>
    <row r="123">
      <c r="A123" s="4" t="s">
        <v>755</v>
      </c>
      <c r="B123" s="4" t="s">
        <v>78</v>
      </c>
      <c r="C123" s="5" t="s">
        <v>170</v>
      </c>
      <c r="D123" s="4"/>
      <c r="E123" s="4"/>
      <c r="F123" s="4"/>
      <c r="G123" s="4" t="s">
        <v>756</v>
      </c>
      <c r="H123" s="4" t="s">
        <v>586</v>
      </c>
      <c r="I123" s="4" t="s">
        <v>757</v>
      </c>
      <c r="J123" s="4" t="s">
        <v>758</v>
      </c>
      <c r="K123" s="4" t="s">
        <v>759</v>
      </c>
      <c r="L123" s="5" t="s">
        <v>760</v>
      </c>
      <c r="M123" s="4"/>
      <c r="O123" s="4"/>
    </row>
    <row r="124">
      <c r="A124" s="4" t="s">
        <v>761</v>
      </c>
      <c r="B124" s="4" t="s">
        <v>78</v>
      </c>
      <c r="C124" s="5" t="s">
        <v>170</v>
      </c>
      <c r="D124" s="4"/>
      <c r="E124" s="4"/>
      <c r="F124" s="4"/>
      <c r="G124" s="4" t="s">
        <v>762</v>
      </c>
      <c r="H124" s="4" t="s">
        <v>586</v>
      </c>
      <c r="I124" s="4" t="s">
        <v>763</v>
      </c>
      <c r="J124" s="4" t="s">
        <v>764</v>
      </c>
      <c r="K124" s="4" t="s">
        <v>765</v>
      </c>
      <c r="L124" s="5" t="s">
        <v>766</v>
      </c>
      <c r="M124" s="4"/>
      <c r="O124" s="4"/>
    </row>
    <row r="125">
      <c r="A125" s="4" t="s">
        <v>767</v>
      </c>
      <c r="B125" s="4" t="s">
        <v>78</v>
      </c>
      <c r="C125" s="5" t="s">
        <v>768</v>
      </c>
      <c r="D125" s="4"/>
      <c r="E125" s="4"/>
      <c r="F125" s="4"/>
      <c r="G125" s="4" t="s">
        <v>769</v>
      </c>
      <c r="H125" s="4" t="s">
        <v>586</v>
      </c>
      <c r="I125" s="4" t="s">
        <v>770</v>
      </c>
      <c r="J125" s="4" t="s">
        <v>771</v>
      </c>
      <c r="K125" s="4" t="s">
        <v>772</v>
      </c>
      <c r="L125" s="5" t="s">
        <v>773</v>
      </c>
      <c r="M125" s="4"/>
      <c r="O125" s="4"/>
    </row>
    <row r="126">
      <c r="A126" s="4" t="s">
        <v>774</v>
      </c>
      <c r="B126" s="4" t="s">
        <v>293</v>
      </c>
      <c r="C126" s="5" t="s">
        <v>170</v>
      </c>
      <c r="D126" s="4"/>
      <c r="E126" s="4"/>
      <c r="F126" s="4"/>
      <c r="G126" s="4" t="s">
        <v>775</v>
      </c>
      <c r="H126" s="4" t="s">
        <v>586</v>
      </c>
      <c r="I126" s="4" t="s">
        <v>776</v>
      </c>
      <c r="J126" s="4" t="s">
        <v>777</v>
      </c>
      <c r="K126" s="5" t="s">
        <v>778</v>
      </c>
      <c r="L126" s="4"/>
      <c r="M126" s="4"/>
      <c r="O126" s="4"/>
    </row>
    <row r="127">
      <c r="A127" s="4" t="s">
        <v>779</v>
      </c>
      <c r="B127" s="4" t="s">
        <v>78</v>
      </c>
      <c r="C127" s="5" t="s">
        <v>65</v>
      </c>
      <c r="D127" s="4"/>
      <c r="E127" s="4"/>
      <c r="F127" s="4"/>
      <c r="G127" s="4" t="s">
        <v>780</v>
      </c>
      <c r="H127" s="4" t="s">
        <v>586</v>
      </c>
      <c r="I127" s="4" t="s">
        <v>781</v>
      </c>
      <c r="J127" s="4" t="s">
        <v>782</v>
      </c>
      <c r="K127" s="4" t="s">
        <v>783</v>
      </c>
      <c r="L127" s="5" t="s">
        <v>784</v>
      </c>
      <c r="M127" s="4"/>
      <c r="O127" s="4"/>
    </row>
    <row r="128">
      <c r="A128" s="4" t="s">
        <v>785</v>
      </c>
      <c r="B128" s="4" t="s">
        <v>78</v>
      </c>
      <c r="C128" s="5" t="s">
        <v>786</v>
      </c>
      <c r="D128" s="4"/>
      <c r="E128" s="4"/>
      <c r="F128" s="4"/>
      <c r="G128" s="4" t="s">
        <v>787</v>
      </c>
      <c r="H128" s="4" t="s">
        <v>586</v>
      </c>
      <c r="I128" s="4" t="s">
        <v>788</v>
      </c>
      <c r="J128" s="4" t="s">
        <v>788</v>
      </c>
      <c r="K128" s="4" t="s">
        <v>789</v>
      </c>
      <c r="L128" s="5" t="s">
        <v>790</v>
      </c>
      <c r="M128" s="4"/>
      <c r="O128" s="4"/>
    </row>
    <row r="129">
      <c r="A129" s="4" t="s">
        <v>791</v>
      </c>
      <c r="B129" s="4" t="s">
        <v>30</v>
      </c>
      <c r="C129" s="5" t="s">
        <v>144</v>
      </c>
      <c r="D129" s="4"/>
      <c r="E129" s="4"/>
      <c r="F129" s="4"/>
      <c r="G129" s="4" t="s">
        <v>792</v>
      </c>
      <c r="H129" s="4" t="s">
        <v>793</v>
      </c>
      <c r="I129" s="4" t="s">
        <v>794</v>
      </c>
      <c r="J129" s="4" t="s">
        <v>795</v>
      </c>
      <c r="K129" s="4" t="s">
        <v>796</v>
      </c>
      <c r="L129" s="5" t="s">
        <v>797</v>
      </c>
      <c r="M129" s="4"/>
      <c r="O129" s="4"/>
    </row>
    <row r="130">
      <c r="A130" s="4" t="s">
        <v>798</v>
      </c>
      <c r="B130" s="4" t="s">
        <v>30</v>
      </c>
      <c r="C130" s="5" t="s">
        <v>71</v>
      </c>
      <c r="D130" s="4"/>
      <c r="E130" s="4"/>
      <c r="F130" s="4"/>
      <c r="G130" s="4" t="s">
        <v>799</v>
      </c>
      <c r="H130" s="4" t="s">
        <v>793</v>
      </c>
      <c r="I130" s="4" t="s">
        <v>800</v>
      </c>
      <c r="J130" s="4" t="s">
        <v>801</v>
      </c>
      <c r="K130" s="4" t="s">
        <v>802</v>
      </c>
      <c r="L130" s="5" t="s">
        <v>803</v>
      </c>
      <c r="M130" s="4"/>
      <c r="O130" s="4"/>
    </row>
    <row r="131">
      <c r="A131" s="4" t="s">
        <v>804</v>
      </c>
      <c r="B131" s="4" t="s">
        <v>23</v>
      </c>
      <c r="C131" s="4" t="s">
        <v>50</v>
      </c>
      <c r="D131" s="5" t="s">
        <v>51</v>
      </c>
      <c r="E131" s="4"/>
      <c r="F131" s="4"/>
      <c r="G131" s="4" t="s">
        <v>805</v>
      </c>
      <c r="H131" s="4" t="s">
        <v>793</v>
      </c>
      <c r="I131" s="4" t="s">
        <v>806</v>
      </c>
      <c r="J131" s="4" t="s">
        <v>807</v>
      </c>
      <c r="K131" s="4" t="s">
        <v>808</v>
      </c>
      <c r="L131" s="5" t="s">
        <v>809</v>
      </c>
      <c r="M131" s="4"/>
      <c r="O131" s="4"/>
    </row>
    <row r="132">
      <c r="A132" s="4" t="s">
        <v>810</v>
      </c>
      <c r="B132" s="4" t="s">
        <v>177</v>
      </c>
      <c r="C132" s="8" t="s">
        <v>144</v>
      </c>
      <c r="D132" s="5" t="s">
        <v>811</v>
      </c>
      <c r="E132" s="4"/>
      <c r="F132" s="4"/>
      <c r="G132" s="4" t="s">
        <v>812</v>
      </c>
      <c r="H132" s="4" t="s">
        <v>793</v>
      </c>
      <c r="I132" s="4" t="s">
        <v>813</v>
      </c>
      <c r="J132" s="4" t="s">
        <v>814</v>
      </c>
      <c r="K132" s="4" t="s">
        <v>815</v>
      </c>
      <c r="L132" s="5" t="s">
        <v>816</v>
      </c>
      <c r="M132" s="4"/>
      <c r="O132" s="4"/>
    </row>
    <row r="133">
      <c r="A133" s="4" t="s">
        <v>817</v>
      </c>
      <c r="B133" s="4" t="s">
        <v>293</v>
      </c>
      <c r="C133" s="4" t="s">
        <v>50</v>
      </c>
      <c r="D133" s="5" t="s">
        <v>51</v>
      </c>
      <c r="E133" s="4"/>
      <c r="F133" s="4"/>
      <c r="G133" s="4" t="s">
        <v>818</v>
      </c>
      <c r="H133" s="4" t="s">
        <v>793</v>
      </c>
      <c r="I133" s="4" t="s">
        <v>819</v>
      </c>
      <c r="J133" s="4" t="s">
        <v>820</v>
      </c>
      <c r="K133" s="5" t="s">
        <v>821</v>
      </c>
      <c r="L133" s="4"/>
      <c r="M133" s="4"/>
      <c r="O133" s="4"/>
    </row>
    <row r="134">
      <c r="A134" s="4" t="s">
        <v>822</v>
      </c>
      <c r="B134" s="4" t="s">
        <v>30</v>
      </c>
      <c r="C134" s="5" t="s">
        <v>144</v>
      </c>
      <c r="D134" s="4"/>
      <c r="E134" s="4"/>
      <c r="F134" s="4"/>
      <c r="G134" s="4" t="s">
        <v>823</v>
      </c>
      <c r="H134" s="4" t="s">
        <v>793</v>
      </c>
      <c r="I134" s="4" t="s">
        <v>824</v>
      </c>
      <c r="J134" s="4" t="s">
        <v>825</v>
      </c>
      <c r="K134" s="4" t="s">
        <v>826</v>
      </c>
      <c r="L134" s="5" t="s">
        <v>827</v>
      </c>
      <c r="M134" s="4"/>
      <c r="O134" s="4"/>
    </row>
    <row r="135">
      <c r="A135" s="4" t="s">
        <v>828</v>
      </c>
      <c r="B135" s="4" t="s">
        <v>30</v>
      </c>
      <c r="C135" s="5" t="s">
        <v>71</v>
      </c>
      <c r="D135" s="4"/>
      <c r="E135" s="4"/>
      <c r="F135" s="4"/>
      <c r="G135" s="4" t="s">
        <v>829</v>
      </c>
      <c r="H135" s="4" t="s">
        <v>793</v>
      </c>
      <c r="I135" s="4" t="s">
        <v>830</v>
      </c>
      <c r="J135" s="4" t="s">
        <v>831</v>
      </c>
      <c r="K135" s="4" t="s">
        <v>832</v>
      </c>
      <c r="L135" s="5" t="s">
        <v>833</v>
      </c>
      <c r="M135" s="4"/>
      <c r="O135" s="4"/>
    </row>
    <row r="136">
      <c r="A136" s="9" t="s">
        <v>834</v>
      </c>
      <c r="B136" s="9" t="s">
        <v>293</v>
      </c>
      <c r="C136" s="10" t="s">
        <v>835</v>
      </c>
      <c r="D136" s="9" t="s">
        <v>92</v>
      </c>
      <c r="E136" s="9"/>
      <c r="F136" s="9"/>
      <c r="G136" s="9" t="s">
        <v>836</v>
      </c>
      <c r="H136" s="9" t="s">
        <v>793</v>
      </c>
      <c r="I136" s="9" t="s">
        <v>837</v>
      </c>
      <c r="J136" s="9" t="s">
        <v>838</v>
      </c>
      <c r="K136" s="11" t="s">
        <v>839</v>
      </c>
      <c r="L136" s="9"/>
      <c r="M136" s="9"/>
      <c r="N136" s="12"/>
      <c r="O136" s="9"/>
      <c r="P136" s="12"/>
      <c r="Q136" s="12"/>
      <c r="R136" s="12"/>
      <c r="S136" s="12"/>
      <c r="T136" s="12"/>
      <c r="U136" s="12"/>
      <c r="V136" s="12"/>
      <c r="W136" s="12"/>
      <c r="X136" s="12"/>
    </row>
    <row r="137">
      <c r="A137" s="13" t="s">
        <v>840</v>
      </c>
      <c r="B137" s="13" t="s">
        <v>177</v>
      </c>
      <c r="C137" s="14" t="s">
        <v>144</v>
      </c>
      <c r="D137" s="15" t="s">
        <v>841</v>
      </c>
      <c r="E137" s="13"/>
      <c r="F137" s="13"/>
      <c r="G137" s="13" t="s">
        <v>842</v>
      </c>
      <c r="H137" s="13" t="s">
        <v>793</v>
      </c>
      <c r="I137" s="13" t="s">
        <v>843</v>
      </c>
      <c r="J137" s="13" t="s">
        <v>844</v>
      </c>
      <c r="K137" s="13" t="s">
        <v>845</v>
      </c>
      <c r="L137" s="15" t="s">
        <v>846</v>
      </c>
      <c r="M137" s="13"/>
      <c r="N137" s="16"/>
      <c r="O137" s="13"/>
      <c r="P137" s="16"/>
      <c r="Q137" s="16"/>
      <c r="R137" s="16"/>
      <c r="S137" s="16"/>
      <c r="T137" s="16"/>
      <c r="U137" s="16"/>
      <c r="V137" s="16"/>
      <c r="W137" s="16"/>
      <c r="X137" s="16"/>
    </row>
    <row r="138">
      <c r="A138" s="13" t="s">
        <v>847</v>
      </c>
      <c r="B138" s="13" t="s">
        <v>30</v>
      </c>
      <c r="C138" s="15" t="s">
        <v>299</v>
      </c>
      <c r="D138" s="13"/>
      <c r="E138" s="13"/>
      <c r="F138" s="13"/>
      <c r="G138" s="13" t="s">
        <v>848</v>
      </c>
      <c r="H138" s="13" t="s">
        <v>849</v>
      </c>
      <c r="I138" s="13" t="s">
        <v>850</v>
      </c>
      <c r="J138" s="13" t="s">
        <v>851</v>
      </c>
      <c r="K138" s="13" t="s">
        <v>852</v>
      </c>
      <c r="L138" s="15" t="s">
        <v>853</v>
      </c>
      <c r="M138" s="13"/>
      <c r="N138" s="16"/>
      <c r="O138" s="13"/>
      <c r="P138" s="16"/>
      <c r="Q138" s="16"/>
      <c r="R138" s="16"/>
      <c r="S138" s="16"/>
      <c r="T138" s="16"/>
      <c r="U138" s="16"/>
      <c r="V138" s="16"/>
      <c r="W138" s="16"/>
      <c r="X138" s="16"/>
    </row>
    <row r="139">
      <c r="A139" s="13" t="s">
        <v>854</v>
      </c>
      <c r="B139" s="13" t="s">
        <v>15</v>
      </c>
      <c r="C139" s="14" t="s">
        <v>170</v>
      </c>
      <c r="D139" s="15" t="s">
        <v>51</v>
      </c>
      <c r="E139" s="13"/>
      <c r="F139" s="13"/>
      <c r="G139" s="13" t="s">
        <v>855</v>
      </c>
      <c r="H139" s="13" t="s">
        <v>849</v>
      </c>
      <c r="I139" s="13" t="s">
        <v>856</v>
      </c>
      <c r="J139" s="13" t="s">
        <v>857</v>
      </c>
      <c r="K139" s="15" t="s">
        <v>858</v>
      </c>
      <c r="L139" s="13"/>
      <c r="M139" s="13"/>
      <c r="N139" s="16"/>
      <c r="O139" s="13"/>
      <c r="P139" s="16"/>
      <c r="Q139" s="16"/>
      <c r="R139" s="16"/>
      <c r="S139" s="16"/>
      <c r="T139" s="16"/>
      <c r="U139" s="16"/>
      <c r="V139" s="16"/>
      <c r="W139" s="16"/>
      <c r="X139" s="16"/>
    </row>
    <row r="140">
      <c r="A140" s="13" t="s">
        <v>859</v>
      </c>
      <c r="B140" s="13" t="s">
        <v>30</v>
      </c>
      <c r="C140" s="15" t="s">
        <v>227</v>
      </c>
      <c r="D140" s="13"/>
      <c r="E140" s="13"/>
      <c r="F140" s="13"/>
      <c r="G140" s="13" t="s">
        <v>860</v>
      </c>
      <c r="H140" s="13" t="s">
        <v>849</v>
      </c>
      <c r="I140" s="13" t="s">
        <v>861</v>
      </c>
      <c r="J140" s="13" t="s">
        <v>862</v>
      </c>
      <c r="K140" s="13" t="s">
        <v>863</v>
      </c>
      <c r="L140" s="15" t="s">
        <v>864</v>
      </c>
      <c r="M140" s="13"/>
      <c r="N140" s="16"/>
      <c r="O140" s="13"/>
      <c r="P140" s="16"/>
      <c r="Q140" s="16"/>
      <c r="R140" s="16"/>
      <c r="S140" s="16"/>
      <c r="T140" s="16"/>
      <c r="U140" s="16"/>
      <c r="V140" s="16"/>
      <c r="W140" s="16"/>
      <c r="X140" s="16"/>
    </row>
    <row r="141">
      <c r="A141" s="13" t="s">
        <v>865</v>
      </c>
      <c r="B141" s="13" t="s">
        <v>371</v>
      </c>
      <c r="C141" s="15" t="s">
        <v>71</v>
      </c>
      <c r="D141" s="13"/>
      <c r="E141" s="13"/>
      <c r="F141" s="13"/>
      <c r="G141" s="13" t="s">
        <v>866</v>
      </c>
      <c r="H141" s="13" t="s">
        <v>867</v>
      </c>
      <c r="I141" s="15" t="s">
        <v>868</v>
      </c>
      <c r="J141" s="13"/>
      <c r="K141" s="15" t="s">
        <v>869</v>
      </c>
      <c r="L141" s="13"/>
      <c r="M141" s="13"/>
      <c r="N141" s="16"/>
      <c r="O141" s="13"/>
      <c r="P141" s="16"/>
      <c r="Q141" s="16"/>
      <c r="R141" s="16"/>
      <c r="S141" s="16"/>
      <c r="T141" s="16"/>
      <c r="U141" s="16"/>
      <c r="V141" s="16"/>
      <c r="W141" s="16"/>
      <c r="X141" s="16"/>
    </row>
    <row r="142">
      <c r="A142" s="13" t="s">
        <v>870</v>
      </c>
      <c r="B142" s="13" t="s">
        <v>30</v>
      </c>
      <c r="C142" s="15" t="s">
        <v>144</v>
      </c>
      <c r="D142" s="13"/>
      <c r="E142" s="13"/>
      <c r="F142" s="13"/>
      <c r="G142" s="13" t="s">
        <v>871</v>
      </c>
      <c r="H142" s="13" t="s">
        <v>872</v>
      </c>
      <c r="I142" s="13" t="s">
        <v>873</v>
      </c>
      <c r="J142" s="13" t="s">
        <v>874</v>
      </c>
      <c r="K142" s="15" t="s">
        <v>875</v>
      </c>
      <c r="L142" s="13"/>
      <c r="M142" s="13"/>
      <c r="N142" s="16"/>
      <c r="O142" s="13"/>
      <c r="P142" s="16"/>
      <c r="Q142" s="16"/>
      <c r="R142" s="16"/>
      <c r="S142" s="16"/>
      <c r="T142" s="16"/>
      <c r="U142" s="16"/>
      <c r="V142" s="16"/>
      <c r="W142" s="16"/>
      <c r="X142" s="16"/>
    </row>
    <row r="143">
      <c r="A143" s="13" t="s">
        <v>876</v>
      </c>
      <c r="B143" s="13" t="s">
        <v>30</v>
      </c>
      <c r="C143" s="15" t="s">
        <v>572</v>
      </c>
      <c r="D143" s="13"/>
      <c r="E143" s="13"/>
      <c r="F143" s="13"/>
      <c r="G143" s="13" t="s">
        <v>877</v>
      </c>
      <c r="H143" s="13" t="s">
        <v>872</v>
      </c>
      <c r="I143" s="13" t="s">
        <v>878</v>
      </c>
      <c r="J143" s="15" t="s">
        <v>879</v>
      </c>
      <c r="K143" s="13"/>
      <c r="L143" s="15" t="s">
        <v>880</v>
      </c>
      <c r="M143" s="13"/>
      <c r="N143" s="16"/>
      <c r="O143" s="13"/>
      <c r="P143" s="16"/>
      <c r="Q143" s="16"/>
      <c r="R143" s="16"/>
      <c r="S143" s="16"/>
      <c r="T143" s="16"/>
      <c r="U143" s="16"/>
      <c r="V143" s="16"/>
      <c r="W143" s="16"/>
      <c r="X143" s="16"/>
    </row>
    <row r="144">
      <c r="A144" s="13" t="s">
        <v>881</v>
      </c>
      <c r="B144" s="13" t="s">
        <v>584</v>
      </c>
      <c r="C144" s="15" t="s">
        <v>882</v>
      </c>
      <c r="D144" s="13"/>
      <c r="E144" s="13"/>
      <c r="F144" s="13"/>
      <c r="G144" s="13" t="s">
        <v>883</v>
      </c>
      <c r="H144" s="13" t="s">
        <v>872</v>
      </c>
      <c r="I144" s="13" t="s">
        <v>884</v>
      </c>
      <c r="J144" s="13" t="s">
        <v>885</v>
      </c>
      <c r="K144" s="13" t="s">
        <v>886</v>
      </c>
      <c r="L144" s="15" t="s">
        <v>887</v>
      </c>
      <c r="M144" s="13"/>
      <c r="N144" s="16"/>
      <c r="O144" s="13"/>
      <c r="P144" s="16"/>
      <c r="Q144" s="16"/>
      <c r="R144" s="16"/>
      <c r="S144" s="16"/>
      <c r="T144" s="16"/>
      <c r="U144" s="16"/>
      <c r="V144" s="16"/>
      <c r="W144" s="16"/>
      <c r="X144" s="16"/>
    </row>
    <row r="145">
      <c r="A145" s="13" t="s">
        <v>888</v>
      </c>
      <c r="B145" s="13" t="s">
        <v>30</v>
      </c>
      <c r="C145" s="15" t="s">
        <v>889</v>
      </c>
      <c r="D145" s="13"/>
      <c r="E145" s="13"/>
      <c r="F145" s="13"/>
      <c r="G145" s="13" t="s">
        <v>890</v>
      </c>
      <c r="H145" s="13" t="s">
        <v>872</v>
      </c>
      <c r="I145" s="13" t="s">
        <v>891</v>
      </c>
      <c r="J145" s="13" t="s">
        <v>892</v>
      </c>
      <c r="K145" s="15" t="s">
        <v>893</v>
      </c>
      <c r="L145" s="13"/>
      <c r="M145" s="13"/>
      <c r="N145" s="16"/>
      <c r="O145" s="13"/>
      <c r="P145" s="16"/>
      <c r="Q145" s="16"/>
      <c r="R145" s="16"/>
      <c r="S145" s="16"/>
      <c r="T145" s="16"/>
      <c r="U145" s="16"/>
      <c r="V145" s="16"/>
      <c r="W145" s="16"/>
      <c r="X145" s="16"/>
    </row>
    <row r="146">
      <c r="A146" s="13" t="s">
        <v>894</v>
      </c>
      <c r="B146" s="13" t="s">
        <v>177</v>
      </c>
      <c r="C146" s="15" t="s">
        <v>895</v>
      </c>
      <c r="D146" s="13"/>
      <c r="E146" s="13"/>
      <c r="F146" s="13"/>
      <c r="G146" s="13" t="s">
        <v>896</v>
      </c>
      <c r="H146" s="13" t="s">
        <v>872</v>
      </c>
      <c r="I146" s="13" t="s">
        <v>897</v>
      </c>
      <c r="J146" s="13" t="s">
        <v>898</v>
      </c>
      <c r="K146" s="15" t="s">
        <v>899</v>
      </c>
      <c r="L146" s="13"/>
      <c r="M146" s="13"/>
      <c r="N146" s="16"/>
      <c r="O146" s="13"/>
      <c r="P146" s="16"/>
      <c r="Q146" s="16"/>
      <c r="R146" s="16"/>
      <c r="S146" s="16"/>
      <c r="T146" s="16"/>
      <c r="U146" s="16"/>
      <c r="V146" s="16"/>
      <c r="W146" s="16"/>
      <c r="X146" s="16"/>
    </row>
    <row r="147">
      <c r="A147" s="13" t="s">
        <v>900</v>
      </c>
      <c r="B147" s="13" t="s">
        <v>107</v>
      </c>
      <c r="C147" s="15" t="s">
        <v>299</v>
      </c>
      <c r="D147" s="13"/>
      <c r="E147" s="13"/>
      <c r="F147" s="13"/>
      <c r="G147" s="13" t="s">
        <v>901</v>
      </c>
      <c r="H147" s="13" t="s">
        <v>872</v>
      </c>
      <c r="I147" s="13" t="s">
        <v>902</v>
      </c>
      <c r="J147" s="13" t="s">
        <v>903</v>
      </c>
      <c r="K147" s="15" t="s">
        <v>904</v>
      </c>
      <c r="L147" s="13"/>
      <c r="M147" s="13"/>
      <c r="N147" s="16"/>
      <c r="O147" s="13"/>
      <c r="P147" s="16"/>
      <c r="Q147" s="16"/>
      <c r="R147" s="16"/>
      <c r="S147" s="16"/>
      <c r="T147" s="16"/>
      <c r="U147" s="16"/>
      <c r="V147" s="16"/>
      <c r="W147" s="16"/>
      <c r="X147" s="16"/>
    </row>
    <row r="148">
      <c r="A148" s="13" t="s">
        <v>905</v>
      </c>
      <c r="B148" s="13" t="s">
        <v>30</v>
      </c>
      <c r="C148" s="15" t="s">
        <v>707</v>
      </c>
      <c r="D148" s="13"/>
      <c r="E148" s="13"/>
      <c r="F148" s="13"/>
      <c r="G148" s="13" t="s">
        <v>906</v>
      </c>
      <c r="H148" s="13" t="s">
        <v>872</v>
      </c>
      <c r="I148" s="13" t="s">
        <v>907</v>
      </c>
      <c r="J148" s="13" t="s">
        <v>908</v>
      </c>
      <c r="K148" s="15" t="s">
        <v>909</v>
      </c>
      <c r="L148" s="13"/>
      <c r="M148" s="13"/>
      <c r="N148" s="16"/>
      <c r="O148" s="13"/>
      <c r="P148" s="16"/>
      <c r="Q148" s="16"/>
      <c r="R148" s="16"/>
      <c r="S148" s="16"/>
      <c r="T148" s="16"/>
      <c r="U148" s="16"/>
      <c r="V148" s="16"/>
      <c r="W148" s="16"/>
      <c r="X148" s="16"/>
    </row>
    <row r="149">
      <c r="A149" s="13" t="s">
        <v>910</v>
      </c>
      <c r="B149" s="13" t="s">
        <v>107</v>
      </c>
      <c r="C149" s="15" t="s">
        <v>269</v>
      </c>
      <c r="D149" s="13"/>
      <c r="E149" s="13"/>
      <c r="F149" s="13"/>
      <c r="G149" s="13" t="s">
        <v>911</v>
      </c>
      <c r="H149" s="13" t="s">
        <v>872</v>
      </c>
      <c r="I149" s="13" t="s">
        <v>912</v>
      </c>
      <c r="J149" s="13" t="s">
        <v>913</v>
      </c>
      <c r="K149" s="15" t="s">
        <v>914</v>
      </c>
      <c r="L149" s="13"/>
      <c r="M149" s="13"/>
      <c r="N149" s="16"/>
      <c r="O149" s="13"/>
      <c r="P149" s="16"/>
      <c r="Q149" s="16"/>
      <c r="R149" s="16"/>
      <c r="S149" s="16"/>
      <c r="T149" s="16"/>
      <c r="U149" s="16"/>
      <c r="V149" s="16"/>
      <c r="W149" s="16"/>
      <c r="X149" s="16"/>
    </row>
    <row r="150">
      <c r="A150" s="13" t="s">
        <v>915</v>
      </c>
      <c r="B150" s="13" t="s">
        <v>30</v>
      </c>
      <c r="C150" s="15" t="s">
        <v>71</v>
      </c>
      <c r="D150" s="13"/>
      <c r="E150" s="13"/>
      <c r="F150" s="13"/>
      <c r="G150" s="13" t="s">
        <v>916</v>
      </c>
      <c r="H150" s="13" t="s">
        <v>872</v>
      </c>
      <c r="I150" s="13" t="s">
        <v>917</v>
      </c>
      <c r="J150" s="13" t="s">
        <v>918</v>
      </c>
      <c r="K150" s="15" t="s">
        <v>919</v>
      </c>
      <c r="L150" s="13"/>
      <c r="M150" s="13"/>
      <c r="N150" s="16"/>
      <c r="O150" s="13"/>
      <c r="P150" s="16"/>
      <c r="Q150" s="16"/>
      <c r="R150" s="16"/>
      <c r="S150" s="16"/>
      <c r="T150" s="16"/>
      <c r="U150" s="16"/>
      <c r="V150" s="16"/>
      <c r="W150" s="16"/>
      <c r="X150" s="16"/>
    </row>
    <row r="151">
      <c r="A151" s="13" t="s">
        <v>920</v>
      </c>
      <c r="B151" s="13" t="s">
        <v>15</v>
      </c>
      <c r="C151" s="13" t="s">
        <v>50</v>
      </c>
      <c r="D151" s="15" t="s">
        <v>51</v>
      </c>
      <c r="E151" s="13"/>
      <c r="F151" s="13"/>
      <c r="G151" s="13" t="s">
        <v>921</v>
      </c>
      <c r="H151" s="13" t="s">
        <v>872</v>
      </c>
      <c r="I151" s="13" t="s">
        <v>922</v>
      </c>
      <c r="J151" s="15" t="s">
        <v>923</v>
      </c>
      <c r="K151" s="13"/>
      <c r="L151" s="13"/>
      <c r="M151" s="13"/>
      <c r="N151" s="16"/>
      <c r="O151" s="13"/>
      <c r="P151" s="16"/>
      <c r="Q151" s="16"/>
      <c r="R151" s="16"/>
      <c r="S151" s="16"/>
      <c r="T151" s="16"/>
      <c r="U151" s="16"/>
      <c r="V151" s="16"/>
      <c r="W151" s="16"/>
      <c r="X151" s="16"/>
    </row>
    <row r="152">
      <c r="A152" s="13" t="s">
        <v>924</v>
      </c>
      <c r="B152" s="13" t="s">
        <v>293</v>
      </c>
      <c r="C152" s="14" t="s">
        <v>925</v>
      </c>
      <c r="D152" s="15" t="s">
        <v>51</v>
      </c>
      <c r="E152" s="13"/>
      <c r="F152" s="13"/>
      <c r="G152" s="13" t="s">
        <v>926</v>
      </c>
      <c r="H152" s="13" t="s">
        <v>872</v>
      </c>
      <c r="I152" s="13" t="s">
        <v>927</v>
      </c>
      <c r="J152" s="13" t="s">
        <v>928</v>
      </c>
      <c r="K152" s="13" t="s">
        <v>929</v>
      </c>
      <c r="L152" s="15" t="s">
        <v>930</v>
      </c>
      <c r="M152" s="13"/>
      <c r="N152" s="16"/>
      <c r="O152" s="13"/>
      <c r="P152" s="16"/>
      <c r="Q152" s="16"/>
      <c r="R152" s="16"/>
      <c r="S152" s="16"/>
      <c r="T152" s="16"/>
      <c r="U152" s="16"/>
      <c r="V152" s="16"/>
      <c r="W152" s="16"/>
      <c r="X152" s="16"/>
    </row>
    <row r="153">
      <c r="A153" s="13" t="s">
        <v>931</v>
      </c>
      <c r="B153" s="13" t="s">
        <v>584</v>
      </c>
      <c r="C153" s="14" t="s">
        <v>932</v>
      </c>
      <c r="D153" s="15" t="s">
        <v>51</v>
      </c>
      <c r="E153" s="13"/>
      <c r="F153" s="13"/>
      <c r="G153" s="13" t="s">
        <v>933</v>
      </c>
      <c r="H153" s="13" t="s">
        <v>872</v>
      </c>
      <c r="I153" s="13" t="s">
        <v>934</v>
      </c>
      <c r="J153" s="15" t="s">
        <v>935</v>
      </c>
      <c r="K153" s="13"/>
      <c r="L153" s="13"/>
      <c r="M153" s="13"/>
      <c r="N153" s="16"/>
      <c r="O153" s="13"/>
      <c r="P153" s="16"/>
      <c r="Q153" s="16"/>
      <c r="R153" s="16"/>
      <c r="S153" s="16"/>
      <c r="T153" s="16"/>
      <c r="U153" s="16"/>
      <c r="V153" s="16"/>
      <c r="W153" s="16"/>
      <c r="X153" s="16"/>
    </row>
    <row r="154">
      <c r="A154" s="13" t="s">
        <v>936</v>
      </c>
      <c r="B154" s="13" t="s">
        <v>30</v>
      </c>
      <c r="C154" s="15" t="s">
        <v>144</v>
      </c>
      <c r="D154" s="13"/>
      <c r="E154" s="13"/>
      <c r="F154" s="13"/>
      <c r="G154" s="13" t="s">
        <v>937</v>
      </c>
      <c r="H154" s="13" t="s">
        <v>938</v>
      </c>
      <c r="I154" s="13" t="s">
        <v>939</v>
      </c>
      <c r="J154" s="13" t="s">
        <v>940</v>
      </c>
      <c r="K154" s="13" t="s">
        <v>941</v>
      </c>
      <c r="L154" s="15" t="s">
        <v>942</v>
      </c>
      <c r="M154" s="13"/>
      <c r="N154" s="16"/>
      <c r="O154" s="13"/>
      <c r="P154" s="16"/>
      <c r="Q154" s="16"/>
      <c r="R154" s="16"/>
      <c r="S154" s="16"/>
      <c r="T154" s="16"/>
      <c r="U154" s="16"/>
      <c r="V154" s="16"/>
      <c r="W154" s="16"/>
      <c r="X154" s="16"/>
    </row>
    <row r="155">
      <c r="A155" s="13" t="s">
        <v>943</v>
      </c>
      <c r="B155" s="13" t="s">
        <v>30</v>
      </c>
      <c r="C155" s="15" t="s">
        <v>65</v>
      </c>
      <c r="D155" s="13"/>
      <c r="E155" s="13"/>
      <c r="F155" s="13"/>
      <c r="G155" s="13" t="s">
        <v>944</v>
      </c>
      <c r="H155" s="13" t="s">
        <v>938</v>
      </c>
      <c r="I155" s="13" t="s">
        <v>945</v>
      </c>
      <c r="J155" s="13" t="s">
        <v>946</v>
      </c>
      <c r="K155" s="13" t="s">
        <v>947</v>
      </c>
      <c r="L155" s="15" t="s">
        <v>948</v>
      </c>
      <c r="M155" s="13"/>
      <c r="N155" s="16"/>
      <c r="O155" s="13"/>
      <c r="P155" s="16"/>
      <c r="Q155" s="16"/>
      <c r="R155" s="16"/>
      <c r="S155" s="16"/>
      <c r="T155" s="16"/>
      <c r="U155" s="16"/>
      <c r="V155" s="16"/>
      <c r="W155" s="16"/>
      <c r="X155" s="16"/>
    </row>
    <row r="156">
      <c r="A156" s="13" t="s">
        <v>949</v>
      </c>
      <c r="B156" s="13" t="s">
        <v>30</v>
      </c>
      <c r="C156" s="14" t="s">
        <v>950</v>
      </c>
      <c r="D156" s="15" t="s">
        <v>51</v>
      </c>
      <c r="E156" s="13"/>
      <c r="F156" s="13"/>
      <c r="G156" s="13" t="s">
        <v>951</v>
      </c>
      <c r="H156" s="13" t="s">
        <v>938</v>
      </c>
      <c r="I156" s="13" t="s">
        <v>952</v>
      </c>
      <c r="J156" s="13" t="s">
        <v>953</v>
      </c>
      <c r="K156" s="13" t="s">
        <v>954</v>
      </c>
      <c r="L156" s="15" t="s">
        <v>955</v>
      </c>
      <c r="M156" s="13"/>
      <c r="N156" s="16"/>
      <c r="O156" s="13"/>
      <c r="P156" s="16"/>
      <c r="Q156" s="16"/>
      <c r="R156" s="16"/>
      <c r="S156" s="16"/>
      <c r="T156" s="16"/>
      <c r="U156" s="16"/>
      <c r="V156" s="16"/>
      <c r="W156" s="16"/>
      <c r="X156" s="16"/>
    </row>
    <row r="157">
      <c r="A157" s="13" t="s">
        <v>956</v>
      </c>
      <c r="B157" s="13" t="s">
        <v>30</v>
      </c>
      <c r="C157" s="15" t="s">
        <v>16</v>
      </c>
      <c r="D157" s="13"/>
      <c r="E157" s="13"/>
      <c r="F157" s="13"/>
      <c r="G157" s="13" t="s">
        <v>957</v>
      </c>
      <c r="H157" s="13" t="s">
        <v>938</v>
      </c>
      <c r="I157" s="13" t="s">
        <v>958</v>
      </c>
      <c r="J157" s="13" t="s">
        <v>959</v>
      </c>
      <c r="K157" s="13" t="s">
        <v>960</v>
      </c>
      <c r="L157" s="15" t="s">
        <v>961</v>
      </c>
      <c r="M157" s="13"/>
      <c r="N157" s="16"/>
      <c r="O157" s="13"/>
      <c r="P157" s="16"/>
      <c r="Q157" s="16"/>
      <c r="R157" s="16"/>
      <c r="S157" s="16"/>
      <c r="T157" s="16"/>
      <c r="U157" s="16"/>
      <c r="V157" s="16"/>
      <c r="W157" s="16"/>
      <c r="X157" s="16"/>
    </row>
    <row r="158">
      <c r="A158" s="13" t="s">
        <v>962</v>
      </c>
      <c r="B158" s="13" t="s">
        <v>30</v>
      </c>
      <c r="C158" s="15" t="s">
        <v>144</v>
      </c>
      <c r="D158" s="13"/>
      <c r="E158" s="13"/>
      <c r="F158" s="13"/>
      <c r="G158" s="13" t="s">
        <v>963</v>
      </c>
      <c r="H158" s="13" t="s">
        <v>938</v>
      </c>
      <c r="I158" s="13" t="s">
        <v>964</v>
      </c>
      <c r="J158" s="13" t="s">
        <v>965</v>
      </c>
      <c r="K158" s="13" t="s">
        <v>966</v>
      </c>
      <c r="L158" s="15" t="s">
        <v>967</v>
      </c>
      <c r="M158" s="13"/>
      <c r="N158" s="16"/>
      <c r="O158" s="13"/>
      <c r="P158" s="16"/>
      <c r="Q158" s="16"/>
      <c r="R158" s="16"/>
      <c r="S158" s="16"/>
      <c r="T158" s="16"/>
      <c r="U158" s="16"/>
      <c r="V158" s="16"/>
      <c r="W158" s="16"/>
      <c r="X158" s="16"/>
    </row>
    <row r="159">
      <c r="A159" s="13" t="s">
        <v>968</v>
      </c>
      <c r="B159" s="13" t="s">
        <v>30</v>
      </c>
      <c r="C159" s="15" t="s">
        <v>299</v>
      </c>
      <c r="D159" s="13"/>
      <c r="E159" s="13"/>
      <c r="F159" s="13"/>
      <c r="G159" s="13" t="s">
        <v>969</v>
      </c>
      <c r="H159" s="13" t="s">
        <v>938</v>
      </c>
      <c r="I159" s="13" t="s">
        <v>970</v>
      </c>
      <c r="J159" s="13" t="s">
        <v>971</v>
      </c>
      <c r="K159" s="13" t="s">
        <v>972</v>
      </c>
      <c r="L159" s="15" t="s">
        <v>973</v>
      </c>
      <c r="M159" s="13"/>
      <c r="N159" s="16"/>
      <c r="O159" s="13"/>
      <c r="P159" s="16"/>
      <c r="Q159" s="16"/>
      <c r="R159" s="16"/>
      <c r="S159" s="16"/>
      <c r="T159" s="16"/>
      <c r="U159" s="16"/>
      <c r="V159" s="16"/>
      <c r="W159" s="16"/>
      <c r="X159" s="16"/>
    </row>
    <row r="160">
      <c r="A160" s="13" t="s">
        <v>974</v>
      </c>
      <c r="B160" s="13" t="s">
        <v>30</v>
      </c>
      <c r="C160" s="15" t="s">
        <v>71</v>
      </c>
      <c r="D160" s="13"/>
      <c r="E160" s="13"/>
      <c r="F160" s="13"/>
      <c r="G160" s="13" t="s">
        <v>975</v>
      </c>
      <c r="H160" s="13" t="s">
        <v>938</v>
      </c>
      <c r="I160" s="13" t="s">
        <v>976</v>
      </c>
      <c r="J160" s="13" t="s">
        <v>977</v>
      </c>
      <c r="K160" s="13" t="s">
        <v>978</v>
      </c>
      <c r="L160" s="15" t="s">
        <v>979</v>
      </c>
      <c r="M160" s="13"/>
      <c r="N160" s="16"/>
      <c r="O160" s="13"/>
      <c r="P160" s="16"/>
      <c r="Q160" s="16"/>
      <c r="R160" s="16"/>
      <c r="S160" s="16"/>
      <c r="T160" s="16"/>
      <c r="U160" s="16"/>
      <c r="V160" s="16"/>
      <c r="W160" s="16"/>
      <c r="X160" s="16"/>
    </row>
    <row r="161">
      <c r="A161" s="13" t="s">
        <v>980</v>
      </c>
      <c r="B161" s="13" t="s">
        <v>15</v>
      </c>
      <c r="C161" s="15" t="s">
        <v>981</v>
      </c>
      <c r="D161" s="13"/>
      <c r="E161" s="13"/>
      <c r="F161" s="13"/>
      <c r="G161" s="13" t="s">
        <v>982</v>
      </c>
      <c r="H161" s="13" t="s">
        <v>938</v>
      </c>
      <c r="I161" s="13" t="s">
        <v>983</v>
      </c>
      <c r="J161" s="13" t="s">
        <v>984</v>
      </c>
      <c r="K161" s="13" t="s">
        <v>985</v>
      </c>
      <c r="L161" s="15" t="s">
        <v>986</v>
      </c>
      <c r="M161" s="13"/>
      <c r="N161" s="16"/>
      <c r="O161" s="13"/>
      <c r="P161" s="16"/>
      <c r="Q161" s="16"/>
      <c r="R161" s="16"/>
      <c r="S161" s="16"/>
      <c r="T161" s="16"/>
      <c r="U161" s="16"/>
      <c r="V161" s="16"/>
      <c r="W161" s="16"/>
      <c r="X161" s="16"/>
    </row>
    <row r="162">
      <c r="A162" s="13" t="s">
        <v>987</v>
      </c>
      <c r="B162" s="13" t="s">
        <v>30</v>
      </c>
      <c r="C162" s="15" t="s">
        <v>16</v>
      </c>
      <c r="D162" s="13"/>
      <c r="E162" s="13"/>
      <c r="F162" s="13"/>
      <c r="G162" s="13" t="s">
        <v>988</v>
      </c>
      <c r="H162" s="13" t="s">
        <v>938</v>
      </c>
      <c r="I162" s="13" t="s">
        <v>989</v>
      </c>
      <c r="J162" s="13" t="s">
        <v>990</v>
      </c>
      <c r="K162" s="13" t="s">
        <v>991</v>
      </c>
      <c r="L162" s="15" t="s">
        <v>992</v>
      </c>
      <c r="M162" s="13"/>
      <c r="N162" s="16"/>
      <c r="O162" s="13"/>
      <c r="P162" s="16"/>
      <c r="Q162" s="16"/>
      <c r="R162" s="16"/>
      <c r="S162" s="16"/>
      <c r="T162" s="16"/>
      <c r="U162" s="16"/>
      <c r="V162" s="16"/>
      <c r="W162" s="16"/>
      <c r="X162" s="16"/>
    </row>
    <row r="163">
      <c r="A163" s="13" t="s">
        <v>993</v>
      </c>
      <c r="B163" s="13" t="s">
        <v>30</v>
      </c>
      <c r="C163" s="14" t="s">
        <v>994</v>
      </c>
      <c r="D163" s="15" t="s">
        <v>51</v>
      </c>
      <c r="E163" s="13"/>
      <c r="F163" s="13"/>
      <c r="G163" s="13" t="s">
        <v>995</v>
      </c>
      <c r="H163" s="13" t="s">
        <v>938</v>
      </c>
      <c r="I163" s="13" t="s">
        <v>996</v>
      </c>
      <c r="J163" s="13" t="s">
        <v>997</v>
      </c>
      <c r="K163" s="13" t="s">
        <v>998</v>
      </c>
      <c r="L163" s="15" t="s">
        <v>999</v>
      </c>
      <c r="M163" s="13"/>
      <c r="N163" s="16"/>
      <c r="O163" s="13"/>
      <c r="P163" s="16"/>
      <c r="Q163" s="16"/>
      <c r="R163" s="16"/>
      <c r="S163" s="16"/>
      <c r="T163" s="16"/>
      <c r="U163" s="16"/>
      <c r="V163" s="16"/>
      <c r="W163" s="16"/>
      <c r="X163" s="16"/>
    </row>
    <row r="164">
      <c r="A164" s="13" t="s">
        <v>1000</v>
      </c>
      <c r="B164" s="13" t="s">
        <v>15</v>
      </c>
      <c r="C164" s="15" t="s">
        <v>889</v>
      </c>
      <c r="D164" s="13"/>
      <c r="E164" s="13"/>
      <c r="F164" s="13"/>
      <c r="G164" s="13" t="s">
        <v>1001</v>
      </c>
      <c r="H164" s="13" t="s">
        <v>938</v>
      </c>
      <c r="I164" s="13" t="s">
        <v>1002</v>
      </c>
      <c r="J164" s="13" t="s">
        <v>1003</v>
      </c>
      <c r="K164" s="15" t="s">
        <v>1004</v>
      </c>
      <c r="L164" s="13"/>
      <c r="M164" s="13"/>
      <c r="N164" s="16"/>
      <c r="O164" s="13"/>
      <c r="P164" s="16"/>
      <c r="Q164" s="16"/>
      <c r="R164" s="16"/>
      <c r="S164" s="16"/>
      <c r="T164" s="16"/>
      <c r="U164" s="16"/>
      <c r="V164" s="16"/>
      <c r="W164" s="16"/>
      <c r="X164" s="16"/>
    </row>
    <row r="165">
      <c r="A165" s="13" t="s">
        <v>1005</v>
      </c>
      <c r="B165" s="13" t="s">
        <v>584</v>
      </c>
      <c r="C165" s="15" t="s">
        <v>144</v>
      </c>
      <c r="D165" s="13"/>
      <c r="E165" s="13"/>
      <c r="F165" s="13"/>
      <c r="G165" s="13" t="s">
        <v>1006</v>
      </c>
      <c r="H165" s="13" t="s">
        <v>938</v>
      </c>
      <c r="I165" s="15" t="s">
        <v>1007</v>
      </c>
      <c r="J165" s="13"/>
      <c r="K165" s="13" t="s">
        <v>1008</v>
      </c>
      <c r="L165" s="15" t="s">
        <v>1009</v>
      </c>
      <c r="M165" s="13"/>
      <c r="N165" s="16"/>
      <c r="O165" s="13"/>
      <c r="P165" s="16"/>
      <c r="Q165" s="16"/>
      <c r="R165" s="16"/>
      <c r="S165" s="16"/>
      <c r="T165" s="16"/>
      <c r="U165" s="16"/>
      <c r="V165" s="16"/>
      <c r="W165" s="16"/>
      <c r="X165" s="16"/>
    </row>
    <row r="166">
      <c r="A166" s="13" t="s">
        <v>1010</v>
      </c>
      <c r="B166" s="13" t="s">
        <v>1011</v>
      </c>
      <c r="C166" s="15" t="s">
        <v>1012</v>
      </c>
      <c r="D166" s="13"/>
      <c r="E166" s="13"/>
      <c r="F166" s="13"/>
      <c r="G166" s="13" t="s">
        <v>1013</v>
      </c>
      <c r="H166" s="13" t="s">
        <v>938</v>
      </c>
      <c r="I166" s="13" t="s">
        <v>1014</v>
      </c>
      <c r="J166" s="13" t="s">
        <v>1015</v>
      </c>
      <c r="K166" s="15" t="s">
        <v>1016</v>
      </c>
      <c r="L166" s="13"/>
      <c r="M166" s="13"/>
      <c r="N166" s="16"/>
      <c r="O166" s="13"/>
      <c r="P166" s="16"/>
      <c r="Q166" s="16"/>
      <c r="R166" s="16"/>
      <c r="S166" s="16"/>
      <c r="T166" s="16"/>
      <c r="U166" s="16"/>
      <c r="V166" s="16"/>
      <c r="W166" s="16"/>
      <c r="X166" s="16"/>
    </row>
    <row r="167">
      <c r="A167" s="13" t="s">
        <v>1017</v>
      </c>
      <c r="B167" s="13" t="s">
        <v>23</v>
      </c>
      <c r="C167" s="15" t="s">
        <v>1018</v>
      </c>
      <c r="D167" s="13"/>
      <c r="E167" s="13"/>
      <c r="F167" s="13" t="s">
        <v>1019</v>
      </c>
      <c r="G167" s="13" t="s">
        <v>1020</v>
      </c>
      <c r="H167" s="13" t="s">
        <v>938</v>
      </c>
      <c r="I167" s="15" t="s">
        <v>1021</v>
      </c>
      <c r="J167" s="13"/>
      <c r="K167" s="15" t="s">
        <v>1022</v>
      </c>
      <c r="L167" s="13"/>
      <c r="M167" s="13"/>
      <c r="N167" s="16"/>
      <c r="O167" s="13"/>
      <c r="P167" s="16"/>
      <c r="Q167" s="16"/>
      <c r="R167" s="16"/>
      <c r="S167" s="16"/>
      <c r="T167" s="16"/>
      <c r="U167" s="16"/>
      <c r="V167" s="16"/>
      <c r="W167" s="16"/>
      <c r="X167" s="16"/>
    </row>
    <row r="168">
      <c r="A168" s="13" t="s">
        <v>1023</v>
      </c>
      <c r="B168" s="13" t="s">
        <v>177</v>
      </c>
      <c r="C168" s="15" t="s">
        <v>71</v>
      </c>
      <c r="D168" s="13"/>
      <c r="E168" s="13"/>
      <c r="F168" s="13"/>
      <c r="G168" s="13" t="s">
        <v>1024</v>
      </c>
      <c r="H168" s="13" t="s">
        <v>938</v>
      </c>
      <c r="I168" s="13" t="s">
        <v>1025</v>
      </c>
      <c r="J168" s="13" t="s">
        <v>1026</v>
      </c>
      <c r="K168" s="13" t="s">
        <v>1027</v>
      </c>
      <c r="L168" s="15" t="s">
        <v>1028</v>
      </c>
      <c r="M168" s="13"/>
      <c r="N168" s="16"/>
      <c r="O168" s="13"/>
      <c r="P168" s="16"/>
      <c r="Q168" s="16"/>
      <c r="R168" s="16"/>
      <c r="S168" s="16"/>
      <c r="T168" s="16"/>
      <c r="U168" s="16"/>
      <c r="V168" s="16"/>
      <c r="W168" s="16"/>
      <c r="X168" s="16"/>
    </row>
    <row r="169">
      <c r="A169" s="13" t="s">
        <v>1029</v>
      </c>
      <c r="B169" s="13" t="s">
        <v>30</v>
      </c>
      <c r="C169" s="13" t="s">
        <v>50</v>
      </c>
      <c r="D169" s="15" t="s">
        <v>1030</v>
      </c>
      <c r="E169" s="13"/>
      <c r="F169" s="13"/>
      <c r="G169" s="13" t="s">
        <v>1031</v>
      </c>
      <c r="H169" s="13" t="s">
        <v>938</v>
      </c>
      <c r="I169" s="13" t="s">
        <v>1032</v>
      </c>
      <c r="J169" s="13" t="s">
        <v>1033</v>
      </c>
      <c r="K169" s="13" t="s">
        <v>1034</v>
      </c>
      <c r="L169" s="15" t="s">
        <v>1035</v>
      </c>
      <c r="M169" s="13"/>
      <c r="N169" s="16"/>
      <c r="O169" s="13"/>
      <c r="P169" s="16"/>
      <c r="Q169" s="16"/>
      <c r="R169" s="16"/>
      <c r="S169" s="16"/>
      <c r="T169" s="16"/>
      <c r="U169" s="16"/>
      <c r="V169" s="16"/>
      <c r="W169" s="16"/>
      <c r="X169" s="16"/>
    </row>
    <row r="170">
      <c r="A170" s="13" t="s">
        <v>1036</v>
      </c>
      <c r="B170" s="13" t="s">
        <v>15</v>
      </c>
      <c r="C170" s="15" t="s">
        <v>144</v>
      </c>
      <c r="D170" s="13"/>
      <c r="E170" s="13"/>
      <c r="F170" s="13"/>
      <c r="G170" s="13" t="s">
        <v>1037</v>
      </c>
      <c r="H170" s="13" t="s">
        <v>938</v>
      </c>
      <c r="I170" s="13" t="s">
        <v>1038</v>
      </c>
      <c r="J170" s="13" t="s">
        <v>1039</v>
      </c>
      <c r="K170" s="13" t="s">
        <v>1040</v>
      </c>
      <c r="L170" s="15" t="s">
        <v>1041</v>
      </c>
      <c r="M170" s="13"/>
      <c r="N170" s="16"/>
      <c r="O170" s="13"/>
      <c r="P170" s="16"/>
      <c r="Q170" s="16"/>
      <c r="R170" s="16"/>
      <c r="S170" s="16"/>
      <c r="T170" s="16"/>
      <c r="U170" s="16"/>
      <c r="V170" s="16"/>
      <c r="W170" s="16"/>
      <c r="X170" s="16"/>
    </row>
    <row r="171">
      <c r="A171" s="13" t="s">
        <v>1042</v>
      </c>
      <c r="B171" s="13" t="s">
        <v>30</v>
      </c>
      <c r="C171" s="15" t="s">
        <v>16</v>
      </c>
      <c r="D171" s="13"/>
      <c r="E171" s="13"/>
      <c r="F171" s="13"/>
      <c r="G171" s="13" t="s">
        <v>1043</v>
      </c>
      <c r="H171" s="13" t="s">
        <v>938</v>
      </c>
      <c r="I171" s="13" t="s">
        <v>1044</v>
      </c>
      <c r="J171" s="13" t="s">
        <v>1045</v>
      </c>
      <c r="K171" s="13" t="s">
        <v>1046</v>
      </c>
      <c r="L171" s="15" t="s">
        <v>1047</v>
      </c>
      <c r="M171" s="13"/>
      <c r="N171" s="16"/>
      <c r="O171" s="13"/>
      <c r="P171" s="16"/>
      <c r="Q171" s="16"/>
      <c r="R171" s="16"/>
      <c r="S171" s="16"/>
      <c r="T171" s="16"/>
      <c r="U171" s="16"/>
      <c r="V171" s="16"/>
      <c r="W171" s="16"/>
      <c r="X171" s="16"/>
    </row>
    <row r="172">
      <c r="A172" s="13" t="s">
        <v>1048</v>
      </c>
      <c r="B172" s="13" t="s">
        <v>107</v>
      </c>
      <c r="C172" s="15" t="s">
        <v>71</v>
      </c>
      <c r="D172" s="13"/>
      <c r="E172" s="13"/>
      <c r="F172" s="13"/>
      <c r="G172" s="13" t="s">
        <v>1049</v>
      </c>
      <c r="H172" s="13" t="s">
        <v>938</v>
      </c>
      <c r="I172" s="13" t="s">
        <v>1050</v>
      </c>
      <c r="J172" s="13" t="s">
        <v>1051</v>
      </c>
      <c r="K172" s="15" t="s">
        <v>1052</v>
      </c>
      <c r="L172" s="13"/>
      <c r="M172" s="13"/>
      <c r="N172" s="16"/>
      <c r="O172" s="13"/>
      <c r="P172" s="16"/>
      <c r="Q172" s="16"/>
      <c r="R172" s="16"/>
      <c r="S172" s="16"/>
      <c r="T172" s="16"/>
      <c r="U172" s="16"/>
      <c r="V172" s="16"/>
      <c r="W172" s="16"/>
      <c r="X172" s="16"/>
    </row>
    <row r="173">
      <c r="A173" s="13" t="s">
        <v>1053</v>
      </c>
      <c r="B173" s="13" t="s">
        <v>30</v>
      </c>
      <c r="C173" s="15" t="s">
        <v>65</v>
      </c>
      <c r="D173" s="13"/>
      <c r="E173" s="13"/>
      <c r="F173" s="13"/>
      <c r="G173" s="13" t="s">
        <v>1054</v>
      </c>
      <c r="H173" s="13" t="s">
        <v>938</v>
      </c>
      <c r="I173" s="13" t="s">
        <v>1050</v>
      </c>
      <c r="J173" s="13" t="s">
        <v>1051</v>
      </c>
      <c r="K173" s="15" t="s">
        <v>1055</v>
      </c>
      <c r="L173" s="13"/>
      <c r="M173" s="13"/>
      <c r="N173" s="16"/>
      <c r="O173" s="13"/>
      <c r="P173" s="16"/>
      <c r="Q173" s="16"/>
      <c r="R173" s="16"/>
      <c r="S173" s="16"/>
      <c r="T173" s="16"/>
      <c r="U173" s="16"/>
      <c r="V173" s="16"/>
      <c r="W173" s="16"/>
      <c r="X173" s="16"/>
    </row>
    <row r="174">
      <c r="A174" s="13" t="s">
        <v>1056</v>
      </c>
      <c r="B174" s="13" t="s">
        <v>30</v>
      </c>
      <c r="C174" s="15" t="s">
        <v>1057</v>
      </c>
      <c r="D174" s="13"/>
      <c r="E174" s="13"/>
      <c r="F174" s="13"/>
      <c r="G174" s="13" t="s">
        <v>1058</v>
      </c>
      <c r="H174" s="13" t="s">
        <v>938</v>
      </c>
      <c r="I174" s="13" t="s">
        <v>1059</v>
      </c>
      <c r="J174" s="13" t="s">
        <v>1060</v>
      </c>
      <c r="K174" s="15" t="s">
        <v>1061</v>
      </c>
      <c r="L174" s="13"/>
      <c r="M174" s="13"/>
      <c r="N174" s="16"/>
      <c r="O174" s="13"/>
      <c r="P174" s="16"/>
      <c r="Q174" s="16"/>
      <c r="R174" s="16"/>
      <c r="S174" s="16"/>
      <c r="T174" s="16"/>
      <c r="U174" s="16"/>
      <c r="V174" s="16"/>
      <c r="W174" s="16"/>
      <c r="X174" s="16"/>
    </row>
    <row r="175">
      <c r="A175" s="13" t="s">
        <v>1062</v>
      </c>
      <c r="B175" s="13" t="s">
        <v>30</v>
      </c>
      <c r="C175" s="15" t="s">
        <v>1063</v>
      </c>
      <c r="D175" s="13"/>
      <c r="E175" s="13"/>
      <c r="F175" s="13"/>
      <c r="G175" s="13" t="s">
        <v>1064</v>
      </c>
      <c r="H175" s="13" t="s">
        <v>938</v>
      </c>
      <c r="I175" s="13" t="s">
        <v>1065</v>
      </c>
      <c r="J175" s="13" t="s">
        <v>1066</v>
      </c>
      <c r="K175" s="13" t="s">
        <v>1067</v>
      </c>
      <c r="L175" s="15" t="s">
        <v>1068</v>
      </c>
      <c r="M175" s="13"/>
      <c r="N175" s="16"/>
      <c r="O175" s="13"/>
      <c r="P175" s="16"/>
      <c r="Q175" s="16"/>
      <c r="R175" s="16"/>
      <c r="S175" s="16"/>
      <c r="T175" s="16"/>
      <c r="U175" s="16"/>
      <c r="V175" s="16"/>
      <c r="W175" s="16"/>
      <c r="X175" s="16"/>
    </row>
    <row r="176">
      <c r="A176" s="13" t="s">
        <v>1069</v>
      </c>
      <c r="B176" s="13" t="s">
        <v>1070</v>
      </c>
      <c r="C176" s="15" t="s">
        <v>170</v>
      </c>
      <c r="D176" s="13"/>
      <c r="E176" s="13"/>
      <c r="F176" s="13"/>
      <c r="G176" s="13" t="s">
        <v>1071</v>
      </c>
      <c r="H176" s="13" t="s">
        <v>938</v>
      </c>
      <c r="I176" s="15" t="s">
        <v>1072</v>
      </c>
      <c r="J176" s="13"/>
      <c r="K176" s="13" t="s">
        <v>1073</v>
      </c>
      <c r="L176" s="15" t="s">
        <v>1074</v>
      </c>
      <c r="M176" s="13"/>
      <c r="N176" s="16"/>
      <c r="O176" s="13"/>
      <c r="P176" s="16"/>
      <c r="Q176" s="16"/>
      <c r="R176" s="16"/>
      <c r="S176" s="16"/>
      <c r="T176" s="16"/>
      <c r="U176" s="16"/>
      <c r="V176" s="16"/>
      <c r="W176" s="16"/>
      <c r="X176" s="16"/>
    </row>
    <row r="177">
      <c r="A177" s="13" t="s">
        <v>1075</v>
      </c>
      <c r="B177" s="13" t="s">
        <v>30</v>
      </c>
      <c r="C177" s="15" t="s">
        <v>1076</v>
      </c>
      <c r="D177" s="13"/>
      <c r="E177" s="13"/>
      <c r="F177" s="13"/>
      <c r="G177" s="13" t="s">
        <v>1077</v>
      </c>
      <c r="H177" s="13" t="s">
        <v>938</v>
      </c>
      <c r="I177" s="13" t="s">
        <v>1078</v>
      </c>
      <c r="J177" s="13" t="s">
        <v>1079</v>
      </c>
      <c r="K177" s="13" t="s">
        <v>1080</v>
      </c>
      <c r="L177" s="15" t="s">
        <v>1081</v>
      </c>
      <c r="M177" s="13"/>
      <c r="N177" s="16"/>
      <c r="O177" s="13"/>
      <c r="P177" s="16"/>
      <c r="Q177" s="16"/>
      <c r="R177" s="16"/>
      <c r="S177" s="16"/>
      <c r="T177" s="16"/>
      <c r="U177" s="16"/>
      <c r="V177" s="16"/>
      <c r="W177" s="16"/>
      <c r="X177" s="16"/>
    </row>
    <row r="178">
      <c r="A178" s="13" t="s">
        <v>1082</v>
      </c>
      <c r="B178" s="13" t="s">
        <v>15</v>
      </c>
      <c r="C178" s="13" t="s">
        <v>50</v>
      </c>
      <c r="D178" s="13" t="s">
        <v>1083</v>
      </c>
      <c r="E178" s="13"/>
      <c r="F178" s="13"/>
      <c r="G178" s="13" t="s">
        <v>1084</v>
      </c>
      <c r="H178" s="13" t="s">
        <v>938</v>
      </c>
      <c r="I178" s="13" t="s">
        <v>1085</v>
      </c>
      <c r="J178" s="13" t="s">
        <v>1085</v>
      </c>
      <c r="K178" s="15" t="s">
        <v>1086</v>
      </c>
      <c r="L178" s="13"/>
      <c r="M178" s="13"/>
      <c r="N178" s="16"/>
      <c r="O178" s="13"/>
      <c r="P178" s="16"/>
      <c r="Q178" s="16"/>
      <c r="R178" s="16"/>
      <c r="S178" s="16"/>
      <c r="T178" s="16"/>
      <c r="U178" s="16"/>
      <c r="V178" s="16"/>
      <c r="W178" s="16"/>
      <c r="X178" s="16"/>
    </row>
    <row r="179">
      <c r="A179" s="13" t="s">
        <v>1087</v>
      </c>
      <c r="B179" s="13" t="s">
        <v>30</v>
      </c>
      <c r="C179" s="15" t="s">
        <v>682</v>
      </c>
      <c r="D179" s="13"/>
      <c r="E179" s="13"/>
      <c r="F179" s="13"/>
      <c r="G179" s="13" t="s">
        <v>1088</v>
      </c>
      <c r="H179" s="13" t="s">
        <v>938</v>
      </c>
      <c r="I179" s="13" t="s">
        <v>1089</v>
      </c>
      <c r="J179" s="13" t="s">
        <v>1090</v>
      </c>
      <c r="K179" s="13" t="s">
        <v>1091</v>
      </c>
      <c r="L179" s="15" t="s">
        <v>1092</v>
      </c>
      <c r="M179" s="13"/>
      <c r="N179" s="16"/>
      <c r="O179" s="13"/>
      <c r="P179" s="16"/>
      <c r="Q179" s="16"/>
      <c r="R179" s="16"/>
      <c r="S179" s="16"/>
      <c r="T179" s="16"/>
      <c r="U179" s="16"/>
      <c r="V179" s="16"/>
      <c r="W179" s="16"/>
      <c r="X179" s="16"/>
    </row>
    <row r="180">
      <c r="A180" s="13" t="s">
        <v>1093</v>
      </c>
      <c r="B180" s="13" t="s">
        <v>107</v>
      </c>
      <c r="C180" s="13" t="s">
        <v>50</v>
      </c>
      <c r="D180" s="13" t="s">
        <v>1094</v>
      </c>
      <c r="E180" s="13"/>
      <c r="F180" s="13"/>
      <c r="G180" s="13" t="s">
        <v>1095</v>
      </c>
      <c r="H180" s="13" t="s">
        <v>938</v>
      </c>
      <c r="I180" s="13" t="s">
        <v>1096</v>
      </c>
      <c r="J180" s="13" t="s">
        <v>1097</v>
      </c>
      <c r="K180" s="15" t="s">
        <v>1098</v>
      </c>
      <c r="L180" s="13"/>
      <c r="M180" s="13"/>
      <c r="N180" s="16"/>
      <c r="O180" s="13"/>
      <c r="P180" s="16"/>
      <c r="Q180" s="16"/>
      <c r="R180" s="16"/>
      <c r="S180" s="16"/>
      <c r="T180" s="16"/>
      <c r="U180" s="16"/>
      <c r="V180" s="16"/>
      <c r="W180" s="16"/>
      <c r="X180" s="16"/>
    </row>
    <row r="181">
      <c r="A181" s="13" t="s">
        <v>1099</v>
      </c>
      <c r="B181" s="13" t="s">
        <v>30</v>
      </c>
      <c r="C181" s="15" t="s">
        <v>144</v>
      </c>
      <c r="D181" s="13"/>
      <c r="E181" s="13"/>
      <c r="F181" s="13"/>
      <c r="G181" s="13" t="s">
        <v>1100</v>
      </c>
      <c r="H181" s="13" t="s">
        <v>938</v>
      </c>
      <c r="I181" s="13" t="s">
        <v>1101</v>
      </c>
      <c r="J181" s="13" t="s">
        <v>1102</v>
      </c>
      <c r="K181" s="13" t="s">
        <v>1103</v>
      </c>
      <c r="L181" s="15" t="s">
        <v>1104</v>
      </c>
      <c r="M181" s="13"/>
      <c r="N181" s="16"/>
      <c r="O181" s="13"/>
      <c r="P181" s="16"/>
      <c r="Q181" s="16"/>
      <c r="R181" s="16"/>
      <c r="S181" s="16"/>
      <c r="T181" s="16"/>
      <c r="U181" s="16"/>
      <c r="V181" s="16"/>
      <c r="W181" s="16"/>
      <c r="X181" s="16"/>
    </row>
    <row r="182">
      <c r="A182" s="13" t="s">
        <v>1105</v>
      </c>
      <c r="B182" s="13" t="s">
        <v>293</v>
      </c>
      <c r="C182" s="13" t="s">
        <v>91</v>
      </c>
      <c r="D182" s="15" t="s">
        <v>51</v>
      </c>
      <c r="E182" s="13"/>
      <c r="F182" s="13"/>
      <c r="G182" s="13" t="s">
        <v>1106</v>
      </c>
      <c r="H182" s="13" t="s">
        <v>938</v>
      </c>
      <c r="I182" s="13" t="s">
        <v>1107</v>
      </c>
      <c r="J182" s="13" t="s">
        <v>1108</v>
      </c>
      <c r="K182" s="15" t="s">
        <v>1109</v>
      </c>
      <c r="L182" s="13"/>
      <c r="M182" s="13"/>
      <c r="N182" s="16"/>
      <c r="O182" s="13"/>
      <c r="P182" s="16"/>
      <c r="Q182" s="16"/>
      <c r="R182" s="16"/>
      <c r="S182" s="16"/>
      <c r="T182" s="16"/>
      <c r="U182" s="16"/>
      <c r="V182" s="16"/>
      <c r="W182" s="16"/>
      <c r="X182" s="16"/>
    </row>
    <row r="183">
      <c r="A183" s="13" t="s">
        <v>1110</v>
      </c>
      <c r="B183" s="13" t="s">
        <v>30</v>
      </c>
      <c r="C183" s="15" t="s">
        <v>124</v>
      </c>
      <c r="D183" s="13"/>
      <c r="E183" s="13"/>
      <c r="F183" s="13"/>
      <c r="G183" s="13" t="s">
        <v>1111</v>
      </c>
      <c r="H183" s="13" t="s">
        <v>938</v>
      </c>
      <c r="I183" s="13" t="s">
        <v>1112</v>
      </c>
      <c r="J183" s="13" t="s">
        <v>1113</v>
      </c>
      <c r="K183" s="13" t="s">
        <v>1114</v>
      </c>
      <c r="L183" s="15" t="s">
        <v>1115</v>
      </c>
      <c r="M183" s="13"/>
      <c r="N183" s="16"/>
      <c r="O183" s="13"/>
      <c r="P183" s="16"/>
      <c r="Q183" s="16"/>
      <c r="R183" s="16"/>
      <c r="S183" s="16"/>
      <c r="T183" s="16"/>
      <c r="U183" s="16"/>
      <c r="V183" s="16"/>
      <c r="W183" s="16"/>
      <c r="X183" s="16"/>
    </row>
    <row r="184">
      <c r="A184" s="13" t="s">
        <v>1116</v>
      </c>
      <c r="B184" s="13" t="s">
        <v>30</v>
      </c>
      <c r="C184" s="15" t="s">
        <v>707</v>
      </c>
      <c r="D184" s="13"/>
      <c r="E184" s="13"/>
      <c r="F184" s="13"/>
      <c r="G184" s="13" t="s">
        <v>1117</v>
      </c>
      <c r="H184" s="13" t="s">
        <v>938</v>
      </c>
      <c r="I184" s="13" t="s">
        <v>1118</v>
      </c>
      <c r="J184" s="13" t="s">
        <v>1119</v>
      </c>
      <c r="K184" s="13" t="s">
        <v>1120</v>
      </c>
      <c r="L184" s="15" t="s">
        <v>1121</v>
      </c>
      <c r="M184" s="13"/>
      <c r="N184" s="16"/>
      <c r="O184" s="13"/>
      <c r="P184" s="16"/>
      <c r="Q184" s="16"/>
      <c r="R184" s="16"/>
      <c r="S184" s="16"/>
      <c r="T184" s="16"/>
      <c r="U184" s="16"/>
      <c r="V184" s="16"/>
      <c r="W184" s="16"/>
      <c r="X184" s="16"/>
    </row>
    <row r="185">
      <c r="A185" s="13" t="s">
        <v>1122</v>
      </c>
      <c r="B185" s="13" t="s">
        <v>30</v>
      </c>
      <c r="C185" s="15" t="s">
        <v>498</v>
      </c>
      <c r="D185" s="13"/>
      <c r="E185" s="13"/>
      <c r="F185" s="13"/>
      <c r="G185" s="13" t="s">
        <v>1123</v>
      </c>
      <c r="H185" s="13" t="s">
        <v>938</v>
      </c>
      <c r="I185" s="13" t="s">
        <v>1124</v>
      </c>
      <c r="J185" s="13" t="s">
        <v>1125</v>
      </c>
      <c r="K185" s="13" t="s">
        <v>1126</v>
      </c>
      <c r="L185" s="15" t="s">
        <v>1127</v>
      </c>
      <c r="M185" s="13"/>
      <c r="N185" s="16"/>
      <c r="O185" s="13"/>
      <c r="P185" s="16"/>
      <c r="Q185" s="16"/>
      <c r="R185" s="16"/>
      <c r="S185" s="16"/>
      <c r="T185" s="16"/>
      <c r="U185" s="16"/>
      <c r="V185" s="16"/>
      <c r="W185" s="16"/>
      <c r="X185" s="16"/>
    </row>
    <row r="186">
      <c r="A186" s="13" t="s">
        <v>1128</v>
      </c>
      <c r="B186" s="13" t="s">
        <v>345</v>
      </c>
      <c r="C186" s="15" t="s">
        <v>170</v>
      </c>
      <c r="D186" s="13"/>
      <c r="E186" s="13"/>
      <c r="F186" s="13"/>
      <c r="G186" s="13" t="s">
        <v>1129</v>
      </c>
      <c r="H186" s="13" t="s">
        <v>938</v>
      </c>
      <c r="I186" s="15" t="s">
        <v>1130</v>
      </c>
      <c r="J186" s="13"/>
      <c r="K186" s="13"/>
      <c r="L186" s="15" t="s">
        <v>1131</v>
      </c>
      <c r="M186" s="13"/>
      <c r="N186" s="16"/>
      <c r="O186" s="13"/>
      <c r="P186" s="16"/>
      <c r="Q186" s="16"/>
      <c r="R186" s="16"/>
      <c r="S186" s="16"/>
      <c r="T186" s="16"/>
      <c r="U186" s="16"/>
      <c r="V186" s="16"/>
      <c r="W186" s="16"/>
      <c r="X186" s="16"/>
    </row>
    <row r="187">
      <c r="A187" s="13" t="s">
        <v>1132</v>
      </c>
      <c r="B187" s="13" t="s">
        <v>30</v>
      </c>
      <c r="C187" s="15" t="s">
        <v>1133</v>
      </c>
      <c r="D187" s="13"/>
      <c r="E187" s="13"/>
      <c r="F187" s="13"/>
      <c r="G187" s="13" t="s">
        <v>1134</v>
      </c>
      <c r="H187" s="13" t="s">
        <v>938</v>
      </c>
      <c r="I187" s="13" t="s">
        <v>1135</v>
      </c>
      <c r="J187" s="13" t="s">
        <v>1136</v>
      </c>
      <c r="K187" s="13" t="s">
        <v>1137</v>
      </c>
      <c r="L187" s="15" t="s">
        <v>1138</v>
      </c>
      <c r="M187" s="13"/>
      <c r="N187" s="16"/>
      <c r="O187" s="13"/>
      <c r="P187" s="16"/>
      <c r="Q187" s="16"/>
      <c r="R187" s="16"/>
      <c r="S187" s="16"/>
      <c r="T187" s="16"/>
      <c r="U187" s="16"/>
      <c r="V187" s="16"/>
      <c r="W187" s="16"/>
      <c r="X187" s="16"/>
    </row>
    <row r="188">
      <c r="A188" s="13" t="s">
        <v>1139</v>
      </c>
      <c r="B188" s="13" t="s">
        <v>30</v>
      </c>
      <c r="C188" s="15" t="s">
        <v>1140</v>
      </c>
      <c r="D188" s="13"/>
      <c r="E188" s="13"/>
      <c r="F188" s="13"/>
      <c r="G188" s="13" t="s">
        <v>1141</v>
      </c>
      <c r="H188" s="13" t="s">
        <v>938</v>
      </c>
      <c r="I188" s="13" t="s">
        <v>1142</v>
      </c>
      <c r="J188" s="13" t="s">
        <v>1143</v>
      </c>
      <c r="K188" s="13" t="s">
        <v>1144</v>
      </c>
      <c r="L188" s="15" t="s">
        <v>1145</v>
      </c>
      <c r="M188" s="13"/>
      <c r="N188" s="16"/>
      <c r="O188" s="13"/>
      <c r="P188" s="16"/>
      <c r="Q188" s="16"/>
      <c r="R188" s="16"/>
      <c r="S188" s="16"/>
      <c r="T188" s="16"/>
      <c r="U188" s="16"/>
      <c r="V188" s="16"/>
      <c r="W188" s="16"/>
      <c r="X188" s="16"/>
    </row>
    <row r="189">
      <c r="A189" s="13" t="s">
        <v>1146</v>
      </c>
      <c r="B189" s="13" t="s">
        <v>30</v>
      </c>
      <c r="C189" s="15" t="s">
        <v>71</v>
      </c>
      <c r="D189" s="13"/>
      <c r="E189" s="13"/>
      <c r="F189" s="13"/>
      <c r="G189" s="13" t="s">
        <v>1147</v>
      </c>
      <c r="H189" s="13" t="s">
        <v>938</v>
      </c>
      <c r="I189" s="13" t="s">
        <v>1148</v>
      </c>
      <c r="J189" s="13" t="s">
        <v>1149</v>
      </c>
      <c r="K189" s="15" t="s">
        <v>1150</v>
      </c>
      <c r="L189" s="13"/>
      <c r="M189" s="13"/>
      <c r="N189" s="16"/>
      <c r="O189" s="13"/>
      <c r="P189" s="16"/>
      <c r="Q189" s="16"/>
      <c r="R189" s="16"/>
      <c r="S189" s="16"/>
      <c r="T189" s="16"/>
      <c r="U189" s="16"/>
      <c r="V189" s="16"/>
      <c r="W189" s="16"/>
      <c r="X189" s="16"/>
    </row>
    <row r="190">
      <c r="A190" s="13" t="s">
        <v>1151</v>
      </c>
      <c r="B190" s="13" t="s">
        <v>30</v>
      </c>
      <c r="C190" s="15" t="s">
        <v>572</v>
      </c>
      <c r="D190" s="13"/>
      <c r="E190" s="13"/>
      <c r="F190" s="13"/>
      <c r="G190" s="13" t="s">
        <v>1152</v>
      </c>
      <c r="H190" s="13" t="s">
        <v>938</v>
      </c>
      <c r="I190" s="13" t="s">
        <v>1153</v>
      </c>
      <c r="J190" s="13" t="s">
        <v>1154</v>
      </c>
      <c r="K190" s="13" t="s">
        <v>1155</v>
      </c>
      <c r="L190" s="15" t="s">
        <v>1156</v>
      </c>
      <c r="M190" s="13"/>
      <c r="N190" s="16"/>
      <c r="O190" s="13"/>
      <c r="P190" s="16"/>
      <c r="Q190" s="16"/>
      <c r="R190" s="16"/>
      <c r="S190" s="16"/>
      <c r="T190" s="16"/>
      <c r="U190" s="16"/>
      <c r="V190" s="16"/>
      <c r="W190" s="16"/>
      <c r="X190" s="16"/>
    </row>
    <row r="191">
      <c r="A191" s="13" t="s">
        <v>1157</v>
      </c>
      <c r="B191" s="13" t="s">
        <v>30</v>
      </c>
      <c r="C191" s="15" t="s">
        <v>1158</v>
      </c>
      <c r="D191" s="13"/>
      <c r="E191" s="13"/>
      <c r="F191" s="13"/>
      <c r="G191" s="13" t="s">
        <v>1159</v>
      </c>
      <c r="H191" s="13" t="s">
        <v>938</v>
      </c>
      <c r="I191" s="15" t="s">
        <v>1160</v>
      </c>
      <c r="J191" s="13"/>
      <c r="K191" s="15" t="s">
        <v>1161</v>
      </c>
      <c r="L191" s="13"/>
      <c r="M191" s="13"/>
      <c r="N191" s="16"/>
      <c r="O191" s="13"/>
      <c r="P191" s="16"/>
      <c r="Q191" s="16"/>
      <c r="R191" s="16"/>
      <c r="S191" s="16"/>
      <c r="T191" s="16"/>
      <c r="U191" s="16"/>
      <c r="V191" s="16"/>
      <c r="W191" s="16"/>
      <c r="X191" s="16"/>
    </row>
    <row r="192">
      <c r="A192" s="13" t="s">
        <v>1162</v>
      </c>
      <c r="B192" s="13" t="s">
        <v>78</v>
      </c>
      <c r="C192" s="15" t="s">
        <v>144</v>
      </c>
      <c r="D192" s="13"/>
      <c r="E192" s="13"/>
      <c r="F192" s="13"/>
      <c r="G192" s="13" t="s">
        <v>1163</v>
      </c>
      <c r="H192" s="13" t="s">
        <v>938</v>
      </c>
      <c r="I192" s="13" t="s">
        <v>1164</v>
      </c>
      <c r="J192" s="13" t="s">
        <v>1165</v>
      </c>
      <c r="K192" s="13" t="s">
        <v>1166</v>
      </c>
      <c r="L192" s="15" t="s">
        <v>1167</v>
      </c>
      <c r="M192" s="13"/>
      <c r="N192" s="16"/>
      <c r="O192" s="13"/>
      <c r="P192" s="16"/>
      <c r="Q192" s="16"/>
      <c r="R192" s="16"/>
      <c r="S192" s="16"/>
      <c r="T192" s="16"/>
      <c r="U192" s="16"/>
      <c r="V192" s="16"/>
      <c r="W192" s="16"/>
      <c r="X192" s="16"/>
    </row>
    <row r="193">
      <c r="A193" s="13" t="s">
        <v>1168</v>
      </c>
      <c r="B193" s="13" t="s">
        <v>177</v>
      </c>
      <c r="C193" s="15" t="s">
        <v>71</v>
      </c>
      <c r="D193" s="13"/>
      <c r="E193" s="13"/>
      <c r="F193" s="13"/>
      <c r="G193" s="13" t="s">
        <v>1169</v>
      </c>
      <c r="H193" s="13" t="s">
        <v>938</v>
      </c>
      <c r="I193" s="13" t="s">
        <v>1170</v>
      </c>
      <c r="J193" s="13" t="s">
        <v>1171</v>
      </c>
      <c r="K193" s="15" t="s">
        <v>1172</v>
      </c>
      <c r="L193" s="13"/>
      <c r="M193" s="13"/>
      <c r="N193" s="16"/>
      <c r="O193" s="13"/>
      <c r="P193" s="16"/>
      <c r="Q193" s="16"/>
      <c r="R193" s="16"/>
      <c r="S193" s="16"/>
      <c r="T193" s="16"/>
      <c r="U193" s="16"/>
      <c r="V193" s="16"/>
      <c r="W193" s="16"/>
      <c r="X193" s="16"/>
    </row>
    <row r="194">
      <c r="A194" s="13" t="s">
        <v>1173</v>
      </c>
      <c r="B194" s="13" t="s">
        <v>163</v>
      </c>
      <c r="C194" s="13" t="s">
        <v>50</v>
      </c>
      <c r="D194" s="15" t="s">
        <v>1174</v>
      </c>
      <c r="E194" s="13"/>
      <c r="F194" s="13"/>
      <c r="G194" s="13" t="s">
        <v>1175</v>
      </c>
      <c r="H194" s="13" t="s">
        <v>1176</v>
      </c>
      <c r="I194" s="15" t="s">
        <v>1177</v>
      </c>
      <c r="J194" s="13"/>
      <c r="K194" s="15" t="s">
        <v>1178</v>
      </c>
      <c r="L194" s="13"/>
      <c r="M194" s="13"/>
      <c r="N194" s="16"/>
      <c r="O194" s="13"/>
      <c r="P194" s="16"/>
      <c r="Q194" s="16"/>
      <c r="R194" s="16"/>
      <c r="S194" s="16"/>
      <c r="T194" s="16"/>
      <c r="U194" s="16"/>
      <c r="V194" s="16"/>
      <c r="W194" s="16"/>
      <c r="X194" s="16"/>
    </row>
    <row r="195">
      <c r="A195" s="13" t="s">
        <v>1179</v>
      </c>
      <c r="B195" s="13" t="s">
        <v>30</v>
      </c>
      <c r="C195" s="13" t="s">
        <v>50</v>
      </c>
      <c r="D195" s="15" t="s">
        <v>1174</v>
      </c>
      <c r="E195" s="13"/>
      <c r="F195" s="13"/>
      <c r="G195" s="13" t="s">
        <v>1180</v>
      </c>
      <c r="H195" s="13" t="s">
        <v>1181</v>
      </c>
      <c r="I195" s="13" t="s">
        <v>1182</v>
      </c>
      <c r="J195" s="13" t="s">
        <v>1183</v>
      </c>
      <c r="K195" s="13" t="s">
        <v>1184</v>
      </c>
      <c r="L195" s="15" t="s">
        <v>1185</v>
      </c>
      <c r="M195" s="13"/>
      <c r="N195" s="16"/>
      <c r="O195" s="13"/>
      <c r="P195" s="16"/>
      <c r="Q195" s="16"/>
      <c r="R195" s="16"/>
      <c r="S195" s="16"/>
      <c r="T195" s="16"/>
      <c r="U195" s="16"/>
      <c r="V195" s="16"/>
      <c r="W195" s="16"/>
      <c r="X195" s="16"/>
    </row>
    <row r="196">
      <c r="A196" s="13" t="s">
        <v>1186</v>
      </c>
      <c r="B196" s="13" t="s">
        <v>30</v>
      </c>
      <c r="C196" s="13" t="s">
        <v>50</v>
      </c>
      <c r="D196" s="15" t="s">
        <v>1174</v>
      </c>
      <c r="E196" s="13"/>
      <c r="F196" s="13"/>
      <c r="G196" s="13" t="s">
        <v>1187</v>
      </c>
      <c r="H196" s="13" t="s">
        <v>1181</v>
      </c>
      <c r="I196" s="13" t="s">
        <v>1188</v>
      </c>
      <c r="J196" s="13" t="s">
        <v>1189</v>
      </c>
      <c r="K196" s="13" t="s">
        <v>1190</v>
      </c>
      <c r="L196" s="15" t="s">
        <v>1191</v>
      </c>
      <c r="M196" s="13"/>
      <c r="N196" s="16"/>
      <c r="O196" s="13"/>
      <c r="P196" s="16"/>
      <c r="Q196" s="16"/>
      <c r="R196" s="16"/>
      <c r="S196" s="16"/>
      <c r="T196" s="16"/>
      <c r="U196" s="16"/>
      <c r="V196" s="16"/>
      <c r="W196" s="16"/>
      <c r="X196" s="16"/>
    </row>
    <row r="197">
      <c r="A197" s="13" t="s">
        <v>1192</v>
      </c>
      <c r="B197" s="13" t="s">
        <v>30</v>
      </c>
      <c r="C197" s="13" t="s">
        <v>50</v>
      </c>
      <c r="D197" s="15" t="s">
        <v>1174</v>
      </c>
      <c r="E197" s="13"/>
      <c r="F197" s="13"/>
      <c r="G197" s="13" t="s">
        <v>1193</v>
      </c>
      <c r="H197" s="13" t="s">
        <v>1181</v>
      </c>
      <c r="I197" s="13" t="s">
        <v>1194</v>
      </c>
      <c r="J197" s="13" t="s">
        <v>1195</v>
      </c>
      <c r="K197" s="15" t="s">
        <v>1196</v>
      </c>
      <c r="L197" s="13"/>
      <c r="M197" s="13"/>
      <c r="N197" s="16"/>
      <c r="O197" s="13"/>
      <c r="P197" s="16"/>
      <c r="Q197" s="16"/>
      <c r="R197" s="16"/>
      <c r="S197" s="16"/>
      <c r="T197" s="16"/>
      <c r="U197" s="16"/>
      <c r="V197" s="16"/>
      <c r="W197" s="16"/>
      <c r="X197" s="16"/>
    </row>
    <row r="198">
      <c r="A198" s="13" t="s">
        <v>1197</v>
      </c>
      <c r="B198" s="13" t="s">
        <v>163</v>
      </c>
      <c r="C198" s="13" t="s">
        <v>50</v>
      </c>
      <c r="D198" s="15" t="s">
        <v>1174</v>
      </c>
      <c r="E198" s="13"/>
      <c r="F198" s="13"/>
      <c r="G198" s="13" t="s">
        <v>1198</v>
      </c>
      <c r="H198" s="13" t="s">
        <v>1181</v>
      </c>
      <c r="I198" s="15" t="s">
        <v>1199</v>
      </c>
      <c r="J198" s="13"/>
      <c r="K198" s="15" t="s">
        <v>1200</v>
      </c>
      <c r="L198" s="13"/>
      <c r="M198" s="13"/>
      <c r="N198" s="16"/>
      <c r="O198" s="13"/>
      <c r="P198" s="16"/>
      <c r="Q198" s="16"/>
      <c r="R198" s="16"/>
      <c r="S198" s="16"/>
      <c r="T198" s="16"/>
      <c r="U198" s="16"/>
      <c r="V198" s="16"/>
      <c r="W198" s="16"/>
      <c r="X198" s="16"/>
    </row>
    <row r="199">
      <c r="A199" s="13" t="s">
        <v>1201</v>
      </c>
      <c r="B199" s="13" t="s">
        <v>30</v>
      </c>
      <c r="C199" s="13" t="s">
        <v>50</v>
      </c>
      <c r="D199" s="15" t="s">
        <v>1174</v>
      </c>
      <c r="E199" s="13"/>
      <c r="F199" s="13"/>
      <c r="G199" s="13" t="s">
        <v>1202</v>
      </c>
      <c r="H199" s="13" t="s">
        <v>1181</v>
      </c>
      <c r="I199" s="13" t="s">
        <v>1203</v>
      </c>
      <c r="J199" s="13" t="s">
        <v>1204</v>
      </c>
      <c r="K199" s="13" t="s">
        <v>1205</v>
      </c>
      <c r="L199" s="15" t="s">
        <v>1206</v>
      </c>
      <c r="M199" s="13"/>
      <c r="N199" s="16"/>
      <c r="O199" s="13"/>
      <c r="P199" s="16"/>
      <c r="Q199" s="16"/>
      <c r="R199" s="16"/>
      <c r="S199" s="16"/>
      <c r="T199" s="16"/>
      <c r="U199" s="16"/>
      <c r="V199" s="16"/>
      <c r="W199" s="16"/>
      <c r="X199" s="16"/>
    </row>
    <row r="200">
      <c r="A200" s="13" t="s">
        <v>1207</v>
      </c>
      <c r="B200" s="13" t="s">
        <v>163</v>
      </c>
      <c r="C200" s="13" t="s">
        <v>50</v>
      </c>
      <c r="D200" s="15" t="s">
        <v>1174</v>
      </c>
      <c r="E200" s="13"/>
      <c r="F200" s="13"/>
      <c r="G200" s="13" t="s">
        <v>1208</v>
      </c>
      <c r="H200" s="13" t="s">
        <v>1181</v>
      </c>
      <c r="I200" s="15" t="s">
        <v>1209</v>
      </c>
      <c r="J200" s="13"/>
      <c r="K200" s="13" t="s">
        <v>1210</v>
      </c>
      <c r="L200" s="15" t="s">
        <v>1211</v>
      </c>
      <c r="M200" s="13"/>
      <c r="N200" s="16"/>
      <c r="O200" s="13"/>
      <c r="P200" s="16"/>
      <c r="Q200" s="16"/>
      <c r="R200" s="16"/>
      <c r="S200" s="16"/>
      <c r="T200" s="16"/>
      <c r="U200" s="16"/>
      <c r="V200" s="16"/>
      <c r="W200" s="16"/>
      <c r="X200" s="16"/>
    </row>
    <row r="201">
      <c r="A201" s="13" t="s">
        <v>1212</v>
      </c>
      <c r="B201" s="13" t="s">
        <v>78</v>
      </c>
      <c r="C201" s="15" t="s">
        <v>1213</v>
      </c>
      <c r="D201" s="13"/>
      <c r="E201" s="13"/>
      <c r="F201" s="13"/>
      <c r="G201" s="13" t="s">
        <v>1214</v>
      </c>
      <c r="H201" s="13" t="s">
        <v>1215</v>
      </c>
      <c r="I201" s="13" t="s">
        <v>1216</v>
      </c>
      <c r="J201" s="13" t="s">
        <v>1217</v>
      </c>
      <c r="K201" s="13" t="s">
        <v>1218</v>
      </c>
      <c r="L201" s="15" t="s">
        <v>1219</v>
      </c>
      <c r="M201" s="16"/>
      <c r="N201" s="13"/>
      <c r="O201" s="13"/>
      <c r="P201" s="13"/>
      <c r="Q201" s="16"/>
      <c r="R201" s="16"/>
      <c r="S201" s="16"/>
      <c r="T201" s="16"/>
      <c r="U201" s="16"/>
      <c r="V201" s="16"/>
      <c r="W201" s="16"/>
      <c r="X201" s="16"/>
    </row>
    <row r="202">
      <c r="A202" s="13" t="s">
        <v>1220</v>
      </c>
      <c r="B202" s="13" t="s">
        <v>23</v>
      </c>
      <c r="C202" s="15" t="s">
        <v>1221</v>
      </c>
      <c r="D202" s="13"/>
      <c r="E202" s="13"/>
      <c r="F202" s="13"/>
      <c r="G202" s="13" t="s">
        <v>1222</v>
      </c>
      <c r="H202" s="13" t="s">
        <v>1215</v>
      </c>
      <c r="I202" s="13" t="s">
        <v>1223</v>
      </c>
      <c r="J202" s="13" t="s">
        <v>1224</v>
      </c>
      <c r="K202" s="13" t="s">
        <v>1225</v>
      </c>
      <c r="L202" s="15" t="s">
        <v>1226</v>
      </c>
      <c r="M202" s="16"/>
      <c r="N202" s="13"/>
      <c r="O202" s="13"/>
      <c r="P202" s="13"/>
      <c r="Q202" s="16"/>
      <c r="R202" s="16"/>
      <c r="S202" s="16"/>
      <c r="T202" s="16"/>
      <c r="U202" s="16"/>
      <c r="V202" s="16"/>
      <c r="W202" s="16"/>
      <c r="X202" s="16"/>
    </row>
    <row r="203">
      <c r="A203" s="13" t="s">
        <v>1227</v>
      </c>
      <c r="B203" s="13" t="s">
        <v>107</v>
      </c>
      <c r="C203" s="15" t="s">
        <v>71</v>
      </c>
      <c r="D203" s="13"/>
      <c r="E203" s="13"/>
      <c r="F203" s="13"/>
      <c r="G203" s="13" t="s">
        <v>1228</v>
      </c>
      <c r="H203" s="13" t="s">
        <v>1215</v>
      </c>
      <c r="I203" s="13" t="s">
        <v>1229</v>
      </c>
      <c r="J203" s="13" t="s">
        <v>1230</v>
      </c>
      <c r="K203" s="15" t="s">
        <v>1231</v>
      </c>
      <c r="L203" s="13"/>
      <c r="M203" s="16"/>
      <c r="N203" s="13"/>
      <c r="O203" s="13"/>
      <c r="P203" s="13"/>
      <c r="Q203" s="16"/>
      <c r="R203" s="16"/>
      <c r="S203" s="16"/>
      <c r="T203" s="16"/>
      <c r="U203" s="16"/>
      <c r="V203" s="16"/>
      <c r="W203" s="16"/>
      <c r="X203" s="16"/>
    </row>
    <row r="204">
      <c r="A204" s="13" t="s">
        <v>1232</v>
      </c>
      <c r="B204" s="13" t="s">
        <v>15</v>
      </c>
      <c r="C204" s="15" t="s">
        <v>71</v>
      </c>
      <c r="D204" s="13"/>
      <c r="E204" s="13"/>
      <c r="F204" s="13"/>
      <c r="G204" s="13" t="s">
        <v>1233</v>
      </c>
      <c r="H204" s="13" t="s">
        <v>1234</v>
      </c>
      <c r="I204" s="13" t="s">
        <v>1235</v>
      </c>
      <c r="J204" s="13" t="s">
        <v>1236</v>
      </c>
      <c r="K204" s="15" t="s">
        <v>1237</v>
      </c>
      <c r="L204" s="13"/>
      <c r="M204" s="16"/>
      <c r="N204" s="13"/>
      <c r="O204" s="13"/>
      <c r="P204" s="13"/>
      <c r="Q204" s="16"/>
      <c r="R204" s="16"/>
      <c r="S204" s="16"/>
      <c r="T204" s="16"/>
      <c r="U204" s="16"/>
      <c r="V204" s="16"/>
      <c r="W204" s="16"/>
      <c r="X204" s="16"/>
    </row>
    <row r="205">
      <c r="A205" s="13" t="s">
        <v>1238</v>
      </c>
      <c r="B205" s="13" t="s">
        <v>30</v>
      </c>
      <c r="C205" s="15" t="s">
        <v>170</v>
      </c>
      <c r="D205" s="13"/>
      <c r="E205" s="13"/>
      <c r="F205" s="13"/>
      <c r="G205" s="13" t="s">
        <v>1239</v>
      </c>
      <c r="H205" s="15" t="s">
        <v>1240</v>
      </c>
      <c r="I205" s="13" t="s">
        <v>1241</v>
      </c>
      <c r="J205" s="13" t="s">
        <v>1242</v>
      </c>
      <c r="K205" s="15" t="s">
        <v>1243</v>
      </c>
      <c r="L205" s="13"/>
      <c r="M205" s="13"/>
      <c r="N205" s="16"/>
      <c r="O205" s="13"/>
      <c r="P205" s="13"/>
      <c r="Q205" s="16"/>
      <c r="R205" s="16"/>
      <c r="S205" s="16"/>
      <c r="T205" s="16"/>
      <c r="U205" s="16"/>
      <c r="V205" s="16"/>
      <c r="W205" s="16"/>
      <c r="X205" s="16"/>
    </row>
    <row r="206">
      <c r="A206" s="13" t="s">
        <v>1244</v>
      </c>
      <c r="B206" s="13" t="s">
        <v>15</v>
      </c>
      <c r="C206" s="15" t="s">
        <v>1245</v>
      </c>
      <c r="D206" s="13"/>
      <c r="E206" s="13"/>
      <c r="F206" s="13"/>
      <c r="G206" s="13" t="s">
        <v>1246</v>
      </c>
      <c r="H206" s="15" t="s">
        <v>1240</v>
      </c>
      <c r="I206" s="13" t="s">
        <v>1247</v>
      </c>
      <c r="J206" s="13" t="s">
        <v>1247</v>
      </c>
      <c r="K206" s="13" t="s">
        <v>1248</v>
      </c>
      <c r="L206" s="15" t="s">
        <v>1249</v>
      </c>
      <c r="M206" s="13"/>
      <c r="N206" s="16"/>
      <c r="O206" s="13"/>
      <c r="P206" s="13"/>
      <c r="Q206" s="16"/>
      <c r="R206" s="16"/>
      <c r="S206" s="16"/>
      <c r="T206" s="16"/>
      <c r="U206" s="16"/>
      <c r="V206" s="16"/>
      <c r="W206" s="16"/>
      <c r="X206" s="16"/>
    </row>
    <row r="207">
      <c r="A207" s="13" t="s">
        <v>1250</v>
      </c>
      <c r="B207" s="13" t="s">
        <v>107</v>
      </c>
      <c r="C207" s="15" t="s">
        <v>170</v>
      </c>
      <c r="D207" s="13"/>
      <c r="E207" s="13"/>
      <c r="F207" s="13"/>
      <c r="G207" s="13" t="s">
        <v>1251</v>
      </c>
      <c r="H207" s="15" t="s">
        <v>1240</v>
      </c>
      <c r="I207" s="15" t="s">
        <v>1252</v>
      </c>
      <c r="J207" s="13"/>
      <c r="K207" s="13" t="s">
        <v>1253</v>
      </c>
      <c r="L207" s="15" t="s">
        <v>1254</v>
      </c>
      <c r="M207" s="13"/>
      <c r="N207" s="16"/>
      <c r="O207" s="13"/>
      <c r="P207" s="13"/>
      <c r="Q207" s="16"/>
      <c r="R207" s="16"/>
      <c r="S207" s="16"/>
      <c r="T207" s="16"/>
      <c r="U207" s="16"/>
      <c r="V207" s="16"/>
      <c r="W207" s="16"/>
      <c r="X207" s="16"/>
    </row>
    <row r="208">
      <c r="A208" s="13" t="s">
        <v>1255</v>
      </c>
      <c r="B208" s="13" t="s">
        <v>23</v>
      </c>
      <c r="C208" s="14" t="s">
        <v>299</v>
      </c>
      <c r="D208" s="13" t="s">
        <v>1256</v>
      </c>
      <c r="E208" s="13"/>
      <c r="F208" s="13"/>
      <c r="G208" s="13" t="s">
        <v>1257</v>
      </c>
      <c r="H208" s="15" t="s">
        <v>1240</v>
      </c>
      <c r="I208" s="15" t="s">
        <v>1258</v>
      </c>
      <c r="J208" s="13"/>
      <c r="K208" s="13" t="s">
        <v>1259</v>
      </c>
      <c r="L208" s="15" t="s">
        <v>1260</v>
      </c>
      <c r="M208" s="13"/>
      <c r="N208" s="16"/>
      <c r="O208" s="13"/>
      <c r="P208" s="13"/>
      <c r="Q208" s="16"/>
      <c r="R208" s="16"/>
      <c r="S208" s="16"/>
      <c r="T208" s="16"/>
      <c r="U208" s="16"/>
      <c r="V208" s="16"/>
      <c r="W208" s="16"/>
      <c r="X208" s="16"/>
    </row>
    <row r="209">
      <c r="A209" s="13" t="s">
        <v>1261</v>
      </c>
      <c r="B209" s="13" t="s">
        <v>293</v>
      </c>
      <c r="C209" s="14" t="s">
        <v>144</v>
      </c>
      <c r="D209" s="15" t="s">
        <v>51</v>
      </c>
      <c r="E209" s="13"/>
      <c r="F209" s="13"/>
      <c r="G209" s="13" t="s">
        <v>1262</v>
      </c>
      <c r="H209" s="15" t="s">
        <v>1240</v>
      </c>
      <c r="I209" s="13" t="s">
        <v>1263</v>
      </c>
      <c r="J209" s="13" t="s">
        <v>1264</v>
      </c>
      <c r="K209" s="13" t="s">
        <v>1265</v>
      </c>
      <c r="L209" s="15" t="s">
        <v>1266</v>
      </c>
      <c r="M209" s="13"/>
      <c r="N209" s="16"/>
      <c r="O209" s="13"/>
      <c r="P209" s="13"/>
      <c r="Q209" s="16"/>
      <c r="R209" s="16"/>
      <c r="S209" s="16"/>
      <c r="T209" s="16"/>
      <c r="U209" s="16"/>
      <c r="V209" s="16"/>
      <c r="W209" s="16"/>
      <c r="X209" s="16"/>
    </row>
    <row r="210">
      <c r="A210" s="13" t="s">
        <v>1267</v>
      </c>
      <c r="B210" s="13" t="s">
        <v>30</v>
      </c>
      <c r="C210" s="15" t="s">
        <v>1133</v>
      </c>
      <c r="D210" s="13"/>
      <c r="E210" s="13"/>
      <c r="F210" s="13"/>
      <c r="G210" s="13" t="s">
        <v>1268</v>
      </c>
      <c r="H210" s="15" t="s">
        <v>1240</v>
      </c>
      <c r="I210" s="13" t="s">
        <v>1269</v>
      </c>
      <c r="J210" s="13" t="s">
        <v>1270</v>
      </c>
      <c r="K210" s="13" t="s">
        <v>1271</v>
      </c>
      <c r="L210" s="15" t="s">
        <v>1272</v>
      </c>
      <c r="M210" s="13"/>
      <c r="N210" s="16"/>
      <c r="O210" s="13"/>
      <c r="P210" s="13"/>
      <c r="Q210" s="16"/>
      <c r="R210" s="16"/>
      <c r="S210" s="16"/>
      <c r="T210" s="16"/>
      <c r="U210" s="16"/>
      <c r="V210" s="16"/>
      <c r="W210" s="16"/>
      <c r="X210" s="16"/>
    </row>
    <row r="211">
      <c r="A211" s="13" t="s">
        <v>1273</v>
      </c>
      <c r="B211" s="13" t="s">
        <v>23</v>
      </c>
      <c r="C211" s="15" t="s">
        <v>1274</v>
      </c>
      <c r="D211" s="13"/>
      <c r="E211" s="13"/>
      <c r="F211" s="13"/>
      <c r="G211" s="13" t="s">
        <v>1275</v>
      </c>
      <c r="H211" s="15" t="s">
        <v>1240</v>
      </c>
      <c r="I211" s="13" t="s">
        <v>1276</v>
      </c>
      <c r="J211" s="13" t="s">
        <v>1277</v>
      </c>
      <c r="K211" s="13" t="s">
        <v>1278</v>
      </c>
      <c r="L211" s="15" t="s">
        <v>1279</v>
      </c>
      <c r="M211" s="13"/>
      <c r="N211" s="16"/>
      <c r="O211" s="13"/>
      <c r="P211" s="13"/>
      <c r="Q211" s="16"/>
      <c r="R211" s="16"/>
      <c r="S211" s="16"/>
      <c r="T211" s="16"/>
      <c r="U211" s="16"/>
      <c r="V211" s="16"/>
      <c r="W211" s="16"/>
      <c r="X211" s="16"/>
    </row>
    <row r="212">
      <c r="A212" s="13" t="s">
        <v>1280</v>
      </c>
      <c r="B212" s="13" t="s">
        <v>23</v>
      </c>
      <c r="C212" s="15" t="s">
        <v>1076</v>
      </c>
      <c r="D212" s="13"/>
      <c r="E212" s="13"/>
      <c r="F212" s="13"/>
      <c r="G212" s="13" t="s">
        <v>1281</v>
      </c>
      <c r="H212" s="15" t="s">
        <v>1240</v>
      </c>
      <c r="I212" s="15" t="s">
        <v>1282</v>
      </c>
      <c r="J212" s="13"/>
      <c r="K212" s="13" t="s">
        <v>1283</v>
      </c>
      <c r="L212" s="15" t="s">
        <v>1284</v>
      </c>
      <c r="M212" s="13"/>
      <c r="N212" s="16"/>
      <c r="O212" s="13"/>
      <c r="P212" s="13"/>
      <c r="Q212" s="16"/>
      <c r="R212" s="16"/>
      <c r="S212" s="16"/>
      <c r="T212" s="16"/>
      <c r="U212" s="16"/>
      <c r="V212" s="16"/>
      <c r="W212" s="16"/>
      <c r="X212" s="16"/>
    </row>
    <row r="213">
      <c r="A213" s="13" t="s">
        <v>1285</v>
      </c>
      <c r="B213" s="13" t="s">
        <v>23</v>
      </c>
      <c r="C213" s="15" t="s">
        <v>1213</v>
      </c>
      <c r="D213" s="13"/>
      <c r="E213" s="13"/>
      <c r="F213" s="13"/>
      <c r="G213" s="13" t="s">
        <v>1286</v>
      </c>
      <c r="H213" s="15" t="s">
        <v>1240</v>
      </c>
      <c r="I213" s="15" t="s">
        <v>1287</v>
      </c>
      <c r="J213" s="13"/>
      <c r="K213" s="13" t="s">
        <v>1288</v>
      </c>
      <c r="L213" s="15" t="s">
        <v>1289</v>
      </c>
      <c r="M213" s="13"/>
      <c r="N213" s="16"/>
      <c r="O213" s="13"/>
      <c r="P213" s="13"/>
      <c r="Q213" s="16"/>
      <c r="R213" s="16"/>
      <c r="S213" s="16"/>
      <c r="T213" s="16"/>
      <c r="U213" s="16"/>
      <c r="V213" s="16"/>
      <c r="W213" s="16"/>
      <c r="X213" s="16"/>
    </row>
    <row r="214">
      <c r="A214" s="13" t="s">
        <v>1290</v>
      </c>
      <c r="B214" s="13" t="s">
        <v>30</v>
      </c>
      <c r="C214" s="15" t="s">
        <v>137</v>
      </c>
      <c r="D214" s="13"/>
      <c r="E214" s="13"/>
      <c r="F214" s="13"/>
      <c r="G214" s="13" t="s">
        <v>1291</v>
      </c>
      <c r="H214" s="15" t="s">
        <v>1292</v>
      </c>
      <c r="I214" s="13" t="s">
        <v>1293</v>
      </c>
      <c r="J214" s="13" t="s">
        <v>1294</v>
      </c>
      <c r="K214" s="13" t="s">
        <v>1295</v>
      </c>
      <c r="L214" s="15" t="s">
        <v>1296</v>
      </c>
      <c r="M214" s="13"/>
      <c r="N214" s="16"/>
      <c r="O214" s="13"/>
      <c r="P214" s="13"/>
      <c r="Q214" s="16"/>
      <c r="R214" s="16"/>
      <c r="S214" s="16"/>
      <c r="T214" s="16"/>
      <c r="U214" s="16"/>
      <c r="V214" s="16"/>
      <c r="W214" s="16"/>
      <c r="X214" s="16"/>
    </row>
    <row r="215">
      <c r="A215" s="13" t="s">
        <v>1297</v>
      </c>
      <c r="B215" s="13" t="s">
        <v>177</v>
      </c>
      <c r="C215" s="14" t="s">
        <v>1298</v>
      </c>
      <c r="D215" s="15" t="s">
        <v>1299</v>
      </c>
      <c r="E215" s="13"/>
      <c r="F215" s="13"/>
      <c r="G215" s="13" t="s">
        <v>1300</v>
      </c>
      <c r="H215" s="15" t="s">
        <v>1292</v>
      </c>
      <c r="I215" s="13" t="s">
        <v>1301</v>
      </c>
      <c r="J215" s="13" t="s">
        <v>1302</v>
      </c>
      <c r="K215" s="13" t="s">
        <v>1303</v>
      </c>
      <c r="L215" s="15" t="s">
        <v>1304</v>
      </c>
      <c r="M215" s="13"/>
      <c r="N215" s="16"/>
      <c r="O215" s="13"/>
      <c r="P215" s="13"/>
      <c r="Q215" s="16"/>
      <c r="R215" s="16"/>
      <c r="S215" s="16"/>
      <c r="T215" s="16"/>
      <c r="U215" s="16"/>
      <c r="V215" s="16"/>
      <c r="W215" s="16"/>
      <c r="X215" s="16"/>
    </row>
    <row r="216">
      <c r="A216" s="13" t="s">
        <v>1305</v>
      </c>
      <c r="B216" s="13" t="s">
        <v>15</v>
      </c>
      <c r="C216" s="14" t="s">
        <v>71</v>
      </c>
      <c r="D216" s="15" t="s">
        <v>51</v>
      </c>
      <c r="E216" s="13"/>
      <c r="F216" s="13"/>
      <c r="G216" s="13" t="s">
        <v>1306</v>
      </c>
      <c r="H216" s="13" t="s">
        <v>1307</v>
      </c>
      <c r="I216" s="13" t="s">
        <v>1308</v>
      </c>
      <c r="J216" s="13" t="s">
        <v>1308</v>
      </c>
      <c r="K216" s="15" t="s">
        <v>1309</v>
      </c>
      <c r="L216" s="13"/>
      <c r="M216" s="13"/>
      <c r="N216" s="16"/>
      <c r="O216" s="13"/>
      <c r="P216" s="13"/>
      <c r="Q216" s="16"/>
      <c r="R216" s="16"/>
      <c r="S216" s="16"/>
      <c r="T216" s="16"/>
      <c r="U216" s="16"/>
      <c r="V216" s="16"/>
      <c r="W216" s="16"/>
      <c r="X216" s="16"/>
    </row>
    <row r="217">
      <c r="A217" s="13" t="s">
        <v>1310</v>
      </c>
      <c r="B217" s="13" t="s">
        <v>30</v>
      </c>
      <c r="C217" s="14" t="s">
        <v>1311</v>
      </c>
      <c r="D217" s="15" t="s">
        <v>51</v>
      </c>
      <c r="E217" s="13"/>
      <c r="F217" s="13"/>
      <c r="G217" s="13" t="s">
        <v>1312</v>
      </c>
      <c r="H217" s="13" t="s">
        <v>1313</v>
      </c>
      <c r="I217" s="15" t="s">
        <v>1314</v>
      </c>
      <c r="J217" s="13"/>
      <c r="K217" s="13" t="s">
        <v>1315</v>
      </c>
      <c r="L217" s="15" t="s">
        <v>1316</v>
      </c>
      <c r="M217" s="13"/>
      <c r="N217" s="16"/>
      <c r="O217" s="13"/>
      <c r="P217" s="13"/>
      <c r="Q217" s="16"/>
      <c r="R217" s="16"/>
      <c r="S217" s="16"/>
      <c r="T217" s="16"/>
      <c r="U217" s="16"/>
      <c r="V217" s="16"/>
      <c r="W217" s="16"/>
      <c r="X217" s="16"/>
    </row>
    <row r="218">
      <c r="A218" s="13" t="s">
        <v>1317</v>
      </c>
      <c r="B218" s="13" t="s">
        <v>30</v>
      </c>
      <c r="C218" s="15" t="s">
        <v>16</v>
      </c>
      <c r="D218" s="13"/>
      <c r="E218" s="13"/>
      <c r="F218" s="13"/>
      <c r="G218" s="13" t="s">
        <v>1318</v>
      </c>
      <c r="H218" s="13" t="s">
        <v>1319</v>
      </c>
      <c r="I218" s="15" t="s">
        <v>1320</v>
      </c>
      <c r="J218" s="13"/>
      <c r="K218" s="13" t="s">
        <v>1321</v>
      </c>
      <c r="L218" s="15" t="s">
        <v>1322</v>
      </c>
      <c r="M218" s="13"/>
      <c r="N218" s="16"/>
      <c r="O218" s="13"/>
      <c r="P218" s="16"/>
      <c r="Q218" s="16"/>
      <c r="R218" s="16"/>
      <c r="S218" s="16"/>
      <c r="T218" s="16"/>
      <c r="U218" s="16"/>
      <c r="V218" s="16"/>
      <c r="W218" s="16"/>
      <c r="X218" s="16"/>
    </row>
    <row r="219">
      <c r="A219" s="13" t="s">
        <v>1323</v>
      </c>
      <c r="B219" s="13" t="s">
        <v>107</v>
      </c>
      <c r="C219" s="15" t="s">
        <v>144</v>
      </c>
      <c r="D219" s="13"/>
      <c r="E219" s="13"/>
      <c r="F219" s="13"/>
      <c r="G219" s="13" t="s">
        <v>1324</v>
      </c>
      <c r="H219" s="13" t="s">
        <v>1325</v>
      </c>
      <c r="I219" s="15" t="s">
        <v>1326</v>
      </c>
      <c r="J219" s="13"/>
      <c r="K219" s="13" t="s">
        <v>1327</v>
      </c>
      <c r="L219" s="15" t="s">
        <v>1328</v>
      </c>
      <c r="M219" s="13"/>
      <c r="N219" s="16"/>
      <c r="O219" s="13"/>
      <c r="P219" s="16"/>
      <c r="Q219" s="16"/>
      <c r="R219" s="16"/>
      <c r="S219" s="16"/>
      <c r="T219" s="16"/>
      <c r="U219" s="16"/>
      <c r="V219" s="16"/>
      <c r="W219" s="16"/>
      <c r="X219" s="16"/>
    </row>
    <row r="220">
      <c r="A220" s="13" t="s">
        <v>1329</v>
      </c>
      <c r="B220" s="13" t="s">
        <v>30</v>
      </c>
      <c r="C220" s="13" t="s">
        <v>50</v>
      </c>
      <c r="D220" s="15" t="s">
        <v>1174</v>
      </c>
      <c r="E220" s="13"/>
      <c r="F220" s="13"/>
      <c r="G220" s="13" t="s">
        <v>1330</v>
      </c>
      <c r="H220" s="13" t="s">
        <v>1325</v>
      </c>
      <c r="I220" s="13" t="s">
        <v>1331</v>
      </c>
      <c r="J220" s="13" t="s">
        <v>1332</v>
      </c>
      <c r="K220" s="13" t="s">
        <v>1333</v>
      </c>
      <c r="L220" s="15" t="s">
        <v>1334</v>
      </c>
      <c r="M220" s="13"/>
      <c r="N220" s="16"/>
      <c r="O220" s="13"/>
      <c r="P220" s="16"/>
      <c r="Q220" s="16"/>
      <c r="R220" s="16"/>
      <c r="S220" s="16"/>
      <c r="T220" s="16"/>
      <c r="U220" s="16"/>
      <c r="V220" s="16"/>
      <c r="W220" s="16"/>
      <c r="X220" s="16"/>
    </row>
    <row r="221">
      <c r="A221" s="13" t="s">
        <v>1335</v>
      </c>
      <c r="B221" s="13" t="s">
        <v>107</v>
      </c>
      <c r="C221" s="14" t="s">
        <v>144</v>
      </c>
      <c r="D221" s="15" t="s">
        <v>1174</v>
      </c>
      <c r="E221" s="13"/>
      <c r="F221" s="13"/>
      <c r="G221" s="13" t="s">
        <v>1336</v>
      </c>
      <c r="H221" s="13" t="s">
        <v>1325</v>
      </c>
      <c r="I221" s="15" t="s">
        <v>1337</v>
      </c>
      <c r="J221" s="13"/>
      <c r="K221" s="13" t="s">
        <v>1338</v>
      </c>
      <c r="L221" s="15" t="s">
        <v>1339</v>
      </c>
      <c r="M221" s="13"/>
      <c r="N221" s="16"/>
      <c r="O221" s="13"/>
      <c r="P221" s="16"/>
      <c r="Q221" s="16"/>
      <c r="R221" s="16"/>
      <c r="S221" s="16"/>
      <c r="T221" s="16"/>
      <c r="U221" s="16"/>
      <c r="V221" s="16"/>
      <c r="W221" s="16"/>
      <c r="X221" s="16"/>
    </row>
    <row r="222">
      <c r="A222" s="13" t="s">
        <v>1340</v>
      </c>
      <c r="B222" s="13" t="s">
        <v>1341</v>
      </c>
      <c r="C222" s="13" t="s">
        <v>50</v>
      </c>
      <c r="D222" s="15" t="s">
        <v>1174</v>
      </c>
      <c r="E222" s="13"/>
      <c r="F222" s="13"/>
      <c r="G222" s="13" t="s">
        <v>1342</v>
      </c>
      <c r="H222" s="13" t="s">
        <v>1325</v>
      </c>
      <c r="I222" s="15" t="s">
        <v>1343</v>
      </c>
      <c r="J222" s="13"/>
      <c r="K222" s="15" t="s">
        <v>1344</v>
      </c>
      <c r="L222" s="13"/>
      <c r="M222" s="13"/>
      <c r="N222" s="16"/>
      <c r="O222" s="13"/>
      <c r="P222" s="16"/>
      <c r="Q222" s="16"/>
      <c r="R222" s="16"/>
      <c r="S222" s="16"/>
      <c r="T222" s="16"/>
      <c r="U222" s="16"/>
      <c r="V222" s="16"/>
      <c r="W222" s="16"/>
      <c r="X222" s="16"/>
    </row>
    <row r="223">
      <c r="A223" s="13" t="s">
        <v>1345</v>
      </c>
      <c r="B223" s="13" t="s">
        <v>177</v>
      </c>
      <c r="C223" s="13" t="s">
        <v>50</v>
      </c>
      <c r="D223" s="15" t="s">
        <v>1174</v>
      </c>
      <c r="E223" s="13"/>
      <c r="F223" s="13"/>
      <c r="G223" s="13" t="s">
        <v>1346</v>
      </c>
      <c r="H223" s="13" t="s">
        <v>1325</v>
      </c>
      <c r="I223" s="13" t="s">
        <v>1347</v>
      </c>
      <c r="J223" s="13" t="s">
        <v>1348</v>
      </c>
      <c r="K223" s="15" t="s">
        <v>1349</v>
      </c>
      <c r="L223" s="13"/>
      <c r="M223" s="13"/>
      <c r="N223" s="16"/>
      <c r="O223" s="13"/>
      <c r="P223" s="16"/>
      <c r="Q223" s="16"/>
      <c r="R223" s="16"/>
      <c r="S223" s="16"/>
      <c r="T223" s="16"/>
      <c r="U223" s="16"/>
      <c r="V223" s="16"/>
      <c r="W223" s="16"/>
      <c r="X223" s="16"/>
    </row>
    <row r="224">
      <c r="A224" s="13" t="s">
        <v>1350</v>
      </c>
      <c r="B224" s="13" t="s">
        <v>23</v>
      </c>
      <c r="C224" s="15" t="s">
        <v>1351</v>
      </c>
      <c r="D224" s="13"/>
      <c r="E224" s="13"/>
      <c r="F224" s="13"/>
      <c r="G224" s="13" t="s">
        <v>1352</v>
      </c>
      <c r="H224" s="13" t="s">
        <v>1325</v>
      </c>
      <c r="I224" s="13" t="s">
        <v>1353</v>
      </c>
      <c r="J224" s="13" t="s">
        <v>1353</v>
      </c>
      <c r="K224" s="13" t="s">
        <v>1354</v>
      </c>
      <c r="L224" s="15" t="s">
        <v>1355</v>
      </c>
      <c r="M224" s="13"/>
      <c r="N224" s="16"/>
      <c r="O224" s="13"/>
      <c r="P224" s="16"/>
      <c r="Q224" s="16"/>
      <c r="R224" s="16"/>
      <c r="S224" s="16"/>
      <c r="T224" s="16"/>
      <c r="U224" s="16"/>
      <c r="V224" s="16"/>
      <c r="W224" s="16"/>
      <c r="X224" s="16"/>
    </row>
    <row r="225">
      <c r="A225" s="13" t="s">
        <v>1356</v>
      </c>
      <c r="B225" s="13" t="s">
        <v>1341</v>
      </c>
      <c r="C225" s="15" t="s">
        <v>882</v>
      </c>
      <c r="D225" s="13"/>
      <c r="E225" s="13"/>
      <c r="F225" s="13"/>
      <c r="G225" s="13" t="s">
        <v>1357</v>
      </c>
      <c r="H225" s="13" t="s">
        <v>1325</v>
      </c>
      <c r="I225" s="13" t="s">
        <v>1358</v>
      </c>
      <c r="J225" s="13" t="s">
        <v>1359</v>
      </c>
      <c r="K225" s="13" t="s">
        <v>1360</v>
      </c>
      <c r="L225" s="15" t="s">
        <v>1361</v>
      </c>
      <c r="M225" s="13"/>
      <c r="N225" s="16"/>
      <c r="O225" s="13"/>
      <c r="P225" s="16"/>
      <c r="Q225" s="16"/>
      <c r="R225" s="16"/>
      <c r="S225" s="16"/>
      <c r="T225" s="16"/>
      <c r="U225" s="16"/>
      <c r="V225" s="16"/>
      <c r="W225" s="16"/>
      <c r="X225" s="16"/>
    </row>
    <row r="226">
      <c r="A226" s="13" t="s">
        <v>1362</v>
      </c>
      <c r="B226" s="13" t="s">
        <v>345</v>
      </c>
      <c r="C226" s="15" t="s">
        <v>16</v>
      </c>
      <c r="D226" s="13"/>
      <c r="E226" s="13"/>
      <c r="F226" s="13"/>
      <c r="G226" s="13" t="s">
        <v>1363</v>
      </c>
      <c r="H226" s="13" t="s">
        <v>1325</v>
      </c>
      <c r="I226" s="15" t="s">
        <v>1364</v>
      </c>
      <c r="J226" s="13"/>
      <c r="K226" s="13" t="s">
        <v>1365</v>
      </c>
      <c r="L226" s="15" t="s">
        <v>1366</v>
      </c>
      <c r="M226" s="13"/>
      <c r="N226" s="16"/>
      <c r="O226" s="13"/>
      <c r="P226" s="16"/>
      <c r="Q226" s="16"/>
      <c r="R226" s="16"/>
      <c r="S226" s="16"/>
      <c r="T226" s="16"/>
      <c r="U226" s="16"/>
      <c r="V226" s="16"/>
      <c r="W226" s="16"/>
      <c r="X226" s="16"/>
    </row>
    <row r="227">
      <c r="A227" s="13" t="s">
        <v>1367</v>
      </c>
      <c r="B227" s="13" t="s">
        <v>505</v>
      </c>
      <c r="C227" s="15" t="s">
        <v>1368</v>
      </c>
      <c r="D227" s="13"/>
      <c r="E227" s="13"/>
      <c r="F227" s="13"/>
      <c r="G227" s="13" t="s">
        <v>1369</v>
      </c>
      <c r="H227" s="13" t="s">
        <v>1325</v>
      </c>
      <c r="I227" s="13" t="s">
        <v>1370</v>
      </c>
      <c r="J227" s="13" t="s">
        <v>1371</v>
      </c>
      <c r="K227" s="13" t="s">
        <v>1372</v>
      </c>
      <c r="L227" s="15" t="s">
        <v>1373</v>
      </c>
      <c r="M227" s="13"/>
      <c r="N227" s="16"/>
      <c r="O227" s="13"/>
      <c r="P227" s="16"/>
      <c r="Q227" s="16"/>
      <c r="R227" s="16"/>
      <c r="S227" s="16"/>
      <c r="T227" s="16"/>
      <c r="U227" s="16"/>
      <c r="V227" s="16"/>
      <c r="W227" s="16"/>
      <c r="X227" s="16"/>
    </row>
    <row r="228">
      <c r="A228" s="13" t="s">
        <v>1374</v>
      </c>
      <c r="B228" s="13" t="s">
        <v>107</v>
      </c>
      <c r="C228" s="15" t="s">
        <v>144</v>
      </c>
      <c r="D228" s="13"/>
      <c r="E228" s="13"/>
      <c r="F228" s="13"/>
      <c r="G228" s="13" t="s">
        <v>1375</v>
      </c>
      <c r="H228" s="13" t="s">
        <v>1325</v>
      </c>
      <c r="I228" s="13" t="s">
        <v>1376</v>
      </c>
      <c r="J228" s="13" t="s">
        <v>1377</v>
      </c>
      <c r="K228" s="13" t="s">
        <v>1378</v>
      </c>
      <c r="L228" s="15" t="s">
        <v>1379</v>
      </c>
      <c r="M228" s="13"/>
      <c r="N228" s="16"/>
      <c r="O228" s="13"/>
      <c r="P228" s="16"/>
      <c r="Q228" s="16"/>
      <c r="R228" s="16"/>
      <c r="S228" s="16"/>
      <c r="T228" s="16"/>
      <c r="U228" s="16"/>
      <c r="V228" s="16"/>
      <c r="W228" s="16"/>
      <c r="X228" s="16"/>
    </row>
    <row r="229">
      <c r="A229" s="13" t="s">
        <v>1380</v>
      </c>
      <c r="B229" s="13" t="s">
        <v>30</v>
      </c>
      <c r="C229" s="13" t="s">
        <v>50</v>
      </c>
      <c r="D229" s="15" t="s">
        <v>1174</v>
      </c>
      <c r="E229" s="13"/>
      <c r="F229" s="13"/>
      <c r="G229" s="13" t="s">
        <v>1381</v>
      </c>
      <c r="H229" s="13" t="s">
        <v>1325</v>
      </c>
      <c r="I229" s="15" t="s">
        <v>1382</v>
      </c>
      <c r="J229" s="13"/>
      <c r="K229" s="15" t="s">
        <v>1383</v>
      </c>
      <c r="L229" s="13"/>
      <c r="M229" s="13"/>
      <c r="N229" s="16"/>
      <c r="O229" s="13"/>
      <c r="P229" s="16"/>
      <c r="Q229" s="16"/>
      <c r="R229" s="16"/>
      <c r="S229" s="16"/>
      <c r="T229" s="16"/>
      <c r="U229" s="16"/>
      <c r="V229" s="16"/>
      <c r="W229" s="16"/>
      <c r="X229" s="16"/>
    </row>
    <row r="230">
      <c r="A230" s="13" t="s">
        <v>1384</v>
      </c>
      <c r="B230" s="13" t="s">
        <v>30</v>
      </c>
      <c r="C230" s="14" t="s">
        <v>144</v>
      </c>
      <c r="D230" s="15" t="s">
        <v>1174</v>
      </c>
      <c r="E230" s="13"/>
      <c r="F230" s="13"/>
      <c r="G230" s="13" t="s">
        <v>1385</v>
      </c>
      <c r="H230" s="13" t="s">
        <v>1325</v>
      </c>
      <c r="I230" s="13" t="s">
        <v>1332</v>
      </c>
      <c r="J230" s="13" t="s">
        <v>1386</v>
      </c>
      <c r="K230" s="13" t="s">
        <v>1333</v>
      </c>
      <c r="L230" s="15" t="s">
        <v>1334</v>
      </c>
      <c r="M230" s="13"/>
      <c r="N230" s="16"/>
      <c r="O230" s="13"/>
      <c r="P230" s="16"/>
      <c r="Q230" s="16"/>
      <c r="R230" s="16"/>
      <c r="S230" s="16"/>
      <c r="T230" s="16"/>
      <c r="U230" s="16"/>
      <c r="V230" s="16"/>
      <c r="W230" s="16"/>
      <c r="X230" s="16"/>
    </row>
    <row r="231">
      <c r="A231" s="13" t="s">
        <v>1387</v>
      </c>
      <c r="B231" s="13" t="s">
        <v>1388</v>
      </c>
      <c r="C231" s="13" t="s">
        <v>50</v>
      </c>
      <c r="D231" s="15" t="s">
        <v>1174</v>
      </c>
      <c r="E231" s="13"/>
      <c r="F231" s="13"/>
      <c r="G231" s="13" t="s">
        <v>1389</v>
      </c>
      <c r="H231" s="13" t="s">
        <v>1325</v>
      </c>
      <c r="I231" s="15" t="s">
        <v>1390</v>
      </c>
      <c r="J231" s="13"/>
      <c r="K231" s="15" t="s">
        <v>1391</v>
      </c>
      <c r="L231" s="13"/>
      <c r="M231" s="13"/>
      <c r="N231" s="16"/>
      <c r="O231" s="13"/>
      <c r="P231" s="16"/>
      <c r="Q231" s="16"/>
      <c r="R231" s="16"/>
      <c r="S231" s="16"/>
      <c r="T231" s="16"/>
      <c r="U231" s="16"/>
      <c r="V231" s="16"/>
      <c r="W231" s="16"/>
      <c r="X231" s="16"/>
    </row>
    <row r="232">
      <c r="A232" s="13" t="s">
        <v>1392</v>
      </c>
      <c r="B232" s="13" t="s">
        <v>1393</v>
      </c>
      <c r="C232" s="15" t="s">
        <v>1394</v>
      </c>
      <c r="D232" s="13"/>
      <c r="E232" s="13"/>
      <c r="F232" s="13"/>
      <c r="G232" s="13" t="s">
        <v>1395</v>
      </c>
      <c r="H232" s="13" t="s">
        <v>1325</v>
      </c>
      <c r="I232" s="15" t="s">
        <v>1396</v>
      </c>
      <c r="J232" s="13"/>
      <c r="K232" s="13" t="s">
        <v>1397</v>
      </c>
      <c r="L232" s="15" t="s">
        <v>1398</v>
      </c>
      <c r="M232" s="13"/>
      <c r="N232" s="16"/>
      <c r="O232" s="13"/>
      <c r="P232" s="16"/>
      <c r="Q232" s="16"/>
      <c r="R232" s="16"/>
      <c r="S232" s="16"/>
      <c r="T232" s="16"/>
      <c r="U232" s="16"/>
      <c r="V232" s="16"/>
      <c r="W232" s="16"/>
      <c r="X232" s="16"/>
    </row>
    <row r="233">
      <c r="A233" s="13" t="s">
        <v>1399</v>
      </c>
      <c r="B233" s="13" t="s">
        <v>505</v>
      </c>
      <c r="C233" s="15" t="s">
        <v>1400</v>
      </c>
      <c r="D233" s="13"/>
      <c r="E233" s="13"/>
      <c r="F233" s="13"/>
      <c r="G233" s="13" t="s">
        <v>1401</v>
      </c>
      <c r="H233" s="13" t="s">
        <v>1325</v>
      </c>
      <c r="I233" s="15" t="s">
        <v>1402</v>
      </c>
      <c r="J233" s="13"/>
      <c r="K233" s="13" t="s">
        <v>1403</v>
      </c>
      <c r="L233" s="15" t="s">
        <v>1404</v>
      </c>
      <c r="M233" s="13"/>
      <c r="N233" s="16"/>
      <c r="O233" s="13"/>
      <c r="P233" s="16"/>
      <c r="Q233" s="16"/>
      <c r="R233" s="16"/>
      <c r="S233" s="16"/>
      <c r="T233" s="16"/>
      <c r="U233" s="16"/>
      <c r="V233" s="16"/>
      <c r="W233" s="16"/>
      <c r="X233" s="16"/>
    </row>
    <row r="234">
      <c r="A234" s="13" t="s">
        <v>1405</v>
      </c>
      <c r="B234" s="13" t="s">
        <v>107</v>
      </c>
      <c r="C234" s="15" t="s">
        <v>1406</v>
      </c>
      <c r="D234" s="13"/>
      <c r="E234" s="13"/>
      <c r="F234" s="13"/>
      <c r="G234" s="13" t="s">
        <v>1407</v>
      </c>
      <c r="H234" s="13" t="s">
        <v>1325</v>
      </c>
      <c r="I234" s="15" t="s">
        <v>1408</v>
      </c>
      <c r="J234" s="13"/>
      <c r="K234" s="13" t="s">
        <v>1409</v>
      </c>
      <c r="L234" s="15" t="s">
        <v>1410</v>
      </c>
      <c r="M234" s="13"/>
      <c r="N234" s="16"/>
      <c r="O234" s="13"/>
      <c r="P234" s="16"/>
      <c r="Q234" s="16"/>
      <c r="R234" s="16"/>
      <c r="S234" s="16"/>
      <c r="T234" s="16"/>
      <c r="U234" s="16"/>
      <c r="V234" s="16"/>
      <c r="W234" s="16"/>
      <c r="X234" s="16"/>
    </row>
    <row r="235">
      <c r="A235" s="13" t="s">
        <v>1411</v>
      </c>
      <c r="B235" s="13" t="s">
        <v>107</v>
      </c>
      <c r="C235" s="15" t="s">
        <v>84</v>
      </c>
      <c r="D235" s="13"/>
      <c r="E235" s="13"/>
      <c r="F235" s="13"/>
      <c r="G235" s="13" t="s">
        <v>1412</v>
      </c>
      <c r="H235" s="13" t="s">
        <v>1325</v>
      </c>
      <c r="I235" s="15" t="s">
        <v>1413</v>
      </c>
      <c r="J235" s="13"/>
      <c r="K235" s="13" t="s">
        <v>1414</v>
      </c>
      <c r="L235" s="15" t="s">
        <v>1415</v>
      </c>
      <c r="M235" s="13"/>
      <c r="N235" s="16"/>
      <c r="O235" s="13"/>
      <c r="P235" s="16"/>
      <c r="Q235" s="16"/>
      <c r="R235" s="16"/>
      <c r="S235" s="16"/>
      <c r="T235" s="16"/>
      <c r="U235" s="16"/>
      <c r="V235" s="16"/>
      <c r="W235" s="16"/>
      <c r="X235" s="16"/>
    </row>
    <row r="236">
      <c r="A236" s="13" t="s">
        <v>1416</v>
      </c>
      <c r="B236" s="13" t="s">
        <v>358</v>
      </c>
      <c r="C236" s="15" t="s">
        <v>144</v>
      </c>
      <c r="D236" s="13"/>
      <c r="E236" s="13"/>
      <c r="F236" s="13"/>
      <c r="G236" s="13" t="s">
        <v>1417</v>
      </c>
      <c r="H236" s="13" t="s">
        <v>1325</v>
      </c>
      <c r="I236" s="15" t="s">
        <v>1418</v>
      </c>
      <c r="J236" s="13"/>
      <c r="K236" s="13" t="s">
        <v>1419</v>
      </c>
      <c r="L236" s="15" t="s">
        <v>1420</v>
      </c>
      <c r="M236" s="13"/>
      <c r="N236" s="16"/>
      <c r="O236" s="13"/>
      <c r="P236" s="16"/>
      <c r="Q236" s="16"/>
      <c r="R236" s="16"/>
      <c r="S236" s="16"/>
      <c r="T236" s="16"/>
      <c r="U236" s="16"/>
      <c r="V236" s="16"/>
      <c r="W236" s="16"/>
      <c r="X236" s="16"/>
    </row>
    <row r="237">
      <c r="A237" s="13" t="s">
        <v>1421</v>
      </c>
      <c r="B237" s="13" t="s">
        <v>345</v>
      </c>
      <c r="C237" s="14" t="s">
        <v>144</v>
      </c>
      <c r="D237" s="13" t="s">
        <v>439</v>
      </c>
      <c r="E237" s="13"/>
      <c r="F237" s="13"/>
      <c r="G237" s="13" t="s">
        <v>1422</v>
      </c>
      <c r="H237" s="13" t="s">
        <v>1325</v>
      </c>
      <c r="I237" s="13" t="s">
        <v>1423</v>
      </c>
      <c r="J237" s="13" t="s">
        <v>1424</v>
      </c>
      <c r="K237" s="13" t="s">
        <v>1425</v>
      </c>
      <c r="L237" s="15" t="s">
        <v>1426</v>
      </c>
      <c r="M237" s="13"/>
      <c r="N237" s="16"/>
      <c r="O237" s="13"/>
      <c r="P237" s="16"/>
      <c r="Q237" s="16"/>
      <c r="R237" s="16"/>
      <c r="S237" s="16"/>
      <c r="T237" s="16"/>
      <c r="U237" s="16"/>
      <c r="V237" s="16"/>
      <c r="W237" s="16"/>
      <c r="X237" s="16"/>
    </row>
    <row r="238">
      <c r="A238" s="13" t="s">
        <v>1427</v>
      </c>
      <c r="B238" s="13" t="s">
        <v>1070</v>
      </c>
      <c r="C238" s="15" t="s">
        <v>144</v>
      </c>
      <c r="D238" s="13"/>
      <c r="E238" s="13"/>
      <c r="F238" s="13"/>
      <c r="G238" s="13" t="s">
        <v>1428</v>
      </c>
      <c r="H238" s="13" t="s">
        <v>1325</v>
      </c>
      <c r="I238" s="15" t="s">
        <v>1429</v>
      </c>
      <c r="J238" s="13"/>
      <c r="K238" s="13" t="s">
        <v>1430</v>
      </c>
      <c r="L238" s="15" t="s">
        <v>1431</v>
      </c>
      <c r="M238" s="13"/>
      <c r="N238" s="16"/>
      <c r="O238" s="13"/>
      <c r="P238" s="16"/>
      <c r="Q238" s="16"/>
      <c r="R238" s="16"/>
      <c r="S238" s="16"/>
      <c r="T238" s="16"/>
      <c r="U238" s="16"/>
      <c r="V238" s="16"/>
      <c r="W238" s="16"/>
      <c r="X238" s="16"/>
    </row>
    <row r="239">
      <c r="A239" s="13" t="s">
        <v>1432</v>
      </c>
      <c r="B239" s="13" t="s">
        <v>345</v>
      </c>
      <c r="C239" s="15" t="s">
        <v>144</v>
      </c>
      <c r="D239" s="13"/>
      <c r="E239" s="13"/>
      <c r="F239" s="13"/>
      <c r="G239" s="13" t="s">
        <v>1433</v>
      </c>
      <c r="H239" s="13" t="s">
        <v>1325</v>
      </c>
      <c r="I239" s="13" t="s">
        <v>1434</v>
      </c>
      <c r="J239" s="13" t="s">
        <v>1435</v>
      </c>
      <c r="K239" s="13" t="s">
        <v>1436</v>
      </c>
      <c r="L239" s="15" t="s">
        <v>1437</v>
      </c>
      <c r="M239" s="13"/>
      <c r="N239" s="16"/>
      <c r="O239" s="13"/>
      <c r="P239" s="16"/>
      <c r="Q239" s="16"/>
      <c r="R239" s="16"/>
      <c r="S239" s="16"/>
      <c r="T239" s="16"/>
      <c r="U239" s="16"/>
      <c r="V239" s="16"/>
      <c r="W239" s="16"/>
      <c r="X239" s="16"/>
    </row>
    <row r="240">
      <c r="A240" s="13" t="s">
        <v>1438</v>
      </c>
      <c r="B240" s="13" t="s">
        <v>345</v>
      </c>
      <c r="C240" s="15" t="s">
        <v>882</v>
      </c>
      <c r="D240" s="13"/>
      <c r="E240" s="13"/>
      <c r="F240" s="13"/>
      <c r="G240" s="13" t="s">
        <v>1439</v>
      </c>
      <c r="H240" s="13" t="s">
        <v>1325</v>
      </c>
      <c r="I240" s="13" t="s">
        <v>1440</v>
      </c>
      <c r="J240" s="13" t="s">
        <v>1441</v>
      </c>
      <c r="K240" s="13" t="s">
        <v>1442</v>
      </c>
      <c r="L240" s="15" t="s">
        <v>1443</v>
      </c>
      <c r="M240" s="13"/>
      <c r="N240" s="16"/>
      <c r="O240" s="13"/>
      <c r="P240" s="16"/>
      <c r="Q240" s="16"/>
      <c r="R240" s="16"/>
      <c r="S240" s="16"/>
      <c r="T240" s="16"/>
      <c r="U240" s="16"/>
      <c r="V240" s="16"/>
      <c r="W240" s="16"/>
      <c r="X240" s="16"/>
    </row>
    <row r="241">
      <c r="A241" s="13" t="s">
        <v>1444</v>
      </c>
      <c r="B241" s="13" t="s">
        <v>30</v>
      </c>
      <c r="C241" s="15" t="s">
        <v>16</v>
      </c>
      <c r="D241" s="13"/>
      <c r="E241" s="17">
        <v>1990.0</v>
      </c>
      <c r="F241" s="16"/>
      <c r="G241" s="13" t="s">
        <v>1445</v>
      </c>
      <c r="H241" s="15" t="s">
        <v>1446</v>
      </c>
      <c r="I241" s="15" t="s">
        <v>1447</v>
      </c>
      <c r="J241" s="13"/>
      <c r="K241" s="13" t="s">
        <v>1448</v>
      </c>
      <c r="L241" s="15" t="s">
        <v>1449</v>
      </c>
      <c r="M241" s="13"/>
      <c r="N241" s="16"/>
      <c r="O241" s="13"/>
      <c r="P241" s="16"/>
      <c r="Q241" s="16"/>
      <c r="R241" s="16"/>
      <c r="S241" s="16"/>
      <c r="T241" s="16"/>
      <c r="U241" s="16"/>
      <c r="V241" s="16"/>
      <c r="W241" s="16"/>
      <c r="X241" s="16"/>
    </row>
    <row r="242">
      <c r="A242" s="13" t="s">
        <v>1450</v>
      </c>
      <c r="B242" s="13" t="s">
        <v>177</v>
      </c>
      <c r="C242" s="13" t="s">
        <v>50</v>
      </c>
      <c r="D242" s="15" t="s">
        <v>51</v>
      </c>
      <c r="E242" s="13"/>
      <c r="F242" s="13"/>
      <c r="G242" s="13" t="s">
        <v>1451</v>
      </c>
      <c r="H242" s="15" t="s">
        <v>1446</v>
      </c>
      <c r="I242" s="13" t="s">
        <v>1452</v>
      </c>
      <c r="J242" s="13" t="s">
        <v>1453</v>
      </c>
      <c r="K242" s="13" t="s">
        <v>1454</v>
      </c>
      <c r="L242" s="15" t="s">
        <v>1455</v>
      </c>
      <c r="M242" s="13"/>
      <c r="N242" s="16"/>
      <c r="O242" s="13"/>
      <c r="P242" s="16"/>
      <c r="Q242" s="16"/>
      <c r="R242" s="16"/>
      <c r="S242" s="16"/>
      <c r="T242" s="16"/>
      <c r="U242" s="16"/>
      <c r="V242" s="16"/>
      <c r="W242" s="16"/>
      <c r="X242" s="16"/>
    </row>
    <row r="243">
      <c r="A243" s="13" t="s">
        <v>1456</v>
      </c>
      <c r="B243" s="13" t="s">
        <v>177</v>
      </c>
      <c r="C243" s="15" t="s">
        <v>707</v>
      </c>
      <c r="D243" s="13"/>
      <c r="E243" s="13"/>
      <c r="F243" s="13"/>
      <c r="G243" s="13" t="s">
        <v>1457</v>
      </c>
      <c r="H243" s="15" t="s">
        <v>1446</v>
      </c>
      <c r="I243" s="13" t="s">
        <v>1458</v>
      </c>
      <c r="J243" s="13" t="s">
        <v>1459</v>
      </c>
      <c r="K243" s="13" t="s">
        <v>1460</v>
      </c>
      <c r="L243" s="15" t="s">
        <v>1461</v>
      </c>
      <c r="M243" s="13"/>
      <c r="N243" s="16"/>
      <c r="O243" s="13"/>
      <c r="P243" s="16"/>
      <c r="Q243" s="16"/>
      <c r="R243" s="16"/>
      <c r="S243" s="16"/>
      <c r="T243" s="16"/>
      <c r="U243" s="16"/>
      <c r="V243" s="16"/>
      <c r="W243" s="16"/>
      <c r="X243" s="16"/>
    </row>
    <row r="244">
      <c r="A244" s="13" t="s">
        <v>1462</v>
      </c>
      <c r="B244" s="13" t="s">
        <v>30</v>
      </c>
      <c r="C244" s="15" t="s">
        <v>16</v>
      </c>
      <c r="D244" s="13"/>
      <c r="E244" s="13"/>
      <c r="F244" s="13"/>
      <c r="G244" s="13" t="s">
        <v>1463</v>
      </c>
      <c r="H244" s="15" t="s">
        <v>1446</v>
      </c>
      <c r="I244" s="13" t="s">
        <v>1464</v>
      </c>
      <c r="J244" s="13" t="s">
        <v>1465</v>
      </c>
      <c r="K244" s="13" t="s">
        <v>1466</v>
      </c>
      <c r="L244" s="15" t="s">
        <v>1467</v>
      </c>
      <c r="M244" s="13"/>
      <c r="N244" s="16"/>
      <c r="O244" s="13"/>
      <c r="P244" s="16"/>
      <c r="Q244" s="16"/>
      <c r="R244" s="16"/>
      <c r="S244" s="16"/>
      <c r="T244" s="16"/>
      <c r="U244" s="16"/>
      <c r="V244" s="16"/>
      <c r="W244" s="16"/>
      <c r="X244" s="16"/>
    </row>
    <row r="245">
      <c r="A245" s="13" t="s">
        <v>1468</v>
      </c>
      <c r="B245" s="13" t="s">
        <v>163</v>
      </c>
      <c r="C245" s="15" t="s">
        <v>1057</v>
      </c>
      <c r="D245" s="13"/>
      <c r="E245" s="13"/>
      <c r="F245" s="13"/>
      <c r="G245" s="13" t="s">
        <v>1469</v>
      </c>
      <c r="H245" s="15" t="s">
        <v>1446</v>
      </c>
      <c r="I245" s="13" t="s">
        <v>1470</v>
      </c>
      <c r="J245" s="13" t="s">
        <v>1470</v>
      </c>
      <c r="K245" s="13" t="s">
        <v>1471</v>
      </c>
      <c r="L245" s="15" t="s">
        <v>1472</v>
      </c>
      <c r="M245" s="13"/>
      <c r="N245" s="16"/>
      <c r="O245" s="13"/>
      <c r="P245" s="16"/>
      <c r="Q245" s="16"/>
      <c r="R245" s="16"/>
      <c r="S245" s="16"/>
      <c r="T245" s="16"/>
      <c r="U245" s="16"/>
      <c r="V245" s="16"/>
      <c r="W245" s="16"/>
      <c r="X245" s="16"/>
    </row>
    <row r="246">
      <c r="A246" s="13" t="s">
        <v>1473</v>
      </c>
      <c r="B246" s="13" t="s">
        <v>177</v>
      </c>
      <c r="C246" s="13" t="s">
        <v>50</v>
      </c>
      <c r="D246" s="15" t="s">
        <v>1174</v>
      </c>
      <c r="E246" s="13"/>
      <c r="F246" s="13"/>
      <c r="G246" s="13" t="s">
        <v>1474</v>
      </c>
      <c r="H246" s="15" t="s">
        <v>1446</v>
      </c>
      <c r="I246" s="13" t="s">
        <v>1475</v>
      </c>
      <c r="J246" s="13" t="s">
        <v>1475</v>
      </c>
      <c r="K246" s="13" t="s">
        <v>1476</v>
      </c>
      <c r="L246" s="15" t="s">
        <v>1477</v>
      </c>
      <c r="M246" s="13"/>
      <c r="N246" s="16"/>
      <c r="O246" s="13"/>
      <c r="P246" s="16"/>
      <c r="Q246" s="16"/>
      <c r="R246" s="16"/>
      <c r="S246" s="16"/>
      <c r="T246" s="16"/>
      <c r="U246" s="16"/>
      <c r="V246" s="16"/>
      <c r="W246" s="16"/>
      <c r="X246" s="16"/>
    </row>
    <row r="247">
      <c r="A247" s="13" t="s">
        <v>1478</v>
      </c>
      <c r="B247" s="13" t="s">
        <v>23</v>
      </c>
      <c r="C247" s="15" t="s">
        <v>1479</v>
      </c>
      <c r="D247" s="13"/>
      <c r="E247" s="13"/>
      <c r="F247" s="13"/>
      <c r="G247" s="13" t="s">
        <v>1480</v>
      </c>
      <c r="H247" s="15" t="s">
        <v>1446</v>
      </c>
      <c r="I247" s="13" t="s">
        <v>1481</v>
      </c>
      <c r="J247" s="15" t="s">
        <v>1482</v>
      </c>
      <c r="K247" s="13"/>
      <c r="L247" s="15" t="s">
        <v>1483</v>
      </c>
      <c r="M247" s="13"/>
      <c r="N247" s="16"/>
      <c r="O247" s="13"/>
      <c r="P247" s="16"/>
      <c r="Q247" s="16"/>
      <c r="R247" s="16"/>
      <c r="S247" s="16"/>
      <c r="T247" s="16"/>
      <c r="U247" s="16"/>
      <c r="V247" s="16"/>
      <c r="W247" s="16"/>
      <c r="X247" s="16"/>
    </row>
    <row r="248">
      <c r="A248" s="13" t="s">
        <v>1484</v>
      </c>
      <c r="B248" s="13" t="s">
        <v>78</v>
      </c>
      <c r="C248" s="15" t="s">
        <v>71</v>
      </c>
      <c r="D248" s="13"/>
      <c r="E248" s="13"/>
      <c r="F248" s="13"/>
      <c r="G248" s="13" t="s">
        <v>1485</v>
      </c>
      <c r="H248" s="15" t="s">
        <v>1446</v>
      </c>
      <c r="I248" s="15" t="s">
        <v>1486</v>
      </c>
      <c r="J248" s="13"/>
      <c r="K248" s="13" t="s">
        <v>1487</v>
      </c>
      <c r="L248" s="15" t="s">
        <v>1488</v>
      </c>
      <c r="M248" s="13"/>
      <c r="N248" s="16"/>
      <c r="O248" s="13"/>
      <c r="P248" s="16"/>
      <c r="Q248" s="16"/>
      <c r="R248" s="16"/>
      <c r="S248" s="16"/>
      <c r="T248" s="16"/>
      <c r="U248" s="16"/>
      <c r="V248" s="16"/>
      <c r="W248" s="16"/>
      <c r="X248" s="16"/>
    </row>
    <row r="249">
      <c r="A249" s="13" t="s">
        <v>1489</v>
      </c>
      <c r="B249" s="13" t="s">
        <v>177</v>
      </c>
      <c r="C249" s="13" t="s">
        <v>1490</v>
      </c>
      <c r="D249" s="15" t="s">
        <v>51</v>
      </c>
      <c r="E249" s="13"/>
      <c r="F249" s="13"/>
      <c r="G249" s="13" t="s">
        <v>1491</v>
      </c>
      <c r="H249" s="15" t="s">
        <v>1446</v>
      </c>
      <c r="I249" s="13" t="s">
        <v>1492</v>
      </c>
      <c r="J249" s="13" t="s">
        <v>1493</v>
      </c>
      <c r="K249" s="13" t="s">
        <v>1494</v>
      </c>
      <c r="L249" s="15" t="s">
        <v>1495</v>
      </c>
      <c r="M249" s="13"/>
      <c r="N249" s="16"/>
      <c r="O249" s="13"/>
      <c r="P249" s="16"/>
      <c r="Q249" s="16"/>
      <c r="R249" s="16"/>
      <c r="S249" s="16"/>
      <c r="T249" s="16"/>
      <c r="U249" s="16"/>
      <c r="V249" s="16"/>
      <c r="W249" s="16"/>
      <c r="X249" s="16"/>
    </row>
    <row r="250">
      <c r="A250" s="13" t="s">
        <v>1496</v>
      </c>
      <c r="B250" s="13" t="s">
        <v>23</v>
      </c>
      <c r="C250" s="15" t="s">
        <v>16</v>
      </c>
      <c r="D250" s="13"/>
      <c r="E250" s="13"/>
      <c r="F250" s="13"/>
      <c r="G250" s="13" t="s">
        <v>1497</v>
      </c>
      <c r="H250" s="15" t="s">
        <v>1446</v>
      </c>
      <c r="I250" s="15" t="s">
        <v>1498</v>
      </c>
      <c r="J250" s="13"/>
      <c r="K250" s="13" t="s">
        <v>1499</v>
      </c>
      <c r="L250" s="15" t="s">
        <v>1500</v>
      </c>
      <c r="M250" s="13"/>
      <c r="N250" s="16"/>
      <c r="O250" s="13"/>
      <c r="P250" s="16"/>
      <c r="Q250" s="16"/>
      <c r="R250" s="16"/>
      <c r="S250" s="16"/>
      <c r="T250" s="16"/>
      <c r="U250" s="16"/>
      <c r="V250" s="16"/>
      <c r="W250" s="16"/>
      <c r="X250" s="16"/>
    </row>
    <row r="251">
      <c r="A251" s="13" t="s">
        <v>1501</v>
      </c>
      <c r="B251" s="13" t="s">
        <v>78</v>
      </c>
      <c r="C251" s="15" t="s">
        <v>71</v>
      </c>
      <c r="D251" s="13"/>
      <c r="E251" s="13"/>
      <c r="F251" s="13"/>
      <c r="G251" s="13" t="s">
        <v>1502</v>
      </c>
      <c r="H251" s="15" t="s">
        <v>1446</v>
      </c>
      <c r="I251" s="13" t="s">
        <v>1503</v>
      </c>
      <c r="J251" s="13" t="s">
        <v>1504</v>
      </c>
      <c r="K251" s="13" t="s">
        <v>1505</v>
      </c>
      <c r="L251" s="15" t="s">
        <v>1506</v>
      </c>
      <c r="M251" s="13"/>
      <c r="N251" s="16"/>
      <c r="O251" s="13"/>
      <c r="P251" s="16"/>
      <c r="Q251" s="16"/>
      <c r="R251" s="16"/>
      <c r="S251" s="16"/>
      <c r="T251" s="16"/>
      <c r="U251" s="16"/>
      <c r="V251" s="16"/>
      <c r="W251" s="16"/>
      <c r="X251" s="16"/>
    </row>
    <row r="252">
      <c r="A252" s="13" t="s">
        <v>1507</v>
      </c>
      <c r="B252" s="13" t="s">
        <v>30</v>
      </c>
      <c r="C252" s="13" t="s">
        <v>50</v>
      </c>
      <c r="D252" s="15" t="s">
        <v>51</v>
      </c>
      <c r="E252" s="13"/>
      <c r="F252" s="13"/>
      <c r="G252" s="13" t="s">
        <v>1508</v>
      </c>
      <c r="H252" s="15" t="s">
        <v>1446</v>
      </c>
      <c r="I252" s="15" t="s">
        <v>1509</v>
      </c>
      <c r="J252" s="13"/>
      <c r="K252" s="13" t="s">
        <v>1510</v>
      </c>
      <c r="L252" s="15" t="s">
        <v>1511</v>
      </c>
      <c r="M252" s="13"/>
      <c r="N252" s="16"/>
      <c r="O252" s="13"/>
      <c r="P252" s="16"/>
      <c r="Q252" s="16"/>
      <c r="R252" s="16"/>
      <c r="S252" s="16"/>
      <c r="T252" s="16"/>
      <c r="U252" s="16"/>
      <c r="V252" s="16"/>
      <c r="W252" s="16"/>
      <c r="X252" s="16"/>
    </row>
    <row r="253">
      <c r="A253" s="13" t="s">
        <v>1512</v>
      </c>
      <c r="B253" s="13" t="s">
        <v>30</v>
      </c>
      <c r="C253" s="15" t="s">
        <v>16</v>
      </c>
      <c r="D253" s="13"/>
      <c r="E253" s="13"/>
      <c r="F253" s="13"/>
      <c r="G253" s="13" t="s">
        <v>1513</v>
      </c>
      <c r="H253" s="15" t="s">
        <v>1446</v>
      </c>
      <c r="I253" s="15" t="s">
        <v>1514</v>
      </c>
      <c r="J253" s="13"/>
      <c r="K253" s="13" t="s">
        <v>1515</v>
      </c>
      <c r="L253" s="15" t="s">
        <v>1516</v>
      </c>
      <c r="M253" s="13"/>
      <c r="N253" s="16"/>
      <c r="O253" s="13"/>
      <c r="P253" s="16"/>
      <c r="Q253" s="16"/>
      <c r="R253" s="16"/>
      <c r="S253" s="16"/>
      <c r="T253" s="16"/>
      <c r="U253" s="16"/>
      <c r="V253" s="16"/>
      <c r="W253" s="16"/>
      <c r="X253" s="16"/>
    </row>
    <row r="254">
      <c r="A254" s="13" t="s">
        <v>1517</v>
      </c>
      <c r="B254" s="13" t="s">
        <v>30</v>
      </c>
      <c r="C254" s="15" t="s">
        <v>1057</v>
      </c>
      <c r="D254" s="13"/>
      <c r="E254" s="13"/>
      <c r="F254" s="13"/>
      <c r="G254" s="13" t="s">
        <v>1518</v>
      </c>
      <c r="H254" s="15" t="s">
        <v>1446</v>
      </c>
      <c r="I254" s="15" t="s">
        <v>1519</v>
      </c>
      <c r="J254" s="13"/>
      <c r="K254" s="13" t="s">
        <v>1520</v>
      </c>
      <c r="L254" s="15" t="s">
        <v>1521</v>
      </c>
      <c r="M254" s="13"/>
      <c r="N254" s="16"/>
      <c r="O254" s="13"/>
      <c r="P254" s="16"/>
      <c r="Q254" s="16"/>
      <c r="R254" s="16"/>
      <c r="S254" s="16"/>
      <c r="T254" s="16"/>
      <c r="U254" s="16"/>
      <c r="V254" s="16"/>
      <c r="W254" s="16"/>
      <c r="X254" s="16"/>
    </row>
    <row r="255">
      <c r="A255" s="13" t="s">
        <v>1522</v>
      </c>
      <c r="B255" s="13" t="s">
        <v>78</v>
      </c>
      <c r="C255" s="15" t="s">
        <v>1018</v>
      </c>
      <c r="D255" s="13"/>
      <c r="E255" s="13"/>
      <c r="F255" s="13"/>
      <c r="G255" s="13" t="s">
        <v>1523</v>
      </c>
      <c r="H255" s="15" t="s">
        <v>1446</v>
      </c>
      <c r="I255" s="13" t="s">
        <v>1524</v>
      </c>
      <c r="J255" s="13" t="s">
        <v>1524</v>
      </c>
      <c r="K255" s="13" t="s">
        <v>1525</v>
      </c>
      <c r="L255" s="15" t="s">
        <v>1526</v>
      </c>
      <c r="M255" s="13"/>
      <c r="N255" s="16"/>
      <c r="O255" s="13"/>
      <c r="P255" s="16"/>
      <c r="Q255" s="16"/>
      <c r="R255" s="16"/>
      <c r="S255" s="16"/>
      <c r="T255" s="16"/>
      <c r="U255" s="16"/>
      <c r="V255" s="16"/>
      <c r="W255" s="16"/>
      <c r="X255" s="16"/>
    </row>
    <row r="256">
      <c r="A256" s="13" t="s">
        <v>1527</v>
      </c>
      <c r="B256" s="13" t="s">
        <v>177</v>
      </c>
      <c r="C256" s="15" t="s">
        <v>144</v>
      </c>
      <c r="D256" s="13"/>
      <c r="E256" s="13"/>
      <c r="F256" s="13"/>
      <c r="G256" s="13" t="s">
        <v>1528</v>
      </c>
      <c r="H256" s="15" t="s">
        <v>1446</v>
      </c>
      <c r="I256" s="15" t="s">
        <v>1529</v>
      </c>
      <c r="J256" s="13"/>
      <c r="K256" s="13" t="s">
        <v>1530</v>
      </c>
      <c r="L256" s="15" t="s">
        <v>1531</v>
      </c>
      <c r="M256" s="13"/>
      <c r="N256" s="16"/>
      <c r="O256" s="13"/>
      <c r="P256" s="16"/>
      <c r="Q256" s="16"/>
      <c r="R256" s="16"/>
      <c r="S256" s="16"/>
      <c r="T256" s="16"/>
      <c r="U256" s="16"/>
      <c r="V256" s="16"/>
      <c r="W256" s="16"/>
      <c r="X256" s="16"/>
    </row>
    <row r="257">
      <c r="A257" s="13" t="s">
        <v>1532</v>
      </c>
      <c r="B257" s="13" t="s">
        <v>30</v>
      </c>
      <c r="C257" s="15" t="s">
        <v>227</v>
      </c>
      <c r="D257" s="13"/>
      <c r="E257" s="13"/>
      <c r="F257" s="13"/>
      <c r="G257" s="13" t="s">
        <v>1533</v>
      </c>
      <c r="H257" s="15" t="s">
        <v>1446</v>
      </c>
      <c r="I257" s="13" t="s">
        <v>1534</v>
      </c>
      <c r="J257" s="13" t="s">
        <v>1535</v>
      </c>
      <c r="K257" s="13" t="s">
        <v>1536</v>
      </c>
      <c r="L257" s="15" t="s">
        <v>1537</v>
      </c>
      <c r="M257" s="13"/>
      <c r="N257" s="16"/>
      <c r="O257" s="13"/>
      <c r="P257" s="16"/>
      <c r="Q257" s="16"/>
      <c r="R257" s="16"/>
      <c r="S257" s="16"/>
      <c r="T257" s="16"/>
      <c r="U257" s="16"/>
      <c r="V257" s="16"/>
      <c r="W257" s="16"/>
      <c r="X257" s="16"/>
    </row>
    <row r="258">
      <c r="A258" s="13" t="s">
        <v>1538</v>
      </c>
      <c r="B258" s="13" t="s">
        <v>177</v>
      </c>
      <c r="C258" s="15" t="s">
        <v>144</v>
      </c>
      <c r="D258" s="13"/>
      <c r="E258" s="13"/>
      <c r="F258" s="13"/>
      <c r="G258" s="13" t="s">
        <v>1539</v>
      </c>
      <c r="H258" s="15" t="s">
        <v>1446</v>
      </c>
      <c r="I258" s="13" t="s">
        <v>1540</v>
      </c>
      <c r="J258" s="13" t="s">
        <v>1540</v>
      </c>
      <c r="K258" s="13" t="s">
        <v>1541</v>
      </c>
      <c r="L258" s="15" t="s">
        <v>1542</v>
      </c>
      <c r="M258" s="13"/>
      <c r="N258" s="16"/>
      <c r="O258" s="13"/>
      <c r="P258" s="16"/>
      <c r="Q258" s="16"/>
      <c r="R258" s="16"/>
      <c r="S258" s="16"/>
      <c r="T258" s="16"/>
      <c r="U258" s="16"/>
      <c r="V258" s="16"/>
      <c r="W258" s="16"/>
      <c r="X258" s="16"/>
    </row>
    <row r="259">
      <c r="A259" s="13" t="s">
        <v>1543</v>
      </c>
      <c r="B259" s="13" t="s">
        <v>30</v>
      </c>
      <c r="C259" s="15" t="s">
        <v>144</v>
      </c>
      <c r="D259" s="13"/>
      <c r="E259" s="13"/>
      <c r="F259" s="13"/>
      <c r="G259" s="13" t="s">
        <v>1544</v>
      </c>
      <c r="H259" s="15" t="s">
        <v>1446</v>
      </c>
      <c r="I259" s="13" t="s">
        <v>1545</v>
      </c>
      <c r="J259" s="13" t="s">
        <v>1546</v>
      </c>
      <c r="K259" s="13" t="s">
        <v>1547</v>
      </c>
      <c r="L259" s="15" t="s">
        <v>1548</v>
      </c>
      <c r="M259" s="13"/>
      <c r="N259" s="16"/>
      <c r="O259" s="13"/>
      <c r="P259" s="16"/>
      <c r="Q259" s="16"/>
      <c r="R259" s="16"/>
      <c r="S259" s="16"/>
      <c r="T259" s="16"/>
      <c r="U259" s="16"/>
      <c r="V259" s="16"/>
      <c r="W259" s="16"/>
      <c r="X259" s="16"/>
    </row>
    <row r="260">
      <c r="A260" s="13" t="s">
        <v>1549</v>
      </c>
      <c r="B260" s="13" t="s">
        <v>177</v>
      </c>
      <c r="C260" s="15" t="s">
        <v>71</v>
      </c>
      <c r="D260" s="13"/>
      <c r="E260" s="13"/>
      <c r="F260" s="13"/>
      <c r="G260" s="13" t="s">
        <v>1550</v>
      </c>
      <c r="H260" s="15" t="s">
        <v>1446</v>
      </c>
      <c r="I260" s="13" t="s">
        <v>1551</v>
      </c>
      <c r="J260" s="13" t="s">
        <v>1552</v>
      </c>
      <c r="K260" s="13" t="s">
        <v>1553</v>
      </c>
      <c r="L260" s="15" t="s">
        <v>1554</v>
      </c>
      <c r="M260" s="13"/>
      <c r="N260" s="16"/>
      <c r="O260" s="13"/>
      <c r="P260" s="16"/>
      <c r="Q260" s="16"/>
      <c r="R260" s="16"/>
      <c r="S260" s="16"/>
      <c r="T260" s="16"/>
      <c r="U260" s="16"/>
      <c r="V260" s="16"/>
      <c r="W260" s="16"/>
      <c r="X260" s="16"/>
    </row>
    <row r="261">
      <c r="A261" s="13" t="s">
        <v>1555</v>
      </c>
      <c r="B261" s="13" t="s">
        <v>107</v>
      </c>
      <c r="C261" s="15" t="s">
        <v>144</v>
      </c>
      <c r="D261" s="13"/>
      <c r="E261" s="13"/>
      <c r="F261" s="13"/>
      <c r="G261" s="13" t="s">
        <v>1556</v>
      </c>
      <c r="H261" s="15" t="s">
        <v>1557</v>
      </c>
      <c r="I261" s="17">
        <v>3.51225E11</v>
      </c>
      <c r="J261" s="17">
        <v>3.51225E11</v>
      </c>
      <c r="K261" s="15" t="s">
        <v>1558</v>
      </c>
      <c r="L261" s="13"/>
      <c r="M261" s="13"/>
      <c r="N261" s="16"/>
      <c r="O261" s="13"/>
      <c r="P261" s="16"/>
      <c r="Q261" s="16"/>
      <c r="R261" s="16"/>
      <c r="S261" s="16"/>
      <c r="T261" s="16"/>
      <c r="U261" s="16"/>
      <c r="V261" s="16"/>
      <c r="W261" s="16"/>
      <c r="X261" s="16"/>
    </row>
    <row r="262">
      <c r="A262" s="13" t="s">
        <v>1559</v>
      </c>
      <c r="B262" s="13" t="s">
        <v>177</v>
      </c>
      <c r="C262" s="15" t="s">
        <v>269</v>
      </c>
      <c r="D262" s="13"/>
      <c r="E262" s="17">
        <v>1980.0</v>
      </c>
      <c r="F262" s="13" t="s">
        <v>1560</v>
      </c>
      <c r="G262" s="13" t="s">
        <v>1561</v>
      </c>
      <c r="H262" s="15" t="s">
        <v>1562</v>
      </c>
      <c r="I262" s="13" t="s">
        <v>1563</v>
      </c>
      <c r="J262" s="13" t="s">
        <v>1564</v>
      </c>
      <c r="K262" s="13" t="s">
        <v>1565</v>
      </c>
      <c r="L262" s="15" t="s">
        <v>1566</v>
      </c>
      <c r="M262" s="13"/>
      <c r="N262" s="16"/>
      <c r="O262" s="13"/>
      <c r="P262" s="16"/>
      <c r="Q262" s="16"/>
      <c r="R262" s="16"/>
      <c r="S262" s="16"/>
      <c r="T262" s="16"/>
      <c r="U262" s="16"/>
      <c r="V262" s="16"/>
      <c r="W262" s="16"/>
      <c r="X262" s="16"/>
    </row>
    <row r="263">
      <c r="A263" s="13" t="s">
        <v>1567</v>
      </c>
      <c r="B263" s="13" t="s">
        <v>107</v>
      </c>
      <c r="C263" s="14" t="s">
        <v>130</v>
      </c>
      <c r="D263" s="15" t="s">
        <v>1568</v>
      </c>
      <c r="E263" s="17">
        <v>1999.0</v>
      </c>
      <c r="F263" s="13" t="s">
        <v>1569</v>
      </c>
      <c r="G263" s="13" t="s">
        <v>1570</v>
      </c>
      <c r="H263" s="15" t="s">
        <v>1562</v>
      </c>
      <c r="I263" s="13" t="s">
        <v>1571</v>
      </c>
      <c r="J263" s="15" t="s">
        <v>1572</v>
      </c>
      <c r="K263" s="13"/>
      <c r="L263" s="15" t="s">
        <v>1573</v>
      </c>
      <c r="M263" s="13"/>
      <c r="N263" s="16"/>
      <c r="O263" s="13"/>
      <c r="P263" s="16"/>
      <c r="Q263" s="16"/>
      <c r="R263" s="16"/>
      <c r="S263" s="16"/>
      <c r="T263" s="16"/>
      <c r="U263" s="16"/>
      <c r="V263" s="16"/>
      <c r="W263" s="16"/>
      <c r="X263" s="16"/>
    </row>
    <row r="264">
      <c r="A264" s="13" t="s">
        <v>1574</v>
      </c>
      <c r="B264" s="13" t="s">
        <v>23</v>
      </c>
      <c r="C264" s="13" t="s">
        <v>50</v>
      </c>
      <c r="D264" s="15" t="s">
        <v>51</v>
      </c>
      <c r="E264" s="13"/>
      <c r="F264" s="13"/>
      <c r="G264" s="13" t="s">
        <v>1575</v>
      </c>
      <c r="H264" s="15" t="s">
        <v>1562</v>
      </c>
      <c r="I264" s="13" t="s">
        <v>1576</v>
      </c>
      <c r="J264" s="13" t="s">
        <v>1577</v>
      </c>
      <c r="K264" s="13" t="s">
        <v>1578</v>
      </c>
      <c r="L264" s="15" t="s">
        <v>1579</v>
      </c>
      <c r="M264" s="13"/>
      <c r="N264" s="16"/>
      <c r="O264" s="13"/>
      <c r="P264" s="16"/>
      <c r="Q264" s="16"/>
      <c r="R264" s="16"/>
      <c r="S264" s="16"/>
      <c r="T264" s="16"/>
      <c r="U264" s="16"/>
      <c r="V264" s="16"/>
      <c r="W264" s="16"/>
      <c r="X264" s="16"/>
    </row>
    <row r="265">
      <c r="A265" s="13" t="s">
        <v>1580</v>
      </c>
      <c r="B265" s="13" t="s">
        <v>30</v>
      </c>
      <c r="C265" s="13" t="s">
        <v>1581</v>
      </c>
      <c r="D265" s="15" t="s">
        <v>51</v>
      </c>
      <c r="E265" s="13"/>
      <c r="F265" s="13"/>
      <c r="G265" s="13" t="s">
        <v>1582</v>
      </c>
      <c r="H265" s="15" t="s">
        <v>1562</v>
      </c>
      <c r="I265" s="15" t="s">
        <v>1583</v>
      </c>
      <c r="J265" s="13"/>
      <c r="K265" s="13" t="s">
        <v>1584</v>
      </c>
      <c r="L265" s="15" t="s">
        <v>1585</v>
      </c>
      <c r="M265" s="13"/>
      <c r="N265" s="16"/>
      <c r="O265" s="13"/>
      <c r="P265" s="16"/>
      <c r="Q265" s="16"/>
      <c r="R265" s="16"/>
      <c r="S265" s="16"/>
      <c r="T265" s="16"/>
      <c r="U265" s="16"/>
      <c r="V265" s="16"/>
      <c r="W265" s="16"/>
      <c r="X265" s="16"/>
    </row>
    <row r="266">
      <c r="A266" s="13" t="s">
        <v>1586</v>
      </c>
      <c r="B266" s="13" t="s">
        <v>23</v>
      </c>
      <c r="C266" s="15" t="s">
        <v>16</v>
      </c>
      <c r="D266" s="13"/>
      <c r="E266" s="13"/>
      <c r="F266" s="13"/>
      <c r="G266" s="13" t="s">
        <v>1587</v>
      </c>
      <c r="H266" s="15" t="s">
        <v>1562</v>
      </c>
      <c r="I266" s="15" t="s">
        <v>1588</v>
      </c>
      <c r="J266" s="13"/>
      <c r="K266" s="13"/>
      <c r="L266" s="15" t="s">
        <v>1589</v>
      </c>
      <c r="M266" s="13"/>
      <c r="N266" s="16"/>
      <c r="O266" s="13"/>
      <c r="P266" s="16"/>
      <c r="Q266" s="16"/>
      <c r="R266" s="16"/>
      <c r="S266" s="16"/>
      <c r="T266" s="16"/>
      <c r="U266" s="16"/>
      <c r="V266" s="16"/>
      <c r="W266" s="16"/>
      <c r="X266" s="16"/>
    </row>
    <row r="267">
      <c r="A267" s="13" t="s">
        <v>1590</v>
      </c>
      <c r="B267" s="13" t="s">
        <v>30</v>
      </c>
      <c r="C267" s="15" t="s">
        <v>1245</v>
      </c>
      <c r="D267" s="13"/>
      <c r="E267" s="13"/>
      <c r="F267" s="13"/>
      <c r="G267" s="13" t="s">
        <v>1591</v>
      </c>
      <c r="H267" s="15" t="s">
        <v>1562</v>
      </c>
      <c r="I267" s="13" t="s">
        <v>1592</v>
      </c>
      <c r="J267" s="13" t="s">
        <v>1593</v>
      </c>
      <c r="K267" s="15" t="s">
        <v>1594</v>
      </c>
      <c r="L267" s="13"/>
      <c r="M267" s="13"/>
      <c r="N267" s="16"/>
      <c r="O267" s="13"/>
      <c r="P267" s="16"/>
      <c r="Q267" s="16"/>
      <c r="R267" s="16"/>
      <c r="S267" s="16"/>
      <c r="T267" s="16"/>
      <c r="U267" s="16"/>
      <c r="V267" s="16"/>
      <c r="W267" s="16"/>
      <c r="X267" s="16"/>
    </row>
    <row r="268">
      <c r="A268" s="13" t="s">
        <v>1595</v>
      </c>
      <c r="B268" s="13" t="s">
        <v>30</v>
      </c>
      <c r="C268" s="15" t="s">
        <v>882</v>
      </c>
      <c r="D268" s="13"/>
      <c r="E268" s="13"/>
      <c r="F268" s="13" t="s">
        <v>1596</v>
      </c>
      <c r="G268" s="13" t="s">
        <v>1597</v>
      </c>
      <c r="H268" s="15" t="s">
        <v>1562</v>
      </c>
      <c r="I268" s="13" t="s">
        <v>1598</v>
      </c>
      <c r="J268" s="13" t="s">
        <v>1599</v>
      </c>
      <c r="K268" s="13" t="s">
        <v>1600</v>
      </c>
      <c r="L268" s="15" t="s">
        <v>1601</v>
      </c>
      <c r="M268" s="13"/>
      <c r="N268" s="16"/>
      <c r="O268" s="13"/>
      <c r="P268" s="16"/>
      <c r="Q268" s="16"/>
      <c r="R268" s="16"/>
      <c r="S268" s="16"/>
      <c r="T268" s="16"/>
      <c r="U268" s="16"/>
      <c r="V268" s="16"/>
      <c r="W268" s="16"/>
      <c r="X268" s="16"/>
    </row>
    <row r="269">
      <c r="A269" s="13" t="s">
        <v>1602</v>
      </c>
      <c r="B269" s="13" t="s">
        <v>1603</v>
      </c>
      <c r="C269" s="13" t="s">
        <v>50</v>
      </c>
      <c r="D269" s="15" t="s">
        <v>51</v>
      </c>
      <c r="E269" s="13"/>
      <c r="F269" s="13"/>
      <c r="G269" s="13" t="s">
        <v>1604</v>
      </c>
      <c r="H269" s="15" t="s">
        <v>1562</v>
      </c>
      <c r="I269" s="13" t="s">
        <v>1605</v>
      </c>
      <c r="J269" s="13" t="s">
        <v>1606</v>
      </c>
      <c r="K269" s="13" t="s">
        <v>1607</v>
      </c>
      <c r="L269" s="15" t="s">
        <v>1608</v>
      </c>
      <c r="M269" s="13"/>
      <c r="N269" s="16"/>
      <c r="O269" s="13"/>
      <c r="P269" s="16"/>
      <c r="Q269" s="16"/>
      <c r="R269" s="16"/>
      <c r="S269" s="16"/>
      <c r="T269" s="16"/>
      <c r="U269" s="16"/>
      <c r="V269" s="16"/>
      <c r="W269" s="16"/>
      <c r="X269" s="16"/>
    </row>
    <row r="270">
      <c r="A270" s="13" t="s">
        <v>1609</v>
      </c>
      <c r="B270" s="13" t="s">
        <v>1603</v>
      </c>
      <c r="C270" s="15" t="s">
        <v>71</v>
      </c>
      <c r="D270" s="13"/>
      <c r="E270" s="13"/>
      <c r="F270" s="13"/>
      <c r="G270" s="13" t="s">
        <v>1610</v>
      </c>
      <c r="H270" s="15" t="s">
        <v>1562</v>
      </c>
      <c r="I270" s="13" t="s">
        <v>1611</v>
      </c>
      <c r="J270" s="13" t="s">
        <v>1612</v>
      </c>
      <c r="K270" s="15" t="s">
        <v>1613</v>
      </c>
      <c r="L270" s="13"/>
      <c r="M270" s="13"/>
      <c r="N270" s="16"/>
      <c r="O270" s="13"/>
      <c r="P270" s="16"/>
      <c r="Q270" s="16"/>
      <c r="R270" s="16"/>
      <c r="S270" s="16"/>
      <c r="T270" s="16"/>
      <c r="U270" s="16"/>
      <c r="V270" s="16"/>
      <c r="W270" s="16"/>
      <c r="X270" s="16"/>
    </row>
    <row r="271">
      <c r="A271" s="13" t="s">
        <v>1614</v>
      </c>
      <c r="B271" s="13" t="s">
        <v>107</v>
      </c>
      <c r="C271" s="15" t="s">
        <v>144</v>
      </c>
      <c r="D271" s="13"/>
      <c r="E271" s="13"/>
      <c r="F271" s="13"/>
      <c r="G271" s="13" t="s">
        <v>1615</v>
      </c>
      <c r="H271" s="15" t="s">
        <v>1562</v>
      </c>
      <c r="I271" s="13" t="s">
        <v>1616</v>
      </c>
      <c r="J271" s="13" t="s">
        <v>1617</v>
      </c>
      <c r="K271" s="13" t="s">
        <v>1618</v>
      </c>
      <c r="L271" s="15" t="s">
        <v>1619</v>
      </c>
      <c r="M271" s="13"/>
      <c r="N271" s="16"/>
      <c r="O271" s="13"/>
      <c r="P271" s="16"/>
      <c r="Q271" s="16"/>
      <c r="R271" s="16"/>
      <c r="S271" s="16"/>
      <c r="T271" s="16"/>
      <c r="U271" s="16"/>
      <c r="V271" s="16"/>
      <c r="W271" s="16"/>
      <c r="X271" s="16"/>
    </row>
    <row r="272">
      <c r="A272" s="13" t="s">
        <v>1620</v>
      </c>
      <c r="B272" s="13" t="s">
        <v>23</v>
      </c>
      <c r="C272" s="13" t="s">
        <v>50</v>
      </c>
      <c r="D272" s="15" t="s">
        <v>51</v>
      </c>
      <c r="E272" s="13"/>
      <c r="F272" s="13" t="s">
        <v>1621</v>
      </c>
      <c r="G272" s="13" t="s">
        <v>1622</v>
      </c>
      <c r="H272" s="15" t="s">
        <v>1562</v>
      </c>
      <c r="I272" s="13" t="s">
        <v>1623</v>
      </c>
      <c r="J272" s="13" t="s">
        <v>1624</v>
      </c>
      <c r="K272" s="15" t="s">
        <v>1625</v>
      </c>
      <c r="L272" s="13"/>
      <c r="M272" s="13"/>
      <c r="N272" s="16"/>
      <c r="O272" s="13"/>
      <c r="P272" s="16"/>
      <c r="Q272" s="16"/>
      <c r="R272" s="16"/>
      <c r="S272" s="16"/>
      <c r="T272" s="16"/>
      <c r="U272" s="16"/>
      <c r="V272" s="16"/>
      <c r="W272" s="16"/>
      <c r="X272" s="16"/>
    </row>
    <row r="273">
      <c r="A273" s="4" t="s">
        <v>1626</v>
      </c>
      <c r="B273" s="4" t="s">
        <v>107</v>
      </c>
      <c r="C273" s="7" t="s">
        <v>144</v>
      </c>
      <c r="D273" s="4" t="s">
        <v>1627</v>
      </c>
      <c r="E273" s="4"/>
      <c r="F273" s="4"/>
      <c r="G273" s="4" t="s">
        <v>1628</v>
      </c>
      <c r="H273" s="5" t="s">
        <v>1562</v>
      </c>
      <c r="I273" s="4" t="s">
        <v>1629</v>
      </c>
      <c r="J273" s="4" t="s">
        <v>1630</v>
      </c>
      <c r="K273" s="4" t="s">
        <v>1631</v>
      </c>
      <c r="L273" s="5" t="s">
        <v>1632</v>
      </c>
      <c r="M273" s="4"/>
      <c r="O273" s="4"/>
    </row>
    <row r="274">
      <c r="A274" s="4" t="s">
        <v>1633</v>
      </c>
      <c r="B274" s="4" t="s">
        <v>177</v>
      </c>
      <c r="C274" s="5" t="s">
        <v>1634</v>
      </c>
      <c r="D274" s="4"/>
      <c r="E274" s="4"/>
      <c r="F274" s="4"/>
      <c r="G274" s="4" t="s">
        <v>1635</v>
      </c>
      <c r="H274" s="5" t="s">
        <v>1562</v>
      </c>
      <c r="I274" s="4" t="s">
        <v>1636</v>
      </c>
      <c r="J274" s="4" t="s">
        <v>1637</v>
      </c>
      <c r="K274" s="4" t="s">
        <v>1638</v>
      </c>
      <c r="L274" s="5" t="s">
        <v>1639</v>
      </c>
      <c r="M274" s="4"/>
      <c r="O274" s="4"/>
    </row>
    <row r="275">
      <c r="A275" s="4" t="s">
        <v>1640</v>
      </c>
      <c r="B275" s="4" t="s">
        <v>358</v>
      </c>
      <c r="C275" s="5" t="s">
        <v>170</v>
      </c>
      <c r="D275" s="4"/>
      <c r="E275" s="4"/>
      <c r="F275" s="4"/>
      <c r="G275" s="4" t="s">
        <v>1641</v>
      </c>
      <c r="H275" s="5" t="s">
        <v>1562</v>
      </c>
      <c r="I275" s="4" t="s">
        <v>1642</v>
      </c>
      <c r="J275" s="4" t="s">
        <v>1643</v>
      </c>
      <c r="K275" s="4" t="s">
        <v>1644</v>
      </c>
      <c r="L275" s="5" t="s">
        <v>1645</v>
      </c>
      <c r="M275" s="4"/>
      <c r="O275" s="4"/>
    </row>
    <row r="276">
      <c r="A276" s="4" t="s">
        <v>1646</v>
      </c>
      <c r="B276" s="4" t="s">
        <v>30</v>
      </c>
      <c r="C276" s="5" t="s">
        <v>71</v>
      </c>
      <c r="D276" s="4"/>
      <c r="E276" s="6">
        <v>1870.0</v>
      </c>
      <c r="F276" s="4" t="s">
        <v>1647</v>
      </c>
      <c r="G276" s="4" t="s">
        <v>1648</v>
      </c>
      <c r="H276" s="4" t="s">
        <v>1649</v>
      </c>
      <c r="I276" s="4" t="s">
        <v>1650</v>
      </c>
      <c r="J276" s="4" t="s">
        <v>1651</v>
      </c>
      <c r="K276" s="4" t="s">
        <v>1652</v>
      </c>
      <c r="L276" s="5" t="s">
        <v>1653</v>
      </c>
      <c r="M276" s="4"/>
      <c r="O276" s="4"/>
    </row>
    <row r="277">
      <c r="A277" s="4" t="s">
        <v>1654</v>
      </c>
      <c r="B277" s="4" t="s">
        <v>107</v>
      </c>
      <c r="C277" s="5" t="s">
        <v>1057</v>
      </c>
      <c r="D277" s="4"/>
      <c r="E277" s="6"/>
      <c r="F277" s="4" t="s">
        <v>1655</v>
      </c>
      <c r="G277" s="4" t="s">
        <v>1656</v>
      </c>
      <c r="H277" s="4" t="s">
        <v>1649</v>
      </c>
      <c r="I277" s="4" t="s">
        <v>1657</v>
      </c>
      <c r="J277" s="4" t="s">
        <v>1658</v>
      </c>
      <c r="K277" s="4" t="s">
        <v>1659</v>
      </c>
      <c r="L277" s="5" t="s">
        <v>1660</v>
      </c>
      <c r="M277" s="4"/>
      <c r="O277" s="4"/>
    </row>
    <row r="278">
      <c r="A278" s="4" t="s">
        <v>1661</v>
      </c>
      <c r="B278" s="4" t="s">
        <v>23</v>
      </c>
      <c r="C278" s="5" t="s">
        <v>707</v>
      </c>
      <c r="D278" s="4"/>
      <c r="E278" s="6">
        <v>1979.0</v>
      </c>
      <c r="F278" s="4"/>
      <c r="G278" s="4" t="s">
        <v>1662</v>
      </c>
      <c r="H278" s="4" t="s">
        <v>1649</v>
      </c>
      <c r="I278" s="4" t="s">
        <v>1663</v>
      </c>
      <c r="J278" s="4" t="s">
        <v>1664</v>
      </c>
      <c r="K278" s="4" t="s">
        <v>1665</v>
      </c>
      <c r="L278" s="5" t="s">
        <v>1666</v>
      </c>
      <c r="M278" s="4"/>
      <c r="O278" s="4"/>
    </row>
    <row r="279">
      <c r="A279" s="4" t="s">
        <v>1667</v>
      </c>
      <c r="B279" s="4" t="s">
        <v>107</v>
      </c>
      <c r="C279" s="5" t="s">
        <v>144</v>
      </c>
      <c r="D279" s="4"/>
      <c r="E279" s="6"/>
      <c r="F279" s="4"/>
      <c r="G279" s="4" t="s">
        <v>1668</v>
      </c>
      <c r="H279" s="4" t="s">
        <v>1649</v>
      </c>
      <c r="I279" s="4" t="s">
        <v>1669</v>
      </c>
      <c r="J279" s="4" t="s">
        <v>1670</v>
      </c>
      <c r="K279" s="5" t="s">
        <v>1671</v>
      </c>
      <c r="L279" s="4"/>
      <c r="M279" s="4"/>
      <c r="O279" s="4"/>
    </row>
    <row r="280">
      <c r="A280" s="4" t="s">
        <v>1672</v>
      </c>
      <c r="B280" s="4" t="s">
        <v>107</v>
      </c>
      <c r="C280" s="5" t="s">
        <v>144</v>
      </c>
      <c r="D280" s="4"/>
      <c r="E280" s="6"/>
      <c r="F280" s="4"/>
      <c r="G280" s="4" t="s">
        <v>1673</v>
      </c>
      <c r="H280" s="4" t="s">
        <v>1649</v>
      </c>
      <c r="I280" s="6">
        <v>9.33015689E8</v>
      </c>
      <c r="J280" s="4"/>
      <c r="K280" s="4"/>
      <c r="L280" s="4"/>
      <c r="M280" s="4"/>
      <c r="O280" s="4"/>
    </row>
    <row r="281">
      <c r="A281" s="4" t="s">
        <v>1674</v>
      </c>
      <c r="B281" s="4" t="s">
        <v>30</v>
      </c>
      <c r="C281" s="5" t="s">
        <v>144</v>
      </c>
      <c r="D281" s="4"/>
      <c r="E281" s="6">
        <v>1995.0</v>
      </c>
      <c r="F281" s="4" t="s">
        <v>1675</v>
      </c>
      <c r="G281" s="4" t="s">
        <v>1676</v>
      </c>
      <c r="H281" s="4" t="s">
        <v>1649</v>
      </c>
      <c r="I281" s="4" t="s">
        <v>1677</v>
      </c>
      <c r="J281" s="4" t="s">
        <v>1678</v>
      </c>
      <c r="K281" s="4" t="s">
        <v>1679</v>
      </c>
      <c r="L281" s="5" t="s">
        <v>1680</v>
      </c>
      <c r="M281" s="4"/>
      <c r="O281" s="4"/>
    </row>
    <row r="282">
      <c r="A282" s="4" t="s">
        <v>1681</v>
      </c>
      <c r="B282" s="4" t="s">
        <v>30</v>
      </c>
      <c r="C282" s="5" t="s">
        <v>16</v>
      </c>
      <c r="D282" s="4"/>
      <c r="E282" s="6">
        <v>2010.0</v>
      </c>
      <c r="F282" s="4" t="s">
        <v>1682</v>
      </c>
      <c r="G282" s="4" t="s">
        <v>1683</v>
      </c>
      <c r="H282" s="4" t="s">
        <v>1649</v>
      </c>
      <c r="I282" s="4" t="s">
        <v>1684</v>
      </c>
      <c r="J282" s="4" t="s">
        <v>1685</v>
      </c>
      <c r="K282" s="4" t="s">
        <v>1686</v>
      </c>
      <c r="L282" s="5" t="s">
        <v>1687</v>
      </c>
      <c r="M282" s="4"/>
      <c r="O282" s="4"/>
    </row>
    <row r="283">
      <c r="A283" s="4" t="s">
        <v>1688</v>
      </c>
      <c r="B283" s="4" t="s">
        <v>78</v>
      </c>
      <c r="C283" s="5" t="s">
        <v>65</v>
      </c>
      <c r="D283" s="4"/>
      <c r="E283" s="4"/>
      <c r="F283" s="4"/>
      <c r="G283" s="4" t="s">
        <v>1689</v>
      </c>
      <c r="H283" s="4" t="s">
        <v>1649</v>
      </c>
      <c r="I283" s="4" t="s">
        <v>1690</v>
      </c>
      <c r="J283" s="4" t="s">
        <v>1691</v>
      </c>
      <c r="K283" s="4" t="s">
        <v>1692</v>
      </c>
      <c r="L283" s="5" t="s">
        <v>1693</v>
      </c>
      <c r="M283" s="4"/>
      <c r="O283" s="4"/>
    </row>
    <row r="284">
      <c r="A284" s="4" t="s">
        <v>1694</v>
      </c>
      <c r="B284" s="4" t="s">
        <v>358</v>
      </c>
      <c r="C284" s="5" t="s">
        <v>144</v>
      </c>
      <c r="D284" s="4"/>
      <c r="E284" s="4"/>
      <c r="F284" s="4"/>
      <c r="G284" s="4" t="s">
        <v>1695</v>
      </c>
      <c r="H284" s="4" t="s">
        <v>1649</v>
      </c>
      <c r="I284" s="4" t="s">
        <v>1696</v>
      </c>
      <c r="J284" s="6">
        <v>9.2222076E8</v>
      </c>
      <c r="K284" s="5" t="s">
        <v>1697</v>
      </c>
      <c r="L284" s="4"/>
      <c r="M284" s="4"/>
      <c r="O284" s="4"/>
    </row>
    <row r="285">
      <c r="A285" s="4" t="s">
        <v>1698</v>
      </c>
      <c r="B285" s="4" t="s">
        <v>107</v>
      </c>
      <c r="C285" s="5" t="s">
        <v>144</v>
      </c>
      <c r="D285" s="4"/>
      <c r="E285" s="4"/>
      <c r="F285" s="4"/>
      <c r="G285" s="4" t="s">
        <v>1699</v>
      </c>
      <c r="H285" s="4" t="s">
        <v>1649</v>
      </c>
      <c r="I285" s="5" t="s">
        <v>1700</v>
      </c>
      <c r="J285" s="6"/>
      <c r="K285" s="4" t="s">
        <v>1701</v>
      </c>
      <c r="L285" s="5" t="s">
        <v>1702</v>
      </c>
      <c r="M285" s="4"/>
      <c r="O285" s="4"/>
    </row>
    <row r="286">
      <c r="A286" s="4" t="s">
        <v>1703</v>
      </c>
      <c r="B286" s="4" t="s">
        <v>107</v>
      </c>
      <c r="C286" s="5" t="s">
        <v>144</v>
      </c>
      <c r="D286" s="4"/>
      <c r="E286" s="4"/>
      <c r="F286" s="4"/>
      <c r="G286" s="4" t="s">
        <v>1704</v>
      </c>
      <c r="H286" s="4" t="s">
        <v>1649</v>
      </c>
      <c r="I286" s="6">
        <v>9.63751077E8</v>
      </c>
      <c r="J286" s="6"/>
      <c r="K286" s="5" t="s">
        <v>1705</v>
      </c>
      <c r="L286" s="4"/>
      <c r="M286" s="4"/>
      <c r="O286" s="4"/>
    </row>
    <row r="287">
      <c r="A287" s="4" t="s">
        <v>1706</v>
      </c>
      <c r="B287" s="4" t="s">
        <v>107</v>
      </c>
      <c r="C287" s="5" t="s">
        <v>144</v>
      </c>
      <c r="D287" s="4"/>
      <c r="E287" s="4"/>
      <c r="F287" s="4"/>
      <c r="G287" s="4" t="s">
        <v>1707</v>
      </c>
      <c r="H287" s="4" t="s">
        <v>1649</v>
      </c>
      <c r="I287" s="6">
        <v>3.49245691E10</v>
      </c>
      <c r="J287" s="6" t="s">
        <v>1708</v>
      </c>
      <c r="K287" s="4" t="s">
        <v>1709</v>
      </c>
      <c r="L287" s="5" t="s">
        <v>1710</v>
      </c>
      <c r="M287" s="4"/>
      <c r="O287" s="4"/>
    </row>
    <row r="288">
      <c r="A288" s="4" t="s">
        <v>1711</v>
      </c>
      <c r="B288" s="4" t="s">
        <v>30</v>
      </c>
      <c r="C288" s="4" t="s">
        <v>50</v>
      </c>
      <c r="D288" s="5" t="s">
        <v>51</v>
      </c>
      <c r="E288" s="4"/>
      <c r="F288" s="4" t="s">
        <v>1712</v>
      </c>
      <c r="G288" s="4" t="s">
        <v>1713</v>
      </c>
      <c r="H288" s="4" t="s">
        <v>1649</v>
      </c>
      <c r="I288" s="4" t="s">
        <v>1714</v>
      </c>
      <c r="J288" s="6" t="s">
        <v>1715</v>
      </c>
      <c r="K288" s="4" t="s">
        <v>1716</v>
      </c>
      <c r="L288" s="5" t="s">
        <v>1717</v>
      </c>
      <c r="M288" s="4"/>
      <c r="O288" s="4"/>
    </row>
    <row r="289">
      <c r="A289" s="4" t="s">
        <v>1718</v>
      </c>
      <c r="B289" s="4" t="s">
        <v>15</v>
      </c>
      <c r="C289" s="5" t="s">
        <v>144</v>
      </c>
      <c r="D289" s="4"/>
      <c r="E289" s="4"/>
      <c r="F289" s="4"/>
      <c r="G289" s="4" t="s">
        <v>1719</v>
      </c>
      <c r="H289" s="4" t="s">
        <v>1649</v>
      </c>
      <c r="I289" s="5" t="s">
        <v>1720</v>
      </c>
      <c r="J289" s="6"/>
      <c r="K289" s="4" t="s">
        <v>1721</v>
      </c>
      <c r="L289" s="5" t="s">
        <v>1722</v>
      </c>
      <c r="M289" s="4"/>
      <c r="O289" s="4"/>
    </row>
    <row r="290">
      <c r="A290" s="4" t="s">
        <v>1723</v>
      </c>
      <c r="B290" s="4" t="s">
        <v>107</v>
      </c>
      <c r="C290" s="5" t="s">
        <v>144</v>
      </c>
      <c r="D290" s="4"/>
      <c r="E290" s="4"/>
      <c r="F290" s="4"/>
      <c r="G290" s="4" t="s">
        <v>1724</v>
      </c>
      <c r="H290" s="4" t="s">
        <v>1649</v>
      </c>
      <c r="I290" s="5" t="s">
        <v>1725</v>
      </c>
      <c r="J290" s="6"/>
      <c r="K290" s="5" t="s">
        <v>1726</v>
      </c>
      <c r="L290" s="4"/>
      <c r="M290" s="4"/>
      <c r="O290" s="4"/>
    </row>
    <row r="291">
      <c r="A291" s="4" t="s">
        <v>1727</v>
      </c>
      <c r="B291" s="4" t="s">
        <v>107</v>
      </c>
      <c r="C291" s="5" t="s">
        <v>144</v>
      </c>
      <c r="D291" s="4"/>
      <c r="E291" s="4"/>
      <c r="F291" s="4"/>
      <c r="G291" s="4" t="s">
        <v>1728</v>
      </c>
      <c r="H291" s="4" t="s">
        <v>1649</v>
      </c>
      <c r="I291" s="5" t="s">
        <v>1729</v>
      </c>
      <c r="J291" s="6"/>
      <c r="K291" s="4"/>
      <c r="L291" s="4"/>
      <c r="M291" s="4"/>
      <c r="O291" s="4"/>
    </row>
    <row r="292">
      <c r="A292" s="4" t="s">
        <v>1730</v>
      </c>
      <c r="B292" s="4" t="s">
        <v>107</v>
      </c>
      <c r="C292" s="5" t="s">
        <v>144</v>
      </c>
      <c r="D292" s="4"/>
      <c r="E292" s="4"/>
      <c r="F292" s="4"/>
      <c r="G292" s="4" t="s">
        <v>1731</v>
      </c>
      <c r="H292" s="4" t="s">
        <v>1649</v>
      </c>
      <c r="I292" s="5" t="s">
        <v>1732</v>
      </c>
      <c r="J292" s="6"/>
      <c r="K292" s="4" t="s">
        <v>1733</v>
      </c>
      <c r="L292" s="5" t="s">
        <v>1734</v>
      </c>
      <c r="M292" s="4"/>
      <c r="O292" s="4"/>
    </row>
    <row r="293">
      <c r="A293" s="4" t="s">
        <v>1735</v>
      </c>
      <c r="B293" s="4" t="s">
        <v>107</v>
      </c>
      <c r="C293" s="5" t="s">
        <v>144</v>
      </c>
      <c r="D293" s="4"/>
      <c r="E293" s="4"/>
      <c r="F293" s="4"/>
      <c r="G293" s="4" t="s">
        <v>1736</v>
      </c>
      <c r="H293" s="4" t="s">
        <v>1649</v>
      </c>
      <c r="I293" s="4" t="s">
        <v>1737</v>
      </c>
      <c r="J293" s="6" t="s">
        <v>1737</v>
      </c>
      <c r="K293" s="4" t="s">
        <v>1738</v>
      </c>
      <c r="L293" s="5" t="s">
        <v>1739</v>
      </c>
      <c r="M293" s="4"/>
      <c r="O293" s="4"/>
    </row>
    <row r="294">
      <c r="A294" s="4" t="s">
        <v>1740</v>
      </c>
      <c r="B294" s="4" t="s">
        <v>30</v>
      </c>
      <c r="C294" s="5" t="s">
        <v>71</v>
      </c>
      <c r="D294" s="4"/>
      <c r="E294" s="6">
        <v>1972.0</v>
      </c>
      <c r="F294" s="4" t="s">
        <v>1741</v>
      </c>
      <c r="G294" s="4" t="s">
        <v>1742</v>
      </c>
      <c r="H294" s="4" t="s">
        <v>1649</v>
      </c>
      <c r="I294" s="4" t="s">
        <v>1743</v>
      </c>
      <c r="J294" s="6" t="s">
        <v>1744</v>
      </c>
      <c r="K294" s="4" t="s">
        <v>1745</v>
      </c>
      <c r="L294" s="5" t="s">
        <v>1746</v>
      </c>
      <c r="M294" s="4"/>
      <c r="O294" s="4"/>
    </row>
    <row r="295">
      <c r="A295" s="4" t="s">
        <v>1747</v>
      </c>
      <c r="B295" s="4" t="s">
        <v>107</v>
      </c>
      <c r="C295" s="5" t="s">
        <v>144</v>
      </c>
      <c r="D295" s="4"/>
      <c r="E295" s="6"/>
      <c r="G295" s="4" t="s">
        <v>1748</v>
      </c>
      <c r="H295" s="4" t="s">
        <v>1649</v>
      </c>
      <c r="I295" s="4" t="s">
        <v>1749</v>
      </c>
      <c r="J295" s="6">
        <v>3.4915700296E10</v>
      </c>
      <c r="K295" s="5" t="s">
        <v>1750</v>
      </c>
      <c r="L295" s="4"/>
      <c r="M295" s="4"/>
      <c r="O295" s="4"/>
    </row>
    <row r="296">
      <c r="A296" s="4" t="s">
        <v>1751</v>
      </c>
      <c r="B296" s="4" t="s">
        <v>15</v>
      </c>
      <c r="C296" s="5" t="s">
        <v>144</v>
      </c>
      <c r="D296" s="4"/>
      <c r="E296" s="6"/>
      <c r="G296" s="4" t="s">
        <v>1752</v>
      </c>
      <c r="H296" s="4" t="s">
        <v>1649</v>
      </c>
      <c r="I296" s="5" t="s">
        <v>1753</v>
      </c>
      <c r="J296" s="4"/>
      <c r="K296" s="4" t="s">
        <v>1754</v>
      </c>
      <c r="L296" s="5" t="s">
        <v>1755</v>
      </c>
      <c r="M296" s="4"/>
      <c r="O296" s="4"/>
    </row>
    <row r="297">
      <c r="A297" s="4" t="s">
        <v>1756</v>
      </c>
      <c r="B297" s="4" t="s">
        <v>107</v>
      </c>
      <c r="C297" s="5" t="s">
        <v>144</v>
      </c>
      <c r="D297" s="4"/>
      <c r="E297" s="6"/>
      <c r="G297" s="4" t="s">
        <v>1757</v>
      </c>
      <c r="H297" s="4" t="s">
        <v>1649</v>
      </c>
      <c r="I297" s="6">
        <v>3.4913038177E10</v>
      </c>
      <c r="J297" s="4"/>
      <c r="K297" s="5" t="s">
        <v>1758</v>
      </c>
      <c r="L297" s="4"/>
      <c r="M297" s="4"/>
      <c r="O297" s="4"/>
    </row>
    <row r="298">
      <c r="A298" s="4" t="s">
        <v>1759</v>
      </c>
      <c r="B298" s="4" t="s">
        <v>107</v>
      </c>
      <c r="C298" s="5" t="s">
        <v>144</v>
      </c>
      <c r="D298" s="4"/>
      <c r="E298" s="6"/>
      <c r="G298" s="4" t="s">
        <v>1760</v>
      </c>
      <c r="H298" s="4" t="s">
        <v>1649</v>
      </c>
      <c r="I298" s="6">
        <v>9.14711178E8</v>
      </c>
      <c r="J298" s="4"/>
      <c r="K298" s="5" t="s">
        <v>1761</v>
      </c>
      <c r="L298" s="4"/>
      <c r="M298" s="4"/>
      <c r="O298" s="4"/>
    </row>
    <row r="299">
      <c r="A299" s="4" t="s">
        <v>1762</v>
      </c>
      <c r="B299" s="4" t="s">
        <v>107</v>
      </c>
      <c r="C299" s="5" t="s">
        <v>144</v>
      </c>
      <c r="D299" s="4"/>
      <c r="E299" s="6"/>
      <c r="G299" s="4" t="s">
        <v>1763</v>
      </c>
      <c r="H299" s="4" t="s">
        <v>1649</v>
      </c>
      <c r="I299" s="5" t="s">
        <v>1764</v>
      </c>
      <c r="J299" s="4"/>
      <c r="K299" s="4" t="s">
        <v>1765</v>
      </c>
      <c r="L299" s="5" t="s">
        <v>1766</v>
      </c>
      <c r="M299" s="4"/>
      <c r="O299" s="4"/>
    </row>
    <row r="300">
      <c r="A300" s="4" t="s">
        <v>1767</v>
      </c>
      <c r="B300" s="4" t="s">
        <v>15</v>
      </c>
      <c r="C300" s="5" t="s">
        <v>144</v>
      </c>
      <c r="D300" s="4"/>
      <c r="E300" s="6"/>
      <c r="G300" s="4" t="s">
        <v>1768</v>
      </c>
      <c r="H300" s="4" t="s">
        <v>1649</v>
      </c>
      <c r="I300" s="4" t="s">
        <v>1769</v>
      </c>
      <c r="J300" s="4" t="s">
        <v>1770</v>
      </c>
      <c r="K300" s="4" t="s">
        <v>1771</v>
      </c>
      <c r="L300" s="5" t="s">
        <v>1772</v>
      </c>
      <c r="M300" s="4"/>
      <c r="O300" s="4"/>
    </row>
    <row r="301">
      <c r="A301" s="4" t="s">
        <v>1773</v>
      </c>
      <c r="B301" s="4" t="s">
        <v>107</v>
      </c>
      <c r="C301" s="5" t="s">
        <v>144</v>
      </c>
      <c r="D301" s="4"/>
      <c r="E301" s="6"/>
      <c r="G301" s="4" t="s">
        <v>1774</v>
      </c>
      <c r="H301" s="4" t="s">
        <v>1649</v>
      </c>
      <c r="I301" s="5" t="s">
        <v>1775</v>
      </c>
      <c r="J301" s="4"/>
      <c r="K301" s="4" t="s">
        <v>1776</v>
      </c>
      <c r="L301" s="5" t="s">
        <v>1777</v>
      </c>
      <c r="M301" s="4"/>
      <c r="O301" s="4"/>
    </row>
    <row r="302">
      <c r="A302" s="4" t="s">
        <v>1778</v>
      </c>
      <c r="B302" s="4" t="s">
        <v>107</v>
      </c>
      <c r="C302" s="5" t="s">
        <v>144</v>
      </c>
      <c r="D302" s="4"/>
      <c r="E302" s="6"/>
      <c r="G302" s="4" t="s">
        <v>1779</v>
      </c>
      <c r="H302" s="4" t="s">
        <v>1649</v>
      </c>
      <c r="I302" s="5" t="s">
        <v>1780</v>
      </c>
      <c r="J302" s="4"/>
      <c r="K302" s="4" t="s">
        <v>1781</v>
      </c>
      <c r="L302" s="5" t="s">
        <v>1782</v>
      </c>
      <c r="M302" s="4"/>
      <c r="O302" s="4"/>
    </row>
    <row r="303">
      <c r="A303" s="4" t="s">
        <v>1783</v>
      </c>
      <c r="B303" s="4" t="s">
        <v>107</v>
      </c>
      <c r="C303" s="5" t="s">
        <v>144</v>
      </c>
      <c r="D303" s="4"/>
      <c r="E303" s="6"/>
      <c r="G303" s="4" t="s">
        <v>1784</v>
      </c>
      <c r="H303" s="4" t="s">
        <v>1649</v>
      </c>
      <c r="I303" s="5" t="s">
        <v>1785</v>
      </c>
      <c r="J303" s="4"/>
      <c r="K303" s="4" t="s">
        <v>1786</v>
      </c>
      <c r="L303" s="5" t="s">
        <v>1787</v>
      </c>
      <c r="M303" s="4"/>
      <c r="O303" s="4"/>
    </row>
    <row r="304">
      <c r="A304" s="4" t="s">
        <v>1788</v>
      </c>
      <c r="B304" s="4" t="s">
        <v>107</v>
      </c>
      <c r="C304" s="4" t="s">
        <v>50</v>
      </c>
      <c r="D304" s="5" t="s">
        <v>1789</v>
      </c>
      <c r="E304" s="6"/>
      <c r="G304" s="4" t="s">
        <v>1790</v>
      </c>
      <c r="H304" s="4" t="s">
        <v>1649</v>
      </c>
      <c r="I304" s="6">
        <v>-9.63712236E8</v>
      </c>
      <c r="J304" s="6">
        <v>-9.63728497E8</v>
      </c>
      <c r="K304" s="4" t="s">
        <v>1791</v>
      </c>
      <c r="L304" s="5" t="s">
        <v>1792</v>
      </c>
      <c r="M304" s="4"/>
      <c r="O304" s="4"/>
    </row>
    <row r="305">
      <c r="A305" s="4" t="s">
        <v>1793</v>
      </c>
      <c r="B305" s="4" t="s">
        <v>30</v>
      </c>
      <c r="C305" s="5" t="s">
        <v>16</v>
      </c>
      <c r="D305" s="4"/>
      <c r="E305" s="6">
        <v>1997.0</v>
      </c>
      <c r="F305" s="4" t="s">
        <v>1794</v>
      </c>
      <c r="G305" s="4" t="s">
        <v>1795</v>
      </c>
      <c r="H305" s="4" t="s">
        <v>1649</v>
      </c>
      <c r="I305" s="6" t="s">
        <v>1796</v>
      </c>
      <c r="J305" s="6" t="s">
        <v>1797</v>
      </c>
      <c r="K305" s="4" t="s">
        <v>1798</v>
      </c>
      <c r="L305" s="5" t="s">
        <v>1799</v>
      </c>
      <c r="M305" s="4"/>
      <c r="O305" s="4"/>
    </row>
    <row r="306">
      <c r="A306" s="4" t="s">
        <v>1800</v>
      </c>
      <c r="B306" s="4" t="s">
        <v>30</v>
      </c>
      <c r="C306" s="5" t="s">
        <v>16</v>
      </c>
      <c r="D306" s="4"/>
      <c r="E306" s="6"/>
      <c r="F306" s="4" t="s">
        <v>1801</v>
      </c>
      <c r="G306" s="4" t="s">
        <v>1802</v>
      </c>
      <c r="H306" s="4" t="s">
        <v>1649</v>
      </c>
      <c r="I306" s="18" t="s">
        <v>1803</v>
      </c>
      <c r="J306" s="6"/>
      <c r="K306" s="4" t="s">
        <v>1804</v>
      </c>
      <c r="L306" s="5" t="s">
        <v>1805</v>
      </c>
      <c r="M306" s="4"/>
      <c r="O306" s="4"/>
    </row>
    <row r="307">
      <c r="A307" s="4" t="s">
        <v>1806</v>
      </c>
      <c r="B307" s="4" t="s">
        <v>107</v>
      </c>
      <c r="C307" s="5" t="s">
        <v>144</v>
      </c>
      <c r="D307" s="4"/>
      <c r="E307" s="6"/>
      <c r="F307" s="4"/>
      <c r="G307" s="4" t="s">
        <v>1807</v>
      </c>
      <c r="H307" s="4" t="s">
        <v>1649</v>
      </c>
      <c r="I307" s="6" t="s">
        <v>1808</v>
      </c>
      <c r="J307" s="6" t="s">
        <v>1809</v>
      </c>
      <c r="K307" s="4" t="s">
        <v>1810</v>
      </c>
      <c r="L307" s="5" t="s">
        <v>1811</v>
      </c>
      <c r="M307" s="4"/>
      <c r="O307" s="4"/>
    </row>
    <row r="308">
      <c r="A308" s="4" t="s">
        <v>1812</v>
      </c>
      <c r="B308" s="4" t="s">
        <v>30</v>
      </c>
      <c r="C308" s="8" t="s">
        <v>71</v>
      </c>
      <c r="D308" s="5" t="s">
        <v>1813</v>
      </c>
      <c r="E308" s="6"/>
      <c r="F308" s="4" t="s">
        <v>1814</v>
      </c>
      <c r="G308" s="4" t="s">
        <v>1815</v>
      </c>
      <c r="H308" s="4" t="s">
        <v>1649</v>
      </c>
      <c r="I308" s="18" t="s">
        <v>1816</v>
      </c>
      <c r="J308" s="6"/>
      <c r="K308" s="4" t="s">
        <v>1817</v>
      </c>
      <c r="L308" s="5" t="s">
        <v>1818</v>
      </c>
      <c r="M308" s="4"/>
      <c r="O308" s="4"/>
    </row>
    <row r="309">
      <c r="A309" s="4" t="s">
        <v>1819</v>
      </c>
      <c r="B309" s="4" t="s">
        <v>30</v>
      </c>
      <c r="C309" s="5" t="s">
        <v>71</v>
      </c>
      <c r="D309" s="4"/>
      <c r="E309" s="6">
        <v>1962.0</v>
      </c>
      <c r="G309" s="4" t="s">
        <v>1820</v>
      </c>
      <c r="H309" s="4" t="s">
        <v>1649</v>
      </c>
      <c r="I309" s="6" t="s">
        <v>1821</v>
      </c>
      <c r="J309" s="6" t="s">
        <v>1822</v>
      </c>
      <c r="K309" s="4" t="s">
        <v>1823</v>
      </c>
      <c r="L309" s="5" t="s">
        <v>1824</v>
      </c>
      <c r="M309" s="4"/>
      <c r="O309" s="4"/>
    </row>
    <row r="310">
      <c r="A310" s="4" t="s">
        <v>1825</v>
      </c>
      <c r="B310" s="4" t="s">
        <v>107</v>
      </c>
      <c r="C310" s="5" t="s">
        <v>144</v>
      </c>
      <c r="D310" s="4"/>
      <c r="E310" s="4"/>
      <c r="F310" s="4"/>
      <c r="G310" s="4" t="s">
        <v>1826</v>
      </c>
      <c r="H310" s="4" t="s">
        <v>1649</v>
      </c>
      <c r="I310" s="6">
        <v>9.13580976E8</v>
      </c>
      <c r="J310" s="6"/>
      <c r="K310" s="4" t="s">
        <v>1827</v>
      </c>
      <c r="L310" s="5" t="s">
        <v>1828</v>
      </c>
      <c r="M310" s="4"/>
      <c r="O310" s="4"/>
    </row>
    <row r="311">
      <c r="A311" s="4" t="s">
        <v>1829</v>
      </c>
      <c r="B311" s="4" t="s">
        <v>107</v>
      </c>
      <c r="C311" s="5" t="s">
        <v>144</v>
      </c>
      <c r="D311" s="4"/>
      <c r="E311" s="4"/>
      <c r="F311" s="4"/>
      <c r="G311" s="4" t="s">
        <v>1830</v>
      </c>
      <c r="H311" s="4" t="s">
        <v>1649</v>
      </c>
      <c r="I311" s="6" t="s">
        <v>1831</v>
      </c>
      <c r="J311" s="6">
        <v>3.4913042186E10</v>
      </c>
      <c r="K311" s="5" t="s">
        <v>1832</v>
      </c>
      <c r="L311" s="4"/>
      <c r="M311" s="4"/>
      <c r="O311" s="4"/>
    </row>
    <row r="312">
      <c r="A312" s="4" t="s">
        <v>1833</v>
      </c>
      <c r="B312" s="4" t="s">
        <v>107</v>
      </c>
      <c r="C312" s="5" t="s">
        <v>144</v>
      </c>
      <c r="D312" s="4"/>
      <c r="E312" s="4"/>
      <c r="F312" s="4"/>
      <c r="G312" s="4" t="s">
        <v>1834</v>
      </c>
      <c r="H312" s="4" t="s">
        <v>1649</v>
      </c>
      <c r="I312" s="6">
        <v>9.57470296E8</v>
      </c>
      <c r="J312" s="6"/>
      <c r="K312" s="5" t="s">
        <v>1835</v>
      </c>
      <c r="L312" s="4"/>
      <c r="M312" s="4"/>
      <c r="O312" s="4"/>
    </row>
    <row r="313">
      <c r="A313" s="4" t="s">
        <v>1836</v>
      </c>
      <c r="B313" s="4" t="s">
        <v>15</v>
      </c>
      <c r="C313" s="5" t="s">
        <v>144</v>
      </c>
      <c r="D313" s="4"/>
      <c r="E313" s="4"/>
      <c r="F313" s="4"/>
      <c r="G313" s="4" t="s">
        <v>1837</v>
      </c>
      <c r="H313" s="4" t="s">
        <v>1649</v>
      </c>
      <c r="I313" s="4" t="s">
        <v>1838</v>
      </c>
      <c r="J313" s="4" t="s">
        <v>1839</v>
      </c>
      <c r="K313" s="4" t="s">
        <v>1840</v>
      </c>
      <c r="L313" s="5" t="s">
        <v>1841</v>
      </c>
      <c r="M313" s="4"/>
      <c r="O313" s="4"/>
    </row>
    <row r="314">
      <c r="A314" s="4" t="s">
        <v>1842</v>
      </c>
      <c r="B314" s="4" t="s">
        <v>30</v>
      </c>
      <c r="C314" s="5" t="s">
        <v>1843</v>
      </c>
      <c r="D314" s="4"/>
      <c r="E314" s="19">
        <v>1666.0</v>
      </c>
      <c r="G314" s="4" t="s">
        <v>1844</v>
      </c>
      <c r="H314" s="4" t="s">
        <v>1845</v>
      </c>
      <c r="I314" s="4" t="s">
        <v>1846</v>
      </c>
      <c r="J314" s="4" t="s">
        <v>1847</v>
      </c>
      <c r="K314" s="4" t="s">
        <v>1848</v>
      </c>
      <c r="L314" s="5" t="s">
        <v>1849</v>
      </c>
      <c r="M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 t="s">
        <v>1850</v>
      </c>
      <c r="B315" s="4" t="s">
        <v>177</v>
      </c>
      <c r="C315" s="5" t="s">
        <v>170</v>
      </c>
      <c r="D315" s="4"/>
      <c r="E315" s="4"/>
      <c r="G315" s="4" t="s">
        <v>1851</v>
      </c>
      <c r="H315" s="4" t="s">
        <v>1845</v>
      </c>
      <c r="I315" s="4" t="s">
        <v>1852</v>
      </c>
      <c r="J315" s="4" t="s">
        <v>1853</v>
      </c>
      <c r="K315" s="4" t="s">
        <v>1854</v>
      </c>
      <c r="L315" s="5" t="s">
        <v>1855</v>
      </c>
      <c r="M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 t="s">
        <v>1856</v>
      </c>
      <c r="B316" s="4" t="s">
        <v>23</v>
      </c>
      <c r="C316" s="5" t="s">
        <v>71</v>
      </c>
      <c r="D316" s="4"/>
      <c r="E316" s="4"/>
      <c r="G316" s="4" t="s">
        <v>1857</v>
      </c>
      <c r="H316" s="4" t="s">
        <v>1845</v>
      </c>
      <c r="I316" s="4" t="s">
        <v>1858</v>
      </c>
      <c r="J316" s="4" t="s">
        <v>1859</v>
      </c>
      <c r="K316" s="4" t="s">
        <v>1860</v>
      </c>
      <c r="L316" s="5" t="s">
        <v>1861</v>
      </c>
      <c r="M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 t="s">
        <v>1862</v>
      </c>
      <c r="B317" s="4" t="s">
        <v>30</v>
      </c>
      <c r="C317" s="4" t="s">
        <v>1863</v>
      </c>
      <c r="D317" s="5" t="s">
        <v>1864</v>
      </c>
      <c r="E317" s="19">
        <v>1970.0</v>
      </c>
      <c r="F317" s="4" t="s">
        <v>1865</v>
      </c>
      <c r="G317" s="4" t="s">
        <v>1866</v>
      </c>
      <c r="H317" s="4" t="s">
        <v>1845</v>
      </c>
      <c r="I317" s="4" t="s">
        <v>1867</v>
      </c>
      <c r="J317" s="4" t="s">
        <v>1868</v>
      </c>
      <c r="K317" s="4" t="s">
        <v>1869</v>
      </c>
      <c r="L317" s="5" t="s">
        <v>1870</v>
      </c>
      <c r="M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 t="s">
        <v>1871</v>
      </c>
      <c r="B318" s="4" t="s">
        <v>30</v>
      </c>
      <c r="C318" s="5" t="s">
        <v>1018</v>
      </c>
      <c r="D318" s="4"/>
      <c r="E318" s="19">
        <v>1947.0</v>
      </c>
      <c r="G318" s="4" t="s">
        <v>1872</v>
      </c>
      <c r="H318" s="4" t="s">
        <v>1845</v>
      </c>
      <c r="I318" s="4" t="s">
        <v>1873</v>
      </c>
      <c r="J318" s="4" t="s">
        <v>1874</v>
      </c>
      <c r="K318" s="4" t="s">
        <v>1875</v>
      </c>
      <c r="L318" s="5" t="s">
        <v>1876</v>
      </c>
      <c r="M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 t="s">
        <v>1877</v>
      </c>
      <c r="B319" s="4" t="s">
        <v>30</v>
      </c>
      <c r="C319" s="5" t="s">
        <v>1018</v>
      </c>
      <c r="D319" s="4"/>
      <c r="E319" s="4"/>
      <c r="G319" s="4" t="s">
        <v>1878</v>
      </c>
      <c r="H319" s="4" t="s">
        <v>1845</v>
      </c>
      <c r="I319" s="4" t="s">
        <v>1879</v>
      </c>
      <c r="J319" s="4" t="s">
        <v>1880</v>
      </c>
      <c r="K319" s="4" t="s">
        <v>1881</v>
      </c>
      <c r="L319" s="5" t="s">
        <v>1882</v>
      </c>
      <c r="M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 t="s">
        <v>1883</v>
      </c>
      <c r="B320" s="4" t="s">
        <v>30</v>
      </c>
      <c r="C320" s="5" t="s">
        <v>144</v>
      </c>
      <c r="D320" s="4"/>
      <c r="E320" s="4"/>
      <c r="G320" s="4" t="s">
        <v>1884</v>
      </c>
      <c r="H320" s="4" t="s">
        <v>1845</v>
      </c>
      <c r="I320" s="4" t="s">
        <v>1885</v>
      </c>
      <c r="J320" s="4" t="s">
        <v>1886</v>
      </c>
      <c r="K320" s="4" t="s">
        <v>1887</v>
      </c>
      <c r="L320" s="5" t="s">
        <v>1888</v>
      </c>
      <c r="M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 t="s">
        <v>1889</v>
      </c>
      <c r="B321" s="4" t="s">
        <v>30</v>
      </c>
      <c r="C321" s="5" t="s">
        <v>1634</v>
      </c>
      <c r="D321" s="4"/>
      <c r="E321" s="4"/>
      <c r="G321" s="4" t="s">
        <v>1890</v>
      </c>
      <c r="H321" s="4" t="s">
        <v>1845</v>
      </c>
      <c r="I321" s="5" t="s">
        <v>1891</v>
      </c>
      <c r="J321" s="4"/>
      <c r="K321" s="4" t="s">
        <v>1892</v>
      </c>
      <c r="L321" s="5" t="s">
        <v>1893</v>
      </c>
      <c r="M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 t="s">
        <v>1894</v>
      </c>
      <c r="B322" s="4" t="s">
        <v>30</v>
      </c>
      <c r="C322" s="5" t="s">
        <v>144</v>
      </c>
      <c r="D322" s="4"/>
      <c r="E322" s="4"/>
      <c r="G322" s="4" t="s">
        <v>1895</v>
      </c>
      <c r="H322" s="4" t="s">
        <v>1845</v>
      </c>
      <c r="I322" s="4" t="s">
        <v>1896</v>
      </c>
      <c r="J322" s="4" t="s">
        <v>1897</v>
      </c>
      <c r="K322" s="4" t="s">
        <v>1898</v>
      </c>
      <c r="L322" s="5" t="s">
        <v>1899</v>
      </c>
      <c r="M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 t="s">
        <v>1900</v>
      </c>
      <c r="B323" s="4" t="s">
        <v>30</v>
      </c>
      <c r="C323" s="5" t="s">
        <v>1018</v>
      </c>
      <c r="D323" s="4"/>
      <c r="E323" s="19">
        <v>1975.0</v>
      </c>
      <c r="G323" s="4" t="s">
        <v>1901</v>
      </c>
      <c r="H323" s="4" t="s">
        <v>1845</v>
      </c>
      <c r="I323" s="4" t="s">
        <v>1902</v>
      </c>
      <c r="J323" s="4" t="s">
        <v>1903</v>
      </c>
      <c r="K323" s="4" t="s">
        <v>1904</v>
      </c>
      <c r="L323" s="5" t="s">
        <v>1905</v>
      </c>
      <c r="M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 t="s">
        <v>1906</v>
      </c>
      <c r="B324" s="4" t="s">
        <v>78</v>
      </c>
      <c r="C324" s="5" t="s">
        <v>1400</v>
      </c>
      <c r="D324" s="4"/>
      <c r="E324" s="4"/>
      <c r="F324" s="4"/>
      <c r="G324" s="4" t="s">
        <v>1907</v>
      </c>
      <c r="H324" s="4" t="s">
        <v>1845</v>
      </c>
      <c r="I324" s="5" t="s">
        <v>1908</v>
      </c>
      <c r="J324" s="4"/>
      <c r="K324" s="4" t="s">
        <v>1909</v>
      </c>
      <c r="L324" s="5" t="s">
        <v>1910</v>
      </c>
      <c r="M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 t="s">
        <v>1911</v>
      </c>
      <c r="B325" s="4" t="s">
        <v>78</v>
      </c>
      <c r="C325" s="5" t="s">
        <v>269</v>
      </c>
      <c r="D325" s="4"/>
      <c r="E325" s="4"/>
      <c r="F325" s="4"/>
      <c r="G325" s="4" t="s">
        <v>1912</v>
      </c>
      <c r="H325" s="4" t="s">
        <v>1845</v>
      </c>
      <c r="I325" s="4" t="s">
        <v>1913</v>
      </c>
      <c r="J325" s="4" t="s">
        <v>1914</v>
      </c>
      <c r="K325" s="4" t="s">
        <v>1915</v>
      </c>
      <c r="L325" s="5" t="s">
        <v>1916</v>
      </c>
      <c r="M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 t="s">
        <v>1917</v>
      </c>
      <c r="B326" s="4" t="s">
        <v>30</v>
      </c>
      <c r="C326" s="5" t="s">
        <v>16</v>
      </c>
      <c r="D326" s="4"/>
      <c r="E326" s="4"/>
      <c r="F326" s="4"/>
      <c r="G326" s="4" t="s">
        <v>1918</v>
      </c>
      <c r="H326" s="4" t="s">
        <v>1845</v>
      </c>
      <c r="I326" s="4" t="s">
        <v>1919</v>
      </c>
      <c r="J326" s="4" t="s">
        <v>1920</v>
      </c>
      <c r="K326" s="4" t="s">
        <v>1921</v>
      </c>
      <c r="L326" s="5" t="s">
        <v>1922</v>
      </c>
      <c r="M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 t="s">
        <v>1923</v>
      </c>
      <c r="B327" s="4" t="s">
        <v>30</v>
      </c>
      <c r="C327" s="5" t="s">
        <v>16</v>
      </c>
      <c r="D327" s="4"/>
      <c r="E327" s="4"/>
      <c r="F327" s="4"/>
      <c r="G327" s="4" t="s">
        <v>1924</v>
      </c>
      <c r="H327" s="4" t="s">
        <v>1845</v>
      </c>
      <c r="I327" s="4" t="s">
        <v>1925</v>
      </c>
      <c r="J327" s="4" t="s">
        <v>1926</v>
      </c>
      <c r="K327" s="4" t="s">
        <v>1927</v>
      </c>
      <c r="L327" s="5" t="s">
        <v>1928</v>
      </c>
      <c r="M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 t="s">
        <v>1929</v>
      </c>
      <c r="B328" s="4" t="s">
        <v>23</v>
      </c>
      <c r="C328" s="5" t="s">
        <v>144</v>
      </c>
      <c r="D328" s="4"/>
      <c r="E328" s="4"/>
      <c r="F328" s="4"/>
      <c r="G328" s="4" t="s">
        <v>1930</v>
      </c>
      <c r="H328" s="4" t="s">
        <v>1845</v>
      </c>
      <c r="I328" s="4" t="s">
        <v>1931</v>
      </c>
      <c r="J328" s="4" t="s">
        <v>1932</v>
      </c>
      <c r="K328" s="5" t="s">
        <v>1933</v>
      </c>
      <c r="L328" s="4"/>
      <c r="M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 t="s">
        <v>1934</v>
      </c>
      <c r="B329" s="4" t="s">
        <v>23</v>
      </c>
      <c r="C329" s="4" t="s">
        <v>50</v>
      </c>
      <c r="D329" s="5" t="s">
        <v>51</v>
      </c>
      <c r="E329" s="4"/>
      <c r="F329" s="4" t="s">
        <v>1935</v>
      </c>
      <c r="G329" s="4" t="s">
        <v>1936</v>
      </c>
      <c r="H329" s="4" t="s">
        <v>1845</v>
      </c>
      <c r="I329" s="4" t="s">
        <v>1937</v>
      </c>
      <c r="J329" s="4" t="s">
        <v>1938</v>
      </c>
      <c r="K329" s="4" t="s">
        <v>1939</v>
      </c>
      <c r="L329" s="5" t="s">
        <v>1940</v>
      </c>
      <c r="M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 t="s">
        <v>1941</v>
      </c>
      <c r="B330" s="4" t="s">
        <v>15</v>
      </c>
      <c r="C330" s="4" t="s">
        <v>50</v>
      </c>
      <c r="D330" s="5" t="s">
        <v>51</v>
      </c>
      <c r="E330" s="4"/>
      <c r="F330" s="4"/>
      <c r="G330" s="4" t="s">
        <v>1942</v>
      </c>
      <c r="H330" s="4" t="s">
        <v>1845</v>
      </c>
      <c r="I330" s="4" t="s">
        <v>1943</v>
      </c>
      <c r="J330" s="4" t="s">
        <v>1944</v>
      </c>
      <c r="K330" s="5" t="s">
        <v>1945</v>
      </c>
      <c r="L330" s="4"/>
      <c r="M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 t="s">
        <v>1946</v>
      </c>
      <c r="B331" s="4" t="s">
        <v>23</v>
      </c>
      <c r="C331" s="4" t="s">
        <v>50</v>
      </c>
      <c r="D331" s="5" t="s">
        <v>51</v>
      </c>
      <c r="E331" s="4"/>
      <c r="F331" s="4"/>
      <c r="G331" s="4" t="s">
        <v>1947</v>
      </c>
      <c r="H331" s="4" t="s">
        <v>1845</v>
      </c>
      <c r="I331" s="5" t="s">
        <v>1948</v>
      </c>
      <c r="J331" s="4"/>
      <c r="K331" s="4" t="s">
        <v>1949</v>
      </c>
      <c r="L331" s="5" t="s">
        <v>1950</v>
      </c>
      <c r="M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 t="s">
        <v>1951</v>
      </c>
      <c r="B332" s="4" t="s">
        <v>23</v>
      </c>
      <c r="C332" s="5" t="s">
        <v>16</v>
      </c>
      <c r="D332" s="4"/>
      <c r="E332" s="4"/>
      <c r="F332" s="4"/>
      <c r="G332" s="4" t="s">
        <v>1952</v>
      </c>
      <c r="H332" s="4" t="s">
        <v>1845</v>
      </c>
      <c r="I332" s="4" t="s">
        <v>1953</v>
      </c>
      <c r="J332" s="4" t="s">
        <v>1954</v>
      </c>
      <c r="K332" s="4" t="s">
        <v>1955</v>
      </c>
      <c r="L332" s="5" t="s">
        <v>1956</v>
      </c>
      <c r="M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 t="s">
        <v>1957</v>
      </c>
      <c r="B333" s="4" t="s">
        <v>78</v>
      </c>
      <c r="C333" s="5" t="s">
        <v>16</v>
      </c>
      <c r="D333" s="4"/>
      <c r="E333" s="4"/>
      <c r="F333" s="4"/>
      <c r="G333" s="4" t="s">
        <v>1958</v>
      </c>
      <c r="H333" s="4" t="s">
        <v>1845</v>
      </c>
      <c r="I333" s="4" t="s">
        <v>1959</v>
      </c>
      <c r="J333" s="4" t="s">
        <v>1960</v>
      </c>
      <c r="K333" s="4" t="s">
        <v>1961</v>
      </c>
      <c r="L333" s="5" t="s">
        <v>1962</v>
      </c>
      <c r="M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 t="s">
        <v>1963</v>
      </c>
      <c r="B334" s="4" t="s">
        <v>107</v>
      </c>
      <c r="C334" s="4" t="s">
        <v>50</v>
      </c>
      <c r="D334" s="5" t="s">
        <v>1964</v>
      </c>
      <c r="E334" s="4"/>
      <c r="F334" s="4"/>
      <c r="G334" s="4" t="s">
        <v>1965</v>
      </c>
      <c r="H334" s="4" t="s">
        <v>1845</v>
      </c>
      <c r="I334" s="4" t="s">
        <v>1966</v>
      </c>
      <c r="J334" s="4" t="s">
        <v>1967</v>
      </c>
      <c r="K334" s="4" t="s">
        <v>1968</v>
      </c>
      <c r="L334" s="5" t="s">
        <v>1969</v>
      </c>
      <c r="M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 t="s">
        <v>1970</v>
      </c>
      <c r="B335" s="4" t="s">
        <v>107</v>
      </c>
      <c r="C335" s="4" t="s">
        <v>50</v>
      </c>
      <c r="D335" s="5" t="s">
        <v>51</v>
      </c>
      <c r="E335" s="4"/>
      <c r="F335" s="4"/>
      <c r="G335" s="4" t="s">
        <v>1971</v>
      </c>
      <c r="H335" s="4" t="s">
        <v>1845</v>
      </c>
      <c r="I335" s="4" t="s">
        <v>1972</v>
      </c>
      <c r="J335" s="4" t="s">
        <v>1973</v>
      </c>
      <c r="K335" s="5" t="s">
        <v>1974</v>
      </c>
      <c r="L335" s="4"/>
      <c r="M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 t="s">
        <v>1975</v>
      </c>
      <c r="B336" s="4" t="s">
        <v>358</v>
      </c>
      <c r="C336" s="4" t="s">
        <v>37</v>
      </c>
      <c r="D336" s="5" t="s">
        <v>1568</v>
      </c>
      <c r="E336" s="4"/>
      <c r="F336" s="4"/>
      <c r="G336" s="4" t="s">
        <v>1976</v>
      </c>
      <c r="H336" s="4" t="s">
        <v>1845</v>
      </c>
      <c r="I336" s="4" t="s">
        <v>1977</v>
      </c>
      <c r="J336" s="4" t="s">
        <v>1978</v>
      </c>
      <c r="K336" s="4" t="s">
        <v>1979</v>
      </c>
      <c r="L336" s="5" t="s">
        <v>1980</v>
      </c>
      <c r="M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 t="s">
        <v>1981</v>
      </c>
      <c r="B337" s="4" t="s">
        <v>78</v>
      </c>
      <c r="C337" s="5" t="s">
        <v>1982</v>
      </c>
      <c r="D337" s="4"/>
      <c r="E337" s="4"/>
      <c r="F337" s="4"/>
      <c r="G337" s="4" t="s">
        <v>1983</v>
      </c>
      <c r="H337" s="4" t="s">
        <v>1845</v>
      </c>
      <c r="I337" s="4" t="s">
        <v>1984</v>
      </c>
      <c r="J337" s="4" t="s">
        <v>1985</v>
      </c>
      <c r="K337" s="4" t="s">
        <v>1986</v>
      </c>
      <c r="L337" s="5" t="s">
        <v>1987</v>
      </c>
      <c r="M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 t="s">
        <v>1988</v>
      </c>
      <c r="B338" s="4" t="s">
        <v>78</v>
      </c>
      <c r="C338" s="5" t="s">
        <v>16</v>
      </c>
      <c r="D338" s="4"/>
      <c r="E338" s="4"/>
      <c r="F338" s="4"/>
      <c r="G338" s="4" t="s">
        <v>1989</v>
      </c>
      <c r="H338" s="4" t="s">
        <v>1845</v>
      </c>
      <c r="I338" s="5" t="s">
        <v>1990</v>
      </c>
      <c r="J338" s="4"/>
      <c r="K338" s="4" t="s">
        <v>1991</v>
      </c>
      <c r="L338" s="5" t="s">
        <v>1992</v>
      </c>
      <c r="M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 t="s">
        <v>1993</v>
      </c>
      <c r="B339" s="4" t="s">
        <v>30</v>
      </c>
      <c r="C339" s="5" t="s">
        <v>16</v>
      </c>
      <c r="D339" s="4"/>
      <c r="E339" s="4"/>
      <c r="F339" s="4"/>
      <c r="G339" s="4" t="s">
        <v>1994</v>
      </c>
      <c r="H339" s="4" t="s">
        <v>1845</v>
      </c>
      <c r="I339" s="4" t="s">
        <v>1995</v>
      </c>
      <c r="J339" s="4" t="s">
        <v>1996</v>
      </c>
      <c r="K339" s="4" t="s">
        <v>1997</v>
      </c>
      <c r="L339" s="5" t="s">
        <v>1998</v>
      </c>
      <c r="M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 t="s">
        <v>1999</v>
      </c>
      <c r="B340" s="4" t="s">
        <v>78</v>
      </c>
      <c r="C340" s="4" t="s">
        <v>50</v>
      </c>
      <c r="D340" s="5" t="s">
        <v>51</v>
      </c>
      <c r="E340" s="4"/>
      <c r="F340" s="4"/>
      <c r="G340" s="4" t="s">
        <v>2000</v>
      </c>
      <c r="H340" s="4" t="s">
        <v>1845</v>
      </c>
      <c r="I340" s="4" t="s">
        <v>2001</v>
      </c>
      <c r="J340" s="4" t="s">
        <v>2002</v>
      </c>
      <c r="K340" s="4" t="s">
        <v>2003</v>
      </c>
      <c r="L340" s="5" t="s">
        <v>2004</v>
      </c>
      <c r="M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 t="s">
        <v>2005</v>
      </c>
      <c r="B341" s="4" t="s">
        <v>107</v>
      </c>
      <c r="C341" s="5" t="s">
        <v>16</v>
      </c>
      <c r="D341" s="4"/>
      <c r="E341" s="4"/>
      <c r="F341" s="4"/>
      <c r="G341" s="4" t="s">
        <v>2006</v>
      </c>
      <c r="H341" s="4" t="s">
        <v>1845</v>
      </c>
      <c r="I341" s="4" t="s">
        <v>2007</v>
      </c>
      <c r="J341" s="4" t="s">
        <v>2008</v>
      </c>
      <c r="K341" s="4" t="s">
        <v>2009</v>
      </c>
      <c r="L341" s="5" t="s">
        <v>2010</v>
      </c>
      <c r="M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 t="s">
        <v>2011</v>
      </c>
      <c r="B342" s="4" t="s">
        <v>23</v>
      </c>
      <c r="C342" s="4" t="s">
        <v>50</v>
      </c>
      <c r="D342" s="5" t="s">
        <v>51</v>
      </c>
      <c r="E342" s="4"/>
      <c r="F342" s="4"/>
      <c r="G342" s="4" t="s">
        <v>2012</v>
      </c>
      <c r="H342" s="4" t="s">
        <v>1845</v>
      </c>
      <c r="I342" s="4" t="s">
        <v>2013</v>
      </c>
      <c r="J342" s="4" t="s">
        <v>2014</v>
      </c>
      <c r="K342" s="4" t="s">
        <v>2015</v>
      </c>
      <c r="L342" s="5" t="s">
        <v>2016</v>
      </c>
      <c r="M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 t="s">
        <v>2017</v>
      </c>
      <c r="B343" s="4" t="s">
        <v>78</v>
      </c>
      <c r="C343" s="5" t="s">
        <v>707</v>
      </c>
      <c r="D343" s="4"/>
      <c r="E343" s="4"/>
      <c r="F343" s="4"/>
      <c r="G343" s="4" t="s">
        <v>2018</v>
      </c>
      <c r="H343" s="4" t="s">
        <v>1845</v>
      </c>
      <c r="I343" s="5" t="s">
        <v>2019</v>
      </c>
      <c r="J343" s="4"/>
      <c r="K343" s="4" t="s">
        <v>2020</v>
      </c>
      <c r="L343" s="5" t="s">
        <v>2021</v>
      </c>
      <c r="M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 t="s">
        <v>2022</v>
      </c>
      <c r="B344" s="4" t="s">
        <v>177</v>
      </c>
      <c r="C344" s="5" t="s">
        <v>65</v>
      </c>
      <c r="D344" s="4"/>
      <c r="E344" s="4"/>
      <c r="F344" s="4" t="s">
        <v>2023</v>
      </c>
      <c r="G344" s="4" t="s">
        <v>2024</v>
      </c>
      <c r="H344" s="4" t="s">
        <v>1845</v>
      </c>
      <c r="I344" s="4" t="s">
        <v>2025</v>
      </c>
      <c r="J344" s="4" t="s">
        <v>2026</v>
      </c>
      <c r="K344" s="4" t="s">
        <v>2027</v>
      </c>
      <c r="L344" s="5" t="s">
        <v>2028</v>
      </c>
      <c r="M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 t="s">
        <v>2029</v>
      </c>
      <c r="B345" s="4" t="s">
        <v>23</v>
      </c>
      <c r="C345" s="4" t="s">
        <v>50</v>
      </c>
      <c r="D345" s="5" t="s">
        <v>51</v>
      </c>
      <c r="E345" s="4"/>
      <c r="F345" s="4"/>
      <c r="G345" s="4" t="s">
        <v>2030</v>
      </c>
      <c r="H345" s="5" t="s">
        <v>2031</v>
      </c>
      <c r="I345" s="4" t="s">
        <v>2032</v>
      </c>
      <c r="J345" s="5" t="s">
        <v>2033</v>
      </c>
      <c r="K345" s="4"/>
      <c r="L345" s="5" t="s">
        <v>2034</v>
      </c>
      <c r="M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 t="s">
        <v>2035</v>
      </c>
      <c r="B346" s="4" t="s">
        <v>15</v>
      </c>
      <c r="C346" s="5" t="s">
        <v>299</v>
      </c>
      <c r="D346" s="4"/>
      <c r="E346" s="4"/>
      <c r="F346" s="4" t="s">
        <v>2036</v>
      </c>
      <c r="G346" s="4" t="s">
        <v>2037</v>
      </c>
      <c r="H346" s="5" t="s">
        <v>2031</v>
      </c>
      <c r="I346" s="4" t="s">
        <v>2038</v>
      </c>
      <c r="J346" s="4" t="s">
        <v>2039</v>
      </c>
      <c r="K346" s="5" t="s">
        <v>2040</v>
      </c>
      <c r="L346" s="4"/>
      <c r="M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 t="s">
        <v>2041</v>
      </c>
      <c r="B347" s="4" t="s">
        <v>30</v>
      </c>
      <c r="C347" s="4" t="s">
        <v>50</v>
      </c>
      <c r="D347" s="5" t="s">
        <v>51</v>
      </c>
      <c r="E347" s="19">
        <v>1989.0</v>
      </c>
      <c r="G347" s="4" t="s">
        <v>2042</v>
      </c>
      <c r="H347" s="5" t="s">
        <v>2031</v>
      </c>
      <c r="I347" s="4" t="s">
        <v>2043</v>
      </c>
      <c r="J347" s="4" t="s">
        <v>2044</v>
      </c>
      <c r="K347" s="4" t="s">
        <v>2045</v>
      </c>
      <c r="L347" s="5" t="s">
        <v>2046</v>
      </c>
      <c r="M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 t="s">
        <v>2047</v>
      </c>
      <c r="B348" s="4" t="s">
        <v>30</v>
      </c>
      <c r="C348" s="4" t="s">
        <v>50</v>
      </c>
      <c r="D348" s="5" t="s">
        <v>51</v>
      </c>
      <c r="E348" s="4"/>
      <c r="G348" s="4" t="s">
        <v>2048</v>
      </c>
      <c r="H348" s="5" t="s">
        <v>2031</v>
      </c>
      <c r="I348" s="5" t="s">
        <v>2049</v>
      </c>
      <c r="J348" s="4"/>
      <c r="K348" s="4" t="s">
        <v>2050</v>
      </c>
      <c r="L348" s="5" t="s">
        <v>2051</v>
      </c>
      <c r="M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 t="s">
        <v>2052</v>
      </c>
      <c r="B349" s="4" t="s">
        <v>78</v>
      </c>
      <c r="C349" s="5" t="s">
        <v>16</v>
      </c>
      <c r="D349" s="4"/>
      <c r="E349" s="4"/>
      <c r="G349" s="4" t="s">
        <v>2053</v>
      </c>
      <c r="H349" s="5" t="s">
        <v>2031</v>
      </c>
      <c r="I349" s="5" t="s">
        <v>2054</v>
      </c>
      <c r="J349" s="4"/>
      <c r="K349" s="4" t="s">
        <v>2055</v>
      </c>
      <c r="L349" s="5" t="s">
        <v>2056</v>
      </c>
      <c r="M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 t="s">
        <v>2057</v>
      </c>
      <c r="B350" s="4" t="s">
        <v>30</v>
      </c>
      <c r="C350" s="4" t="s">
        <v>2058</v>
      </c>
      <c r="D350" s="5" t="s">
        <v>51</v>
      </c>
      <c r="E350" s="19">
        <v>1986.0</v>
      </c>
      <c r="G350" s="4" t="s">
        <v>2059</v>
      </c>
      <c r="H350" s="5" t="s">
        <v>2031</v>
      </c>
      <c r="I350" s="5" t="s">
        <v>2060</v>
      </c>
      <c r="J350" s="4"/>
      <c r="K350" s="4" t="s">
        <v>2061</v>
      </c>
      <c r="L350" s="5" t="s">
        <v>2062</v>
      </c>
      <c r="M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 t="s">
        <v>2063</v>
      </c>
      <c r="B351" s="4" t="s">
        <v>23</v>
      </c>
      <c r="C351" s="4" t="s">
        <v>50</v>
      </c>
      <c r="D351" s="5" t="s">
        <v>51</v>
      </c>
      <c r="E351" s="4"/>
      <c r="G351" s="4" t="s">
        <v>2064</v>
      </c>
      <c r="H351" s="5" t="s">
        <v>2031</v>
      </c>
      <c r="I351" s="4" t="s">
        <v>2065</v>
      </c>
      <c r="J351" s="4" t="s">
        <v>2066</v>
      </c>
      <c r="K351" s="4" t="s">
        <v>2067</v>
      </c>
      <c r="L351" s="5" t="s">
        <v>2068</v>
      </c>
      <c r="M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 t="s">
        <v>2069</v>
      </c>
      <c r="B352" s="4" t="s">
        <v>23</v>
      </c>
      <c r="C352" s="4" t="s">
        <v>50</v>
      </c>
      <c r="D352" s="5" t="s">
        <v>51</v>
      </c>
      <c r="E352" s="4"/>
      <c r="G352" s="4" t="s">
        <v>2070</v>
      </c>
      <c r="H352" s="5" t="s">
        <v>2031</v>
      </c>
      <c r="I352" s="4" t="s">
        <v>2071</v>
      </c>
      <c r="J352" s="4" t="s">
        <v>2072</v>
      </c>
      <c r="K352" s="4" t="s">
        <v>2073</v>
      </c>
      <c r="L352" s="5" t="s">
        <v>2074</v>
      </c>
      <c r="M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 t="s">
        <v>2075</v>
      </c>
      <c r="B353" s="4" t="s">
        <v>23</v>
      </c>
      <c r="C353" s="4" t="s">
        <v>50</v>
      </c>
      <c r="D353" s="5" t="s">
        <v>51</v>
      </c>
      <c r="E353" s="19">
        <v>1888.0</v>
      </c>
      <c r="G353" s="4" t="s">
        <v>2076</v>
      </c>
      <c r="H353" s="5" t="s">
        <v>2031</v>
      </c>
      <c r="I353" s="4" t="s">
        <v>2077</v>
      </c>
      <c r="J353" s="4" t="s">
        <v>2078</v>
      </c>
      <c r="K353" s="4" t="s">
        <v>2079</v>
      </c>
      <c r="L353" s="5" t="s">
        <v>2080</v>
      </c>
      <c r="M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 t="s">
        <v>2081</v>
      </c>
      <c r="B354" s="4" t="s">
        <v>30</v>
      </c>
      <c r="C354" s="5" t="s">
        <v>16</v>
      </c>
      <c r="D354" s="4"/>
      <c r="E354" s="4"/>
      <c r="F354" s="4"/>
      <c r="G354" s="4" t="s">
        <v>2082</v>
      </c>
      <c r="H354" s="5" t="s">
        <v>2031</v>
      </c>
      <c r="I354" s="5" t="s">
        <v>2083</v>
      </c>
      <c r="J354" s="4"/>
      <c r="K354" s="4" t="s">
        <v>2084</v>
      </c>
      <c r="L354" s="5" t="s">
        <v>2085</v>
      </c>
      <c r="M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 t="s">
        <v>2086</v>
      </c>
      <c r="B355" s="4" t="s">
        <v>23</v>
      </c>
      <c r="C355" s="5" t="s">
        <v>269</v>
      </c>
      <c r="D355" s="4"/>
      <c r="E355" s="4"/>
      <c r="F355" s="4"/>
      <c r="G355" s="4" t="s">
        <v>2087</v>
      </c>
      <c r="H355" s="5" t="s">
        <v>2031</v>
      </c>
      <c r="I355" s="5" t="s">
        <v>2088</v>
      </c>
      <c r="J355" s="4"/>
      <c r="K355" s="4" t="s">
        <v>2089</v>
      </c>
      <c r="L355" s="5" t="s">
        <v>2090</v>
      </c>
      <c r="M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 t="s">
        <v>2091</v>
      </c>
      <c r="B356" s="4" t="s">
        <v>30</v>
      </c>
      <c r="C356" s="5" t="s">
        <v>1076</v>
      </c>
      <c r="D356" s="4"/>
      <c r="E356" s="4"/>
      <c r="F356" s="4"/>
      <c r="G356" s="4" t="s">
        <v>2092</v>
      </c>
      <c r="H356" s="5" t="s">
        <v>2031</v>
      </c>
      <c r="I356" s="4" t="s">
        <v>2093</v>
      </c>
      <c r="J356" s="4" t="s">
        <v>2094</v>
      </c>
      <c r="K356" s="4" t="s">
        <v>2095</v>
      </c>
      <c r="L356" s="5" t="s">
        <v>2096</v>
      </c>
      <c r="M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 t="s">
        <v>2097</v>
      </c>
      <c r="B357" s="4" t="s">
        <v>107</v>
      </c>
      <c r="C357" s="5" t="s">
        <v>227</v>
      </c>
      <c r="D357" s="4"/>
      <c r="E357" s="4"/>
      <c r="F357" s="4"/>
      <c r="G357" s="4" t="s">
        <v>2098</v>
      </c>
      <c r="H357" s="5" t="s">
        <v>2031</v>
      </c>
      <c r="I357" s="4" t="s">
        <v>2099</v>
      </c>
      <c r="J357" s="4" t="s">
        <v>2099</v>
      </c>
      <c r="K357" s="4" t="s">
        <v>2100</v>
      </c>
      <c r="L357" s="5" t="s">
        <v>2101</v>
      </c>
      <c r="M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 t="s">
        <v>2102</v>
      </c>
      <c r="B358" s="4" t="s">
        <v>107</v>
      </c>
      <c r="C358" s="4" t="s">
        <v>2103</v>
      </c>
      <c r="D358" s="5" t="s">
        <v>51</v>
      </c>
      <c r="E358" s="4"/>
      <c r="F358" s="4"/>
      <c r="G358" s="4" t="s">
        <v>2104</v>
      </c>
      <c r="H358" s="5" t="s">
        <v>2031</v>
      </c>
      <c r="I358" s="4" t="s">
        <v>2105</v>
      </c>
      <c r="J358" s="4" t="s">
        <v>2106</v>
      </c>
      <c r="K358" s="4" t="s">
        <v>2107</v>
      </c>
      <c r="L358" s="5" t="s">
        <v>2108</v>
      </c>
      <c r="M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 t="s">
        <v>2109</v>
      </c>
      <c r="B359" s="4" t="s">
        <v>23</v>
      </c>
      <c r="C359" s="4" t="s">
        <v>50</v>
      </c>
      <c r="D359" s="5" t="s">
        <v>51</v>
      </c>
      <c r="E359" s="4"/>
      <c r="F359" s="4"/>
      <c r="G359" s="4" t="s">
        <v>2110</v>
      </c>
      <c r="H359" s="5" t="s">
        <v>2031</v>
      </c>
      <c r="I359" s="4" t="s">
        <v>2111</v>
      </c>
      <c r="J359" s="4" t="s">
        <v>2112</v>
      </c>
      <c r="K359" s="4" t="s">
        <v>2113</v>
      </c>
      <c r="L359" s="5" t="s">
        <v>2114</v>
      </c>
      <c r="M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 t="s">
        <v>2115</v>
      </c>
      <c r="B360" s="4" t="s">
        <v>78</v>
      </c>
      <c r="C360" s="5" t="s">
        <v>71</v>
      </c>
      <c r="D360" s="4"/>
      <c r="E360" s="4"/>
      <c r="F360" s="4"/>
      <c r="G360" s="4" t="s">
        <v>2116</v>
      </c>
      <c r="H360" s="5" t="s">
        <v>2031</v>
      </c>
      <c r="I360" s="4" t="s">
        <v>2117</v>
      </c>
      <c r="J360" s="4" t="s">
        <v>2118</v>
      </c>
      <c r="K360" s="4" t="s">
        <v>2119</v>
      </c>
      <c r="L360" s="5" t="s">
        <v>2120</v>
      </c>
      <c r="M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 t="s">
        <v>2121</v>
      </c>
      <c r="B361" s="4" t="s">
        <v>23</v>
      </c>
      <c r="C361" s="4" t="s">
        <v>50</v>
      </c>
      <c r="D361" s="5" t="s">
        <v>51</v>
      </c>
      <c r="E361" s="4"/>
      <c r="F361" s="4"/>
      <c r="G361" s="4" t="s">
        <v>2122</v>
      </c>
      <c r="H361" s="5" t="s">
        <v>2031</v>
      </c>
      <c r="I361" s="4" t="s">
        <v>2123</v>
      </c>
      <c r="J361" s="4" t="s">
        <v>2124</v>
      </c>
      <c r="K361" s="4" t="s">
        <v>2125</v>
      </c>
      <c r="L361" s="5" t="s">
        <v>2126</v>
      </c>
      <c r="M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 t="s">
        <v>2127</v>
      </c>
      <c r="B362" s="4" t="s">
        <v>177</v>
      </c>
      <c r="C362" s="4" t="s">
        <v>91</v>
      </c>
      <c r="D362" s="5" t="s">
        <v>51</v>
      </c>
      <c r="E362" s="4"/>
      <c r="F362" s="4" t="s">
        <v>2128</v>
      </c>
      <c r="G362" s="4" t="s">
        <v>2129</v>
      </c>
      <c r="H362" s="5" t="s">
        <v>2031</v>
      </c>
      <c r="I362" s="4" t="s">
        <v>2130</v>
      </c>
      <c r="J362" s="4" t="s">
        <v>2131</v>
      </c>
      <c r="K362" s="4" t="s">
        <v>2132</v>
      </c>
      <c r="L362" s="5" t="s">
        <v>2133</v>
      </c>
      <c r="M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 t="s">
        <v>2134</v>
      </c>
      <c r="B363" s="4" t="s">
        <v>78</v>
      </c>
      <c r="C363" s="4" t="s">
        <v>50</v>
      </c>
      <c r="D363" s="5" t="s">
        <v>51</v>
      </c>
      <c r="E363" s="19">
        <v>1837.0</v>
      </c>
      <c r="F363" s="4"/>
      <c r="G363" s="4" t="s">
        <v>2135</v>
      </c>
      <c r="H363" s="5" t="s">
        <v>2031</v>
      </c>
      <c r="I363" s="4" t="s">
        <v>2136</v>
      </c>
      <c r="J363" s="4" t="s">
        <v>2137</v>
      </c>
      <c r="K363" s="4" t="s">
        <v>2138</v>
      </c>
      <c r="L363" s="5" t="s">
        <v>2139</v>
      </c>
      <c r="M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 t="s">
        <v>2140</v>
      </c>
      <c r="B364" s="4" t="s">
        <v>78</v>
      </c>
      <c r="C364" s="4" t="s">
        <v>50</v>
      </c>
      <c r="D364" s="5" t="s">
        <v>51</v>
      </c>
      <c r="E364" s="4"/>
      <c r="F364" s="4"/>
      <c r="G364" s="4" t="s">
        <v>2141</v>
      </c>
      <c r="H364" s="5" t="s">
        <v>2031</v>
      </c>
      <c r="I364" s="4" t="s">
        <v>2142</v>
      </c>
      <c r="J364" s="4" t="s">
        <v>2142</v>
      </c>
      <c r="K364" s="4" t="s">
        <v>2143</v>
      </c>
      <c r="L364" s="5" t="s">
        <v>2144</v>
      </c>
      <c r="M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 t="s">
        <v>2145</v>
      </c>
      <c r="B365" s="4" t="s">
        <v>30</v>
      </c>
      <c r="C365" s="5" t="s">
        <v>1221</v>
      </c>
      <c r="D365" s="4"/>
      <c r="E365" s="4"/>
      <c r="F365" s="4" t="s">
        <v>2146</v>
      </c>
      <c r="G365" s="4" t="s">
        <v>2147</v>
      </c>
      <c r="H365" s="5" t="s">
        <v>2031</v>
      </c>
      <c r="I365" s="4" t="s">
        <v>2148</v>
      </c>
      <c r="J365" s="4" t="s">
        <v>2149</v>
      </c>
      <c r="K365" s="5" t="s">
        <v>2150</v>
      </c>
      <c r="L365" s="4"/>
      <c r="M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 t="s">
        <v>2151</v>
      </c>
      <c r="B366" s="4" t="s">
        <v>30</v>
      </c>
      <c r="C366" s="4" t="s">
        <v>50</v>
      </c>
      <c r="D366" s="5" t="s">
        <v>51</v>
      </c>
      <c r="E366" s="4"/>
      <c r="F366" s="4"/>
      <c r="G366" s="4" t="s">
        <v>2152</v>
      </c>
      <c r="H366" s="5" t="s">
        <v>2031</v>
      </c>
      <c r="I366" s="5" t="s">
        <v>2153</v>
      </c>
      <c r="J366" s="4"/>
      <c r="K366" s="4" t="s">
        <v>2154</v>
      </c>
      <c r="L366" s="5" t="s">
        <v>2155</v>
      </c>
      <c r="M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 t="s">
        <v>2156</v>
      </c>
      <c r="B367" s="4" t="s">
        <v>30</v>
      </c>
      <c r="C367" s="4" t="s">
        <v>50</v>
      </c>
      <c r="D367" s="5" t="s">
        <v>51</v>
      </c>
      <c r="E367" s="4"/>
      <c r="F367" s="4"/>
      <c r="G367" s="4" t="s">
        <v>2157</v>
      </c>
      <c r="H367" s="5" t="s">
        <v>2031</v>
      </c>
      <c r="I367" s="4" t="s">
        <v>2158</v>
      </c>
      <c r="J367" s="4" t="s">
        <v>2159</v>
      </c>
      <c r="K367" s="4" t="s">
        <v>2160</v>
      </c>
      <c r="L367" s="5" t="s">
        <v>2161</v>
      </c>
      <c r="M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 t="s">
        <v>2162</v>
      </c>
      <c r="B368" s="4" t="s">
        <v>30</v>
      </c>
      <c r="C368" s="5" t="s">
        <v>401</v>
      </c>
      <c r="D368" s="4"/>
      <c r="E368" s="4"/>
      <c r="F368" s="4"/>
      <c r="G368" s="4" t="s">
        <v>2163</v>
      </c>
      <c r="H368" s="5" t="s">
        <v>2031</v>
      </c>
      <c r="I368" s="4" t="s">
        <v>2164</v>
      </c>
      <c r="J368" s="4" t="s">
        <v>2165</v>
      </c>
      <c r="K368" s="4" t="s">
        <v>2166</v>
      </c>
      <c r="L368" s="5" t="s">
        <v>2167</v>
      </c>
      <c r="M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 t="s">
        <v>2168</v>
      </c>
      <c r="B369" s="4" t="s">
        <v>30</v>
      </c>
      <c r="C369" s="5" t="s">
        <v>144</v>
      </c>
      <c r="D369" s="4"/>
      <c r="E369" s="4"/>
      <c r="F369" s="4"/>
      <c r="G369" s="4" t="s">
        <v>2169</v>
      </c>
      <c r="H369" s="5" t="s">
        <v>2031</v>
      </c>
      <c r="I369" s="4" t="s">
        <v>2170</v>
      </c>
      <c r="J369" s="4" t="s">
        <v>2171</v>
      </c>
      <c r="K369" s="4" t="s">
        <v>2172</v>
      </c>
      <c r="L369" s="5" t="s">
        <v>2173</v>
      </c>
      <c r="M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 t="s">
        <v>2174</v>
      </c>
      <c r="B370" s="4" t="s">
        <v>30</v>
      </c>
      <c r="C370" s="5" t="s">
        <v>1018</v>
      </c>
      <c r="D370" s="4"/>
      <c r="E370" s="4"/>
      <c r="F370" s="4"/>
      <c r="G370" s="4" t="s">
        <v>2175</v>
      </c>
      <c r="H370" s="5" t="s">
        <v>2031</v>
      </c>
      <c r="I370" s="4" t="s">
        <v>2176</v>
      </c>
      <c r="J370" s="4" t="s">
        <v>2177</v>
      </c>
      <c r="K370" s="4" t="s">
        <v>2178</v>
      </c>
      <c r="L370" s="5" t="s">
        <v>2179</v>
      </c>
      <c r="M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 t="s">
        <v>2180</v>
      </c>
      <c r="B371" s="4" t="s">
        <v>30</v>
      </c>
      <c r="C371" s="5" t="s">
        <v>1634</v>
      </c>
      <c r="D371" s="4"/>
      <c r="E371" s="4"/>
      <c r="F371" s="4"/>
      <c r="G371" s="4" t="s">
        <v>2181</v>
      </c>
      <c r="H371" s="5" t="s">
        <v>2031</v>
      </c>
      <c r="I371" s="5" t="s">
        <v>2182</v>
      </c>
      <c r="J371" s="4"/>
      <c r="K371" s="4" t="s">
        <v>2183</v>
      </c>
      <c r="L371" s="5" t="s">
        <v>2184</v>
      </c>
      <c r="M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 t="s">
        <v>2185</v>
      </c>
      <c r="B372" s="4" t="s">
        <v>23</v>
      </c>
      <c r="C372" s="4" t="s">
        <v>50</v>
      </c>
      <c r="D372" s="5" t="s">
        <v>51</v>
      </c>
      <c r="E372" s="4"/>
      <c r="F372" s="4"/>
      <c r="G372" s="4" t="s">
        <v>2186</v>
      </c>
      <c r="H372" s="5" t="s">
        <v>2031</v>
      </c>
      <c r="I372" s="5" t="s">
        <v>2187</v>
      </c>
      <c r="J372" s="4"/>
      <c r="K372" s="4" t="s">
        <v>2188</v>
      </c>
      <c r="L372" s="5" t="s">
        <v>2189</v>
      </c>
      <c r="M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 t="s">
        <v>2190</v>
      </c>
      <c r="B373" s="4" t="s">
        <v>78</v>
      </c>
      <c r="C373" s="5" t="s">
        <v>130</v>
      </c>
      <c r="D373" s="4"/>
      <c r="E373" s="4"/>
      <c r="F373" s="4" t="s">
        <v>2191</v>
      </c>
      <c r="G373" s="4" t="s">
        <v>2192</v>
      </c>
      <c r="H373" s="5" t="s">
        <v>2193</v>
      </c>
      <c r="I373" s="4" t="s">
        <v>2194</v>
      </c>
      <c r="J373" s="4" t="s">
        <v>2195</v>
      </c>
      <c r="K373" s="5" t="s">
        <v>2196</v>
      </c>
      <c r="L373" s="4"/>
      <c r="M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 t="s">
        <v>2197</v>
      </c>
      <c r="B374" s="4" t="s">
        <v>30</v>
      </c>
      <c r="C374" s="5" t="s">
        <v>16</v>
      </c>
      <c r="D374" s="4"/>
      <c r="E374" s="4"/>
      <c r="F374" s="4" t="s">
        <v>2198</v>
      </c>
      <c r="G374" s="4" t="s">
        <v>2199</v>
      </c>
      <c r="H374" s="5" t="s">
        <v>2193</v>
      </c>
      <c r="I374" s="4" t="s">
        <v>2200</v>
      </c>
      <c r="J374" s="4" t="s">
        <v>2201</v>
      </c>
      <c r="K374" s="4" t="s">
        <v>2202</v>
      </c>
      <c r="L374" s="5" t="s">
        <v>2203</v>
      </c>
      <c r="M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 t="s">
        <v>2204</v>
      </c>
      <c r="B375" s="4" t="s">
        <v>107</v>
      </c>
      <c r="C375" s="5" t="s">
        <v>16</v>
      </c>
      <c r="D375" s="4"/>
      <c r="E375" s="4"/>
      <c r="F375" s="4"/>
      <c r="G375" s="4" t="s">
        <v>2205</v>
      </c>
      <c r="H375" s="5" t="s">
        <v>2193</v>
      </c>
      <c r="I375" s="4" t="s">
        <v>2206</v>
      </c>
      <c r="J375" s="4" t="s">
        <v>2207</v>
      </c>
      <c r="K375" s="4" t="s">
        <v>2208</v>
      </c>
      <c r="L375" s="5" t="s">
        <v>2209</v>
      </c>
      <c r="M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 t="s">
        <v>2210</v>
      </c>
      <c r="B376" s="4" t="s">
        <v>78</v>
      </c>
      <c r="C376" s="5" t="s">
        <v>299</v>
      </c>
      <c r="D376" s="4"/>
      <c r="E376" s="4"/>
      <c r="F376" s="4"/>
      <c r="G376" s="4" t="s">
        <v>2211</v>
      </c>
      <c r="H376" s="5" t="s">
        <v>2193</v>
      </c>
      <c r="I376" s="5" t="s">
        <v>2212</v>
      </c>
      <c r="J376" s="4"/>
      <c r="K376" s="4" t="s">
        <v>2213</v>
      </c>
      <c r="L376" s="5" t="s">
        <v>2214</v>
      </c>
      <c r="M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 t="s">
        <v>2215</v>
      </c>
      <c r="B377" s="4" t="s">
        <v>163</v>
      </c>
      <c r="C377" s="5" t="s">
        <v>299</v>
      </c>
      <c r="D377" s="4"/>
      <c r="E377" s="4"/>
      <c r="F377" s="4"/>
      <c r="G377" s="4" t="s">
        <v>2216</v>
      </c>
      <c r="H377" s="5" t="s">
        <v>2193</v>
      </c>
      <c r="I377" s="4" t="s">
        <v>2217</v>
      </c>
      <c r="J377" s="4" t="s">
        <v>2218</v>
      </c>
      <c r="K377" s="4" t="s">
        <v>2219</v>
      </c>
      <c r="L377" s="5" t="s">
        <v>2220</v>
      </c>
      <c r="M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 t="s">
        <v>2221</v>
      </c>
      <c r="B378" s="4" t="s">
        <v>23</v>
      </c>
      <c r="C378" s="5" t="s">
        <v>269</v>
      </c>
      <c r="D378" s="4"/>
      <c r="E378" s="19">
        <v>1856.0</v>
      </c>
      <c r="G378" s="4" t="s">
        <v>2222</v>
      </c>
      <c r="H378" s="5" t="s">
        <v>2193</v>
      </c>
      <c r="I378" s="4" t="s">
        <v>2223</v>
      </c>
      <c r="J378" s="4" t="s">
        <v>2224</v>
      </c>
      <c r="K378" s="4" t="s">
        <v>2225</v>
      </c>
      <c r="L378" s="5" t="s">
        <v>2226</v>
      </c>
      <c r="M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 t="s">
        <v>2227</v>
      </c>
      <c r="B379" s="4" t="s">
        <v>78</v>
      </c>
      <c r="C379" s="5" t="s">
        <v>2228</v>
      </c>
      <c r="D379" s="4"/>
      <c r="E379" s="19">
        <v>1862.0</v>
      </c>
      <c r="G379" s="4" t="s">
        <v>2229</v>
      </c>
      <c r="H379" s="5" t="s">
        <v>2193</v>
      </c>
      <c r="I379" s="4" t="s">
        <v>2230</v>
      </c>
      <c r="J379" s="4" t="s">
        <v>2231</v>
      </c>
      <c r="K379" s="4" t="s">
        <v>2232</v>
      </c>
      <c r="L379" s="5" t="s">
        <v>2233</v>
      </c>
      <c r="M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 t="s">
        <v>2234</v>
      </c>
      <c r="B380" s="4" t="s">
        <v>2235</v>
      </c>
      <c r="C380" s="5" t="s">
        <v>1406</v>
      </c>
      <c r="D380" s="4"/>
      <c r="E380" s="19">
        <v>1998.0</v>
      </c>
      <c r="G380" s="4" t="s">
        <v>2236</v>
      </c>
      <c r="H380" s="5" t="s">
        <v>2193</v>
      </c>
      <c r="I380" s="4" t="s">
        <v>2237</v>
      </c>
      <c r="J380" s="4" t="s">
        <v>2238</v>
      </c>
      <c r="K380" s="5" t="s">
        <v>2239</v>
      </c>
      <c r="L380" s="4"/>
      <c r="M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 t="s">
        <v>2240</v>
      </c>
      <c r="B381" s="4" t="s">
        <v>30</v>
      </c>
      <c r="C381" s="5" t="s">
        <v>269</v>
      </c>
      <c r="D381" s="4"/>
      <c r="E381" s="4"/>
      <c r="G381" s="4" t="s">
        <v>2241</v>
      </c>
      <c r="H381" s="5" t="s">
        <v>2193</v>
      </c>
      <c r="I381" s="4" t="s">
        <v>2242</v>
      </c>
      <c r="J381" s="4" t="s">
        <v>2243</v>
      </c>
      <c r="K381" s="4" t="s">
        <v>2244</v>
      </c>
      <c r="L381" s="5" t="s">
        <v>2245</v>
      </c>
      <c r="M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 t="s">
        <v>2246</v>
      </c>
      <c r="B382" s="4" t="s">
        <v>78</v>
      </c>
      <c r="C382" s="4" t="s">
        <v>50</v>
      </c>
      <c r="D382" s="5" t="s">
        <v>51</v>
      </c>
      <c r="E382" s="4"/>
      <c r="G382" s="4" t="s">
        <v>2247</v>
      </c>
      <c r="H382" s="5" t="s">
        <v>2193</v>
      </c>
      <c r="I382" s="4" t="s">
        <v>2248</v>
      </c>
      <c r="J382" s="4" t="s">
        <v>2249</v>
      </c>
      <c r="K382" s="4" t="s">
        <v>2250</v>
      </c>
      <c r="L382" s="5" t="s">
        <v>2251</v>
      </c>
      <c r="M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 t="s">
        <v>2252</v>
      </c>
      <c r="B383" s="4" t="s">
        <v>78</v>
      </c>
      <c r="C383" s="5" t="s">
        <v>720</v>
      </c>
      <c r="D383" s="4"/>
      <c r="E383" s="4"/>
      <c r="G383" s="4" t="s">
        <v>2253</v>
      </c>
      <c r="H383" s="5" t="s">
        <v>2193</v>
      </c>
      <c r="I383" s="5" t="s">
        <v>2254</v>
      </c>
      <c r="J383" s="4"/>
      <c r="K383" s="4" t="s">
        <v>2255</v>
      </c>
      <c r="L383" s="5" t="s">
        <v>2256</v>
      </c>
      <c r="M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 t="s">
        <v>2257</v>
      </c>
      <c r="B384" s="4" t="s">
        <v>30</v>
      </c>
      <c r="C384" s="5" t="s">
        <v>244</v>
      </c>
      <c r="D384" s="4"/>
      <c r="E384" s="19">
        <v>1981.0</v>
      </c>
      <c r="G384" s="4" t="s">
        <v>2258</v>
      </c>
      <c r="H384" s="5" t="s">
        <v>2193</v>
      </c>
      <c r="I384" s="5" t="s">
        <v>2259</v>
      </c>
      <c r="J384" s="4"/>
      <c r="K384" s="4" t="s">
        <v>2260</v>
      </c>
      <c r="L384" s="5" t="s">
        <v>2261</v>
      </c>
      <c r="M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 t="s">
        <v>2262</v>
      </c>
      <c r="B385" s="4" t="s">
        <v>78</v>
      </c>
      <c r="C385" s="5" t="s">
        <v>299</v>
      </c>
      <c r="D385" s="4"/>
      <c r="E385" s="4"/>
      <c r="G385" s="4" t="s">
        <v>2263</v>
      </c>
      <c r="H385" s="5" t="s">
        <v>2193</v>
      </c>
      <c r="I385" s="5" t="s">
        <v>2264</v>
      </c>
      <c r="J385" s="4"/>
      <c r="K385" s="4" t="s">
        <v>2265</v>
      </c>
      <c r="L385" s="5" t="s">
        <v>2266</v>
      </c>
      <c r="M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 t="s">
        <v>2267</v>
      </c>
      <c r="B386" s="4" t="s">
        <v>163</v>
      </c>
      <c r="C386" s="5" t="s">
        <v>2268</v>
      </c>
      <c r="D386" s="4"/>
      <c r="E386" s="4"/>
      <c r="G386" s="4" t="s">
        <v>2269</v>
      </c>
      <c r="H386" s="5" t="s">
        <v>2193</v>
      </c>
      <c r="I386" s="4" t="s">
        <v>2270</v>
      </c>
      <c r="J386" s="4" t="s">
        <v>2271</v>
      </c>
      <c r="K386" s="4" t="s">
        <v>2272</v>
      </c>
      <c r="L386" s="5" t="s">
        <v>2273</v>
      </c>
      <c r="M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 t="s">
        <v>2274</v>
      </c>
      <c r="B387" s="4" t="s">
        <v>358</v>
      </c>
      <c r="C387" s="5" t="s">
        <v>227</v>
      </c>
      <c r="D387" s="4"/>
      <c r="E387" s="19">
        <v>1987.0</v>
      </c>
      <c r="G387" s="4" t="s">
        <v>2275</v>
      </c>
      <c r="H387" s="5" t="s">
        <v>2276</v>
      </c>
      <c r="I387" s="5" t="s">
        <v>2277</v>
      </c>
      <c r="J387" s="4"/>
      <c r="K387" s="4" t="s">
        <v>2278</v>
      </c>
      <c r="L387" s="5" t="s">
        <v>2279</v>
      </c>
      <c r="M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 t="s">
        <v>2280</v>
      </c>
      <c r="B388" s="4" t="s">
        <v>2281</v>
      </c>
      <c r="C388" s="5" t="s">
        <v>1843</v>
      </c>
      <c r="D388" s="4"/>
      <c r="E388" s="4"/>
      <c r="F388" s="4"/>
      <c r="G388" s="4" t="s">
        <v>2282</v>
      </c>
      <c r="H388" s="5" t="s">
        <v>2276</v>
      </c>
      <c r="I388" s="4" t="s">
        <v>2283</v>
      </c>
      <c r="J388" s="4" t="s">
        <v>2284</v>
      </c>
      <c r="K388" s="4" t="s">
        <v>2285</v>
      </c>
      <c r="L388" s="5" t="s">
        <v>2286</v>
      </c>
      <c r="M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 t="s">
        <v>2287</v>
      </c>
      <c r="B389" s="4" t="s">
        <v>23</v>
      </c>
      <c r="C389" s="5" t="s">
        <v>299</v>
      </c>
      <c r="D389" s="4"/>
      <c r="E389" s="4"/>
      <c r="F389" s="4"/>
      <c r="G389" s="4" t="s">
        <v>2288</v>
      </c>
      <c r="H389" s="5" t="s">
        <v>2276</v>
      </c>
      <c r="I389" s="4" t="s">
        <v>2289</v>
      </c>
      <c r="J389" s="4" t="s">
        <v>2290</v>
      </c>
      <c r="K389" s="4" t="s">
        <v>2291</v>
      </c>
      <c r="L389" s="5" t="s">
        <v>2292</v>
      </c>
      <c r="M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 t="s">
        <v>2293</v>
      </c>
      <c r="B390" s="4" t="s">
        <v>163</v>
      </c>
      <c r="C390" s="5" t="s">
        <v>144</v>
      </c>
      <c r="D390" s="4"/>
      <c r="E390" s="4"/>
      <c r="F390" s="4"/>
      <c r="G390" s="4" t="s">
        <v>2294</v>
      </c>
      <c r="H390" s="5" t="s">
        <v>2276</v>
      </c>
      <c r="I390" s="4" t="s">
        <v>2295</v>
      </c>
      <c r="J390" s="4" t="s">
        <v>2296</v>
      </c>
      <c r="K390" s="4" t="s">
        <v>2297</v>
      </c>
      <c r="L390" s="5" t="s">
        <v>2298</v>
      </c>
      <c r="M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 t="s">
        <v>2299</v>
      </c>
      <c r="B391" s="4" t="s">
        <v>30</v>
      </c>
      <c r="C391" s="4" t="s">
        <v>50</v>
      </c>
      <c r="D391" s="5" t="s">
        <v>2300</v>
      </c>
      <c r="E391" s="4"/>
      <c r="F391" s="4"/>
      <c r="G391" s="4" t="s">
        <v>2301</v>
      </c>
      <c r="H391" s="5" t="s">
        <v>2276</v>
      </c>
      <c r="I391" s="4" t="s">
        <v>2302</v>
      </c>
      <c r="J391" s="4" t="s">
        <v>2303</v>
      </c>
      <c r="K391" s="4" t="s">
        <v>2304</v>
      </c>
      <c r="L391" s="5" t="s">
        <v>2305</v>
      </c>
      <c r="M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 t="s">
        <v>2306</v>
      </c>
      <c r="B392" s="4" t="s">
        <v>30</v>
      </c>
      <c r="C392" s="5" t="s">
        <v>1018</v>
      </c>
      <c r="D392" s="4"/>
      <c r="E392" s="4"/>
      <c r="F392" s="4"/>
      <c r="G392" s="4" t="s">
        <v>2307</v>
      </c>
      <c r="H392" s="5" t="s">
        <v>2276</v>
      </c>
      <c r="I392" s="4" t="s">
        <v>2308</v>
      </c>
      <c r="J392" s="4" t="s">
        <v>2309</v>
      </c>
      <c r="K392" s="4" t="s">
        <v>2310</v>
      </c>
      <c r="L392" s="5" t="s">
        <v>2311</v>
      </c>
      <c r="M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 t="s">
        <v>2312</v>
      </c>
      <c r="B393" s="4" t="s">
        <v>371</v>
      </c>
      <c r="C393" s="5" t="s">
        <v>227</v>
      </c>
      <c r="D393" s="4"/>
      <c r="E393" s="4"/>
      <c r="F393" s="4"/>
      <c r="G393" s="4" t="s">
        <v>2313</v>
      </c>
      <c r="H393" s="5" t="s">
        <v>2276</v>
      </c>
      <c r="I393" s="4" t="s">
        <v>2314</v>
      </c>
      <c r="J393" s="4" t="s">
        <v>2315</v>
      </c>
      <c r="K393" s="4" t="s">
        <v>2316</v>
      </c>
      <c r="L393" s="5" t="s">
        <v>2317</v>
      </c>
      <c r="M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 t="s">
        <v>2318</v>
      </c>
      <c r="B394" s="4" t="s">
        <v>177</v>
      </c>
      <c r="C394" s="4" t="s">
        <v>50</v>
      </c>
      <c r="D394" s="5" t="s">
        <v>2300</v>
      </c>
      <c r="E394" s="4"/>
      <c r="F394" s="4"/>
      <c r="G394" s="4" t="s">
        <v>2319</v>
      </c>
      <c r="H394" s="5" t="s">
        <v>2276</v>
      </c>
      <c r="I394" s="4" t="s">
        <v>2320</v>
      </c>
      <c r="J394" s="4" t="s">
        <v>2321</v>
      </c>
      <c r="K394" s="4" t="s">
        <v>2322</v>
      </c>
      <c r="L394" s="5" t="s">
        <v>2323</v>
      </c>
      <c r="M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 t="s">
        <v>2324</v>
      </c>
      <c r="B395" s="4" t="s">
        <v>23</v>
      </c>
      <c r="C395" s="4" t="s">
        <v>2325</v>
      </c>
      <c r="D395" s="5" t="s">
        <v>51</v>
      </c>
      <c r="E395" s="4"/>
      <c r="F395" s="4"/>
      <c r="G395" s="4" t="s">
        <v>2326</v>
      </c>
      <c r="H395" s="5" t="s">
        <v>2276</v>
      </c>
      <c r="I395" s="5" t="s">
        <v>2327</v>
      </c>
      <c r="J395" s="4"/>
      <c r="K395" s="4" t="s">
        <v>2328</v>
      </c>
      <c r="L395" s="5" t="s">
        <v>2329</v>
      </c>
      <c r="M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 t="s">
        <v>2330</v>
      </c>
      <c r="B396" s="4" t="s">
        <v>78</v>
      </c>
      <c r="C396" s="5" t="s">
        <v>401</v>
      </c>
      <c r="D396" s="4"/>
      <c r="E396" s="4"/>
      <c r="F396" s="4"/>
      <c r="G396" s="4" t="s">
        <v>2331</v>
      </c>
      <c r="H396" s="5" t="s">
        <v>2276</v>
      </c>
      <c r="I396" s="4" t="s">
        <v>2332</v>
      </c>
      <c r="J396" s="4" t="s">
        <v>2333</v>
      </c>
      <c r="K396" s="4" t="s">
        <v>2334</v>
      </c>
      <c r="L396" s="5" t="s">
        <v>2335</v>
      </c>
      <c r="M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 t="s">
        <v>2336</v>
      </c>
      <c r="B397" s="4" t="s">
        <v>30</v>
      </c>
      <c r="C397" s="5" t="s">
        <v>615</v>
      </c>
      <c r="D397" s="4"/>
      <c r="E397" s="19">
        <v>1998.0</v>
      </c>
      <c r="F397" s="4" t="s">
        <v>2337</v>
      </c>
      <c r="G397" s="4" t="s">
        <v>2338</v>
      </c>
      <c r="H397" s="5" t="s">
        <v>2276</v>
      </c>
      <c r="I397" s="4" t="s">
        <v>2339</v>
      </c>
      <c r="J397" s="4" t="s">
        <v>2340</v>
      </c>
      <c r="K397" s="4" t="s">
        <v>2341</v>
      </c>
      <c r="L397" s="5" t="s">
        <v>2342</v>
      </c>
      <c r="M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 t="s">
        <v>2343</v>
      </c>
      <c r="B398" s="4" t="s">
        <v>358</v>
      </c>
      <c r="C398" s="5" t="s">
        <v>170</v>
      </c>
      <c r="D398" s="4"/>
      <c r="E398" s="4"/>
      <c r="F398" s="4"/>
      <c r="G398" s="4" t="s">
        <v>2344</v>
      </c>
      <c r="H398" s="5" t="s">
        <v>2276</v>
      </c>
      <c r="I398" s="4" t="s">
        <v>2345</v>
      </c>
      <c r="J398" s="5" t="s">
        <v>2346</v>
      </c>
      <c r="K398" s="4"/>
      <c r="L398" s="5" t="s">
        <v>2347</v>
      </c>
      <c r="M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 t="s">
        <v>2348</v>
      </c>
      <c r="B399" s="4" t="s">
        <v>107</v>
      </c>
      <c r="C399" s="4" t="s">
        <v>2349</v>
      </c>
      <c r="D399" s="5" t="s">
        <v>2300</v>
      </c>
      <c r="E399" s="4"/>
      <c r="F399" s="4"/>
      <c r="G399" s="4" t="s">
        <v>2350</v>
      </c>
      <c r="H399" s="5" t="s">
        <v>2276</v>
      </c>
      <c r="I399" s="5" t="s">
        <v>2351</v>
      </c>
      <c r="J399" s="4"/>
      <c r="K399" s="4" t="s">
        <v>2352</v>
      </c>
      <c r="L399" s="5" t="s">
        <v>2353</v>
      </c>
      <c r="M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 t="s">
        <v>2354</v>
      </c>
      <c r="B400" s="4" t="s">
        <v>177</v>
      </c>
      <c r="C400" s="4" t="s">
        <v>2355</v>
      </c>
      <c r="D400" s="5" t="s">
        <v>51</v>
      </c>
      <c r="E400" s="4"/>
      <c r="F400" s="4" t="s">
        <v>2356</v>
      </c>
      <c r="G400" s="4" t="s">
        <v>2357</v>
      </c>
      <c r="H400" s="5" t="s">
        <v>2276</v>
      </c>
      <c r="I400" s="4" t="s">
        <v>2358</v>
      </c>
      <c r="J400" s="4" t="s">
        <v>2359</v>
      </c>
      <c r="K400" s="4" t="s">
        <v>2360</v>
      </c>
      <c r="L400" s="5" t="s">
        <v>2361</v>
      </c>
      <c r="M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 t="s">
        <v>2362</v>
      </c>
      <c r="B401" s="4" t="s">
        <v>358</v>
      </c>
      <c r="C401" s="4" t="s">
        <v>2363</v>
      </c>
      <c r="D401" s="5" t="s">
        <v>51</v>
      </c>
      <c r="E401" s="4"/>
      <c r="F401" s="4"/>
      <c r="G401" s="4" t="s">
        <v>2364</v>
      </c>
      <c r="H401" s="5" t="s">
        <v>2276</v>
      </c>
      <c r="I401" s="5" t="s">
        <v>2365</v>
      </c>
      <c r="J401" s="4"/>
      <c r="K401" s="4" t="s">
        <v>2366</v>
      </c>
      <c r="L401" s="5" t="s">
        <v>2367</v>
      </c>
      <c r="M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 t="s">
        <v>2368</v>
      </c>
      <c r="B402" s="4" t="s">
        <v>107</v>
      </c>
      <c r="C402" s="5" t="s">
        <v>2369</v>
      </c>
      <c r="D402" s="4"/>
      <c r="E402" s="4"/>
      <c r="F402" s="4"/>
      <c r="G402" s="4" t="s">
        <v>2370</v>
      </c>
      <c r="H402" s="5" t="s">
        <v>2276</v>
      </c>
      <c r="I402" s="4" t="s">
        <v>2371</v>
      </c>
      <c r="J402" s="4" t="s">
        <v>2372</v>
      </c>
      <c r="K402" s="4" t="s">
        <v>2373</v>
      </c>
      <c r="L402" s="5" t="s">
        <v>2374</v>
      </c>
      <c r="M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 t="s">
        <v>2375</v>
      </c>
      <c r="B403" s="4" t="s">
        <v>177</v>
      </c>
      <c r="C403" s="5" t="s">
        <v>1843</v>
      </c>
      <c r="D403" s="4"/>
      <c r="E403" s="4"/>
      <c r="F403" s="4"/>
      <c r="G403" s="4" t="s">
        <v>2376</v>
      </c>
      <c r="H403" s="5" t="s">
        <v>2276</v>
      </c>
      <c r="I403" s="4" t="s">
        <v>2377</v>
      </c>
      <c r="J403" s="4" t="s">
        <v>2378</v>
      </c>
      <c r="K403" s="4" t="s">
        <v>2379</v>
      </c>
      <c r="L403" s="5" t="s">
        <v>2380</v>
      </c>
      <c r="M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 t="s">
        <v>2381</v>
      </c>
      <c r="B404" s="4" t="s">
        <v>107</v>
      </c>
      <c r="C404" s="5" t="s">
        <v>16</v>
      </c>
      <c r="D404" s="4"/>
      <c r="E404" s="4"/>
      <c r="F404" s="4"/>
      <c r="G404" s="4" t="s">
        <v>2382</v>
      </c>
      <c r="H404" s="5" t="s">
        <v>2276</v>
      </c>
      <c r="I404" s="5" t="s">
        <v>2383</v>
      </c>
      <c r="J404" s="4"/>
      <c r="K404" s="4" t="s">
        <v>2384</v>
      </c>
      <c r="L404" s="5" t="s">
        <v>2385</v>
      </c>
      <c r="M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 t="s">
        <v>2386</v>
      </c>
      <c r="B405" s="4" t="s">
        <v>107</v>
      </c>
      <c r="C405" s="4" t="s">
        <v>50</v>
      </c>
      <c r="D405" s="5" t="s">
        <v>1174</v>
      </c>
      <c r="E405" s="19">
        <v>1993.0</v>
      </c>
      <c r="F405" s="4" t="s">
        <v>2387</v>
      </c>
      <c r="G405" s="4" t="s">
        <v>2388</v>
      </c>
      <c r="H405" s="5" t="s">
        <v>2276</v>
      </c>
      <c r="I405" s="4" t="s">
        <v>2389</v>
      </c>
      <c r="J405" s="4" t="s">
        <v>2390</v>
      </c>
      <c r="K405" s="4" t="s">
        <v>2391</v>
      </c>
      <c r="L405" s="5" t="s">
        <v>2392</v>
      </c>
      <c r="M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 t="s">
        <v>2393</v>
      </c>
      <c r="B406" s="4" t="s">
        <v>177</v>
      </c>
      <c r="C406" s="4" t="s">
        <v>50</v>
      </c>
      <c r="D406" s="5" t="s">
        <v>1174</v>
      </c>
      <c r="E406" s="19">
        <v>1986.0</v>
      </c>
      <c r="G406" s="4" t="s">
        <v>2394</v>
      </c>
      <c r="H406" s="5" t="s">
        <v>2276</v>
      </c>
      <c r="I406" s="5" t="s">
        <v>2395</v>
      </c>
      <c r="J406" s="4"/>
      <c r="K406" s="4" t="s">
        <v>2396</v>
      </c>
      <c r="L406" s="5" t="s">
        <v>2397</v>
      </c>
      <c r="M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 t="s">
        <v>2398</v>
      </c>
      <c r="B407" s="4" t="s">
        <v>371</v>
      </c>
      <c r="C407" s="4" t="s">
        <v>50</v>
      </c>
      <c r="D407" s="5" t="s">
        <v>1174</v>
      </c>
      <c r="E407" s="4"/>
      <c r="F407" s="4"/>
      <c r="G407" s="4" t="s">
        <v>2399</v>
      </c>
      <c r="H407" s="5" t="s">
        <v>2276</v>
      </c>
      <c r="I407" s="5" t="s">
        <v>2400</v>
      </c>
      <c r="J407" s="4"/>
      <c r="K407" s="4" t="s">
        <v>2401</v>
      </c>
      <c r="L407" s="5" t="s">
        <v>2402</v>
      </c>
      <c r="M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 t="s">
        <v>2403</v>
      </c>
      <c r="B408" s="4" t="s">
        <v>177</v>
      </c>
      <c r="C408" s="4" t="s">
        <v>50</v>
      </c>
      <c r="D408" s="5" t="s">
        <v>1174</v>
      </c>
      <c r="E408" s="4"/>
      <c r="F408" s="4"/>
      <c r="G408" s="4" t="s">
        <v>2404</v>
      </c>
      <c r="H408" s="5" t="s">
        <v>2276</v>
      </c>
      <c r="I408" s="4" t="s">
        <v>2405</v>
      </c>
      <c r="J408" s="4" t="s">
        <v>2406</v>
      </c>
      <c r="K408" s="4" t="s">
        <v>2407</v>
      </c>
      <c r="L408" s="5" t="s">
        <v>2408</v>
      </c>
      <c r="M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 t="s">
        <v>2409</v>
      </c>
      <c r="B409" s="4" t="s">
        <v>371</v>
      </c>
      <c r="C409" s="5" t="s">
        <v>401</v>
      </c>
      <c r="D409" s="4"/>
      <c r="E409" s="8">
        <v>2016.0</v>
      </c>
      <c r="F409" s="4"/>
      <c r="G409" s="4" t="s">
        <v>2410</v>
      </c>
      <c r="H409" s="5" t="s">
        <v>2276</v>
      </c>
      <c r="I409" s="4" t="s">
        <v>2411</v>
      </c>
      <c r="J409" s="4" t="s">
        <v>2412</v>
      </c>
      <c r="K409" s="4" t="s">
        <v>2413</v>
      </c>
      <c r="L409" s="5" t="s">
        <v>2414</v>
      </c>
      <c r="M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 t="s">
        <v>2415</v>
      </c>
      <c r="B410" s="4" t="s">
        <v>358</v>
      </c>
      <c r="C410" s="5" t="s">
        <v>227</v>
      </c>
      <c r="D410" s="4"/>
      <c r="E410" s="8">
        <v>2003.0</v>
      </c>
      <c r="F410" s="4"/>
      <c r="G410" s="4" t="s">
        <v>2416</v>
      </c>
      <c r="H410" s="5" t="s">
        <v>2276</v>
      </c>
      <c r="I410" s="4" t="s">
        <v>2417</v>
      </c>
      <c r="J410" s="4" t="s">
        <v>2418</v>
      </c>
      <c r="K410" s="4" t="s">
        <v>2419</v>
      </c>
      <c r="L410" s="5" t="s">
        <v>2420</v>
      </c>
      <c r="M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 t="s">
        <v>2421</v>
      </c>
      <c r="B411" s="4" t="s">
        <v>78</v>
      </c>
      <c r="C411" s="5" t="s">
        <v>124</v>
      </c>
      <c r="D411" s="4"/>
      <c r="E411" s="8">
        <v>1998.0</v>
      </c>
      <c r="F411" s="4"/>
      <c r="G411" s="4" t="s">
        <v>2422</v>
      </c>
      <c r="H411" s="5" t="s">
        <v>2276</v>
      </c>
      <c r="I411" s="4" t="s">
        <v>2423</v>
      </c>
      <c r="J411" s="4" t="s">
        <v>2424</v>
      </c>
      <c r="K411" s="4" t="s">
        <v>2425</v>
      </c>
      <c r="L411" s="5" t="s">
        <v>2426</v>
      </c>
      <c r="M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 t="s">
        <v>2427</v>
      </c>
      <c r="B412" s="4" t="s">
        <v>78</v>
      </c>
      <c r="C412" s="5" t="s">
        <v>144</v>
      </c>
      <c r="D412" s="4"/>
      <c r="E412" s="4"/>
      <c r="F412" s="4"/>
      <c r="G412" s="4" t="s">
        <v>2428</v>
      </c>
      <c r="H412" s="5" t="s">
        <v>2276</v>
      </c>
      <c r="I412" s="4" t="s">
        <v>2429</v>
      </c>
      <c r="J412" s="4" t="s">
        <v>2430</v>
      </c>
      <c r="K412" s="4" t="s">
        <v>2431</v>
      </c>
      <c r="L412" s="5" t="s">
        <v>2432</v>
      </c>
      <c r="M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 t="s">
        <v>2433</v>
      </c>
      <c r="B413" s="4" t="s">
        <v>30</v>
      </c>
      <c r="C413" s="5" t="s">
        <v>401</v>
      </c>
      <c r="D413" s="4"/>
      <c r="E413" s="8">
        <v>1985.0</v>
      </c>
      <c r="F413" s="4"/>
      <c r="G413" s="4" t="s">
        <v>2434</v>
      </c>
      <c r="H413" s="5" t="s">
        <v>2276</v>
      </c>
      <c r="I413" s="5" t="s">
        <v>2435</v>
      </c>
      <c r="J413" s="4"/>
      <c r="K413" s="4" t="s">
        <v>2436</v>
      </c>
      <c r="L413" s="5" t="s">
        <v>2437</v>
      </c>
      <c r="M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 t="s">
        <v>2438</v>
      </c>
      <c r="B414" s="4" t="s">
        <v>30</v>
      </c>
      <c r="C414" s="5" t="s">
        <v>71</v>
      </c>
      <c r="D414" s="4"/>
      <c r="E414" s="4"/>
      <c r="F414" s="4"/>
      <c r="G414" s="4" t="s">
        <v>2439</v>
      </c>
      <c r="H414" s="5" t="s">
        <v>2276</v>
      </c>
      <c r="I414" s="4" t="s">
        <v>2440</v>
      </c>
      <c r="J414" s="4" t="s">
        <v>2441</v>
      </c>
      <c r="K414" s="4" t="s">
        <v>2442</v>
      </c>
      <c r="L414" s="5" t="s">
        <v>2443</v>
      </c>
      <c r="M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 t="s">
        <v>2444</v>
      </c>
      <c r="B415" s="4" t="s">
        <v>163</v>
      </c>
      <c r="C415" s="5" t="s">
        <v>144</v>
      </c>
      <c r="D415" s="4"/>
      <c r="E415" s="8">
        <v>2001.0</v>
      </c>
      <c r="F415" s="4"/>
      <c r="G415" s="4" t="s">
        <v>2445</v>
      </c>
      <c r="H415" s="5" t="s">
        <v>2276</v>
      </c>
      <c r="I415" s="4" t="s">
        <v>2446</v>
      </c>
      <c r="J415" s="4" t="s">
        <v>2447</v>
      </c>
      <c r="K415" s="4" t="s">
        <v>2448</v>
      </c>
      <c r="L415" s="5" t="s">
        <v>2449</v>
      </c>
      <c r="M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 t="s">
        <v>2450</v>
      </c>
      <c r="B416" s="4" t="s">
        <v>107</v>
      </c>
      <c r="C416" s="5" t="s">
        <v>707</v>
      </c>
      <c r="D416" s="4"/>
      <c r="E416" s="8">
        <v>2018.0</v>
      </c>
      <c r="F416" s="4"/>
      <c r="G416" s="4" t="s">
        <v>2451</v>
      </c>
      <c r="H416" s="5" t="s">
        <v>2276</v>
      </c>
      <c r="I416" s="5" t="s">
        <v>2452</v>
      </c>
      <c r="J416" s="4"/>
      <c r="K416" s="4" t="s">
        <v>2453</v>
      </c>
      <c r="L416" s="5" t="s">
        <v>2454</v>
      </c>
      <c r="M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 t="s">
        <v>2455</v>
      </c>
      <c r="B417" s="4" t="s">
        <v>30</v>
      </c>
      <c r="C417" s="5" t="s">
        <v>65</v>
      </c>
      <c r="D417" s="4"/>
      <c r="E417" s="8">
        <v>1986.0</v>
      </c>
      <c r="F417" s="4"/>
      <c r="G417" s="4" t="s">
        <v>2456</v>
      </c>
      <c r="H417" s="5" t="s">
        <v>2276</v>
      </c>
      <c r="I417" s="4" t="s">
        <v>2457</v>
      </c>
      <c r="J417" s="5" t="s">
        <v>2458</v>
      </c>
      <c r="K417" s="4"/>
      <c r="L417" s="4"/>
      <c r="M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 t="s">
        <v>2459</v>
      </c>
      <c r="B418" s="4" t="s">
        <v>30</v>
      </c>
      <c r="C418" s="5" t="s">
        <v>1400</v>
      </c>
      <c r="D418" s="4"/>
      <c r="E418" s="8">
        <v>2011.0</v>
      </c>
      <c r="F418" s="4"/>
      <c r="G418" s="4" t="s">
        <v>2460</v>
      </c>
      <c r="H418" s="5" t="s">
        <v>2276</v>
      </c>
      <c r="I418" s="4" t="s">
        <v>2461</v>
      </c>
      <c r="J418" s="4" t="s">
        <v>2462</v>
      </c>
      <c r="K418" s="5" t="s">
        <v>2463</v>
      </c>
      <c r="L418" s="4"/>
      <c r="M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 t="s">
        <v>2464</v>
      </c>
      <c r="B419" s="4" t="s">
        <v>107</v>
      </c>
      <c r="C419" s="5" t="s">
        <v>144</v>
      </c>
      <c r="D419" s="4"/>
      <c r="E419" s="8">
        <v>1986.0</v>
      </c>
      <c r="F419" s="4"/>
      <c r="G419" s="4" t="s">
        <v>2465</v>
      </c>
      <c r="H419" s="5" t="s">
        <v>2276</v>
      </c>
      <c r="I419" s="4" t="s">
        <v>2466</v>
      </c>
      <c r="J419" s="4" t="s">
        <v>2467</v>
      </c>
      <c r="K419" s="4" t="s">
        <v>2468</v>
      </c>
      <c r="L419" s="5" t="s">
        <v>2469</v>
      </c>
      <c r="M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 t="s">
        <v>2470</v>
      </c>
      <c r="B420" s="4" t="s">
        <v>30</v>
      </c>
      <c r="C420" s="4" t="s">
        <v>50</v>
      </c>
      <c r="D420" s="5" t="s">
        <v>51</v>
      </c>
      <c r="E420" s="8">
        <v>1973.0</v>
      </c>
      <c r="F420" s="4"/>
      <c r="G420" s="4" t="s">
        <v>2471</v>
      </c>
      <c r="H420" s="5" t="s">
        <v>2276</v>
      </c>
      <c r="I420" s="4" t="s">
        <v>2472</v>
      </c>
      <c r="J420" s="5" t="s">
        <v>2473</v>
      </c>
      <c r="K420" s="4"/>
      <c r="L420" s="5" t="s">
        <v>2474</v>
      </c>
      <c r="M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 t="s">
        <v>2475</v>
      </c>
      <c r="B421" s="4" t="s">
        <v>30</v>
      </c>
      <c r="C421" s="4" t="s">
        <v>2476</v>
      </c>
      <c r="D421" s="8" t="s">
        <v>2477</v>
      </c>
      <c r="E421" s="8">
        <v>2003.0</v>
      </c>
      <c r="F421" s="4"/>
      <c r="G421" s="4" t="s">
        <v>2478</v>
      </c>
      <c r="H421" s="5" t="s">
        <v>2276</v>
      </c>
      <c r="I421" s="5" t="s">
        <v>2479</v>
      </c>
      <c r="J421" s="4"/>
      <c r="K421" s="4" t="s">
        <v>2480</v>
      </c>
      <c r="L421" s="5" t="s">
        <v>2481</v>
      </c>
      <c r="M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 t="s">
        <v>2482</v>
      </c>
      <c r="B422" s="4" t="s">
        <v>30</v>
      </c>
      <c r="C422" s="4" t="s">
        <v>1863</v>
      </c>
      <c r="D422" s="5" t="s">
        <v>51</v>
      </c>
      <c r="E422" s="19">
        <v>2013.0</v>
      </c>
      <c r="F422" s="4" t="s">
        <v>2483</v>
      </c>
      <c r="G422" s="4" t="s">
        <v>2484</v>
      </c>
      <c r="H422" s="5" t="s">
        <v>2276</v>
      </c>
      <c r="I422" s="4" t="s">
        <v>2485</v>
      </c>
      <c r="J422" s="4" t="s">
        <v>2486</v>
      </c>
      <c r="K422" s="5" t="s">
        <v>2487</v>
      </c>
      <c r="L422" s="4"/>
      <c r="M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 t="s">
        <v>2488</v>
      </c>
      <c r="B423" s="4" t="s">
        <v>177</v>
      </c>
      <c r="C423" s="5" t="s">
        <v>227</v>
      </c>
      <c r="D423" s="4"/>
      <c r="E423" s="8">
        <v>1953.0</v>
      </c>
      <c r="F423" s="4"/>
      <c r="G423" s="4" t="s">
        <v>2489</v>
      </c>
      <c r="H423" s="5" t="s">
        <v>2276</v>
      </c>
      <c r="I423" s="5" t="s">
        <v>2490</v>
      </c>
      <c r="J423" s="4"/>
      <c r="K423" s="4" t="s">
        <v>2491</v>
      </c>
      <c r="L423" s="5" t="s">
        <v>2492</v>
      </c>
      <c r="M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 t="s">
        <v>2493</v>
      </c>
      <c r="B424" s="4" t="s">
        <v>30</v>
      </c>
      <c r="C424" s="5" t="s">
        <v>720</v>
      </c>
      <c r="D424" s="4"/>
      <c r="E424" s="4"/>
      <c r="F424" s="4"/>
      <c r="G424" s="4" t="s">
        <v>2494</v>
      </c>
      <c r="H424" s="5" t="s">
        <v>2276</v>
      </c>
      <c r="I424" s="4" t="s">
        <v>2495</v>
      </c>
      <c r="J424" s="4" t="s">
        <v>2496</v>
      </c>
      <c r="K424" s="4" t="s">
        <v>2497</v>
      </c>
      <c r="L424" s="5" t="s">
        <v>2498</v>
      </c>
      <c r="M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 t="s">
        <v>2499</v>
      </c>
      <c r="B425" s="4" t="s">
        <v>78</v>
      </c>
      <c r="C425" s="5" t="s">
        <v>401</v>
      </c>
      <c r="D425" s="4"/>
      <c r="E425" s="4"/>
      <c r="F425" s="4"/>
      <c r="G425" s="4" t="s">
        <v>2500</v>
      </c>
      <c r="H425" s="5" t="s">
        <v>2276</v>
      </c>
      <c r="I425" s="5" t="s">
        <v>2501</v>
      </c>
      <c r="J425" s="4"/>
      <c r="K425" s="4"/>
      <c r="L425" s="5" t="s">
        <v>2502</v>
      </c>
      <c r="M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 t="s">
        <v>2503</v>
      </c>
      <c r="B426" s="4" t="s">
        <v>30</v>
      </c>
      <c r="C426" s="5" t="s">
        <v>244</v>
      </c>
      <c r="D426" s="4"/>
      <c r="E426" s="4"/>
      <c r="F426" s="4"/>
      <c r="G426" s="4" t="s">
        <v>2504</v>
      </c>
      <c r="H426" s="5" t="s">
        <v>2276</v>
      </c>
      <c r="I426" s="4" t="s">
        <v>2505</v>
      </c>
      <c r="J426" s="5" t="s">
        <v>2506</v>
      </c>
      <c r="K426" s="4"/>
      <c r="L426" s="5" t="s">
        <v>2507</v>
      </c>
      <c r="M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 t="s">
        <v>2508</v>
      </c>
      <c r="B427" s="4" t="s">
        <v>30</v>
      </c>
      <c r="C427" s="5" t="s">
        <v>16</v>
      </c>
      <c r="D427" s="4"/>
      <c r="E427" s="4"/>
      <c r="F427" s="4"/>
      <c r="G427" s="4" t="s">
        <v>2509</v>
      </c>
      <c r="H427" s="5" t="s">
        <v>2276</v>
      </c>
      <c r="I427" s="4" t="s">
        <v>2510</v>
      </c>
      <c r="J427" s="4" t="s">
        <v>2511</v>
      </c>
      <c r="K427" s="4" t="s">
        <v>2512</v>
      </c>
      <c r="L427" s="5" t="s">
        <v>2513</v>
      </c>
      <c r="M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 t="s">
        <v>2514</v>
      </c>
      <c r="B428" s="4" t="s">
        <v>177</v>
      </c>
      <c r="C428" s="5" t="s">
        <v>2515</v>
      </c>
      <c r="D428" s="4"/>
      <c r="E428" s="4"/>
      <c r="F428" s="4"/>
      <c r="G428" s="4" t="s">
        <v>2516</v>
      </c>
      <c r="H428" s="5" t="s">
        <v>2276</v>
      </c>
      <c r="I428" s="4" t="s">
        <v>2517</v>
      </c>
      <c r="J428" s="4" t="s">
        <v>2518</v>
      </c>
      <c r="K428" s="4" t="s">
        <v>2519</v>
      </c>
      <c r="L428" s="5" t="s">
        <v>2520</v>
      </c>
      <c r="M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 t="s">
        <v>2521</v>
      </c>
      <c r="B429" s="4" t="s">
        <v>30</v>
      </c>
      <c r="C429" s="5" t="s">
        <v>16</v>
      </c>
      <c r="D429" s="4"/>
      <c r="E429" s="8">
        <v>1986.0</v>
      </c>
      <c r="F429" s="4"/>
      <c r="G429" s="4" t="s">
        <v>2522</v>
      </c>
      <c r="H429" s="5" t="s">
        <v>2276</v>
      </c>
      <c r="I429" s="4" t="s">
        <v>2523</v>
      </c>
      <c r="J429" s="4" t="s">
        <v>2524</v>
      </c>
      <c r="K429" s="4" t="s">
        <v>2525</v>
      </c>
      <c r="L429" s="5" t="s">
        <v>2526</v>
      </c>
      <c r="M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 t="s">
        <v>2527</v>
      </c>
      <c r="B430" s="4" t="s">
        <v>78</v>
      </c>
      <c r="C430" s="5" t="s">
        <v>299</v>
      </c>
      <c r="D430" s="4"/>
      <c r="E430" s="8">
        <v>1998.0</v>
      </c>
      <c r="F430" s="4"/>
      <c r="G430" s="4" t="s">
        <v>2528</v>
      </c>
      <c r="H430" s="5" t="s">
        <v>2276</v>
      </c>
      <c r="I430" s="5" t="s">
        <v>2529</v>
      </c>
      <c r="J430" s="4"/>
      <c r="K430" s="4" t="s">
        <v>2530</v>
      </c>
      <c r="L430" s="5" t="s">
        <v>2531</v>
      </c>
      <c r="M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 t="s">
        <v>2532</v>
      </c>
      <c r="B431" s="4" t="s">
        <v>107</v>
      </c>
      <c r="C431" s="4" t="s">
        <v>2533</v>
      </c>
      <c r="D431" s="5" t="s">
        <v>51</v>
      </c>
      <c r="E431" s="7">
        <v>1961.0</v>
      </c>
      <c r="F431" s="4"/>
      <c r="G431" s="4" t="s">
        <v>2534</v>
      </c>
      <c r="H431" s="5" t="s">
        <v>2276</v>
      </c>
      <c r="I431" s="4" t="s">
        <v>2535</v>
      </c>
      <c r="J431" s="4" t="s">
        <v>2536</v>
      </c>
      <c r="K431" s="4" t="s">
        <v>2537</v>
      </c>
      <c r="L431" s="5" t="s">
        <v>2538</v>
      </c>
      <c r="M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 t="s">
        <v>2539</v>
      </c>
      <c r="B432" s="4" t="s">
        <v>293</v>
      </c>
      <c r="C432" s="4" t="s">
        <v>2540</v>
      </c>
      <c r="D432" s="5" t="s">
        <v>51</v>
      </c>
      <c r="E432" s="4"/>
      <c r="F432" s="4"/>
      <c r="G432" s="4" t="s">
        <v>2541</v>
      </c>
      <c r="H432" s="5" t="s">
        <v>2276</v>
      </c>
      <c r="I432" s="4" t="s">
        <v>2542</v>
      </c>
      <c r="J432" s="4" t="s">
        <v>2543</v>
      </c>
      <c r="K432" s="4" t="s">
        <v>2544</v>
      </c>
      <c r="L432" s="5" t="s">
        <v>2545</v>
      </c>
      <c r="M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 t="s">
        <v>2546</v>
      </c>
      <c r="B433" s="4" t="s">
        <v>107</v>
      </c>
      <c r="C433" s="5" t="s">
        <v>144</v>
      </c>
      <c r="D433" s="4"/>
      <c r="E433" s="4"/>
      <c r="F433" s="4"/>
      <c r="G433" s="4" t="s">
        <v>2547</v>
      </c>
      <c r="H433" s="5" t="s">
        <v>2276</v>
      </c>
      <c r="I433" s="5" t="s">
        <v>2548</v>
      </c>
      <c r="J433" s="4"/>
      <c r="K433" s="4"/>
      <c r="L433" s="5" t="s">
        <v>2549</v>
      </c>
      <c r="M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 t="s">
        <v>2550</v>
      </c>
      <c r="B434" s="4" t="s">
        <v>107</v>
      </c>
      <c r="C434" s="4" t="s">
        <v>50</v>
      </c>
      <c r="D434" s="5" t="s">
        <v>2300</v>
      </c>
      <c r="E434" s="8">
        <v>2020.0</v>
      </c>
      <c r="F434" s="4"/>
      <c r="G434" s="4" t="s">
        <v>2551</v>
      </c>
      <c r="H434" s="5" t="s">
        <v>2276</v>
      </c>
      <c r="I434" s="4" t="s">
        <v>2552</v>
      </c>
      <c r="J434" s="4" t="s">
        <v>2553</v>
      </c>
      <c r="K434" s="4" t="s">
        <v>2554</v>
      </c>
      <c r="L434" s="5" t="s">
        <v>2555</v>
      </c>
      <c r="M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 t="s">
        <v>2556</v>
      </c>
      <c r="B435" s="4" t="s">
        <v>584</v>
      </c>
      <c r="C435" s="5" t="s">
        <v>2557</v>
      </c>
      <c r="D435" s="5" t="s">
        <v>2558</v>
      </c>
      <c r="F435" s="4"/>
      <c r="G435" s="4" t="s">
        <v>2559</v>
      </c>
      <c r="H435" s="5" t="s">
        <v>2276</v>
      </c>
      <c r="I435" s="4" t="s">
        <v>2560</v>
      </c>
      <c r="J435" s="4" t="s">
        <v>2561</v>
      </c>
      <c r="K435" s="4" t="s">
        <v>2562</v>
      </c>
      <c r="L435" s="5" t="s">
        <v>2563</v>
      </c>
      <c r="M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 t="s">
        <v>2564</v>
      </c>
      <c r="B436" s="4" t="s">
        <v>371</v>
      </c>
      <c r="C436" s="5" t="s">
        <v>707</v>
      </c>
      <c r="D436" s="4"/>
      <c r="E436" s="8">
        <v>1979.0</v>
      </c>
      <c r="F436" s="4"/>
      <c r="G436" s="4" t="s">
        <v>2565</v>
      </c>
      <c r="H436" s="5" t="s">
        <v>2276</v>
      </c>
      <c r="I436" s="4" t="s">
        <v>2566</v>
      </c>
      <c r="J436" s="5" t="s">
        <v>2567</v>
      </c>
      <c r="K436" s="4"/>
      <c r="L436" s="5" t="s">
        <v>2568</v>
      </c>
      <c r="M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 t="s">
        <v>2569</v>
      </c>
      <c r="B437" s="4" t="s">
        <v>177</v>
      </c>
      <c r="C437" s="4" t="s">
        <v>50</v>
      </c>
      <c r="D437" s="4" t="s">
        <v>2570</v>
      </c>
      <c r="E437" s="8">
        <v>1995.0</v>
      </c>
      <c r="F437" s="4"/>
      <c r="G437" s="4" t="s">
        <v>2571</v>
      </c>
      <c r="H437" s="5" t="s">
        <v>2276</v>
      </c>
      <c r="I437" s="4" t="s">
        <v>2572</v>
      </c>
      <c r="J437" s="4" t="s">
        <v>2573</v>
      </c>
      <c r="K437" s="4" t="s">
        <v>2574</v>
      </c>
      <c r="L437" s="5" t="s">
        <v>2575</v>
      </c>
      <c r="M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 t="s">
        <v>2576</v>
      </c>
      <c r="B438" s="4" t="s">
        <v>30</v>
      </c>
      <c r="C438" s="5" t="s">
        <v>144</v>
      </c>
      <c r="D438" s="4"/>
      <c r="E438" s="4"/>
      <c r="F438" s="4"/>
      <c r="G438" s="4" t="s">
        <v>2577</v>
      </c>
      <c r="H438" s="5" t="s">
        <v>2276</v>
      </c>
      <c r="I438" s="4" t="s">
        <v>2578</v>
      </c>
      <c r="J438" s="4" t="s">
        <v>2579</v>
      </c>
      <c r="K438" s="4" t="s">
        <v>2580</v>
      </c>
      <c r="L438" s="5" t="s">
        <v>2581</v>
      </c>
      <c r="M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 t="s">
        <v>2582</v>
      </c>
      <c r="B439" s="4" t="s">
        <v>293</v>
      </c>
      <c r="C439" s="5" t="s">
        <v>299</v>
      </c>
      <c r="D439" s="4"/>
      <c r="E439" s="8">
        <v>1946.0</v>
      </c>
      <c r="F439" s="4"/>
      <c r="G439" s="4" t="s">
        <v>2583</v>
      </c>
      <c r="H439" s="5" t="s">
        <v>2276</v>
      </c>
      <c r="I439" s="4" t="s">
        <v>2584</v>
      </c>
      <c r="J439" s="4" t="s">
        <v>2585</v>
      </c>
      <c r="K439" s="4" t="s">
        <v>2586</v>
      </c>
      <c r="L439" s="5" t="s">
        <v>2587</v>
      </c>
      <c r="M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 t="s">
        <v>2588</v>
      </c>
      <c r="B440" s="4" t="s">
        <v>177</v>
      </c>
      <c r="C440" s="5" t="s">
        <v>144</v>
      </c>
      <c r="D440" s="4"/>
      <c r="E440" s="8">
        <v>1993.0</v>
      </c>
      <c r="F440" s="4"/>
      <c r="G440" s="4" t="s">
        <v>2589</v>
      </c>
      <c r="H440" s="5" t="s">
        <v>2276</v>
      </c>
      <c r="I440" s="4" t="s">
        <v>2590</v>
      </c>
      <c r="J440" s="4" t="s">
        <v>2591</v>
      </c>
      <c r="K440" s="4" t="s">
        <v>2592</v>
      </c>
      <c r="L440" s="5" t="s">
        <v>2593</v>
      </c>
      <c r="M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8" t="s">
        <v>2594</v>
      </c>
      <c r="B441" s="4" t="s">
        <v>107</v>
      </c>
      <c r="C441" s="5" t="s">
        <v>2595</v>
      </c>
      <c r="D441" s="4"/>
      <c r="E441" s="8">
        <v>1990.0</v>
      </c>
      <c r="F441" s="4"/>
      <c r="G441" s="4" t="s">
        <v>2596</v>
      </c>
      <c r="H441" s="5" t="s">
        <v>2276</v>
      </c>
      <c r="I441" s="4" t="s">
        <v>2597</v>
      </c>
      <c r="J441" s="4" t="s">
        <v>2598</v>
      </c>
      <c r="K441" s="4" t="s">
        <v>2599</v>
      </c>
      <c r="L441" s="5" t="s">
        <v>2600</v>
      </c>
      <c r="M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 t="s">
        <v>2601</v>
      </c>
      <c r="B442" s="4" t="s">
        <v>107</v>
      </c>
      <c r="C442" s="5" t="s">
        <v>299</v>
      </c>
      <c r="D442" s="4"/>
      <c r="E442" s="8">
        <v>2013.0</v>
      </c>
      <c r="F442" s="4"/>
      <c r="G442" s="4" t="s">
        <v>2602</v>
      </c>
      <c r="H442" s="5" t="s">
        <v>2276</v>
      </c>
      <c r="I442" s="5" t="s">
        <v>2603</v>
      </c>
      <c r="J442" s="4"/>
      <c r="K442" s="4"/>
      <c r="L442" s="5" t="s">
        <v>2604</v>
      </c>
      <c r="M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 t="s">
        <v>2605</v>
      </c>
      <c r="B443" s="4" t="s">
        <v>23</v>
      </c>
      <c r="C443" s="5" t="s">
        <v>299</v>
      </c>
      <c r="D443" s="4"/>
      <c r="E443" s="8">
        <v>1959.0</v>
      </c>
      <c r="F443" s="4"/>
      <c r="G443" s="4" t="s">
        <v>2606</v>
      </c>
      <c r="H443" s="5" t="s">
        <v>2276</v>
      </c>
      <c r="I443" s="4"/>
      <c r="J443" s="4"/>
      <c r="K443" s="4" t="s">
        <v>2607</v>
      </c>
      <c r="L443" s="5" t="s">
        <v>2608</v>
      </c>
      <c r="M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 t="s">
        <v>2609</v>
      </c>
      <c r="B444" s="4" t="s">
        <v>23</v>
      </c>
      <c r="C444" s="5" t="s">
        <v>144</v>
      </c>
      <c r="D444" s="4"/>
      <c r="E444" s="8">
        <v>2005.0</v>
      </c>
      <c r="F444" s="4"/>
      <c r="G444" s="4" t="s">
        <v>2610</v>
      </c>
      <c r="H444" s="5" t="s">
        <v>2276</v>
      </c>
      <c r="I444" s="5" t="s">
        <v>2611</v>
      </c>
      <c r="J444" s="4"/>
      <c r="K444" s="4" t="s">
        <v>2612</v>
      </c>
      <c r="L444" s="5" t="s">
        <v>2613</v>
      </c>
      <c r="M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 t="s">
        <v>2614</v>
      </c>
      <c r="B445" s="4" t="s">
        <v>23</v>
      </c>
      <c r="C445" s="5" t="s">
        <v>65</v>
      </c>
      <c r="D445" s="4"/>
      <c r="E445" s="8">
        <v>2000.0</v>
      </c>
      <c r="F445" s="4"/>
      <c r="G445" s="4" t="s">
        <v>2615</v>
      </c>
      <c r="H445" s="5" t="s">
        <v>2276</v>
      </c>
      <c r="I445" s="4" t="s">
        <v>2616</v>
      </c>
      <c r="J445" s="4" t="s">
        <v>2617</v>
      </c>
      <c r="K445" s="4" t="s">
        <v>2618</v>
      </c>
      <c r="L445" s="5" t="s">
        <v>2619</v>
      </c>
      <c r="M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 t="s">
        <v>2620</v>
      </c>
      <c r="B446" s="4" t="s">
        <v>15</v>
      </c>
      <c r="C446" s="5" t="s">
        <v>65</v>
      </c>
      <c r="D446" s="4"/>
      <c r="E446" s="20">
        <v>1996.0</v>
      </c>
      <c r="F446" s="4"/>
      <c r="G446" s="4" t="s">
        <v>2621</v>
      </c>
      <c r="H446" s="5" t="s">
        <v>2276</v>
      </c>
      <c r="I446" s="5" t="s">
        <v>2622</v>
      </c>
      <c r="J446" s="4"/>
      <c r="K446" s="4" t="s">
        <v>2623</v>
      </c>
      <c r="L446" s="5" t="s">
        <v>2624</v>
      </c>
      <c r="M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 t="s">
        <v>2625</v>
      </c>
      <c r="B447" s="4" t="s">
        <v>30</v>
      </c>
      <c r="C447" s="5" t="s">
        <v>16</v>
      </c>
      <c r="D447" s="4"/>
      <c r="E447" s="4"/>
      <c r="F447" s="4"/>
      <c r="G447" s="4" t="s">
        <v>2626</v>
      </c>
      <c r="H447" s="5" t="s">
        <v>2276</v>
      </c>
      <c r="I447" s="4" t="s">
        <v>2627</v>
      </c>
      <c r="J447" s="5" t="s">
        <v>2628</v>
      </c>
      <c r="K447" s="4"/>
      <c r="L447" s="4"/>
      <c r="M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 t="s">
        <v>2629</v>
      </c>
      <c r="B448" s="4" t="s">
        <v>107</v>
      </c>
      <c r="C448" s="5" t="s">
        <v>144</v>
      </c>
      <c r="D448" s="4"/>
      <c r="E448" s="4"/>
      <c r="F448" s="4"/>
      <c r="G448" s="4" t="s">
        <v>2630</v>
      </c>
      <c r="H448" s="5" t="s">
        <v>2276</v>
      </c>
      <c r="I448" s="5" t="s">
        <v>2631</v>
      </c>
      <c r="J448" s="4"/>
      <c r="K448" s="4" t="s">
        <v>2632</v>
      </c>
      <c r="L448" s="5" t="s">
        <v>2633</v>
      </c>
      <c r="M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 t="s">
        <v>2634</v>
      </c>
      <c r="B449" s="4" t="s">
        <v>30</v>
      </c>
      <c r="C449" s="5" t="s">
        <v>16</v>
      </c>
      <c r="D449" s="4"/>
      <c r="E449" s="4"/>
      <c r="F449" s="4"/>
      <c r="G449" s="4" t="s">
        <v>2635</v>
      </c>
      <c r="H449" s="5" t="s">
        <v>2276</v>
      </c>
      <c r="I449" s="5" t="s">
        <v>2636</v>
      </c>
      <c r="J449" s="4"/>
      <c r="K449" s="4" t="s">
        <v>2637</v>
      </c>
      <c r="L449" s="5" t="s">
        <v>2638</v>
      </c>
      <c r="M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 t="s">
        <v>2639</v>
      </c>
      <c r="B450" s="4" t="s">
        <v>107</v>
      </c>
      <c r="C450" s="4" t="s">
        <v>58</v>
      </c>
      <c r="D450" s="5" t="s">
        <v>1174</v>
      </c>
      <c r="E450" s="4"/>
      <c r="F450" s="4"/>
      <c r="G450" s="4" t="s">
        <v>2640</v>
      </c>
      <c r="H450" s="5" t="s">
        <v>2276</v>
      </c>
      <c r="I450" s="5" t="s">
        <v>2641</v>
      </c>
      <c r="J450" s="4"/>
      <c r="K450" s="4" t="s">
        <v>2642</v>
      </c>
      <c r="L450" s="5" t="s">
        <v>2643</v>
      </c>
      <c r="M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 t="s">
        <v>2644</v>
      </c>
      <c r="B451" s="4" t="s">
        <v>78</v>
      </c>
      <c r="C451" s="5" t="s">
        <v>2645</v>
      </c>
      <c r="D451" s="4"/>
      <c r="E451" s="8">
        <v>1996.0</v>
      </c>
      <c r="F451" s="4"/>
      <c r="G451" s="4" t="s">
        <v>2646</v>
      </c>
      <c r="H451" s="5" t="s">
        <v>2276</v>
      </c>
      <c r="I451" s="4" t="s">
        <v>2647</v>
      </c>
      <c r="J451" s="4" t="s">
        <v>2648</v>
      </c>
      <c r="K451" s="4" t="s">
        <v>2649</v>
      </c>
      <c r="L451" s="5" t="s">
        <v>2650</v>
      </c>
      <c r="M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 t="s">
        <v>2651</v>
      </c>
      <c r="B452" s="4" t="s">
        <v>23</v>
      </c>
      <c r="C452" s="4" t="s">
        <v>2652</v>
      </c>
      <c r="D452" s="5" t="s">
        <v>51</v>
      </c>
      <c r="E452" s="4"/>
      <c r="F452" s="4"/>
      <c r="G452" s="4" t="s">
        <v>2653</v>
      </c>
      <c r="H452" s="5" t="s">
        <v>2276</v>
      </c>
      <c r="I452" s="5" t="s">
        <v>2654</v>
      </c>
      <c r="J452" s="4"/>
      <c r="K452" s="4" t="s">
        <v>2655</v>
      </c>
      <c r="L452" s="5" t="s">
        <v>2656</v>
      </c>
      <c r="M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 t="s">
        <v>2657</v>
      </c>
      <c r="B453" s="4" t="s">
        <v>177</v>
      </c>
      <c r="C453" s="5" t="s">
        <v>144</v>
      </c>
      <c r="D453" s="4"/>
      <c r="E453" s="4"/>
      <c r="F453" s="4"/>
      <c r="G453" s="4" t="s">
        <v>2658</v>
      </c>
      <c r="H453" s="5" t="s">
        <v>2276</v>
      </c>
      <c r="I453" s="4" t="s">
        <v>2659</v>
      </c>
      <c r="J453" s="4" t="s">
        <v>2660</v>
      </c>
      <c r="K453" s="4" t="s">
        <v>2661</v>
      </c>
      <c r="L453" s="5" t="s">
        <v>2662</v>
      </c>
      <c r="M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 t="s">
        <v>2663</v>
      </c>
      <c r="B454" s="4" t="s">
        <v>30</v>
      </c>
      <c r="C454" s="5" t="s">
        <v>2664</v>
      </c>
      <c r="D454" s="4"/>
      <c r="E454" s="8">
        <v>2006.0</v>
      </c>
      <c r="F454" s="4"/>
      <c r="G454" s="4" t="s">
        <v>2665</v>
      </c>
      <c r="H454" s="5" t="s">
        <v>2276</v>
      </c>
      <c r="I454" s="5" t="s">
        <v>2666</v>
      </c>
      <c r="J454" s="4"/>
      <c r="K454" s="4" t="s">
        <v>2667</v>
      </c>
      <c r="L454" s="5" t="s">
        <v>2668</v>
      </c>
      <c r="M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 t="s">
        <v>2669</v>
      </c>
      <c r="B455" s="4" t="s">
        <v>30</v>
      </c>
      <c r="C455" s="5" t="s">
        <v>71</v>
      </c>
      <c r="D455" s="4"/>
      <c r="E455" s="8">
        <v>2002.0</v>
      </c>
      <c r="F455" s="4"/>
      <c r="G455" s="4" t="s">
        <v>2670</v>
      </c>
      <c r="H455" s="5" t="s">
        <v>2276</v>
      </c>
      <c r="I455" s="4" t="s">
        <v>2671</v>
      </c>
      <c r="J455" s="4" t="s">
        <v>2672</v>
      </c>
      <c r="K455" s="4" t="s">
        <v>2673</v>
      </c>
      <c r="L455" s="5" t="s">
        <v>2674</v>
      </c>
      <c r="M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 t="s">
        <v>2675</v>
      </c>
      <c r="B456" s="4" t="s">
        <v>2676</v>
      </c>
      <c r="C456" s="5" t="s">
        <v>1634</v>
      </c>
      <c r="D456" s="4"/>
      <c r="E456" s="4"/>
      <c r="F456" s="4"/>
      <c r="G456" s="4" t="s">
        <v>2677</v>
      </c>
      <c r="H456" s="5" t="s">
        <v>2276</v>
      </c>
      <c r="I456" s="5" t="s">
        <v>2678</v>
      </c>
      <c r="J456" s="4"/>
      <c r="K456" s="4" t="s">
        <v>2679</v>
      </c>
      <c r="L456" s="5" t="s">
        <v>2680</v>
      </c>
      <c r="M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 t="s">
        <v>2681</v>
      </c>
      <c r="B457" s="4" t="s">
        <v>30</v>
      </c>
      <c r="C457" s="5" t="s">
        <v>1018</v>
      </c>
      <c r="D457" s="4"/>
      <c r="E457" s="4"/>
      <c r="F457" s="4"/>
      <c r="G457" s="4" t="s">
        <v>2682</v>
      </c>
      <c r="H457" s="5" t="s">
        <v>2276</v>
      </c>
      <c r="I457" s="5" t="s">
        <v>2683</v>
      </c>
      <c r="J457" s="4"/>
      <c r="K457" s="4" t="s">
        <v>2684</v>
      </c>
      <c r="L457" s="5" t="s">
        <v>2685</v>
      </c>
      <c r="M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 t="s">
        <v>2686</v>
      </c>
      <c r="B458" s="4" t="s">
        <v>23</v>
      </c>
      <c r="C458" s="4" t="s">
        <v>50</v>
      </c>
      <c r="D458" s="5" t="s">
        <v>2687</v>
      </c>
      <c r="E458" s="8">
        <v>1847.0</v>
      </c>
      <c r="F458" s="4"/>
      <c r="G458" s="4" t="s">
        <v>2688</v>
      </c>
      <c r="H458" s="5" t="s">
        <v>2276</v>
      </c>
      <c r="I458" s="4" t="s">
        <v>2689</v>
      </c>
      <c r="J458" s="5" t="s">
        <v>2690</v>
      </c>
      <c r="K458" s="4"/>
      <c r="L458" s="5" t="s">
        <v>2691</v>
      </c>
      <c r="M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 t="s">
        <v>2692</v>
      </c>
      <c r="B459" s="4" t="s">
        <v>1603</v>
      </c>
      <c r="C459" s="5" t="s">
        <v>2693</v>
      </c>
      <c r="D459" s="4"/>
      <c r="E459" s="4"/>
      <c r="F459" s="4"/>
      <c r="G459" s="4" t="s">
        <v>2694</v>
      </c>
      <c r="H459" s="5" t="s">
        <v>2276</v>
      </c>
      <c r="I459" s="4" t="s">
        <v>2695</v>
      </c>
      <c r="J459" s="4" t="s">
        <v>2696</v>
      </c>
      <c r="K459" s="4" t="s">
        <v>2697</v>
      </c>
      <c r="L459" s="5" t="s">
        <v>2698</v>
      </c>
      <c r="M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 t="s">
        <v>2699</v>
      </c>
      <c r="B460" s="4" t="s">
        <v>78</v>
      </c>
      <c r="C460" s="5" t="s">
        <v>299</v>
      </c>
      <c r="D460" s="4"/>
      <c r="E460" s="4"/>
      <c r="F460" s="4"/>
      <c r="G460" s="4" t="s">
        <v>2700</v>
      </c>
      <c r="H460" s="5" t="s">
        <v>2276</v>
      </c>
      <c r="I460" s="5" t="s">
        <v>2701</v>
      </c>
      <c r="J460" s="4"/>
      <c r="K460" s="4"/>
      <c r="L460" s="5" t="s">
        <v>2702</v>
      </c>
      <c r="M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 t="s">
        <v>2703</v>
      </c>
      <c r="B461" s="4" t="s">
        <v>23</v>
      </c>
      <c r="C461" s="4" t="s">
        <v>2325</v>
      </c>
      <c r="D461" s="5" t="s">
        <v>51</v>
      </c>
      <c r="E461" s="4"/>
      <c r="F461" s="4"/>
      <c r="G461" s="4" t="s">
        <v>2704</v>
      </c>
      <c r="H461" s="5" t="s">
        <v>2276</v>
      </c>
      <c r="I461" s="5" t="s">
        <v>2705</v>
      </c>
      <c r="J461" s="4"/>
      <c r="K461" s="4" t="s">
        <v>2706</v>
      </c>
      <c r="L461" s="5" t="s">
        <v>2707</v>
      </c>
      <c r="M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 t="s">
        <v>2708</v>
      </c>
      <c r="B462" s="4" t="s">
        <v>107</v>
      </c>
      <c r="C462" s="5" t="s">
        <v>227</v>
      </c>
      <c r="D462" s="4"/>
      <c r="E462" s="4"/>
      <c r="F462" s="4"/>
      <c r="G462" s="4" t="s">
        <v>2709</v>
      </c>
      <c r="H462" s="5" t="s">
        <v>2276</v>
      </c>
      <c r="I462" s="5" t="s">
        <v>2710</v>
      </c>
      <c r="J462" s="4"/>
      <c r="K462" s="5" t="s">
        <v>2711</v>
      </c>
      <c r="L462" s="4"/>
      <c r="M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 t="s">
        <v>2712</v>
      </c>
      <c r="B463" s="4" t="s">
        <v>358</v>
      </c>
      <c r="C463" s="5" t="s">
        <v>144</v>
      </c>
      <c r="D463" s="4"/>
      <c r="E463" s="4"/>
      <c r="F463" s="4"/>
      <c r="G463" s="4" t="s">
        <v>2713</v>
      </c>
      <c r="H463" s="5" t="s">
        <v>2276</v>
      </c>
      <c r="I463" s="4" t="s">
        <v>2714</v>
      </c>
      <c r="J463" s="4" t="s">
        <v>2715</v>
      </c>
      <c r="K463" s="5" t="s">
        <v>2716</v>
      </c>
      <c r="L463" s="4"/>
      <c r="M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 t="s">
        <v>2717</v>
      </c>
      <c r="B464" s="4" t="s">
        <v>30</v>
      </c>
      <c r="C464" s="5" t="s">
        <v>1076</v>
      </c>
      <c r="D464" s="4"/>
      <c r="E464" s="4"/>
      <c r="F464" s="4"/>
      <c r="G464" s="4" t="s">
        <v>2718</v>
      </c>
      <c r="H464" s="5" t="s">
        <v>2276</v>
      </c>
      <c r="I464" s="4" t="s">
        <v>2719</v>
      </c>
      <c r="J464" s="4" t="s">
        <v>2720</v>
      </c>
      <c r="K464" s="4" t="s">
        <v>2721</v>
      </c>
      <c r="L464" s="5" t="s">
        <v>2722</v>
      </c>
      <c r="M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 t="s">
        <v>2723</v>
      </c>
      <c r="B465" s="4" t="s">
        <v>30</v>
      </c>
      <c r="C465" s="5" t="s">
        <v>707</v>
      </c>
      <c r="D465" s="4"/>
      <c r="E465" s="4"/>
      <c r="F465" s="4"/>
      <c r="G465" s="4" t="s">
        <v>2724</v>
      </c>
      <c r="H465" s="5" t="s">
        <v>2276</v>
      </c>
      <c r="I465" s="4" t="s">
        <v>2725</v>
      </c>
      <c r="J465" s="4" t="s">
        <v>2726</v>
      </c>
      <c r="K465" s="4" t="s">
        <v>2727</v>
      </c>
      <c r="L465" s="5" t="s">
        <v>2728</v>
      </c>
      <c r="M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 t="s">
        <v>2729</v>
      </c>
      <c r="B466" s="4" t="s">
        <v>23</v>
      </c>
      <c r="C466" s="5" t="s">
        <v>130</v>
      </c>
      <c r="D466" s="4"/>
      <c r="E466" s="4"/>
      <c r="F466" s="4"/>
      <c r="G466" s="4" t="s">
        <v>2730</v>
      </c>
      <c r="H466" s="5" t="s">
        <v>2276</v>
      </c>
      <c r="I466" s="4" t="s">
        <v>2731</v>
      </c>
      <c r="J466" s="4" t="s">
        <v>2732</v>
      </c>
      <c r="K466" s="4" t="s">
        <v>2733</v>
      </c>
      <c r="L466" s="5" t="s">
        <v>2734</v>
      </c>
      <c r="M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 t="s">
        <v>2735</v>
      </c>
      <c r="B467" s="4" t="s">
        <v>107</v>
      </c>
      <c r="C467" s="5" t="s">
        <v>1221</v>
      </c>
      <c r="D467" s="4"/>
      <c r="E467" s="4"/>
      <c r="F467" s="4"/>
      <c r="G467" s="4" t="s">
        <v>2736</v>
      </c>
      <c r="H467" s="5" t="s">
        <v>2276</v>
      </c>
      <c r="I467" s="4" t="s">
        <v>2737</v>
      </c>
      <c r="J467" s="4" t="s">
        <v>2738</v>
      </c>
      <c r="K467" s="4" t="s">
        <v>2739</v>
      </c>
      <c r="L467" s="5" t="s">
        <v>2740</v>
      </c>
      <c r="M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 t="s">
        <v>2741</v>
      </c>
      <c r="B468" s="4" t="s">
        <v>107</v>
      </c>
      <c r="C468" s="5" t="s">
        <v>299</v>
      </c>
      <c r="D468" s="4"/>
      <c r="E468" s="4"/>
      <c r="F468" s="4"/>
      <c r="G468" s="4" t="s">
        <v>2742</v>
      </c>
      <c r="H468" s="5" t="s">
        <v>2276</v>
      </c>
      <c r="I468" s="4" t="s">
        <v>2743</v>
      </c>
      <c r="J468" s="4" t="s">
        <v>2744</v>
      </c>
      <c r="K468" s="4" t="s">
        <v>2745</v>
      </c>
      <c r="L468" s="5" t="s">
        <v>2746</v>
      </c>
      <c r="M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 t="s">
        <v>2747</v>
      </c>
      <c r="B469" s="4" t="s">
        <v>30</v>
      </c>
      <c r="C469" s="5" t="s">
        <v>65</v>
      </c>
      <c r="D469" s="4"/>
      <c r="E469" s="4"/>
      <c r="F469" s="4"/>
      <c r="G469" s="4" t="s">
        <v>2748</v>
      </c>
      <c r="H469" s="5" t="s">
        <v>2276</v>
      </c>
      <c r="I469" s="4" t="s">
        <v>2749</v>
      </c>
      <c r="J469" s="4" t="s">
        <v>2750</v>
      </c>
      <c r="K469" s="4" t="s">
        <v>2751</v>
      </c>
      <c r="L469" s="5" t="s">
        <v>2752</v>
      </c>
      <c r="M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 t="s">
        <v>2753</v>
      </c>
      <c r="B470" s="4" t="s">
        <v>23</v>
      </c>
      <c r="C470" s="5" t="s">
        <v>1076</v>
      </c>
      <c r="D470" s="4"/>
      <c r="E470" s="4"/>
      <c r="F470" s="4"/>
      <c r="G470" s="4" t="s">
        <v>2754</v>
      </c>
      <c r="H470" s="5" t="s">
        <v>2276</v>
      </c>
      <c r="I470" s="4" t="s">
        <v>2755</v>
      </c>
      <c r="J470" s="4" t="s">
        <v>2756</v>
      </c>
      <c r="K470" s="4" t="s">
        <v>2757</v>
      </c>
      <c r="L470" s="5" t="s">
        <v>2758</v>
      </c>
      <c r="M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 t="s">
        <v>2759</v>
      </c>
      <c r="B471" s="4" t="s">
        <v>30</v>
      </c>
      <c r="C471" s="4" t="s">
        <v>50</v>
      </c>
      <c r="D471" s="5" t="s">
        <v>2300</v>
      </c>
      <c r="E471" s="4"/>
      <c r="F471" s="4"/>
      <c r="G471" s="4" t="s">
        <v>2760</v>
      </c>
      <c r="H471" s="5" t="s">
        <v>2276</v>
      </c>
      <c r="I471" s="4" t="s">
        <v>2761</v>
      </c>
      <c r="J471" s="4" t="s">
        <v>2762</v>
      </c>
      <c r="K471" s="4" t="s">
        <v>2763</v>
      </c>
      <c r="L471" s="5" t="s">
        <v>2764</v>
      </c>
      <c r="M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 t="s">
        <v>2765</v>
      </c>
      <c r="B472" s="4" t="s">
        <v>107</v>
      </c>
      <c r="C472" s="5" t="s">
        <v>2766</v>
      </c>
      <c r="D472" s="4"/>
      <c r="E472" s="4"/>
      <c r="F472" s="4" t="s">
        <v>2767</v>
      </c>
      <c r="G472" s="4" t="s">
        <v>2768</v>
      </c>
      <c r="H472" s="5" t="s">
        <v>2276</v>
      </c>
      <c r="I472" s="4" t="s">
        <v>2769</v>
      </c>
      <c r="J472" s="4" t="s">
        <v>2770</v>
      </c>
      <c r="K472" s="5" t="s">
        <v>2771</v>
      </c>
      <c r="L472" s="4"/>
      <c r="M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 t="s">
        <v>2772</v>
      </c>
      <c r="B473" s="4" t="s">
        <v>23</v>
      </c>
      <c r="C473" s="4" t="s">
        <v>2773</v>
      </c>
      <c r="D473" s="4" t="s">
        <v>92</v>
      </c>
      <c r="E473" s="4"/>
      <c r="F473" s="4"/>
      <c r="G473" s="4" t="s">
        <v>2774</v>
      </c>
      <c r="H473" s="5" t="s">
        <v>2276</v>
      </c>
      <c r="I473" s="4" t="s">
        <v>2775</v>
      </c>
      <c r="J473" s="4" t="s">
        <v>2776</v>
      </c>
      <c r="K473" s="4" t="s">
        <v>2777</v>
      </c>
      <c r="L473" s="5" t="s">
        <v>2778</v>
      </c>
      <c r="M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 t="s">
        <v>2779</v>
      </c>
      <c r="B474" s="4" t="s">
        <v>107</v>
      </c>
      <c r="C474" s="5" t="s">
        <v>227</v>
      </c>
      <c r="D474" s="4"/>
      <c r="E474" s="4"/>
      <c r="F474" s="4"/>
      <c r="G474" s="4" t="s">
        <v>2780</v>
      </c>
      <c r="H474" s="5" t="s">
        <v>2276</v>
      </c>
      <c r="I474" s="4" t="s">
        <v>2781</v>
      </c>
      <c r="J474" s="4" t="s">
        <v>2782</v>
      </c>
      <c r="K474" s="4" t="s">
        <v>2783</v>
      </c>
      <c r="L474" s="5" t="s">
        <v>2784</v>
      </c>
      <c r="M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 t="s">
        <v>2785</v>
      </c>
      <c r="B475" s="4" t="s">
        <v>30</v>
      </c>
      <c r="C475" s="5" t="s">
        <v>2786</v>
      </c>
      <c r="D475" s="4"/>
      <c r="E475" s="4"/>
      <c r="F475" s="4"/>
      <c r="G475" s="4" t="s">
        <v>2787</v>
      </c>
      <c r="H475" s="5" t="s">
        <v>2276</v>
      </c>
      <c r="I475" s="4" t="s">
        <v>2788</v>
      </c>
      <c r="J475" s="4" t="s">
        <v>2789</v>
      </c>
      <c r="K475" s="5" t="s">
        <v>2790</v>
      </c>
      <c r="L475" s="4"/>
      <c r="M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 t="s">
        <v>2791</v>
      </c>
      <c r="B476" s="4" t="s">
        <v>30</v>
      </c>
      <c r="C476" s="5" t="s">
        <v>1076</v>
      </c>
      <c r="D476" s="4"/>
      <c r="E476" s="4"/>
      <c r="F476" s="4"/>
      <c r="G476" s="4" t="s">
        <v>2792</v>
      </c>
      <c r="H476" s="5" t="s">
        <v>2276</v>
      </c>
      <c r="I476" s="5" t="s">
        <v>2793</v>
      </c>
      <c r="J476" s="4"/>
      <c r="K476" s="4" t="s">
        <v>2794</v>
      </c>
      <c r="L476" s="5" t="s">
        <v>2795</v>
      </c>
      <c r="M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 t="s">
        <v>2796</v>
      </c>
      <c r="B477" s="4" t="s">
        <v>30</v>
      </c>
      <c r="C477" s="5" t="s">
        <v>16</v>
      </c>
      <c r="D477" s="4"/>
      <c r="E477" s="4"/>
      <c r="F477" s="4"/>
      <c r="G477" s="4" t="s">
        <v>2797</v>
      </c>
      <c r="H477" s="5" t="s">
        <v>2276</v>
      </c>
      <c r="I477" s="5" t="s">
        <v>2798</v>
      </c>
      <c r="J477" s="4"/>
      <c r="K477" s="4" t="s">
        <v>2799</v>
      </c>
      <c r="L477" s="5" t="s">
        <v>2800</v>
      </c>
      <c r="M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 t="s">
        <v>2801</v>
      </c>
      <c r="B478" s="4" t="s">
        <v>358</v>
      </c>
      <c r="C478" s="5" t="s">
        <v>2802</v>
      </c>
      <c r="D478" s="4"/>
      <c r="E478" s="4"/>
      <c r="F478" s="4"/>
      <c r="G478" s="4" t="s">
        <v>2803</v>
      </c>
      <c r="H478" s="5" t="s">
        <v>2276</v>
      </c>
      <c r="I478" s="4" t="s">
        <v>2804</v>
      </c>
      <c r="J478" s="4" t="s">
        <v>2805</v>
      </c>
      <c r="K478" s="4" t="s">
        <v>2806</v>
      </c>
      <c r="L478" s="5" t="s">
        <v>2807</v>
      </c>
      <c r="M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 t="s">
        <v>2808</v>
      </c>
      <c r="B479" s="4" t="s">
        <v>177</v>
      </c>
      <c r="C479" s="5" t="s">
        <v>16</v>
      </c>
      <c r="D479" s="4"/>
      <c r="E479" s="4"/>
      <c r="F479" s="4"/>
      <c r="G479" s="4" t="s">
        <v>2809</v>
      </c>
      <c r="H479" s="5" t="s">
        <v>2276</v>
      </c>
      <c r="I479" s="5" t="s">
        <v>2810</v>
      </c>
      <c r="J479" s="4"/>
      <c r="K479" s="5" t="s">
        <v>2811</v>
      </c>
      <c r="L479" s="4"/>
      <c r="M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 t="s">
        <v>2812</v>
      </c>
      <c r="B480" s="4" t="s">
        <v>30</v>
      </c>
      <c r="C480" s="5" t="s">
        <v>269</v>
      </c>
      <c r="D480" s="4"/>
      <c r="E480" s="4"/>
      <c r="F480" s="4"/>
      <c r="G480" s="4" t="s">
        <v>2813</v>
      </c>
      <c r="H480" s="5" t="s">
        <v>2276</v>
      </c>
      <c r="I480" s="4" t="s">
        <v>2814</v>
      </c>
      <c r="J480" s="4" t="s">
        <v>2815</v>
      </c>
      <c r="K480" s="4" t="s">
        <v>2816</v>
      </c>
      <c r="L480" s="5" t="s">
        <v>2817</v>
      </c>
      <c r="M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 t="s">
        <v>2818</v>
      </c>
      <c r="B481" s="4" t="s">
        <v>30</v>
      </c>
      <c r="C481" s="5" t="s">
        <v>299</v>
      </c>
      <c r="D481" s="4"/>
      <c r="E481" s="4"/>
      <c r="F481" s="4"/>
      <c r="G481" s="4" t="s">
        <v>2819</v>
      </c>
      <c r="H481" s="5" t="s">
        <v>2276</v>
      </c>
      <c r="I481" s="4" t="s">
        <v>2820</v>
      </c>
      <c r="J481" s="4" t="s">
        <v>2821</v>
      </c>
      <c r="K481" s="4" t="s">
        <v>2822</v>
      </c>
      <c r="L481" s="5" t="s">
        <v>2823</v>
      </c>
      <c r="M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 t="s">
        <v>2824</v>
      </c>
      <c r="B482" s="4" t="s">
        <v>107</v>
      </c>
      <c r="C482" s="5" t="s">
        <v>889</v>
      </c>
      <c r="D482" s="4"/>
      <c r="E482" s="4"/>
      <c r="F482" s="4"/>
      <c r="G482" s="4" t="s">
        <v>2825</v>
      </c>
      <c r="H482" s="5" t="s">
        <v>2276</v>
      </c>
      <c r="I482" s="4" t="s">
        <v>2826</v>
      </c>
      <c r="J482" s="5" t="s">
        <v>2827</v>
      </c>
      <c r="K482" s="4"/>
      <c r="L482" s="5" t="s">
        <v>2828</v>
      </c>
      <c r="M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 t="s">
        <v>2829</v>
      </c>
      <c r="B483" s="4" t="s">
        <v>177</v>
      </c>
      <c r="C483" s="4" t="s">
        <v>2325</v>
      </c>
      <c r="D483" s="5" t="s">
        <v>51</v>
      </c>
      <c r="E483" s="4"/>
      <c r="F483" s="4"/>
      <c r="G483" s="4" t="s">
        <v>2830</v>
      </c>
      <c r="H483" s="5" t="s">
        <v>2276</v>
      </c>
      <c r="I483" s="4" t="s">
        <v>2831</v>
      </c>
      <c r="J483" s="4" t="s">
        <v>2832</v>
      </c>
      <c r="K483" s="4" t="s">
        <v>2833</v>
      </c>
      <c r="L483" s="5" t="s">
        <v>2834</v>
      </c>
      <c r="M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 t="s">
        <v>2835</v>
      </c>
      <c r="B484" s="4" t="s">
        <v>177</v>
      </c>
      <c r="C484" s="5" t="s">
        <v>227</v>
      </c>
      <c r="D484" s="4"/>
      <c r="E484" s="4"/>
      <c r="F484" s="4"/>
      <c r="G484" s="4" t="s">
        <v>2836</v>
      </c>
      <c r="H484" s="5" t="s">
        <v>2276</v>
      </c>
      <c r="I484" s="4" t="s">
        <v>2837</v>
      </c>
      <c r="J484" s="4" t="s">
        <v>2838</v>
      </c>
      <c r="K484" s="4" t="s">
        <v>2839</v>
      </c>
      <c r="L484" s="5" t="s">
        <v>2840</v>
      </c>
      <c r="M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 t="s">
        <v>2841</v>
      </c>
      <c r="B485" s="4" t="s">
        <v>30</v>
      </c>
      <c r="C485" s="5" t="s">
        <v>144</v>
      </c>
      <c r="D485" s="4"/>
      <c r="E485" s="4"/>
      <c r="F485" s="4"/>
      <c r="G485" s="4" t="s">
        <v>2842</v>
      </c>
      <c r="H485" s="5" t="s">
        <v>2276</v>
      </c>
      <c r="I485" s="4" t="s">
        <v>2843</v>
      </c>
      <c r="J485" s="4" t="s">
        <v>2844</v>
      </c>
      <c r="K485" s="4" t="s">
        <v>2845</v>
      </c>
      <c r="L485" s="5" t="s">
        <v>2846</v>
      </c>
      <c r="M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 t="s">
        <v>2847</v>
      </c>
      <c r="B486" s="4" t="s">
        <v>78</v>
      </c>
      <c r="C486" s="5" t="s">
        <v>65</v>
      </c>
      <c r="D486" s="4"/>
      <c r="E486" s="4"/>
      <c r="F486" s="4"/>
      <c r="G486" s="4" t="s">
        <v>2848</v>
      </c>
      <c r="H486" s="5" t="s">
        <v>2276</v>
      </c>
      <c r="I486" s="5" t="s">
        <v>2849</v>
      </c>
      <c r="J486" s="4"/>
      <c r="K486" s="4" t="s">
        <v>2850</v>
      </c>
      <c r="L486" s="5" t="s">
        <v>2851</v>
      </c>
      <c r="M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 t="s">
        <v>2852</v>
      </c>
      <c r="B487" s="4" t="s">
        <v>358</v>
      </c>
      <c r="C487" s="5" t="s">
        <v>299</v>
      </c>
      <c r="D487" s="4"/>
      <c r="E487" s="4"/>
      <c r="F487" s="4"/>
      <c r="G487" s="4" t="s">
        <v>2853</v>
      </c>
      <c r="H487" s="5" t="s">
        <v>2276</v>
      </c>
      <c r="I487" s="4" t="s">
        <v>2854</v>
      </c>
      <c r="J487" s="4" t="s">
        <v>2855</v>
      </c>
      <c r="K487" s="4" t="s">
        <v>2856</v>
      </c>
      <c r="L487" s="5" t="s">
        <v>2857</v>
      </c>
      <c r="M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 t="s">
        <v>2858</v>
      </c>
      <c r="B488" s="4" t="s">
        <v>30</v>
      </c>
      <c r="C488" s="5" t="s">
        <v>71</v>
      </c>
      <c r="D488" s="4"/>
      <c r="E488" s="19">
        <v>1992.0</v>
      </c>
      <c r="G488" s="4" t="s">
        <v>2859</v>
      </c>
      <c r="H488" s="5" t="s">
        <v>2276</v>
      </c>
      <c r="I488" s="4" t="s">
        <v>2860</v>
      </c>
      <c r="J488" s="4" t="s">
        <v>2861</v>
      </c>
      <c r="K488" s="4" t="s">
        <v>2862</v>
      </c>
      <c r="L488" s="5" t="s">
        <v>2863</v>
      </c>
      <c r="M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 t="s">
        <v>2864</v>
      </c>
      <c r="B489" s="4" t="s">
        <v>30</v>
      </c>
      <c r="C489" s="5" t="s">
        <v>144</v>
      </c>
      <c r="D489" s="4"/>
      <c r="E489" s="4"/>
      <c r="F489" s="4"/>
      <c r="G489" s="4" t="s">
        <v>2865</v>
      </c>
      <c r="H489" s="5" t="s">
        <v>2276</v>
      </c>
      <c r="I489" s="5" t="s">
        <v>2866</v>
      </c>
      <c r="J489" s="4"/>
      <c r="K489" s="4" t="s">
        <v>2867</v>
      </c>
      <c r="L489" s="5" t="s">
        <v>2868</v>
      </c>
      <c r="M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 t="s">
        <v>2869</v>
      </c>
      <c r="B490" s="4" t="s">
        <v>163</v>
      </c>
      <c r="C490" s="5" t="s">
        <v>65</v>
      </c>
      <c r="D490" s="4"/>
      <c r="E490" s="4"/>
      <c r="F490" s="4"/>
      <c r="G490" s="4" t="s">
        <v>2870</v>
      </c>
      <c r="H490" s="5" t="s">
        <v>2276</v>
      </c>
      <c r="I490" s="4" t="s">
        <v>2871</v>
      </c>
      <c r="J490" s="4" t="s">
        <v>2872</v>
      </c>
      <c r="K490" s="4" t="s">
        <v>2873</v>
      </c>
      <c r="L490" s="5" t="s">
        <v>2874</v>
      </c>
      <c r="M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 t="s">
        <v>2875</v>
      </c>
      <c r="B491" s="4" t="s">
        <v>177</v>
      </c>
      <c r="C491" s="5" t="s">
        <v>1076</v>
      </c>
      <c r="D491" s="4"/>
      <c r="E491" s="4"/>
      <c r="F491" s="4"/>
      <c r="G491" s="4" t="s">
        <v>2876</v>
      </c>
      <c r="H491" s="5" t="s">
        <v>2276</v>
      </c>
      <c r="I491" s="4" t="s">
        <v>2877</v>
      </c>
      <c r="J491" s="4" t="s">
        <v>2878</v>
      </c>
      <c r="K491" s="5" t="s">
        <v>2879</v>
      </c>
      <c r="L491" s="4"/>
      <c r="M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 t="s">
        <v>2880</v>
      </c>
      <c r="B492" s="4" t="s">
        <v>78</v>
      </c>
      <c r="C492" s="5" t="s">
        <v>882</v>
      </c>
      <c r="D492" s="4"/>
      <c r="E492" s="4"/>
      <c r="F492" s="4"/>
      <c r="G492" s="4" t="s">
        <v>2881</v>
      </c>
      <c r="H492" s="5" t="s">
        <v>2276</v>
      </c>
      <c r="I492" s="5" t="s">
        <v>2882</v>
      </c>
      <c r="J492" s="4"/>
      <c r="K492" s="4" t="s">
        <v>2883</v>
      </c>
      <c r="L492" s="5" t="s">
        <v>2884</v>
      </c>
      <c r="M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 t="s">
        <v>2885</v>
      </c>
      <c r="B493" s="4" t="s">
        <v>30</v>
      </c>
      <c r="C493" s="4" t="s">
        <v>2886</v>
      </c>
      <c r="D493" s="8" t="s">
        <v>2887</v>
      </c>
      <c r="E493" s="4"/>
      <c r="F493" s="4"/>
      <c r="G493" s="4" t="s">
        <v>2888</v>
      </c>
      <c r="H493" s="5" t="s">
        <v>2276</v>
      </c>
      <c r="I493" s="4" t="s">
        <v>2889</v>
      </c>
      <c r="J493" s="4" t="s">
        <v>2890</v>
      </c>
      <c r="K493" s="4" t="s">
        <v>2891</v>
      </c>
      <c r="L493" s="5" t="s">
        <v>2892</v>
      </c>
      <c r="M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 t="s">
        <v>2893</v>
      </c>
      <c r="B494" s="4" t="s">
        <v>177</v>
      </c>
      <c r="C494" s="5" t="s">
        <v>2894</v>
      </c>
      <c r="D494" s="4"/>
      <c r="E494" s="4"/>
      <c r="F494" s="4"/>
      <c r="G494" s="4" t="s">
        <v>2895</v>
      </c>
      <c r="H494" s="5" t="s">
        <v>2276</v>
      </c>
      <c r="I494" s="4" t="s">
        <v>2896</v>
      </c>
      <c r="J494" s="4" t="s">
        <v>2897</v>
      </c>
      <c r="K494" s="4" t="s">
        <v>2898</v>
      </c>
      <c r="L494" s="5" t="s">
        <v>2899</v>
      </c>
      <c r="M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 t="s">
        <v>2900</v>
      </c>
      <c r="B495" s="4" t="s">
        <v>177</v>
      </c>
      <c r="C495" s="5" t="s">
        <v>144</v>
      </c>
      <c r="D495" s="4"/>
      <c r="E495" s="4"/>
      <c r="F495" s="4"/>
      <c r="G495" s="4" t="s">
        <v>2901</v>
      </c>
      <c r="H495" s="5" t="s">
        <v>2276</v>
      </c>
      <c r="I495" s="4" t="s">
        <v>2902</v>
      </c>
      <c r="J495" s="4" t="s">
        <v>2903</v>
      </c>
      <c r="K495" s="4" t="s">
        <v>2904</v>
      </c>
      <c r="L495" s="5" t="s">
        <v>2905</v>
      </c>
      <c r="M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 t="s">
        <v>2906</v>
      </c>
      <c r="B496" s="4" t="s">
        <v>163</v>
      </c>
      <c r="C496" s="5" t="s">
        <v>1076</v>
      </c>
      <c r="D496" s="4"/>
      <c r="E496" s="19">
        <v>1988.0</v>
      </c>
      <c r="F496" s="4" t="s">
        <v>2907</v>
      </c>
      <c r="G496" s="4" t="s">
        <v>2908</v>
      </c>
      <c r="H496" s="5" t="s">
        <v>2276</v>
      </c>
      <c r="I496" s="4" t="s">
        <v>2909</v>
      </c>
      <c r="J496" s="4" t="s">
        <v>2910</v>
      </c>
      <c r="K496" s="5" t="s">
        <v>2911</v>
      </c>
      <c r="L496" s="4"/>
      <c r="M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 t="s">
        <v>2912</v>
      </c>
      <c r="B497" s="4" t="s">
        <v>30</v>
      </c>
      <c r="C497" s="4" t="s">
        <v>50</v>
      </c>
      <c r="D497" s="5" t="s">
        <v>51</v>
      </c>
      <c r="E497" s="4"/>
      <c r="F497" s="4"/>
      <c r="G497" s="4" t="s">
        <v>2913</v>
      </c>
      <c r="H497" s="5" t="s">
        <v>2276</v>
      </c>
      <c r="I497" s="4" t="s">
        <v>2914</v>
      </c>
      <c r="J497" s="4" t="s">
        <v>2915</v>
      </c>
      <c r="K497" s="4" t="s">
        <v>2916</v>
      </c>
      <c r="L497" s="5" t="s">
        <v>2917</v>
      </c>
      <c r="M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 t="s">
        <v>2918</v>
      </c>
      <c r="B498" s="4" t="s">
        <v>107</v>
      </c>
      <c r="C498" s="5" t="s">
        <v>299</v>
      </c>
      <c r="D498" s="4"/>
      <c r="E498" s="4"/>
      <c r="F498" s="4"/>
      <c r="G498" s="4" t="s">
        <v>2919</v>
      </c>
      <c r="H498" s="5" t="s">
        <v>2276</v>
      </c>
      <c r="I498" s="5" t="s">
        <v>2920</v>
      </c>
      <c r="J498" s="4"/>
      <c r="K498" s="4"/>
      <c r="L498" s="5" t="s">
        <v>2921</v>
      </c>
      <c r="M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 t="s">
        <v>2922</v>
      </c>
      <c r="B499" s="4" t="s">
        <v>107</v>
      </c>
      <c r="C499" s="4" t="s">
        <v>50</v>
      </c>
      <c r="D499" s="5" t="s">
        <v>51</v>
      </c>
      <c r="E499" s="4"/>
      <c r="F499" s="4"/>
      <c r="G499" s="4" t="s">
        <v>2923</v>
      </c>
      <c r="H499" s="5" t="s">
        <v>2276</v>
      </c>
      <c r="I499" s="4" t="s">
        <v>2924</v>
      </c>
      <c r="J499" s="4" t="s">
        <v>2925</v>
      </c>
      <c r="K499" s="4" t="s">
        <v>2926</v>
      </c>
      <c r="L499" s="5" t="s">
        <v>2927</v>
      </c>
      <c r="M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 t="s">
        <v>2928</v>
      </c>
      <c r="B500" s="4" t="s">
        <v>107</v>
      </c>
      <c r="C500" s="5" t="s">
        <v>71</v>
      </c>
      <c r="D500" s="4"/>
      <c r="E500" s="4"/>
      <c r="F500" s="4"/>
      <c r="G500" s="4" t="s">
        <v>2929</v>
      </c>
      <c r="H500" s="5" t="s">
        <v>2276</v>
      </c>
      <c r="I500" s="4" t="s">
        <v>2930</v>
      </c>
      <c r="J500" s="4" t="s">
        <v>2931</v>
      </c>
      <c r="K500" s="4" t="s">
        <v>2932</v>
      </c>
      <c r="L500" s="5" t="s">
        <v>2933</v>
      </c>
      <c r="M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 t="s">
        <v>2934</v>
      </c>
      <c r="B501" s="4" t="s">
        <v>107</v>
      </c>
      <c r="C501" s="5" t="s">
        <v>144</v>
      </c>
      <c r="D501" s="4"/>
      <c r="E501" s="4"/>
      <c r="F501" s="4"/>
      <c r="G501" s="4" t="s">
        <v>2935</v>
      </c>
      <c r="H501" s="5" t="s">
        <v>2276</v>
      </c>
      <c r="I501" s="4" t="s">
        <v>2936</v>
      </c>
      <c r="J501" s="4" t="s">
        <v>2937</v>
      </c>
      <c r="K501" s="4" t="s">
        <v>2938</v>
      </c>
      <c r="L501" s="5" t="s">
        <v>2939</v>
      </c>
      <c r="M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 t="s">
        <v>2940</v>
      </c>
      <c r="B502" s="4" t="s">
        <v>107</v>
      </c>
      <c r="C502" s="5" t="s">
        <v>130</v>
      </c>
      <c r="D502" s="4"/>
      <c r="E502" s="4"/>
      <c r="F502" s="4"/>
      <c r="G502" s="4" t="s">
        <v>2941</v>
      </c>
      <c r="H502" s="5" t="s">
        <v>2276</v>
      </c>
      <c r="I502" s="4" t="s">
        <v>2942</v>
      </c>
      <c r="J502" s="4" t="s">
        <v>2943</v>
      </c>
      <c r="K502" s="4" t="s">
        <v>2944</v>
      </c>
      <c r="L502" s="5" t="s">
        <v>2945</v>
      </c>
      <c r="M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 t="s">
        <v>2946</v>
      </c>
      <c r="B503" s="4" t="s">
        <v>30</v>
      </c>
      <c r="C503" s="5" t="s">
        <v>2947</v>
      </c>
      <c r="D503" s="4"/>
      <c r="E503" s="4"/>
      <c r="F503" s="4"/>
      <c r="G503" s="4" t="s">
        <v>2948</v>
      </c>
      <c r="H503" s="5" t="s">
        <v>2276</v>
      </c>
      <c r="I503" s="4" t="s">
        <v>2949</v>
      </c>
      <c r="J503" s="4" t="s">
        <v>2950</v>
      </c>
      <c r="K503" s="4" t="s">
        <v>2951</v>
      </c>
      <c r="L503" s="5" t="s">
        <v>2952</v>
      </c>
      <c r="M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 t="s">
        <v>2953</v>
      </c>
      <c r="B504" s="4" t="s">
        <v>23</v>
      </c>
      <c r="C504" s="5" t="s">
        <v>707</v>
      </c>
      <c r="D504" s="4"/>
      <c r="E504" s="4"/>
      <c r="F504" s="4"/>
      <c r="G504" s="4" t="s">
        <v>2954</v>
      </c>
      <c r="H504" s="5" t="s">
        <v>2276</v>
      </c>
      <c r="I504" s="4" t="s">
        <v>2955</v>
      </c>
      <c r="J504" s="4" t="s">
        <v>2956</v>
      </c>
      <c r="K504" s="4" t="s">
        <v>2957</v>
      </c>
      <c r="L504" s="5" t="s">
        <v>2958</v>
      </c>
      <c r="M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 t="s">
        <v>2959</v>
      </c>
      <c r="B505" s="4" t="s">
        <v>30</v>
      </c>
      <c r="C505" s="5" t="s">
        <v>65</v>
      </c>
      <c r="D505" s="4"/>
      <c r="E505" s="4"/>
      <c r="F505" s="4"/>
      <c r="G505" s="4" t="s">
        <v>2960</v>
      </c>
      <c r="H505" s="5" t="s">
        <v>2276</v>
      </c>
      <c r="I505" s="4" t="s">
        <v>2961</v>
      </c>
      <c r="J505" s="4" t="s">
        <v>2962</v>
      </c>
      <c r="K505" s="4" t="s">
        <v>2963</v>
      </c>
      <c r="L505" s="5" t="s">
        <v>2964</v>
      </c>
      <c r="M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 t="s">
        <v>2965</v>
      </c>
      <c r="B506" s="4" t="s">
        <v>30</v>
      </c>
      <c r="C506" s="5" t="s">
        <v>299</v>
      </c>
      <c r="D506" s="4"/>
      <c r="E506" s="4"/>
      <c r="F506" s="4"/>
      <c r="G506" s="4" t="s">
        <v>2966</v>
      </c>
      <c r="H506" s="5" t="s">
        <v>2276</v>
      </c>
      <c r="I506" s="5" t="s">
        <v>2967</v>
      </c>
      <c r="J506" s="4"/>
      <c r="K506" s="4" t="s">
        <v>2968</v>
      </c>
      <c r="L506" s="5" t="s">
        <v>2969</v>
      </c>
      <c r="M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 t="s">
        <v>2970</v>
      </c>
      <c r="B507" s="4" t="s">
        <v>1603</v>
      </c>
      <c r="C507" s="5" t="s">
        <v>2971</v>
      </c>
      <c r="D507" s="4"/>
      <c r="E507" s="4"/>
      <c r="F507" s="4"/>
      <c r="G507" s="4" t="s">
        <v>2972</v>
      </c>
      <c r="H507" s="5" t="s">
        <v>2276</v>
      </c>
      <c r="I507" s="4" t="s">
        <v>2973</v>
      </c>
      <c r="J507" s="4" t="s">
        <v>2974</v>
      </c>
      <c r="K507" s="5" t="s">
        <v>2975</v>
      </c>
      <c r="L507" s="4"/>
      <c r="M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 t="s">
        <v>2976</v>
      </c>
      <c r="B508" s="4" t="s">
        <v>23</v>
      </c>
      <c r="C508" s="5" t="s">
        <v>65</v>
      </c>
      <c r="D508" s="4"/>
      <c r="E508" s="4"/>
      <c r="F508" s="4"/>
      <c r="G508" s="4" t="s">
        <v>2977</v>
      </c>
      <c r="H508" s="5" t="s">
        <v>2276</v>
      </c>
      <c r="I508" s="5" t="s">
        <v>2978</v>
      </c>
      <c r="J508" s="4"/>
      <c r="K508" s="4" t="s">
        <v>2979</v>
      </c>
      <c r="L508" s="5" t="s">
        <v>2980</v>
      </c>
      <c r="M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 t="s">
        <v>2981</v>
      </c>
      <c r="B509" s="4" t="s">
        <v>177</v>
      </c>
      <c r="C509" s="5" t="s">
        <v>2894</v>
      </c>
      <c r="D509" s="4"/>
      <c r="E509" s="4"/>
      <c r="F509" s="4"/>
      <c r="G509" s="4" t="s">
        <v>2982</v>
      </c>
      <c r="H509" s="5" t="s">
        <v>2276</v>
      </c>
      <c r="I509" s="4" t="s">
        <v>2983</v>
      </c>
      <c r="J509" s="4" t="s">
        <v>2984</v>
      </c>
      <c r="K509" s="4" t="s">
        <v>2985</v>
      </c>
      <c r="L509" s="5" t="s">
        <v>2986</v>
      </c>
      <c r="M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 t="s">
        <v>2987</v>
      </c>
      <c r="B510" s="4" t="s">
        <v>23</v>
      </c>
      <c r="C510" s="4" t="s">
        <v>1863</v>
      </c>
      <c r="D510" s="5" t="s">
        <v>51</v>
      </c>
      <c r="E510" s="4"/>
      <c r="F510" s="4"/>
      <c r="G510" s="4" t="s">
        <v>2988</v>
      </c>
      <c r="H510" s="5" t="s">
        <v>2276</v>
      </c>
      <c r="I510" s="5" t="s">
        <v>2989</v>
      </c>
      <c r="J510" s="4"/>
      <c r="K510" s="4" t="s">
        <v>2990</v>
      </c>
      <c r="L510" s="5" t="s">
        <v>2991</v>
      </c>
      <c r="M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 t="s">
        <v>2992</v>
      </c>
      <c r="B511" s="4" t="s">
        <v>23</v>
      </c>
      <c r="C511" s="4" t="s">
        <v>50</v>
      </c>
      <c r="D511" s="5" t="s">
        <v>51</v>
      </c>
      <c r="E511" s="4"/>
      <c r="F511" s="4"/>
      <c r="G511" s="4" t="s">
        <v>2993</v>
      </c>
      <c r="H511" s="5" t="s">
        <v>2276</v>
      </c>
      <c r="I511" s="5" t="s">
        <v>2994</v>
      </c>
      <c r="J511" s="4"/>
      <c r="K511" s="4" t="s">
        <v>2995</v>
      </c>
      <c r="L511" s="5" t="s">
        <v>2996</v>
      </c>
      <c r="M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 t="s">
        <v>2997</v>
      </c>
      <c r="B512" s="4" t="s">
        <v>30</v>
      </c>
      <c r="C512" s="4" t="s">
        <v>2998</v>
      </c>
      <c r="D512" s="5" t="s">
        <v>51</v>
      </c>
      <c r="E512" s="4"/>
      <c r="F512" s="4"/>
      <c r="G512" s="4" t="s">
        <v>2999</v>
      </c>
      <c r="H512" s="5" t="s">
        <v>2276</v>
      </c>
      <c r="I512" s="4" t="s">
        <v>3000</v>
      </c>
      <c r="J512" s="4" t="s">
        <v>3001</v>
      </c>
      <c r="K512" s="4" t="s">
        <v>3002</v>
      </c>
      <c r="L512" s="5" t="s">
        <v>3003</v>
      </c>
      <c r="M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 t="s">
        <v>3004</v>
      </c>
      <c r="B513" s="4" t="s">
        <v>30</v>
      </c>
      <c r="C513" s="5" t="s">
        <v>227</v>
      </c>
      <c r="D513" s="4"/>
      <c r="E513" s="4"/>
      <c r="F513" s="4"/>
      <c r="G513" s="4" t="s">
        <v>3005</v>
      </c>
      <c r="H513" s="5" t="s">
        <v>2276</v>
      </c>
      <c r="I513" s="5" t="s">
        <v>3006</v>
      </c>
      <c r="J513" s="4"/>
      <c r="K513" s="4" t="s">
        <v>3007</v>
      </c>
      <c r="L513" s="5" t="s">
        <v>3008</v>
      </c>
      <c r="M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 t="s">
        <v>3009</v>
      </c>
      <c r="B514" s="4" t="s">
        <v>30</v>
      </c>
      <c r="C514" s="5" t="s">
        <v>2971</v>
      </c>
      <c r="D514" s="4"/>
      <c r="E514" s="19">
        <v>1992.0</v>
      </c>
      <c r="G514" s="4" t="s">
        <v>3010</v>
      </c>
      <c r="H514" s="5" t="s">
        <v>2276</v>
      </c>
      <c r="I514" s="4" t="s">
        <v>3011</v>
      </c>
      <c r="J514" s="4" t="s">
        <v>3012</v>
      </c>
      <c r="K514" s="4" t="s">
        <v>3013</v>
      </c>
      <c r="L514" s="5" t="s">
        <v>3014</v>
      </c>
      <c r="M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 t="s">
        <v>3015</v>
      </c>
      <c r="B515" s="4" t="s">
        <v>30</v>
      </c>
      <c r="C515" s="4" t="s">
        <v>1863</v>
      </c>
      <c r="D515" s="5" t="s">
        <v>1864</v>
      </c>
      <c r="E515" s="19">
        <v>1981.0</v>
      </c>
      <c r="G515" s="4" t="s">
        <v>3016</v>
      </c>
      <c r="H515" s="5" t="s">
        <v>2276</v>
      </c>
      <c r="I515" s="4" t="s">
        <v>3017</v>
      </c>
      <c r="J515" s="4" t="s">
        <v>3018</v>
      </c>
      <c r="K515" s="5" t="s">
        <v>3019</v>
      </c>
      <c r="L515" s="4"/>
      <c r="M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 t="s">
        <v>3020</v>
      </c>
      <c r="B516" s="4" t="s">
        <v>293</v>
      </c>
      <c r="C516" s="5" t="s">
        <v>144</v>
      </c>
      <c r="D516" s="4"/>
      <c r="E516" s="4"/>
      <c r="F516" s="4"/>
      <c r="G516" s="4" t="s">
        <v>3021</v>
      </c>
      <c r="H516" s="5" t="s">
        <v>2276</v>
      </c>
      <c r="I516" s="5" t="s">
        <v>3022</v>
      </c>
      <c r="J516" s="4"/>
      <c r="K516" s="5" t="s">
        <v>3023</v>
      </c>
      <c r="L516" s="4"/>
      <c r="M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 t="s">
        <v>3024</v>
      </c>
      <c r="B517" s="4" t="s">
        <v>23</v>
      </c>
      <c r="C517" s="5" t="s">
        <v>2786</v>
      </c>
      <c r="D517" s="4"/>
      <c r="E517" s="4"/>
      <c r="F517" s="4"/>
      <c r="G517" s="4" t="s">
        <v>3025</v>
      </c>
      <c r="H517" s="5" t="s">
        <v>2276</v>
      </c>
      <c r="I517" s="4" t="s">
        <v>3026</v>
      </c>
      <c r="J517" s="5" t="s">
        <v>3027</v>
      </c>
      <c r="K517" s="4"/>
      <c r="L517" s="5" t="s">
        <v>3028</v>
      </c>
      <c r="M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 t="s">
        <v>3029</v>
      </c>
      <c r="B518" s="4" t="s">
        <v>177</v>
      </c>
      <c r="C518" s="5" t="s">
        <v>71</v>
      </c>
      <c r="D518" s="4"/>
      <c r="E518" s="4"/>
      <c r="F518" s="4"/>
      <c r="G518" s="4" t="s">
        <v>3030</v>
      </c>
      <c r="H518" s="5" t="s">
        <v>2276</v>
      </c>
      <c r="I518" s="4" t="s">
        <v>3031</v>
      </c>
      <c r="J518" s="4" t="s">
        <v>3032</v>
      </c>
      <c r="K518" s="4" t="s">
        <v>3033</v>
      </c>
      <c r="L518" s="5" t="s">
        <v>3034</v>
      </c>
      <c r="M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 t="s">
        <v>3035</v>
      </c>
      <c r="B519" s="4" t="s">
        <v>30</v>
      </c>
      <c r="C519" s="5" t="s">
        <v>65</v>
      </c>
      <c r="D519" s="4"/>
      <c r="E519" s="4"/>
      <c r="F519" s="4"/>
      <c r="G519" s="4" t="s">
        <v>3036</v>
      </c>
      <c r="H519" s="5" t="s">
        <v>2276</v>
      </c>
      <c r="I519" s="4" t="s">
        <v>3037</v>
      </c>
      <c r="J519" s="4" t="s">
        <v>3038</v>
      </c>
      <c r="K519" s="4" t="s">
        <v>3039</v>
      </c>
      <c r="L519" s="5" t="s">
        <v>3040</v>
      </c>
      <c r="M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 t="s">
        <v>3041</v>
      </c>
      <c r="B520" s="4" t="s">
        <v>30</v>
      </c>
      <c r="C520" s="5" t="s">
        <v>65</v>
      </c>
      <c r="D520" s="4"/>
      <c r="E520" s="4"/>
      <c r="F520" s="4"/>
      <c r="G520" s="4" t="s">
        <v>3042</v>
      </c>
      <c r="H520" s="5" t="s">
        <v>2276</v>
      </c>
      <c r="I520" s="4" t="s">
        <v>3043</v>
      </c>
      <c r="J520" s="4" t="s">
        <v>3044</v>
      </c>
      <c r="K520" s="4" t="s">
        <v>3045</v>
      </c>
      <c r="L520" s="5" t="s">
        <v>3046</v>
      </c>
      <c r="M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 t="s">
        <v>3047</v>
      </c>
      <c r="B521" s="4" t="s">
        <v>78</v>
      </c>
      <c r="C521" s="5" t="s">
        <v>299</v>
      </c>
      <c r="D521" s="4"/>
      <c r="E521" s="4"/>
      <c r="F521" s="4"/>
      <c r="G521" s="4" t="s">
        <v>3048</v>
      </c>
      <c r="H521" s="5" t="s">
        <v>2276</v>
      </c>
      <c r="I521" s="4" t="s">
        <v>3049</v>
      </c>
      <c r="J521" s="4" t="s">
        <v>3050</v>
      </c>
      <c r="K521" s="4" t="s">
        <v>3051</v>
      </c>
      <c r="L521" s="5" t="s">
        <v>3052</v>
      </c>
      <c r="M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 t="s">
        <v>3053</v>
      </c>
      <c r="B522" s="4" t="s">
        <v>177</v>
      </c>
      <c r="C522" s="5" t="s">
        <v>2786</v>
      </c>
      <c r="D522" s="4"/>
      <c r="E522" s="4"/>
      <c r="F522" s="4"/>
      <c r="G522" s="4" t="s">
        <v>3054</v>
      </c>
      <c r="H522" s="5" t="s">
        <v>2276</v>
      </c>
      <c r="I522" s="4" t="s">
        <v>3055</v>
      </c>
      <c r="J522" s="5" t="s">
        <v>3056</v>
      </c>
      <c r="K522" s="4"/>
      <c r="L522" s="5" t="s">
        <v>3057</v>
      </c>
      <c r="M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 t="s">
        <v>3058</v>
      </c>
      <c r="B523" s="4" t="s">
        <v>78</v>
      </c>
      <c r="C523" s="5" t="s">
        <v>1076</v>
      </c>
      <c r="D523" s="4"/>
      <c r="E523" s="4"/>
      <c r="F523" s="4"/>
      <c r="G523" s="4" t="s">
        <v>3059</v>
      </c>
      <c r="H523" s="5" t="s">
        <v>2276</v>
      </c>
      <c r="I523" s="4" t="s">
        <v>3060</v>
      </c>
      <c r="J523" s="4" t="s">
        <v>3061</v>
      </c>
      <c r="K523" s="4" t="s">
        <v>3062</v>
      </c>
      <c r="L523" s="5" t="s">
        <v>3063</v>
      </c>
      <c r="M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 t="s">
        <v>3064</v>
      </c>
      <c r="B524" s="4" t="s">
        <v>23</v>
      </c>
      <c r="C524" s="5" t="s">
        <v>299</v>
      </c>
      <c r="D524" s="4"/>
      <c r="E524" s="4"/>
      <c r="F524" s="4"/>
      <c r="G524" s="4" t="s">
        <v>3065</v>
      </c>
      <c r="H524" s="5" t="s">
        <v>2276</v>
      </c>
      <c r="I524" s="4" t="s">
        <v>3066</v>
      </c>
      <c r="J524" s="4" t="s">
        <v>3067</v>
      </c>
      <c r="K524" s="4" t="s">
        <v>3068</v>
      </c>
      <c r="L524" s="5" t="s">
        <v>3069</v>
      </c>
      <c r="M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 t="s">
        <v>3070</v>
      </c>
      <c r="B525" s="4" t="s">
        <v>78</v>
      </c>
      <c r="C525" s="5" t="s">
        <v>299</v>
      </c>
      <c r="D525" s="4"/>
      <c r="E525" s="4"/>
      <c r="F525" s="4"/>
      <c r="G525" s="4" t="s">
        <v>3071</v>
      </c>
      <c r="H525" s="5" t="s">
        <v>2276</v>
      </c>
      <c r="I525" s="4" t="s">
        <v>3072</v>
      </c>
      <c r="J525" s="4" t="s">
        <v>3073</v>
      </c>
      <c r="K525" s="4" t="s">
        <v>3074</v>
      </c>
      <c r="L525" s="5" t="s">
        <v>3075</v>
      </c>
      <c r="M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 t="s">
        <v>3076</v>
      </c>
      <c r="B526" s="4" t="s">
        <v>30</v>
      </c>
      <c r="C526" s="5" t="s">
        <v>227</v>
      </c>
      <c r="D526" s="4"/>
      <c r="E526" s="4"/>
      <c r="F526" s="4"/>
      <c r="G526" s="4" t="s">
        <v>3077</v>
      </c>
      <c r="H526" s="5" t="s">
        <v>2276</v>
      </c>
      <c r="I526" s="5" t="s">
        <v>3078</v>
      </c>
      <c r="J526" s="4"/>
      <c r="K526" s="4" t="s">
        <v>3079</v>
      </c>
      <c r="L526" s="5" t="s">
        <v>3080</v>
      </c>
      <c r="M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 t="s">
        <v>3081</v>
      </c>
      <c r="B527" s="4" t="s">
        <v>78</v>
      </c>
      <c r="C527" s="5" t="s">
        <v>144</v>
      </c>
      <c r="D527" s="4"/>
      <c r="E527" s="4"/>
      <c r="F527" s="4"/>
      <c r="G527" s="4" t="s">
        <v>3082</v>
      </c>
      <c r="H527" s="5" t="s">
        <v>2276</v>
      </c>
      <c r="I527" s="5" t="s">
        <v>3083</v>
      </c>
      <c r="J527" s="4"/>
      <c r="K527" s="4" t="s">
        <v>3084</v>
      </c>
      <c r="L527" s="5" t="s">
        <v>3085</v>
      </c>
      <c r="M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 t="s">
        <v>3086</v>
      </c>
      <c r="B528" s="4" t="s">
        <v>23</v>
      </c>
      <c r="C528" s="5" t="s">
        <v>269</v>
      </c>
      <c r="D528" s="4"/>
      <c r="E528" s="4"/>
      <c r="F528" s="4"/>
      <c r="G528" s="4" t="s">
        <v>3087</v>
      </c>
      <c r="H528" s="5" t="s">
        <v>2276</v>
      </c>
      <c r="I528" s="4" t="s">
        <v>3088</v>
      </c>
      <c r="J528" s="4" t="s">
        <v>3089</v>
      </c>
      <c r="K528" s="4" t="s">
        <v>3090</v>
      </c>
      <c r="L528" s="5" t="s">
        <v>3091</v>
      </c>
      <c r="M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 t="s">
        <v>3092</v>
      </c>
      <c r="B529" s="4" t="s">
        <v>30</v>
      </c>
      <c r="C529" s="5" t="s">
        <v>299</v>
      </c>
      <c r="D529" s="4"/>
      <c r="E529" s="4"/>
      <c r="F529" s="4"/>
      <c r="G529" s="4" t="s">
        <v>3093</v>
      </c>
      <c r="H529" s="5" t="s">
        <v>2276</v>
      </c>
      <c r="I529" s="4" t="s">
        <v>3094</v>
      </c>
      <c r="J529" s="4" t="s">
        <v>3095</v>
      </c>
      <c r="K529" s="4" t="s">
        <v>3096</v>
      </c>
      <c r="L529" s="5" t="s">
        <v>3097</v>
      </c>
      <c r="M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 t="s">
        <v>3098</v>
      </c>
      <c r="B530" s="4" t="s">
        <v>30</v>
      </c>
      <c r="C530" s="5" t="s">
        <v>1076</v>
      </c>
      <c r="D530" s="4"/>
      <c r="E530" s="4"/>
      <c r="F530" s="4"/>
      <c r="G530" s="4" t="s">
        <v>3099</v>
      </c>
      <c r="H530" s="5" t="s">
        <v>2276</v>
      </c>
      <c r="I530" s="5" t="s">
        <v>2358</v>
      </c>
      <c r="J530" s="4"/>
      <c r="K530" s="4" t="s">
        <v>3100</v>
      </c>
      <c r="L530" s="5" t="s">
        <v>2361</v>
      </c>
      <c r="M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 t="s">
        <v>3101</v>
      </c>
      <c r="B531" s="4" t="s">
        <v>1603</v>
      </c>
      <c r="C531" s="5" t="s">
        <v>1843</v>
      </c>
      <c r="D531" s="4"/>
      <c r="E531" s="4"/>
      <c r="F531" s="4"/>
      <c r="G531" s="4" t="s">
        <v>3102</v>
      </c>
      <c r="H531" s="5" t="s">
        <v>2276</v>
      </c>
      <c r="I531" s="4" t="s">
        <v>3103</v>
      </c>
      <c r="J531" s="4" t="s">
        <v>3104</v>
      </c>
      <c r="K531" s="4" t="s">
        <v>3105</v>
      </c>
      <c r="L531" s="5" t="s">
        <v>3106</v>
      </c>
      <c r="M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 t="s">
        <v>3107</v>
      </c>
      <c r="B532" s="4" t="s">
        <v>177</v>
      </c>
      <c r="C532" s="5" t="s">
        <v>16</v>
      </c>
      <c r="D532" s="4"/>
      <c r="E532" s="4"/>
      <c r="F532" s="4"/>
      <c r="G532" s="4" t="s">
        <v>3108</v>
      </c>
      <c r="H532" s="5" t="s">
        <v>2276</v>
      </c>
      <c r="I532" s="4" t="s">
        <v>3109</v>
      </c>
      <c r="J532" s="4" t="s">
        <v>3110</v>
      </c>
      <c r="K532" s="4" t="s">
        <v>3111</v>
      </c>
      <c r="L532" s="5" t="s">
        <v>3112</v>
      </c>
      <c r="M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 t="s">
        <v>3113</v>
      </c>
      <c r="B533" s="4" t="s">
        <v>177</v>
      </c>
      <c r="C533" s="4" t="s">
        <v>3114</v>
      </c>
      <c r="D533" s="8" t="s">
        <v>3115</v>
      </c>
      <c r="E533" s="4"/>
      <c r="F533" s="4"/>
      <c r="G533" s="4" t="s">
        <v>3116</v>
      </c>
      <c r="H533" s="5" t="s">
        <v>2276</v>
      </c>
      <c r="I533" s="4" t="s">
        <v>3117</v>
      </c>
      <c r="J533" s="4" t="s">
        <v>3118</v>
      </c>
      <c r="K533" s="4" t="s">
        <v>3119</v>
      </c>
      <c r="L533" s="5" t="s">
        <v>3120</v>
      </c>
      <c r="M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 t="s">
        <v>3121</v>
      </c>
      <c r="B534" s="4" t="s">
        <v>584</v>
      </c>
      <c r="C534" s="4" t="s">
        <v>2355</v>
      </c>
      <c r="D534" s="5" t="s">
        <v>51</v>
      </c>
      <c r="E534" s="4"/>
      <c r="F534" s="4"/>
      <c r="G534" s="4" t="s">
        <v>3122</v>
      </c>
      <c r="H534" s="5" t="s">
        <v>2276</v>
      </c>
      <c r="I534" s="4" t="s">
        <v>3123</v>
      </c>
      <c r="J534" s="4" t="s">
        <v>3124</v>
      </c>
      <c r="K534" s="4" t="s">
        <v>3125</v>
      </c>
      <c r="L534" s="5" t="s">
        <v>3126</v>
      </c>
      <c r="M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 t="s">
        <v>3127</v>
      </c>
      <c r="B535" s="4" t="s">
        <v>107</v>
      </c>
      <c r="C535" s="5" t="s">
        <v>144</v>
      </c>
      <c r="D535" s="4"/>
      <c r="E535" s="4"/>
      <c r="F535" s="4"/>
      <c r="G535" s="4" t="s">
        <v>3128</v>
      </c>
      <c r="H535" s="5" t="s">
        <v>2276</v>
      </c>
      <c r="I535" s="4" t="s">
        <v>3129</v>
      </c>
      <c r="J535" s="4" t="s">
        <v>3130</v>
      </c>
      <c r="K535" s="5" t="s">
        <v>3131</v>
      </c>
      <c r="L535" s="4"/>
      <c r="M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 t="s">
        <v>3132</v>
      </c>
      <c r="B536" s="4" t="s">
        <v>78</v>
      </c>
      <c r="C536" s="5" t="s">
        <v>3133</v>
      </c>
      <c r="D536" s="4"/>
      <c r="E536" s="4"/>
      <c r="F536" s="4"/>
      <c r="G536" s="4" t="s">
        <v>3134</v>
      </c>
      <c r="H536" s="5" t="s">
        <v>2276</v>
      </c>
      <c r="I536" s="5" t="s">
        <v>3135</v>
      </c>
      <c r="J536" s="4"/>
      <c r="K536" s="5" t="s">
        <v>3136</v>
      </c>
      <c r="L536" s="4"/>
      <c r="M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 t="s">
        <v>3137</v>
      </c>
      <c r="B537" s="4" t="s">
        <v>107</v>
      </c>
      <c r="C537" s="5" t="s">
        <v>299</v>
      </c>
      <c r="D537" s="4"/>
      <c r="E537" s="4"/>
      <c r="F537" s="4"/>
      <c r="G537" s="4" t="s">
        <v>3138</v>
      </c>
      <c r="H537" s="5" t="s">
        <v>2276</v>
      </c>
      <c r="I537" s="4" t="s">
        <v>3139</v>
      </c>
      <c r="J537" s="4" t="s">
        <v>3140</v>
      </c>
      <c r="K537" s="4" t="s">
        <v>3141</v>
      </c>
      <c r="L537" s="5" t="s">
        <v>3142</v>
      </c>
      <c r="M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 t="s">
        <v>3143</v>
      </c>
      <c r="B538" s="4" t="s">
        <v>23</v>
      </c>
      <c r="C538" s="5" t="s">
        <v>1076</v>
      </c>
      <c r="D538" s="4"/>
      <c r="E538" s="19">
        <v>1986.0</v>
      </c>
      <c r="G538" s="4" t="s">
        <v>3144</v>
      </c>
      <c r="H538" s="5" t="s">
        <v>2276</v>
      </c>
      <c r="I538" s="4" t="s">
        <v>3145</v>
      </c>
      <c r="J538" s="4" t="s">
        <v>3146</v>
      </c>
      <c r="K538" s="4" t="s">
        <v>3147</v>
      </c>
      <c r="L538" s="5" t="s">
        <v>3148</v>
      </c>
      <c r="M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 t="s">
        <v>3149</v>
      </c>
      <c r="B539" s="4" t="s">
        <v>78</v>
      </c>
      <c r="C539" s="5" t="s">
        <v>65</v>
      </c>
      <c r="D539" s="4"/>
      <c r="E539" s="4"/>
      <c r="F539" s="4"/>
      <c r="G539" s="4" t="s">
        <v>3150</v>
      </c>
      <c r="H539" s="5" t="s">
        <v>2276</v>
      </c>
      <c r="I539" s="4" t="s">
        <v>3151</v>
      </c>
      <c r="J539" s="4" t="s">
        <v>3152</v>
      </c>
      <c r="K539" s="4" t="s">
        <v>3153</v>
      </c>
      <c r="L539" s="5" t="s">
        <v>3154</v>
      </c>
      <c r="M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 t="s">
        <v>3155</v>
      </c>
      <c r="B540" s="4" t="s">
        <v>30</v>
      </c>
      <c r="C540" s="4" t="s">
        <v>1863</v>
      </c>
      <c r="D540" s="5" t="s">
        <v>51</v>
      </c>
      <c r="E540" s="4"/>
      <c r="F540" s="4"/>
      <c r="G540" s="4" t="s">
        <v>3156</v>
      </c>
      <c r="H540" s="5" t="s">
        <v>2276</v>
      </c>
      <c r="I540" s="4" t="s">
        <v>3157</v>
      </c>
      <c r="J540" s="4" t="s">
        <v>3158</v>
      </c>
      <c r="K540" s="4" t="s">
        <v>3159</v>
      </c>
      <c r="L540" s="5" t="s">
        <v>3160</v>
      </c>
      <c r="M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 t="s">
        <v>3161</v>
      </c>
      <c r="B541" s="4" t="s">
        <v>30</v>
      </c>
      <c r="C541" s="5" t="s">
        <v>882</v>
      </c>
      <c r="D541" s="4"/>
      <c r="E541" s="4"/>
      <c r="F541" s="4"/>
      <c r="G541" s="4" t="s">
        <v>3162</v>
      </c>
      <c r="H541" s="5" t="s">
        <v>2276</v>
      </c>
      <c r="I541" s="4" t="s">
        <v>3163</v>
      </c>
      <c r="J541" s="4" t="s">
        <v>3164</v>
      </c>
      <c r="K541" s="4" t="s">
        <v>3165</v>
      </c>
      <c r="L541" s="5" t="s">
        <v>3166</v>
      </c>
      <c r="M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 t="s">
        <v>3167</v>
      </c>
      <c r="B542" s="4" t="s">
        <v>107</v>
      </c>
      <c r="C542" s="4" t="s">
        <v>2557</v>
      </c>
      <c r="D542" s="5" t="s">
        <v>3168</v>
      </c>
      <c r="E542" s="4"/>
      <c r="F542" s="4"/>
      <c r="G542" s="4" t="s">
        <v>3169</v>
      </c>
      <c r="H542" s="5" t="s">
        <v>2276</v>
      </c>
      <c r="I542" s="4" t="s">
        <v>3170</v>
      </c>
      <c r="J542" s="4" t="s">
        <v>3171</v>
      </c>
      <c r="K542" s="4" t="s">
        <v>3172</v>
      </c>
      <c r="L542" s="5" t="s">
        <v>3173</v>
      </c>
      <c r="M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 t="s">
        <v>3174</v>
      </c>
      <c r="B543" s="4" t="s">
        <v>371</v>
      </c>
      <c r="C543" s="5" t="s">
        <v>401</v>
      </c>
      <c r="D543" s="4"/>
      <c r="E543" s="4"/>
      <c r="F543" s="4"/>
      <c r="G543" s="4" t="s">
        <v>3175</v>
      </c>
      <c r="H543" s="5" t="s">
        <v>2276</v>
      </c>
      <c r="I543" s="5" t="s">
        <v>3176</v>
      </c>
      <c r="J543" s="4"/>
      <c r="K543" s="4"/>
      <c r="L543" s="5" t="s">
        <v>3177</v>
      </c>
      <c r="M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 t="s">
        <v>3178</v>
      </c>
      <c r="B544" s="4" t="s">
        <v>107</v>
      </c>
      <c r="C544" s="4" t="s">
        <v>118</v>
      </c>
      <c r="D544" s="5" t="s">
        <v>2300</v>
      </c>
      <c r="E544" s="4"/>
      <c r="F544" s="4"/>
      <c r="G544" s="4" t="s">
        <v>3179</v>
      </c>
      <c r="H544" s="5" t="s">
        <v>2276</v>
      </c>
      <c r="I544" s="4" t="s">
        <v>3180</v>
      </c>
      <c r="J544" s="4" t="s">
        <v>3181</v>
      </c>
      <c r="K544" s="4" t="s">
        <v>3182</v>
      </c>
      <c r="L544" s="5" t="s">
        <v>3183</v>
      </c>
      <c r="M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 t="s">
        <v>3184</v>
      </c>
      <c r="B545" s="4" t="s">
        <v>30</v>
      </c>
      <c r="C545" s="5" t="s">
        <v>707</v>
      </c>
      <c r="D545" s="4"/>
      <c r="E545" s="4"/>
      <c r="F545" s="4"/>
      <c r="G545" s="4" t="s">
        <v>3185</v>
      </c>
      <c r="H545" s="5" t="s">
        <v>2276</v>
      </c>
      <c r="I545" s="5" t="s">
        <v>3186</v>
      </c>
      <c r="J545" s="4"/>
      <c r="K545" s="4" t="s">
        <v>3187</v>
      </c>
      <c r="L545" s="5" t="s">
        <v>3188</v>
      </c>
      <c r="M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 t="s">
        <v>3189</v>
      </c>
      <c r="B546" s="4" t="s">
        <v>30</v>
      </c>
      <c r="C546" s="5" t="s">
        <v>1063</v>
      </c>
      <c r="D546" s="4"/>
      <c r="E546" s="4"/>
      <c r="F546" s="4"/>
      <c r="G546" s="4" t="s">
        <v>3190</v>
      </c>
      <c r="H546" s="5" t="s">
        <v>2276</v>
      </c>
      <c r="I546" s="4" t="s">
        <v>3191</v>
      </c>
      <c r="J546" s="4" t="s">
        <v>3192</v>
      </c>
      <c r="K546" s="4" t="s">
        <v>3193</v>
      </c>
      <c r="L546" s="5" t="s">
        <v>3194</v>
      </c>
      <c r="M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 t="s">
        <v>3195</v>
      </c>
      <c r="B547" s="4" t="s">
        <v>78</v>
      </c>
      <c r="C547" s="5" t="s">
        <v>1076</v>
      </c>
      <c r="D547" s="4"/>
      <c r="E547" s="4"/>
      <c r="F547" s="4"/>
      <c r="G547" s="4" t="s">
        <v>3196</v>
      </c>
      <c r="H547" s="5" t="s">
        <v>2276</v>
      </c>
      <c r="I547" s="5" t="s">
        <v>3197</v>
      </c>
      <c r="J547" s="4"/>
      <c r="K547" s="4" t="s">
        <v>3198</v>
      </c>
      <c r="L547" s="5" t="s">
        <v>3199</v>
      </c>
      <c r="M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 t="s">
        <v>3200</v>
      </c>
      <c r="B548" s="4" t="s">
        <v>78</v>
      </c>
      <c r="C548" s="5" t="s">
        <v>65</v>
      </c>
      <c r="D548" s="4"/>
      <c r="E548" s="4"/>
      <c r="F548" s="4"/>
      <c r="G548" s="4" t="s">
        <v>3201</v>
      </c>
      <c r="H548" s="5" t="s">
        <v>2276</v>
      </c>
      <c r="I548" s="5" t="s">
        <v>3202</v>
      </c>
      <c r="J548" s="4"/>
      <c r="K548" s="4" t="s">
        <v>3203</v>
      </c>
      <c r="L548" s="5" t="s">
        <v>3204</v>
      </c>
      <c r="M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 t="s">
        <v>3205</v>
      </c>
      <c r="B549" s="4" t="s">
        <v>78</v>
      </c>
      <c r="C549" s="5" t="s">
        <v>65</v>
      </c>
      <c r="D549" s="4"/>
      <c r="E549" s="4"/>
      <c r="F549" s="4"/>
      <c r="G549" s="4" t="s">
        <v>3206</v>
      </c>
      <c r="H549" s="5" t="s">
        <v>2276</v>
      </c>
      <c r="I549" s="4" t="s">
        <v>3207</v>
      </c>
      <c r="J549" s="4" t="s">
        <v>3208</v>
      </c>
      <c r="K549" s="4" t="s">
        <v>3209</v>
      </c>
      <c r="L549" s="5" t="s">
        <v>3210</v>
      </c>
      <c r="M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 t="s">
        <v>3211</v>
      </c>
      <c r="B550" s="4" t="s">
        <v>78</v>
      </c>
      <c r="C550" s="5" t="s">
        <v>71</v>
      </c>
      <c r="D550" s="4"/>
      <c r="E550" s="4"/>
      <c r="F550" s="4"/>
      <c r="G550" s="4" t="s">
        <v>3212</v>
      </c>
      <c r="H550" s="5" t="s">
        <v>2276</v>
      </c>
      <c r="I550" s="5" t="s">
        <v>3213</v>
      </c>
      <c r="J550" s="4"/>
      <c r="K550" s="5" t="s">
        <v>3214</v>
      </c>
      <c r="L550" s="4"/>
      <c r="M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 t="s">
        <v>3215</v>
      </c>
      <c r="B551" s="4" t="s">
        <v>177</v>
      </c>
      <c r="C551" s="5" t="s">
        <v>144</v>
      </c>
      <c r="D551" s="4"/>
      <c r="E551" s="4"/>
      <c r="F551" s="4" t="s">
        <v>3216</v>
      </c>
      <c r="G551" s="4" t="s">
        <v>3217</v>
      </c>
      <c r="H551" s="5" t="s">
        <v>2276</v>
      </c>
      <c r="I551" s="4" t="s">
        <v>3218</v>
      </c>
      <c r="J551" s="4" t="s">
        <v>3219</v>
      </c>
      <c r="K551" s="4" t="s">
        <v>3220</v>
      </c>
      <c r="L551" s="5" t="s">
        <v>3221</v>
      </c>
      <c r="M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 t="s">
        <v>3222</v>
      </c>
      <c r="B552" s="4" t="s">
        <v>30</v>
      </c>
      <c r="C552" s="5" t="s">
        <v>227</v>
      </c>
      <c r="D552" s="4"/>
      <c r="E552" s="4"/>
      <c r="F552" s="4"/>
      <c r="G552" s="4" t="s">
        <v>3223</v>
      </c>
      <c r="H552" s="5" t="s">
        <v>2276</v>
      </c>
      <c r="I552" s="5" t="s">
        <v>3224</v>
      </c>
      <c r="J552" s="4"/>
      <c r="K552" s="4" t="s">
        <v>3225</v>
      </c>
      <c r="L552" s="5" t="s">
        <v>3226</v>
      </c>
      <c r="M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 t="s">
        <v>3227</v>
      </c>
      <c r="B553" s="4" t="s">
        <v>177</v>
      </c>
      <c r="C553" s="5" t="s">
        <v>3228</v>
      </c>
      <c r="D553" s="4"/>
      <c r="E553" s="4"/>
      <c r="F553" s="4"/>
      <c r="G553" s="4" t="s">
        <v>3229</v>
      </c>
      <c r="H553" s="5" t="s">
        <v>2276</v>
      </c>
      <c r="I553" s="5" t="s">
        <v>3230</v>
      </c>
      <c r="J553" s="4"/>
      <c r="K553" s="4" t="s">
        <v>3231</v>
      </c>
      <c r="L553" s="5" t="s">
        <v>3232</v>
      </c>
      <c r="M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 t="s">
        <v>3233</v>
      </c>
      <c r="B554" s="4" t="s">
        <v>107</v>
      </c>
      <c r="C554" s="5" t="s">
        <v>65</v>
      </c>
      <c r="D554" s="4"/>
      <c r="E554" s="4"/>
      <c r="F554" s="4"/>
      <c r="G554" s="4" t="s">
        <v>3234</v>
      </c>
      <c r="H554" s="5" t="s">
        <v>2276</v>
      </c>
      <c r="I554" s="5" t="s">
        <v>3235</v>
      </c>
      <c r="J554" s="4"/>
      <c r="K554" s="4"/>
      <c r="L554" s="5" t="s">
        <v>3236</v>
      </c>
      <c r="M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 t="s">
        <v>3237</v>
      </c>
      <c r="B555" s="4" t="s">
        <v>30</v>
      </c>
      <c r="C555" s="5" t="s">
        <v>65</v>
      </c>
      <c r="D555" s="4"/>
      <c r="E555" s="4"/>
      <c r="F555" s="4"/>
      <c r="G555" s="4" t="s">
        <v>3238</v>
      </c>
      <c r="H555" s="5" t="s">
        <v>2276</v>
      </c>
      <c r="I555" s="5" t="s">
        <v>3239</v>
      </c>
      <c r="J555" s="4"/>
      <c r="K555" s="4" t="s">
        <v>3240</v>
      </c>
      <c r="L555" s="5" t="s">
        <v>3241</v>
      </c>
      <c r="M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 t="s">
        <v>3242</v>
      </c>
      <c r="B556" s="4" t="s">
        <v>23</v>
      </c>
      <c r="C556" s="4" t="s">
        <v>50</v>
      </c>
      <c r="D556" s="5" t="s">
        <v>51</v>
      </c>
      <c r="E556" s="4"/>
      <c r="F556" s="4"/>
      <c r="G556" s="4" t="s">
        <v>3243</v>
      </c>
      <c r="H556" s="5" t="s">
        <v>2276</v>
      </c>
      <c r="I556" s="4" t="s">
        <v>3244</v>
      </c>
      <c r="J556" s="4" t="s">
        <v>3245</v>
      </c>
      <c r="K556" s="4" t="s">
        <v>3246</v>
      </c>
      <c r="L556" s="5" t="s">
        <v>3247</v>
      </c>
      <c r="M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 t="s">
        <v>3248</v>
      </c>
      <c r="B557" s="4" t="s">
        <v>177</v>
      </c>
      <c r="C557" s="4" t="s">
        <v>50</v>
      </c>
      <c r="D557" s="5" t="s">
        <v>51</v>
      </c>
      <c r="E557" s="4"/>
      <c r="F557" s="4"/>
      <c r="G557" s="4" t="s">
        <v>3249</v>
      </c>
      <c r="H557" s="5" t="s">
        <v>2276</v>
      </c>
      <c r="I557" s="4" t="s">
        <v>3250</v>
      </c>
      <c r="J557" s="4" t="s">
        <v>3251</v>
      </c>
      <c r="K557" s="4" t="s">
        <v>3252</v>
      </c>
      <c r="L557" s="5" t="s">
        <v>3253</v>
      </c>
      <c r="M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 t="s">
        <v>3254</v>
      </c>
      <c r="B558" s="4" t="s">
        <v>30</v>
      </c>
      <c r="C558" s="5" t="s">
        <v>16</v>
      </c>
      <c r="D558" s="4"/>
      <c r="E558" s="4"/>
      <c r="F558" s="4"/>
      <c r="G558" s="4" t="s">
        <v>3255</v>
      </c>
      <c r="H558" s="5" t="s">
        <v>2276</v>
      </c>
      <c r="I558" s="5" t="s">
        <v>3256</v>
      </c>
      <c r="J558" s="4"/>
      <c r="K558" s="4" t="s">
        <v>3257</v>
      </c>
      <c r="L558" s="5" t="s">
        <v>3258</v>
      </c>
      <c r="M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 t="s">
        <v>3259</v>
      </c>
      <c r="B559" s="4" t="s">
        <v>177</v>
      </c>
      <c r="C559" s="5" t="s">
        <v>16</v>
      </c>
      <c r="D559" s="4"/>
      <c r="E559" s="4"/>
      <c r="F559" s="4"/>
      <c r="G559" s="4" t="s">
        <v>3260</v>
      </c>
      <c r="H559" s="5" t="s">
        <v>2276</v>
      </c>
      <c r="I559" s="4" t="s">
        <v>3261</v>
      </c>
      <c r="J559" s="4" t="s">
        <v>3262</v>
      </c>
      <c r="K559" s="4" t="s">
        <v>3263</v>
      </c>
      <c r="L559" s="5" t="s">
        <v>3264</v>
      </c>
      <c r="M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 t="s">
        <v>3265</v>
      </c>
      <c r="B560" s="4" t="s">
        <v>163</v>
      </c>
      <c r="C560" s="5" t="s">
        <v>227</v>
      </c>
      <c r="D560" s="4"/>
      <c r="E560" s="4"/>
      <c r="F560" s="4"/>
      <c r="G560" s="4" t="s">
        <v>3266</v>
      </c>
      <c r="H560" s="5" t="s">
        <v>2276</v>
      </c>
      <c r="I560" s="4" t="s">
        <v>3267</v>
      </c>
      <c r="J560" s="4" t="s">
        <v>3268</v>
      </c>
      <c r="K560" s="4" t="s">
        <v>3269</v>
      </c>
      <c r="L560" s="5" t="s">
        <v>3270</v>
      </c>
      <c r="M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 t="s">
        <v>3271</v>
      </c>
      <c r="B561" s="4" t="s">
        <v>30</v>
      </c>
      <c r="C561" s="5" t="s">
        <v>3272</v>
      </c>
      <c r="D561" s="4"/>
      <c r="E561" s="4"/>
      <c r="F561" s="4" t="s">
        <v>3273</v>
      </c>
      <c r="G561" s="4" t="s">
        <v>3274</v>
      </c>
      <c r="H561" s="5" t="s">
        <v>2276</v>
      </c>
      <c r="I561" s="4" t="s">
        <v>3275</v>
      </c>
      <c r="J561" s="4" t="s">
        <v>3276</v>
      </c>
      <c r="K561" s="4" t="s">
        <v>3277</v>
      </c>
      <c r="L561" s="5" t="s">
        <v>3278</v>
      </c>
      <c r="M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 t="s">
        <v>3279</v>
      </c>
      <c r="B562" s="4" t="s">
        <v>107</v>
      </c>
      <c r="C562" s="5" t="s">
        <v>3272</v>
      </c>
      <c r="D562" s="4"/>
      <c r="E562" s="4"/>
      <c r="F562" s="4"/>
      <c r="G562" s="4" t="s">
        <v>3280</v>
      </c>
      <c r="H562" s="5" t="s">
        <v>2276</v>
      </c>
      <c r="I562" s="5" t="s">
        <v>3281</v>
      </c>
      <c r="J562" s="4"/>
      <c r="K562" s="4" t="s">
        <v>3282</v>
      </c>
      <c r="L562" s="5" t="s">
        <v>3283</v>
      </c>
      <c r="M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 t="s">
        <v>3284</v>
      </c>
      <c r="B563" s="4" t="s">
        <v>78</v>
      </c>
      <c r="C563" s="5" t="s">
        <v>1057</v>
      </c>
      <c r="D563" s="4"/>
      <c r="E563" s="4"/>
      <c r="F563" s="4"/>
      <c r="G563" s="4" t="s">
        <v>3285</v>
      </c>
      <c r="H563" s="5" t="s">
        <v>2276</v>
      </c>
      <c r="I563" s="5" t="s">
        <v>3286</v>
      </c>
      <c r="J563" s="4"/>
      <c r="K563" s="4" t="s">
        <v>3287</v>
      </c>
      <c r="L563" s="5" t="s">
        <v>3288</v>
      </c>
      <c r="M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 t="s">
        <v>3289</v>
      </c>
      <c r="B564" s="4" t="s">
        <v>78</v>
      </c>
      <c r="C564" s="5" t="s">
        <v>71</v>
      </c>
      <c r="D564" s="4"/>
      <c r="E564" s="4"/>
      <c r="F564" s="4"/>
      <c r="G564" s="4" t="s">
        <v>3290</v>
      </c>
      <c r="H564" s="5" t="s">
        <v>2276</v>
      </c>
      <c r="I564" s="4" t="s">
        <v>3291</v>
      </c>
      <c r="J564" s="4" t="s">
        <v>3292</v>
      </c>
      <c r="K564" s="4" t="s">
        <v>3293</v>
      </c>
      <c r="L564" s="5" t="s">
        <v>3294</v>
      </c>
      <c r="M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 t="s">
        <v>3295</v>
      </c>
      <c r="B565" s="4" t="s">
        <v>23</v>
      </c>
      <c r="C565" s="4" t="s">
        <v>50</v>
      </c>
      <c r="D565" s="5" t="s">
        <v>51</v>
      </c>
      <c r="E565" s="4"/>
      <c r="F565" s="4"/>
      <c r="G565" s="4" t="s">
        <v>3296</v>
      </c>
      <c r="H565" s="5" t="s">
        <v>2276</v>
      </c>
      <c r="I565" s="4" t="s">
        <v>3297</v>
      </c>
      <c r="J565" s="4" t="s">
        <v>3298</v>
      </c>
      <c r="K565" s="4" t="s">
        <v>3299</v>
      </c>
      <c r="L565" s="5" t="s">
        <v>3300</v>
      </c>
      <c r="M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 t="s">
        <v>3301</v>
      </c>
      <c r="B566" s="4" t="s">
        <v>107</v>
      </c>
      <c r="C566" s="5" t="s">
        <v>2369</v>
      </c>
      <c r="D566" s="4"/>
      <c r="E566" s="4"/>
      <c r="F566" s="4"/>
      <c r="G566" s="4" t="s">
        <v>3302</v>
      </c>
      <c r="H566" s="5" t="s">
        <v>2276</v>
      </c>
      <c r="I566" s="4" t="s">
        <v>3303</v>
      </c>
      <c r="J566" s="4" t="s">
        <v>3304</v>
      </c>
      <c r="K566" s="4" t="s">
        <v>3305</v>
      </c>
      <c r="L566" s="5" t="s">
        <v>3306</v>
      </c>
      <c r="M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 t="s">
        <v>3307</v>
      </c>
      <c r="B567" s="4" t="s">
        <v>30</v>
      </c>
      <c r="C567" s="5" t="s">
        <v>227</v>
      </c>
      <c r="D567" s="4"/>
      <c r="E567" s="4"/>
      <c r="F567" s="4"/>
      <c r="G567" s="4" t="s">
        <v>3308</v>
      </c>
      <c r="H567" s="5" t="s">
        <v>2276</v>
      </c>
      <c r="I567" s="5" t="s">
        <v>3309</v>
      </c>
      <c r="J567" s="4"/>
      <c r="K567" s="4" t="s">
        <v>3310</v>
      </c>
      <c r="L567" s="5" t="s">
        <v>3311</v>
      </c>
      <c r="M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 t="s">
        <v>3312</v>
      </c>
      <c r="B568" s="4" t="s">
        <v>30</v>
      </c>
      <c r="C568" s="5" t="s">
        <v>65</v>
      </c>
      <c r="D568" s="4"/>
      <c r="E568" s="4"/>
      <c r="F568" s="4"/>
      <c r="G568" s="4" t="s">
        <v>3313</v>
      </c>
      <c r="H568" s="5" t="s">
        <v>2276</v>
      </c>
      <c r="I568" s="5" t="s">
        <v>3314</v>
      </c>
      <c r="J568" s="4"/>
      <c r="K568" s="4" t="s">
        <v>3315</v>
      </c>
      <c r="L568" s="5" t="s">
        <v>3316</v>
      </c>
      <c r="M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 t="s">
        <v>3317</v>
      </c>
      <c r="B569" s="4" t="s">
        <v>177</v>
      </c>
      <c r="C569" s="5" t="s">
        <v>65</v>
      </c>
      <c r="D569" s="4"/>
      <c r="E569" s="4"/>
      <c r="F569" s="4"/>
      <c r="G569" s="4" t="s">
        <v>3318</v>
      </c>
      <c r="H569" s="5" t="s">
        <v>2276</v>
      </c>
      <c r="I569" s="4" t="s">
        <v>3319</v>
      </c>
      <c r="J569" s="4" t="s">
        <v>3320</v>
      </c>
      <c r="K569" s="4" t="s">
        <v>3321</v>
      </c>
      <c r="L569" s="5" t="s">
        <v>3322</v>
      </c>
      <c r="M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 t="s">
        <v>3323</v>
      </c>
      <c r="B570" s="4" t="s">
        <v>30</v>
      </c>
      <c r="C570" s="5" t="s">
        <v>299</v>
      </c>
      <c r="D570" s="4"/>
      <c r="E570" s="4"/>
      <c r="F570" s="4"/>
      <c r="G570" s="4" t="s">
        <v>3324</v>
      </c>
      <c r="H570" s="5" t="s">
        <v>2276</v>
      </c>
      <c r="I570" s="4" t="s">
        <v>3325</v>
      </c>
      <c r="J570" s="4" t="s">
        <v>3326</v>
      </c>
      <c r="K570" s="4" t="s">
        <v>3327</v>
      </c>
      <c r="L570" s="5" t="s">
        <v>3328</v>
      </c>
      <c r="M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 t="s">
        <v>3329</v>
      </c>
      <c r="B571" s="4" t="s">
        <v>30</v>
      </c>
      <c r="C571" s="5" t="s">
        <v>71</v>
      </c>
      <c r="D571" s="4"/>
      <c r="E571" s="4"/>
      <c r="F571" s="4"/>
      <c r="G571" s="4" t="s">
        <v>3330</v>
      </c>
      <c r="H571" s="5" t="s">
        <v>2276</v>
      </c>
      <c r="I571" s="4" t="s">
        <v>3331</v>
      </c>
      <c r="J571" s="4" t="s">
        <v>3332</v>
      </c>
      <c r="K571" s="4" t="s">
        <v>3333</v>
      </c>
      <c r="L571" s="5" t="s">
        <v>3334</v>
      </c>
      <c r="M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 t="s">
        <v>3335</v>
      </c>
      <c r="B572" s="4" t="s">
        <v>163</v>
      </c>
      <c r="C572" s="5" t="s">
        <v>16</v>
      </c>
      <c r="D572" s="4"/>
      <c r="E572" s="4"/>
      <c r="F572" s="4"/>
      <c r="G572" s="4" t="s">
        <v>3336</v>
      </c>
      <c r="H572" s="5" t="s">
        <v>2276</v>
      </c>
      <c r="I572" s="4" t="s">
        <v>3337</v>
      </c>
      <c r="J572" s="5" t="s">
        <v>3338</v>
      </c>
      <c r="K572" s="4"/>
      <c r="L572" s="5" t="s">
        <v>3339</v>
      </c>
      <c r="M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 t="s">
        <v>3340</v>
      </c>
      <c r="B573" s="4" t="s">
        <v>177</v>
      </c>
      <c r="C573" s="5" t="s">
        <v>2894</v>
      </c>
      <c r="D573" s="4"/>
      <c r="E573" s="4"/>
      <c r="F573" s="4"/>
      <c r="G573" s="4" t="s">
        <v>3341</v>
      </c>
      <c r="H573" s="5" t="s">
        <v>2276</v>
      </c>
      <c r="I573" s="4" t="s">
        <v>3342</v>
      </c>
      <c r="J573" s="4" t="s">
        <v>3342</v>
      </c>
      <c r="K573" s="4" t="s">
        <v>3343</v>
      </c>
      <c r="L573" s="5" t="s">
        <v>3344</v>
      </c>
      <c r="M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 t="s">
        <v>3345</v>
      </c>
      <c r="B574" s="4" t="s">
        <v>30</v>
      </c>
      <c r="C574" s="4" t="s">
        <v>3346</v>
      </c>
      <c r="D574" s="5" t="s">
        <v>51</v>
      </c>
      <c r="E574" s="4"/>
      <c r="F574" s="4"/>
      <c r="G574" s="4" t="s">
        <v>3347</v>
      </c>
      <c r="H574" s="5" t="s">
        <v>2276</v>
      </c>
      <c r="I574" s="4" t="s">
        <v>3348</v>
      </c>
      <c r="J574" s="4" t="s">
        <v>3349</v>
      </c>
      <c r="K574" s="4" t="s">
        <v>3350</v>
      </c>
      <c r="L574" s="5" t="s">
        <v>3351</v>
      </c>
      <c r="M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 t="s">
        <v>3352</v>
      </c>
      <c r="B575" s="4" t="s">
        <v>30</v>
      </c>
      <c r="C575" s="5" t="s">
        <v>71</v>
      </c>
      <c r="D575" s="4"/>
      <c r="E575" s="4"/>
      <c r="F575" s="4"/>
      <c r="G575" s="4" t="s">
        <v>3353</v>
      </c>
      <c r="H575" s="5" t="s">
        <v>2276</v>
      </c>
      <c r="I575" s="4" t="s">
        <v>3354</v>
      </c>
      <c r="J575" s="4" t="s">
        <v>3355</v>
      </c>
      <c r="K575" s="4" t="s">
        <v>3356</v>
      </c>
      <c r="L575" s="5" t="s">
        <v>3357</v>
      </c>
      <c r="M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 t="s">
        <v>3358</v>
      </c>
      <c r="B576" s="4" t="s">
        <v>30</v>
      </c>
      <c r="C576" s="5" t="s">
        <v>65</v>
      </c>
      <c r="D576" s="4"/>
      <c r="E576" s="4"/>
      <c r="F576" s="4"/>
      <c r="G576" s="4" t="s">
        <v>3359</v>
      </c>
      <c r="H576" s="5" t="s">
        <v>2276</v>
      </c>
      <c r="I576" s="5" t="s">
        <v>3360</v>
      </c>
      <c r="J576" s="4"/>
      <c r="K576" s="4" t="s">
        <v>3361</v>
      </c>
      <c r="L576" s="5" t="s">
        <v>3362</v>
      </c>
      <c r="M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 t="s">
        <v>3363</v>
      </c>
      <c r="B577" s="4" t="s">
        <v>23</v>
      </c>
      <c r="C577" s="5" t="s">
        <v>1018</v>
      </c>
      <c r="D577" s="4"/>
      <c r="E577" s="4"/>
      <c r="F577" s="4"/>
      <c r="G577" s="4" t="s">
        <v>3364</v>
      </c>
      <c r="H577" s="5" t="s">
        <v>2276</v>
      </c>
      <c r="I577" s="5" t="s">
        <v>3365</v>
      </c>
      <c r="J577" s="4"/>
      <c r="K577" s="4" t="s">
        <v>3366</v>
      </c>
      <c r="L577" s="5" t="s">
        <v>3367</v>
      </c>
      <c r="M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 t="s">
        <v>3368</v>
      </c>
      <c r="B578" s="4" t="s">
        <v>78</v>
      </c>
      <c r="C578" s="5" t="s">
        <v>16</v>
      </c>
      <c r="D578" s="4"/>
      <c r="E578" s="4"/>
      <c r="F578" s="4"/>
      <c r="G578" s="4" t="s">
        <v>3369</v>
      </c>
      <c r="H578" s="5" t="s">
        <v>2276</v>
      </c>
      <c r="I578" s="4" t="s">
        <v>3370</v>
      </c>
      <c r="J578" s="4" t="s">
        <v>3371</v>
      </c>
      <c r="K578" s="4" t="s">
        <v>3372</v>
      </c>
      <c r="L578" s="5" t="s">
        <v>3373</v>
      </c>
      <c r="M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 t="s">
        <v>3374</v>
      </c>
      <c r="B579" s="4" t="s">
        <v>23</v>
      </c>
      <c r="C579" s="5" t="s">
        <v>16</v>
      </c>
      <c r="D579" s="4"/>
      <c r="E579" s="4"/>
      <c r="F579" s="4"/>
      <c r="G579" s="4"/>
      <c r="H579" s="5" t="s">
        <v>2276</v>
      </c>
      <c r="I579" s="5" t="s">
        <v>3375</v>
      </c>
      <c r="J579" s="4"/>
      <c r="K579" s="4" t="s">
        <v>3376</v>
      </c>
      <c r="L579" s="5" t="s">
        <v>3377</v>
      </c>
      <c r="M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 t="s">
        <v>3378</v>
      </c>
      <c r="B580" s="4" t="s">
        <v>371</v>
      </c>
      <c r="C580" s="4" t="s">
        <v>50</v>
      </c>
      <c r="D580" s="5" t="s">
        <v>51</v>
      </c>
      <c r="E580" s="4"/>
      <c r="F580" s="4"/>
      <c r="G580" s="4" t="s">
        <v>3379</v>
      </c>
      <c r="H580" s="5" t="s">
        <v>2276</v>
      </c>
      <c r="I580" s="4" t="s">
        <v>3380</v>
      </c>
      <c r="J580" s="5" t="s">
        <v>3381</v>
      </c>
      <c r="K580" s="4"/>
      <c r="L580" s="5" t="s">
        <v>3382</v>
      </c>
      <c r="M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 t="s">
        <v>3383</v>
      </c>
      <c r="B581" s="4" t="s">
        <v>177</v>
      </c>
      <c r="C581" s="4" t="s">
        <v>3384</v>
      </c>
      <c r="D581" s="8" t="s">
        <v>3115</v>
      </c>
      <c r="E581" s="4"/>
      <c r="F581" s="4"/>
      <c r="G581" s="4" t="s">
        <v>3385</v>
      </c>
      <c r="H581" s="5" t="s">
        <v>2276</v>
      </c>
      <c r="I581" s="4"/>
      <c r="J581" s="4"/>
      <c r="K581" s="4" t="s">
        <v>3386</v>
      </c>
      <c r="L581" s="5" t="s">
        <v>3387</v>
      </c>
      <c r="M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 t="s">
        <v>3388</v>
      </c>
      <c r="B582" s="4" t="s">
        <v>23</v>
      </c>
      <c r="C582" s="4" t="s">
        <v>50</v>
      </c>
      <c r="D582" s="5" t="s">
        <v>51</v>
      </c>
      <c r="E582" s="4"/>
      <c r="F582" s="4"/>
      <c r="G582" s="4" t="s">
        <v>3389</v>
      </c>
      <c r="H582" s="5" t="s">
        <v>2276</v>
      </c>
      <c r="I582" s="5" t="s">
        <v>3390</v>
      </c>
      <c r="J582" s="4"/>
      <c r="K582" s="4"/>
      <c r="L582" s="5" t="s">
        <v>3391</v>
      </c>
      <c r="M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 t="s">
        <v>3392</v>
      </c>
      <c r="B583" s="4" t="s">
        <v>30</v>
      </c>
      <c r="C583" s="5" t="s">
        <v>3393</v>
      </c>
      <c r="D583" s="4"/>
      <c r="E583" s="4"/>
      <c r="F583" s="4"/>
      <c r="G583" s="4" t="s">
        <v>3394</v>
      </c>
      <c r="H583" s="5" t="s">
        <v>2276</v>
      </c>
      <c r="I583" s="4" t="s">
        <v>3395</v>
      </c>
      <c r="J583" s="4" t="s">
        <v>3396</v>
      </c>
      <c r="K583" s="5" t="s">
        <v>3397</v>
      </c>
      <c r="L583" s="4"/>
      <c r="M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 t="s">
        <v>3398</v>
      </c>
      <c r="B584" s="4" t="s">
        <v>30</v>
      </c>
      <c r="C584" s="5" t="s">
        <v>707</v>
      </c>
      <c r="D584" s="4"/>
      <c r="E584" s="4"/>
      <c r="F584" s="4"/>
      <c r="G584" s="4" t="s">
        <v>3399</v>
      </c>
      <c r="H584" s="5" t="s">
        <v>2276</v>
      </c>
      <c r="I584" s="4"/>
      <c r="J584" s="4"/>
      <c r="K584" s="4" t="s">
        <v>3400</v>
      </c>
      <c r="L584" s="5" t="s">
        <v>3401</v>
      </c>
      <c r="M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 t="s">
        <v>3402</v>
      </c>
      <c r="B585" s="4" t="s">
        <v>78</v>
      </c>
      <c r="C585" s="5" t="s">
        <v>3393</v>
      </c>
      <c r="D585" s="4"/>
      <c r="E585" s="4"/>
      <c r="F585" s="4"/>
      <c r="G585" s="4" t="s">
        <v>3403</v>
      </c>
      <c r="H585" s="5" t="s">
        <v>2276</v>
      </c>
      <c r="I585" s="5" t="s">
        <v>3404</v>
      </c>
      <c r="J585" s="4"/>
      <c r="K585" s="4" t="s">
        <v>3405</v>
      </c>
      <c r="L585" s="5" t="s">
        <v>3406</v>
      </c>
      <c r="M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 t="s">
        <v>3407</v>
      </c>
      <c r="B586" s="4" t="s">
        <v>23</v>
      </c>
      <c r="C586" s="4" t="s">
        <v>50</v>
      </c>
      <c r="D586" s="5" t="s">
        <v>51</v>
      </c>
      <c r="E586" s="4"/>
      <c r="F586" s="4"/>
      <c r="G586" s="4" t="s">
        <v>3408</v>
      </c>
      <c r="H586" s="5" t="s">
        <v>2276</v>
      </c>
      <c r="I586" s="4"/>
      <c r="J586" s="4"/>
      <c r="K586" s="4" t="s">
        <v>3409</v>
      </c>
      <c r="L586" s="5" t="s">
        <v>3410</v>
      </c>
      <c r="M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 t="s">
        <v>3411</v>
      </c>
      <c r="B587" s="4" t="s">
        <v>30</v>
      </c>
      <c r="C587" s="5" t="s">
        <v>71</v>
      </c>
      <c r="D587" s="4"/>
      <c r="E587" s="4"/>
      <c r="F587" s="4"/>
      <c r="G587" s="4" t="s">
        <v>3412</v>
      </c>
      <c r="H587" s="5" t="s">
        <v>2276</v>
      </c>
      <c r="I587" s="5" t="s">
        <v>3413</v>
      </c>
      <c r="J587" s="4"/>
      <c r="K587" s="4" t="s">
        <v>3414</v>
      </c>
      <c r="L587" s="5" t="s">
        <v>3415</v>
      </c>
      <c r="M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 t="s">
        <v>3416</v>
      </c>
      <c r="B588" s="4" t="s">
        <v>107</v>
      </c>
      <c r="C588" s="5" t="s">
        <v>707</v>
      </c>
      <c r="D588" s="4"/>
      <c r="E588" s="4"/>
      <c r="F588" s="4"/>
      <c r="G588" s="4" t="s">
        <v>3417</v>
      </c>
      <c r="H588" s="5" t="s">
        <v>2276</v>
      </c>
      <c r="I588" s="4" t="s">
        <v>3418</v>
      </c>
      <c r="J588" s="5" t="s">
        <v>3419</v>
      </c>
      <c r="K588" s="4"/>
      <c r="L588" s="5" t="s">
        <v>3420</v>
      </c>
      <c r="M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 t="s">
        <v>3421</v>
      </c>
      <c r="B589" s="4" t="s">
        <v>107</v>
      </c>
      <c r="C589" s="5" t="s">
        <v>269</v>
      </c>
      <c r="D589" s="4"/>
      <c r="E589" s="4"/>
      <c r="F589" s="4"/>
      <c r="G589" s="4" t="s">
        <v>3422</v>
      </c>
      <c r="H589" s="5" t="s">
        <v>2276</v>
      </c>
      <c r="I589" s="4" t="s">
        <v>3423</v>
      </c>
      <c r="J589" s="4" t="s">
        <v>3424</v>
      </c>
      <c r="K589" s="4" t="s">
        <v>3425</v>
      </c>
      <c r="L589" s="5" t="s">
        <v>3426</v>
      </c>
      <c r="M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 t="s">
        <v>3427</v>
      </c>
      <c r="B590" s="4" t="s">
        <v>293</v>
      </c>
      <c r="C590" s="5" t="s">
        <v>170</v>
      </c>
      <c r="D590" s="4"/>
      <c r="E590" s="4"/>
      <c r="F590" s="4"/>
      <c r="G590" s="4" t="s">
        <v>3428</v>
      </c>
      <c r="H590" s="5" t="s">
        <v>2276</v>
      </c>
      <c r="I590" s="4" t="s">
        <v>3429</v>
      </c>
      <c r="J590" s="4" t="s">
        <v>3430</v>
      </c>
      <c r="K590" s="4" t="s">
        <v>3431</v>
      </c>
      <c r="L590" s="5" t="s">
        <v>3432</v>
      </c>
      <c r="M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 t="s">
        <v>3433</v>
      </c>
      <c r="B591" s="4" t="s">
        <v>30</v>
      </c>
      <c r="C591" s="5" t="s">
        <v>401</v>
      </c>
      <c r="D591" s="4"/>
      <c r="E591" s="4"/>
      <c r="F591" s="4"/>
      <c r="G591" s="4" t="s">
        <v>3434</v>
      </c>
      <c r="H591" s="5" t="s">
        <v>2276</v>
      </c>
      <c r="I591" s="4" t="s">
        <v>3435</v>
      </c>
      <c r="J591" s="4" t="s">
        <v>3436</v>
      </c>
      <c r="K591" s="4" t="s">
        <v>3437</v>
      </c>
      <c r="L591" s="5" t="s">
        <v>3438</v>
      </c>
      <c r="M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 t="s">
        <v>3439</v>
      </c>
      <c r="B592" s="4" t="s">
        <v>177</v>
      </c>
      <c r="C592" s="5" t="s">
        <v>16</v>
      </c>
      <c r="D592" s="4"/>
      <c r="E592" s="4"/>
      <c r="F592" s="4"/>
      <c r="G592" s="4" t="s">
        <v>3440</v>
      </c>
      <c r="H592" s="5" t="s">
        <v>2276</v>
      </c>
      <c r="I592" s="4" t="s">
        <v>3441</v>
      </c>
      <c r="J592" s="4" t="s">
        <v>3442</v>
      </c>
      <c r="K592" s="4" t="s">
        <v>3443</v>
      </c>
      <c r="L592" s="5" t="s">
        <v>3444</v>
      </c>
      <c r="M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 t="s">
        <v>3445</v>
      </c>
      <c r="B593" s="4" t="s">
        <v>371</v>
      </c>
      <c r="C593" s="5" t="s">
        <v>58</v>
      </c>
      <c r="D593" s="5" t="s">
        <v>3446</v>
      </c>
      <c r="F593" s="4"/>
      <c r="G593" s="4" t="s">
        <v>3447</v>
      </c>
      <c r="H593" s="5" t="s">
        <v>2276</v>
      </c>
      <c r="I593" s="5" t="s">
        <v>3448</v>
      </c>
      <c r="J593" s="4"/>
      <c r="K593" s="4" t="s">
        <v>3449</v>
      </c>
      <c r="L593" s="5" t="s">
        <v>3450</v>
      </c>
      <c r="M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 t="s">
        <v>3451</v>
      </c>
      <c r="B594" s="4" t="s">
        <v>30</v>
      </c>
      <c r="C594" s="5" t="s">
        <v>401</v>
      </c>
      <c r="D594" s="4"/>
      <c r="E594" s="4"/>
      <c r="F594" s="4"/>
      <c r="G594" s="4" t="s">
        <v>3452</v>
      </c>
      <c r="H594" s="5" t="s">
        <v>2276</v>
      </c>
      <c r="I594" s="4"/>
      <c r="J594" s="4"/>
      <c r="K594" s="4" t="s">
        <v>3453</v>
      </c>
      <c r="L594" s="5" t="s">
        <v>3454</v>
      </c>
      <c r="M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 t="s">
        <v>3455</v>
      </c>
      <c r="B595" s="4" t="s">
        <v>30</v>
      </c>
      <c r="C595" s="5" t="s">
        <v>16</v>
      </c>
      <c r="D595" s="4"/>
      <c r="E595" s="4"/>
      <c r="F595" s="4" t="s">
        <v>3456</v>
      </c>
      <c r="G595" s="4" t="s">
        <v>3457</v>
      </c>
      <c r="H595" s="5" t="s">
        <v>2276</v>
      </c>
      <c r="I595" s="5" t="s">
        <v>3458</v>
      </c>
      <c r="J595" s="4"/>
      <c r="K595" s="4" t="s">
        <v>3459</v>
      </c>
      <c r="L595" s="5" t="s">
        <v>3460</v>
      </c>
      <c r="M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 t="s">
        <v>3461</v>
      </c>
      <c r="B596" s="4" t="s">
        <v>30</v>
      </c>
      <c r="C596" s="5" t="s">
        <v>16</v>
      </c>
      <c r="D596" s="4"/>
      <c r="E596" s="4"/>
      <c r="F596" s="4"/>
      <c r="G596" s="4" t="s">
        <v>3462</v>
      </c>
      <c r="H596" s="5" t="s">
        <v>2276</v>
      </c>
      <c r="I596" s="4" t="s">
        <v>3463</v>
      </c>
      <c r="J596" s="4" t="s">
        <v>3464</v>
      </c>
      <c r="K596" s="4" t="s">
        <v>3465</v>
      </c>
      <c r="L596" s="5" t="s">
        <v>3466</v>
      </c>
      <c r="M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 t="s">
        <v>3467</v>
      </c>
      <c r="B597" s="4" t="s">
        <v>293</v>
      </c>
      <c r="C597" s="4" t="s">
        <v>50</v>
      </c>
      <c r="D597" s="5" t="s">
        <v>1568</v>
      </c>
      <c r="E597" s="4"/>
      <c r="F597" s="4"/>
      <c r="G597" s="4" t="s">
        <v>3468</v>
      </c>
      <c r="H597" s="5" t="s">
        <v>2276</v>
      </c>
      <c r="I597" s="5" t="s">
        <v>3469</v>
      </c>
      <c r="J597" s="4"/>
      <c r="K597" s="4" t="s">
        <v>3470</v>
      </c>
      <c r="L597" s="5" t="s">
        <v>3471</v>
      </c>
      <c r="M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 t="s">
        <v>3472</v>
      </c>
      <c r="B598" s="4" t="s">
        <v>30</v>
      </c>
      <c r="C598" s="5" t="s">
        <v>707</v>
      </c>
      <c r="D598" s="4"/>
      <c r="E598" s="4"/>
      <c r="F598" s="4"/>
      <c r="G598" s="4" t="s">
        <v>3473</v>
      </c>
      <c r="H598" s="5" t="s">
        <v>2276</v>
      </c>
      <c r="I598" s="4" t="s">
        <v>3474</v>
      </c>
      <c r="J598" s="4" t="s">
        <v>3475</v>
      </c>
      <c r="K598" s="4" t="s">
        <v>3476</v>
      </c>
      <c r="L598" s="5" t="s">
        <v>3477</v>
      </c>
      <c r="M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 t="s">
        <v>3478</v>
      </c>
      <c r="B599" s="4" t="s">
        <v>78</v>
      </c>
      <c r="C599" s="5" t="s">
        <v>269</v>
      </c>
      <c r="D599" s="4"/>
      <c r="E599" s="4"/>
      <c r="F599" s="4"/>
      <c r="G599" s="4" t="s">
        <v>3479</v>
      </c>
      <c r="H599" s="5" t="s">
        <v>2276</v>
      </c>
      <c r="I599" s="5" t="s">
        <v>3480</v>
      </c>
      <c r="J599" s="4"/>
      <c r="K599" s="4" t="s">
        <v>3481</v>
      </c>
      <c r="L599" s="5" t="s">
        <v>3482</v>
      </c>
      <c r="M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 t="s">
        <v>3483</v>
      </c>
      <c r="B600" s="4" t="s">
        <v>23</v>
      </c>
      <c r="C600" s="4" t="s">
        <v>2058</v>
      </c>
      <c r="D600" s="5" t="s">
        <v>51</v>
      </c>
      <c r="E600" s="4"/>
      <c r="F600" s="4"/>
      <c r="G600" s="4" t="s">
        <v>3484</v>
      </c>
      <c r="H600" s="5" t="s">
        <v>2276</v>
      </c>
      <c r="I600" s="4" t="s">
        <v>3485</v>
      </c>
      <c r="J600" s="4" t="s">
        <v>3486</v>
      </c>
      <c r="K600" s="4" t="s">
        <v>3487</v>
      </c>
      <c r="L600" s="5" t="s">
        <v>3488</v>
      </c>
      <c r="M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 t="s">
        <v>3489</v>
      </c>
      <c r="B601" s="4" t="s">
        <v>23</v>
      </c>
      <c r="C601" s="4" t="s">
        <v>50</v>
      </c>
      <c r="D601" s="5" t="s">
        <v>51</v>
      </c>
      <c r="E601" s="4"/>
      <c r="F601" s="4"/>
      <c r="G601" s="4" t="s">
        <v>3490</v>
      </c>
      <c r="H601" s="5" t="s">
        <v>2276</v>
      </c>
      <c r="I601" s="5" t="s">
        <v>3491</v>
      </c>
      <c r="J601" s="4"/>
      <c r="K601" s="4" t="s">
        <v>3492</v>
      </c>
      <c r="L601" s="5" t="s">
        <v>3493</v>
      </c>
      <c r="M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 t="s">
        <v>3494</v>
      </c>
      <c r="B602" s="4" t="s">
        <v>163</v>
      </c>
      <c r="C602" s="5" t="s">
        <v>2786</v>
      </c>
      <c r="D602" s="4"/>
      <c r="E602" s="4"/>
      <c r="F602" s="4"/>
      <c r="G602" s="4" t="s">
        <v>3495</v>
      </c>
      <c r="H602" s="5" t="s">
        <v>2276</v>
      </c>
      <c r="I602" s="4" t="s">
        <v>3496</v>
      </c>
      <c r="J602" s="5" t="s">
        <v>3497</v>
      </c>
      <c r="K602" s="4"/>
      <c r="L602" s="5" t="s">
        <v>3498</v>
      </c>
      <c r="M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 t="s">
        <v>3499</v>
      </c>
      <c r="B603" s="4" t="s">
        <v>358</v>
      </c>
      <c r="C603" s="5" t="s">
        <v>3500</v>
      </c>
      <c r="D603" s="4"/>
      <c r="E603" s="4"/>
      <c r="F603" s="4"/>
      <c r="G603" s="4" t="s">
        <v>3501</v>
      </c>
      <c r="H603" s="5" t="s">
        <v>2276</v>
      </c>
      <c r="I603" s="4" t="s">
        <v>3502</v>
      </c>
      <c r="J603" s="4" t="s">
        <v>3503</v>
      </c>
      <c r="K603" s="4" t="s">
        <v>3504</v>
      </c>
      <c r="L603" s="5" t="s">
        <v>3505</v>
      </c>
      <c r="M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 t="s">
        <v>3506</v>
      </c>
      <c r="B604" s="4" t="s">
        <v>107</v>
      </c>
      <c r="C604" s="4" t="s">
        <v>3507</v>
      </c>
      <c r="D604" s="8" t="s">
        <v>3508</v>
      </c>
      <c r="E604" s="19">
        <v>1985.0</v>
      </c>
      <c r="G604" s="4" t="s">
        <v>3509</v>
      </c>
      <c r="H604" s="5" t="s">
        <v>2276</v>
      </c>
      <c r="I604" s="4" t="s">
        <v>3510</v>
      </c>
      <c r="J604" s="4" t="s">
        <v>3511</v>
      </c>
      <c r="K604" s="5" t="s">
        <v>3512</v>
      </c>
      <c r="L604" s="4"/>
      <c r="M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 t="s">
        <v>3513</v>
      </c>
      <c r="B605" s="4" t="s">
        <v>23</v>
      </c>
      <c r="C605" s="5" t="s">
        <v>244</v>
      </c>
      <c r="D605" s="4"/>
      <c r="E605" s="4"/>
      <c r="F605" s="4"/>
      <c r="G605" s="4" t="s">
        <v>3514</v>
      </c>
      <c r="H605" s="5" t="s">
        <v>2276</v>
      </c>
      <c r="I605" s="4" t="s">
        <v>3515</v>
      </c>
      <c r="J605" s="4" t="s">
        <v>3516</v>
      </c>
      <c r="K605" s="4" t="s">
        <v>3517</v>
      </c>
      <c r="L605" s="5" t="s">
        <v>3518</v>
      </c>
      <c r="M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 t="s">
        <v>3519</v>
      </c>
      <c r="B606" s="4" t="s">
        <v>107</v>
      </c>
      <c r="C606" s="4" t="s">
        <v>3520</v>
      </c>
      <c r="D606" s="4" t="s">
        <v>3521</v>
      </c>
      <c r="E606" s="4"/>
      <c r="F606" s="4"/>
      <c r="G606" s="4" t="s">
        <v>3522</v>
      </c>
      <c r="H606" s="5" t="s">
        <v>2276</v>
      </c>
      <c r="I606" s="4" t="s">
        <v>3523</v>
      </c>
      <c r="J606" s="4" t="s">
        <v>3524</v>
      </c>
      <c r="K606" s="4" t="s">
        <v>3525</v>
      </c>
      <c r="L606" s="5" t="s">
        <v>3526</v>
      </c>
      <c r="M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 t="s">
        <v>3527</v>
      </c>
      <c r="B607" s="4" t="s">
        <v>358</v>
      </c>
      <c r="C607" s="5" t="s">
        <v>130</v>
      </c>
      <c r="D607" s="4"/>
      <c r="E607" s="4"/>
      <c r="F607" s="4"/>
      <c r="G607" s="4" t="s">
        <v>3528</v>
      </c>
      <c r="H607" s="5" t="s">
        <v>2276</v>
      </c>
      <c r="I607" s="4" t="s">
        <v>3529</v>
      </c>
      <c r="J607" s="4" t="s">
        <v>3530</v>
      </c>
      <c r="K607" s="4" t="s">
        <v>3531</v>
      </c>
      <c r="L607" s="5" t="s">
        <v>3532</v>
      </c>
      <c r="M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 t="s">
        <v>3533</v>
      </c>
      <c r="B608" s="4" t="s">
        <v>23</v>
      </c>
      <c r="C608" s="4" t="s">
        <v>118</v>
      </c>
      <c r="D608" s="5" t="s">
        <v>51</v>
      </c>
      <c r="E608" s="4"/>
      <c r="F608" s="4"/>
      <c r="G608" s="4" t="s">
        <v>3534</v>
      </c>
      <c r="H608" s="5" t="s">
        <v>2276</v>
      </c>
      <c r="I608" s="5" t="s">
        <v>3535</v>
      </c>
      <c r="J608" s="4"/>
      <c r="K608" s="4"/>
      <c r="L608" s="5" t="s">
        <v>3536</v>
      </c>
      <c r="M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 t="s">
        <v>3537</v>
      </c>
      <c r="B609" s="4" t="s">
        <v>78</v>
      </c>
      <c r="C609" s="4" t="s">
        <v>1581</v>
      </c>
      <c r="D609" s="5" t="s">
        <v>51</v>
      </c>
      <c r="E609" s="4"/>
      <c r="F609" s="4"/>
      <c r="G609" s="4" t="s">
        <v>3538</v>
      </c>
      <c r="H609" s="5" t="s">
        <v>2276</v>
      </c>
      <c r="I609" s="5" t="s">
        <v>3539</v>
      </c>
      <c r="J609" s="4"/>
      <c r="K609" s="4" t="s">
        <v>3540</v>
      </c>
      <c r="L609" s="5" t="s">
        <v>3541</v>
      </c>
      <c r="M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 t="s">
        <v>3542</v>
      </c>
      <c r="B610" s="4" t="s">
        <v>30</v>
      </c>
      <c r="C610" s="5" t="s">
        <v>299</v>
      </c>
      <c r="D610" s="4"/>
      <c r="E610" s="4"/>
      <c r="F610" s="4"/>
      <c r="G610" s="4" t="s">
        <v>3543</v>
      </c>
      <c r="H610" s="5" t="s">
        <v>2276</v>
      </c>
      <c r="I610" s="4" t="s">
        <v>3544</v>
      </c>
      <c r="J610" s="4" t="s">
        <v>3545</v>
      </c>
      <c r="K610" s="4" t="s">
        <v>3546</v>
      </c>
      <c r="L610" s="5" t="s">
        <v>3547</v>
      </c>
      <c r="M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 t="s">
        <v>3548</v>
      </c>
      <c r="B611" s="4" t="s">
        <v>30</v>
      </c>
      <c r="C611" s="4" t="s">
        <v>3549</v>
      </c>
      <c r="D611" s="5" t="s">
        <v>51</v>
      </c>
      <c r="E611" s="4"/>
      <c r="F611" s="4"/>
      <c r="G611" s="4" t="s">
        <v>3550</v>
      </c>
      <c r="H611" s="5" t="s">
        <v>2276</v>
      </c>
      <c r="I611" s="4" t="s">
        <v>3551</v>
      </c>
      <c r="J611" s="4" t="s">
        <v>3552</v>
      </c>
      <c r="K611" s="4" t="s">
        <v>3553</v>
      </c>
      <c r="L611" s="5" t="s">
        <v>3554</v>
      </c>
      <c r="M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 t="s">
        <v>3555</v>
      </c>
      <c r="B612" s="4" t="s">
        <v>23</v>
      </c>
      <c r="C612" s="5" t="s">
        <v>16</v>
      </c>
      <c r="D612" s="4"/>
      <c r="E612" s="4"/>
      <c r="F612" s="4"/>
      <c r="G612" s="4" t="s">
        <v>3556</v>
      </c>
      <c r="H612" s="5" t="s">
        <v>2276</v>
      </c>
      <c r="I612" s="5" t="s">
        <v>3557</v>
      </c>
      <c r="J612" s="4"/>
      <c r="K612" s="4" t="s">
        <v>3558</v>
      </c>
      <c r="L612" s="5" t="s">
        <v>3559</v>
      </c>
      <c r="M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 t="s">
        <v>3560</v>
      </c>
      <c r="B613" s="4" t="s">
        <v>23</v>
      </c>
      <c r="C613" s="4" t="s">
        <v>3561</v>
      </c>
      <c r="D613" s="5" t="s">
        <v>51</v>
      </c>
      <c r="E613" s="4"/>
      <c r="F613" s="4"/>
      <c r="G613" s="4" t="s">
        <v>3562</v>
      </c>
      <c r="H613" s="5" t="s">
        <v>2276</v>
      </c>
      <c r="I613" s="4" t="s">
        <v>3563</v>
      </c>
      <c r="J613" s="4" t="s">
        <v>3564</v>
      </c>
      <c r="K613" s="4" t="s">
        <v>3565</v>
      </c>
      <c r="L613" s="5" t="s">
        <v>3566</v>
      </c>
      <c r="M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 t="s">
        <v>3567</v>
      </c>
      <c r="B614" s="4" t="s">
        <v>177</v>
      </c>
      <c r="C614" s="4" t="s">
        <v>2652</v>
      </c>
      <c r="D614" s="4" t="s">
        <v>3521</v>
      </c>
      <c r="E614" s="4"/>
      <c r="F614" s="4"/>
      <c r="G614" s="4" t="s">
        <v>3568</v>
      </c>
      <c r="H614" s="5" t="s">
        <v>2276</v>
      </c>
      <c r="I614" s="4" t="s">
        <v>3569</v>
      </c>
      <c r="J614" s="4" t="s">
        <v>3570</v>
      </c>
      <c r="K614" s="4" t="s">
        <v>3571</v>
      </c>
      <c r="L614" s="5" t="s">
        <v>3572</v>
      </c>
      <c r="M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 t="s">
        <v>3573</v>
      </c>
      <c r="B615" s="4" t="s">
        <v>177</v>
      </c>
      <c r="C615" s="5" t="s">
        <v>16</v>
      </c>
      <c r="D615" s="4"/>
      <c r="E615" s="4"/>
      <c r="F615" s="4"/>
      <c r="G615" s="4" t="s">
        <v>3574</v>
      </c>
      <c r="H615" s="5" t="s">
        <v>2276</v>
      </c>
      <c r="I615" s="4" t="s">
        <v>3575</v>
      </c>
      <c r="J615" s="4" t="s">
        <v>3576</v>
      </c>
      <c r="K615" s="4" t="s">
        <v>3577</v>
      </c>
      <c r="L615" s="5" t="s">
        <v>3578</v>
      </c>
      <c r="M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 t="s">
        <v>3579</v>
      </c>
      <c r="B616" s="4" t="s">
        <v>107</v>
      </c>
      <c r="C616" s="4" t="s">
        <v>37</v>
      </c>
      <c r="D616" s="5" t="s">
        <v>1568</v>
      </c>
      <c r="E616" s="4"/>
      <c r="F616" s="4"/>
      <c r="G616" s="4" t="s">
        <v>3580</v>
      </c>
      <c r="H616" s="5" t="s">
        <v>2276</v>
      </c>
      <c r="I616" s="4" t="s">
        <v>3581</v>
      </c>
      <c r="J616" s="4" t="s">
        <v>3582</v>
      </c>
      <c r="K616" s="4" t="s">
        <v>3583</v>
      </c>
      <c r="L616" s="5" t="s">
        <v>3584</v>
      </c>
      <c r="M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 t="s">
        <v>3585</v>
      </c>
      <c r="B617" s="4" t="s">
        <v>371</v>
      </c>
      <c r="C617" s="5" t="s">
        <v>269</v>
      </c>
      <c r="D617" s="4"/>
      <c r="E617" s="4"/>
      <c r="F617" s="4" t="s">
        <v>3586</v>
      </c>
      <c r="G617" s="4" t="s">
        <v>3587</v>
      </c>
      <c r="H617" s="5" t="s">
        <v>2276</v>
      </c>
      <c r="I617" s="4" t="s">
        <v>3588</v>
      </c>
      <c r="J617" s="4" t="s">
        <v>3589</v>
      </c>
      <c r="K617" s="4" t="s">
        <v>3590</v>
      </c>
      <c r="L617" s="5" t="s">
        <v>3591</v>
      </c>
      <c r="M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 t="s">
        <v>3592</v>
      </c>
      <c r="B618" s="4" t="s">
        <v>78</v>
      </c>
      <c r="C618" s="5" t="s">
        <v>1018</v>
      </c>
      <c r="D618" s="4"/>
      <c r="E618" s="4"/>
      <c r="F618" s="4"/>
      <c r="G618" s="4" t="s">
        <v>3593</v>
      </c>
      <c r="H618" s="5" t="s">
        <v>2276</v>
      </c>
      <c r="I618" s="5" t="s">
        <v>3594</v>
      </c>
      <c r="J618" s="4"/>
      <c r="K618" s="4"/>
      <c r="L618" s="5" t="s">
        <v>3595</v>
      </c>
      <c r="M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 t="s">
        <v>3596</v>
      </c>
      <c r="B619" s="4" t="s">
        <v>177</v>
      </c>
      <c r="C619" s="5" t="s">
        <v>3597</v>
      </c>
      <c r="D619" s="4"/>
      <c r="E619" s="4"/>
      <c r="F619" s="4"/>
      <c r="G619" s="4" t="s">
        <v>3598</v>
      </c>
      <c r="H619" s="5" t="s">
        <v>2276</v>
      </c>
      <c r="I619" s="4" t="s">
        <v>3599</v>
      </c>
      <c r="J619" s="4" t="s">
        <v>3600</v>
      </c>
      <c r="K619" s="5" t="s">
        <v>3601</v>
      </c>
      <c r="L619" s="4"/>
      <c r="M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 t="s">
        <v>3602</v>
      </c>
      <c r="B620" s="4" t="s">
        <v>177</v>
      </c>
      <c r="C620" s="5" t="s">
        <v>1063</v>
      </c>
      <c r="D620" s="4"/>
      <c r="E620" s="4"/>
      <c r="F620" s="4"/>
      <c r="G620" s="4" t="s">
        <v>3603</v>
      </c>
      <c r="H620" s="5" t="s">
        <v>2276</v>
      </c>
      <c r="I620" s="4" t="s">
        <v>3604</v>
      </c>
      <c r="J620" s="4" t="s">
        <v>3605</v>
      </c>
      <c r="K620" s="4" t="s">
        <v>3606</v>
      </c>
      <c r="L620" s="5" t="s">
        <v>3607</v>
      </c>
      <c r="M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 t="s">
        <v>3608</v>
      </c>
      <c r="B621" s="4" t="s">
        <v>23</v>
      </c>
      <c r="C621" s="4" t="s">
        <v>3346</v>
      </c>
      <c r="D621" s="5" t="s">
        <v>51</v>
      </c>
      <c r="E621" s="4"/>
      <c r="F621" s="4"/>
      <c r="G621" s="4" t="s">
        <v>3609</v>
      </c>
      <c r="H621" s="5" t="s">
        <v>2276</v>
      </c>
      <c r="I621" s="4" t="s">
        <v>3610</v>
      </c>
      <c r="J621" s="4" t="s">
        <v>3611</v>
      </c>
      <c r="K621" s="5" t="s">
        <v>3612</v>
      </c>
      <c r="L621" s="4"/>
      <c r="M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 t="s">
        <v>3613</v>
      </c>
      <c r="B622" s="4" t="s">
        <v>177</v>
      </c>
      <c r="C622" s="5" t="s">
        <v>299</v>
      </c>
      <c r="D622" s="4"/>
      <c r="E622" s="4"/>
      <c r="F622" s="4"/>
      <c r="G622" s="4" t="s">
        <v>3614</v>
      </c>
      <c r="H622" s="5" t="s">
        <v>2276</v>
      </c>
      <c r="I622" s="4" t="s">
        <v>3615</v>
      </c>
      <c r="J622" s="4" t="s">
        <v>3616</v>
      </c>
      <c r="K622" s="5" t="s">
        <v>3617</v>
      </c>
      <c r="L622" s="4"/>
      <c r="M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 t="s">
        <v>3618</v>
      </c>
      <c r="B623" s="4" t="s">
        <v>177</v>
      </c>
      <c r="C623" s="5" t="s">
        <v>227</v>
      </c>
      <c r="D623" s="4"/>
      <c r="E623" s="4"/>
      <c r="F623" s="4"/>
      <c r="G623" s="4" t="s">
        <v>3619</v>
      </c>
      <c r="H623" s="5" t="s">
        <v>2276</v>
      </c>
      <c r="I623" s="5" t="s">
        <v>3620</v>
      </c>
      <c r="J623" s="4"/>
      <c r="K623" s="4"/>
      <c r="L623" s="5" t="s">
        <v>3621</v>
      </c>
      <c r="M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 t="s">
        <v>3622</v>
      </c>
      <c r="B624" s="4" t="s">
        <v>177</v>
      </c>
      <c r="C624" s="5" t="s">
        <v>3623</v>
      </c>
      <c r="D624" s="4"/>
      <c r="E624" s="4"/>
      <c r="F624" s="4"/>
      <c r="G624" s="4" t="s">
        <v>3624</v>
      </c>
      <c r="H624" s="5" t="s">
        <v>2276</v>
      </c>
      <c r="I624" s="4" t="s">
        <v>3625</v>
      </c>
      <c r="J624" s="4" t="s">
        <v>3626</v>
      </c>
      <c r="K624" s="5" t="s">
        <v>3627</v>
      </c>
      <c r="L624" s="4"/>
      <c r="M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 t="s">
        <v>3628</v>
      </c>
      <c r="B625" s="4" t="s">
        <v>177</v>
      </c>
      <c r="C625" s="4" t="s">
        <v>3629</v>
      </c>
      <c r="D625" s="5" t="s">
        <v>51</v>
      </c>
      <c r="E625" s="4"/>
      <c r="F625" s="4"/>
      <c r="G625" s="4" t="s">
        <v>3630</v>
      </c>
      <c r="H625" s="5" t="s">
        <v>2276</v>
      </c>
      <c r="I625" s="5" t="s">
        <v>3631</v>
      </c>
      <c r="J625" s="4"/>
      <c r="K625" s="4" t="s">
        <v>3632</v>
      </c>
      <c r="L625" s="5" t="s">
        <v>3633</v>
      </c>
      <c r="M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 t="s">
        <v>3634</v>
      </c>
      <c r="B626" s="4" t="s">
        <v>23</v>
      </c>
      <c r="C626" s="4" t="s">
        <v>50</v>
      </c>
      <c r="D626" s="5" t="s">
        <v>51</v>
      </c>
      <c r="E626" s="4"/>
      <c r="F626" s="4"/>
      <c r="G626" s="4" t="s">
        <v>3635</v>
      </c>
      <c r="H626" s="5" t="s">
        <v>2276</v>
      </c>
      <c r="I626" s="4" t="s">
        <v>3636</v>
      </c>
      <c r="J626" s="4" t="s">
        <v>3637</v>
      </c>
      <c r="K626" s="4" t="s">
        <v>3638</v>
      </c>
      <c r="L626" s="21" t="s">
        <v>3639</v>
      </c>
      <c r="M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 t="s">
        <v>3640</v>
      </c>
      <c r="B627" s="4" t="s">
        <v>78</v>
      </c>
      <c r="C627" s="5" t="s">
        <v>16</v>
      </c>
      <c r="D627" s="4"/>
      <c r="E627" s="4"/>
      <c r="F627" s="4"/>
      <c r="G627" s="4" t="s">
        <v>3641</v>
      </c>
      <c r="H627" s="5" t="s">
        <v>2276</v>
      </c>
      <c r="I627" s="4" t="s">
        <v>3642</v>
      </c>
      <c r="J627" s="4" t="s">
        <v>3643</v>
      </c>
      <c r="K627" s="4" t="s">
        <v>3644</v>
      </c>
      <c r="L627" s="5" t="s">
        <v>3645</v>
      </c>
      <c r="M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 t="s">
        <v>3646</v>
      </c>
      <c r="B628" s="4" t="s">
        <v>177</v>
      </c>
      <c r="C628" s="5" t="s">
        <v>1057</v>
      </c>
      <c r="D628" s="4"/>
      <c r="E628" s="4"/>
      <c r="F628" s="4"/>
      <c r="G628" s="4" t="s">
        <v>3647</v>
      </c>
      <c r="H628" s="5" t="s">
        <v>2276</v>
      </c>
      <c r="I628" s="4" t="s">
        <v>3648</v>
      </c>
      <c r="J628" s="4" t="s">
        <v>3649</v>
      </c>
      <c r="K628" s="4" t="s">
        <v>3650</v>
      </c>
      <c r="L628" s="5" t="s">
        <v>3651</v>
      </c>
      <c r="M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 t="s">
        <v>3652</v>
      </c>
      <c r="B629" s="4" t="s">
        <v>78</v>
      </c>
      <c r="C629" s="5" t="s">
        <v>65</v>
      </c>
      <c r="D629" s="4"/>
      <c r="E629" s="19">
        <v>1982.0</v>
      </c>
      <c r="G629" s="4" t="s">
        <v>3653</v>
      </c>
      <c r="H629" s="5" t="s">
        <v>2276</v>
      </c>
      <c r="I629" s="5" t="s">
        <v>3654</v>
      </c>
      <c r="J629" s="4"/>
      <c r="K629" s="4" t="s">
        <v>3655</v>
      </c>
      <c r="L629" s="5" t="s">
        <v>3656</v>
      </c>
      <c r="M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 t="s">
        <v>3657</v>
      </c>
      <c r="B630" s="4" t="s">
        <v>107</v>
      </c>
      <c r="C630" s="5" t="s">
        <v>227</v>
      </c>
      <c r="D630" s="4"/>
      <c r="E630" s="4"/>
      <c r="F630" s="4"/>
      <c r="G630" s="4" t="s">
        <v>3658</v>
      </c>
      <c r="H630" s="5" t="s">
        <v>2276</v>
      </c>
      <c r="I630" s="4" t="s">
        <v>3659</v>
      </c>
      <c r="J630" s="4" t="s">
        <v>3660</v>
      </c>
      <c r="K630" s="4" t="s">
        <v>3661</v>
      </c>
      <c r="L630" s="5" t="s">
        <v>3662</v>
      </c>
      <c r="M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 t="s">
        <v>3663</v>
      </c>
      <c r="B631" s="4" t="s">
        <v>30</v>
      </c>
      <c r="C631" s="5" t="s">
        <v>1063</v>
      </c>
      <c r="D631" s="4"/>
      <c r="E631" s="4"/>
      <c r="F631" s="4"/>
      <c r="G631" s="4" t="s">
        <v>3664</v>
      </c>
      <c r="H631" s="5" t="s">
        <v>2276</v>
      </c>
      <c r="I631" s="5" t="s">
        <v>3665</v>
      </c>
      <c r="J631" s="4"/>
      <c r="K631" s="4" t="s">
        <v>3666</v>
      </c>
      <c r="L631" s="5" t="s">
        <v>3667</v>
      </c>
      <c r="M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 t="s">
        <v>3668</v>
      </c>
      <c r="B632" s="4" t="s">
        <v>371</v>
      </c>
      <c r="C632" s="5" t="s">
        <v>227</v>
      </c>
      <c r="D632" s="4"/>
      <c r="E632" s="4"/>
      <c r="F632" s="4"/>
      <c r="G632" s="4" t="s">
        <v>3669</v>
      </c>
      <c r="H632" s="5" t="s">
        <v>2276</v>
      </c>
      <c r="I632" s="4" t="s">
        <v>3670</v>
      </c>
      <c r="J632" s="4" t="s">
        <v>3671</v>
      </c>
      <c r="K632" s="4" t="s">
        <v>3672</v>
      </c>
      <c r="L632" s="5" t="s">
        <v>3673</v>
      </c>
      <c r="M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 t="s">
        <v>3674</v>
      </c>
      <c r="B633" s="4" t="s">
        <v>78</v>
      </c>
      <c r="C633" s="5" t="s">
        <v>299</v>
      </c>
      <c r="D633" s="4"/>
      <c r="E633" s="4"/>
      <c r="F633" s="4"/>
      <c r="G633" s="4" t="s">
        <v>3675</v>
      </c>
      <c r="H633" s="5" t="s">
        <v>2276</v>
      </c>
      <c r="I633" s="4" t="s">
        <v>3676</v>
      </c>
      <c r="J633" s="4" t="s">
        <v>3677</v>
      </c>
      <c r="K633" s="4" t="s">
        <v>3678</v>
      </c>
      <c r="L633" s="5" t="s">
        <v>3679</v>
      </c>
      <c r="M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 t="s">
        <v>3680</v>
      </c>
      <c r="B634" s="4" t="s">
        <v>23</v>
      </c>
      <c r="C634" s="5" t="s">
        <v>3681</v>
      </c>
      <c r="D634" s="4"/>
      <c r="E634" s="4"/>
      <c r="F634" s="4"/>
      <c r="G634" s="4" t="s">
        <v>3682</v>
      </c>
      <c r="H634" s="5" t="s">
        <v>2276</v>
      </c>
      <c r="I634" s="5" t="s">
        <v>3683</v>
      </c>
      <c r="J634" s="4"/>
      <c r="K634" s="4" t="s">
        <v>3684</v>
      </c>
      <c r="L634" s="5" t="s">
        <v>3685</v>
      </c>
      <c r="M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 t="s">
        <v>3686</v>
      </c>
      <c r="B635" s="4" t="s">
        <v>78</v>
      </c>
      <c r="C635" s="5" t="s">
        <v>269</v>
      </c>
      <c r="D635" s="4"/>
      <c r="E635" s="4"/>
      <c r="F635" s="4"/>
      <c r="G635" s="4" t="s">
        <v>3687</v>
      </c>
      <c r="H635" s="5" t="s">
        <v>2276</v>
      </c>
      <c r="I635" s="5" t="s">
        <v>3688</v>
      </c>
      <c r="J635" s="4"/>
      <c r="K635" s="4" t="s">
        <v>3689</v>
      </c>
      <c r="L635" s="5" t="s">
        <v>3690</v>
      </c>
      <c r="M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 t="s">
        <v>3691</v>
      </c>
      <c r="B636" s="4" t="s">
        <v>23</v>
      </c>
      <c r="C636" s="5" t="s">
        <v>65</v>
      </c>
      <c r="D636" s="4"/>
      <c r="E636" s="4"/>
      <c r="F636" s="4"/>
      <c r="G636" s="4" t="s">
        <v>3692</v>
      </c>
      <c r="H636" s="5" t="s">
        <v>2276</v>
      </c>
      <c r="I636" s="4" t="s">
        <v>3693</v>
      </c>
      <c r="J636" s="4" t="s">
        <v>3694</v>
      </c>
      <c r="K636" s="4" t="s">
        <v>3695</v>
      </c>
      <c r="L636" s="5" t="s">
        <v>3696</v>
      </c>
      <c r="M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 t="s">
        <v>3697</v>
      </c>
      <c r="B637" s="4" t="s">
        <v>177</v>
      </c>
      <c r="C637" s="5" t="s">
        <v>16</v>
      </c>
      <c r="D637" s="4"/>
      <c r="E637" s="4"/>
      <c r="F637" s="4"/>
      <c r="G637" s="4" t="s">
        <v>3698</v>
      </c>
      <c r="H637" s="5" t="s">
        <v>2276</v>
      </c>
      <c r="I637" s="4" t="s">
        <v>3699</v>
      </c>
      <c r="J637" s="4" t="s">
        <v>3700</v>
      </c>
      <c r="K637" s="4" t="s">
        <v>3701</v>
      </c>
      <c r="L637" s="5" t="s">
        <v>3702</v>
      </c>
      <c r="M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 t="s">
        <v>3703</v>
      </c>
      <c r="B638" s="4" t="s">
        <v>177</v>
      </c>
      <c r="C638" s="5" t="s">
        <v>1076</v>
      </c>
      <c r="D638" s="4"/>
      <c r="E638" s="4"/>
      <c r="F638" s="4"/>
      <c r="G638" s="4" t="s">
        <v>3704</v>
      </c>
      <c r="H638" s="5" t="s">
        <v>2276</v>
      </c>
      <c r="I638" s="4" t="s">
        <v>3705</v>
      </c>
      <c r="J638" s="4" t="s">
        <v>3706</v>
      </c>
      <c r="K638" s="4" t="s">
        <v>3707</v>
      </c>
      <c r="L638" s="5" t="s">
        <v>3708</v>
      </c>
      <c r="M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 t="s">
        <v>3709</v>
      </c>
      <c r="B639" s="4" t="s">
        <v>177</v>
      </c>
      <c r="C639" s="5" t="s">
        <v>227</v>
      </c>
      <c r="D639" s="4"/>
      <c r="E639" s="4"/>
      <c r="F639" s="4"/>
      <c r="G639" s="4" t="s">
        <v>3710</v>
      </c>
      <c r="H639" s="5" t="s">
        <v>2276</v>
      </c>
      <c r="I639" s="4" t="s">
        <v>3711</v>
      </c>
      <c r="J639" s="4" t="s">
        <v>3712</v>
      </c>
      <c r="K639" s="4" t="s">
        <v>3713</v>
      </c>
      <c r="L639" s="5" t="s">
        <v>3714</v>
      </c>
      <c r="M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 t="s">
        <v>3715</v>
      </c>
      <c r="B640" s="4" t="s">
        <v>78</v>
      </c>
      <c r="C640" s="5" t="s">
        <v>3716</v>
      </c>
      <c r="D640" s="4"/>
      <c r="E640" s="4"/>
      <c r="F640" s="4"/>
      <c r="G640" s="4" t="s">
        <v>3717</v>
      </c>
      <c r="H640" s="5" t="s">
        <v>2276</v>
      </c>
      <c r="I640" s="4" t="s">
        <v>3718</v>
      </c>
      <c r="J640" s="4" t="s">
        <v>3719</v>
      </c>
      <c r="K640" s="4" t="s">
        <v>3720</v>
      </c>
      <c r="L640" s="5" t="s">
        <v>3721</v>
      </c>
      <c r="M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 t="s">
        <v>3722</v>
      </c>
      <c r="B641" s="4" t="s">
        <v>107</v>
      </c>
      <c r="C641" s="5" t="s">
        <v>144</v>
      </c>
      <c r="D641" s="4"/>
      <c r="E641" s="4"/>
      <c r="F641" s="4"/>
      <c r="G641" s="4" t="s">
        <v>3723</v>
      </c>
      <c r="H641" s="5" t="s">
        <v>2276</v>
      </c>
      <c r="I641" s="4" t="s">
        <v>3724</v>
      </c>
      <c r="J641" s="4" t="s">
        <v>3725</v>
      </c>
      <c r="K641" s="5" t="s">
        <v>3726</v>
      </c>
      <c r="L641" s="4"/>
      <c r="M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 t="s">
        <v>3727</v>
      </c>
      <c r="B642" s="4" t="s">
        <v>78</v>
      </c>
      <c r="C642" s="5" t="s">
        <v>299</v>
      </c>
      <c r="D642" s="4"/>
      <c r="E642" s="4"/>
      <c r="F642" s="4"/>
      <c r="G642" s="4" t="s">
        <v>3369</v>
      </c>
      <c r="H642" s="5" t="s">
        <v>2276</v>
      </c>
      <c r="I642" s="5" t="s">
        <v>3728</v>
      </c>
      <c r="J642" s="4"/>
      <c r="K642" s="4" t="s">
        <v>3729</v>
      </c>
      <c r="L642" s="5" t="s">
        <v>3730</v>
      </c>
      <c r="M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 t="s">
        <v>3731</v>
      </c>
      <c r="B643" s="4" t="s">
        <v>107</v>
      </c>
      <c r="C643" s="5" t="s">
        <v>227</v>
      </c>
      <c r="D643" s="4"/>
      <c r="E643" s="4"/>
      <c r="F643" s="4"/>
      <c r="G643" s="4" t="s">
        <v>3732</v>
      </c>
      <c r="H643" s="5" t="s">
        <v>2276</v>
      </c>
      <c r="I643" s="4" t="s">
        <v>3733</v>
      </c>
      <c r="J643" s="4" t="s">
        <v>3734</v>
      </c>
      <c r="K643" s="5" t="s">
        <v>3735</v>
      </c>
      <c r="L643" s="4"/>
      <c r="M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 t="s">
        <v>3736</v>
      </c>
      <c r="B644" s="4" t="s">
        <v>78</v>
      </c>
      <c r="C644" s="5" t="s">
        <v>244</v>
      </c>
      <c r="D644" s="4"/>
      <c r="E644" s="4"/>
      <c r="F644" s="4"/>
      <c r="G644" s="4" t="s">
        <v>3737</v>
      </c>
      <c r="H644" s="5" t="s">
        <v>2276</v>
      </c>
      <c r="I644" s="4" t="s">
        <v>3738</v>
      </c>
      <c r="J644" s="4" t="s">
        <v>3739</v>
      </c>
      <c r="K644" s="4" t="s">
        <v>3740</v>
      </c>
      <c r="L644" s="5" t="s">
        <v>3741</v>
      </c>
      <c r="M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 t="s">
        <v>3742</v>
      </c>
      <c r="B645" s="4" t="s">
        <v>78</v>
      </c>
      <c r="C645" s="5" t="s">
        <v>16</v>
      </c>
      <c r="D645" s="4"/>
      <c r="E645" s="4"/>
      <c r="F645" s="4"/>
      <c r="G645" s="4" t="s">
        <v>3743</v>
      </c>
      <c r="H645" s="5" t="s">
        <v>2276</v>
      </c>
      <c r="I645" s="5" t="s">
        <v>3744</v>
      </c>
      <c r="J645" s="4"/>
      <c r="K645" s="4" t="s">
        <v>3745</v>
      </c>
      <c r="L645" s="5" t="s">
        <v>3746</v>
      </c>
      <c r="M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 t="s">
        <v>3747</v>
      </c>
      <c r="B646" s="4" t="s">
        <v>78</v>
      </c>
      <c r="C646" s="5" t="s">
        <v>227</v>
      </c>
      <c r="D646" s="4"/>
      <c r="E646" s="19">
        <v>1975.0</v>
      </c>
      <c r="G646" s="4" t="s">
        <v>3748</v>
      </c>
      <c r="H646" s="5" t="s">
        <v>2276</v>
      </c>
      <c r="I646" s="4" t="s">
        <v>3749</v>
      </c>
      <c r="J646" s="4" t="s">
        <v>3750</v>
      </c>
      <c r="K646" s="4" t="s">
        <v>3751</v>
      </c>
      <c r="L646" s="5" t="s">
        <v>3752</v>
      </c>
      <c r="M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 t="s">
        <v>3753</v>
      </c>
      <c r="B647" s="4" t="s">
        <v>23</v>
      </c>
      <c r="C647" s="4" t="s">
        <v>50</v>
      </c>
      <c r="D647" s="5" t="s">
        <v>51</v>
      </c>
      <c r="E647" s="4"/>
      <c r="G647" s="4" t="s">
        <v>3754</v>
      </c>
      <c r="H647" s="5" t="s">
        <v>2276</v>
      </c>
      <c r="I647" s="4" t="s">
        <v>3755</v>
      </c>
      <c r="J647" s="4" t="s">
        <v>3756</v>
      </c>
      <c r="K647" s="4" t="s">
        <v>3757</v>
      </c>
      <c r="L647" s="5" t="s">
        <v>3758</v>
      </c>
      <c r="M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 t="s">
        <v>3759</v>
      </c>
      <c r="B648" s="4" t="s">
        <v>107</v>
      </c>
      <c r="C648" s="5" t="s">
        <v>144</v>
      </c>
      <c r="D648" s="4"/>
      <c r="E648" s="19">
        <v>1990.0</v>
      </c>
      <c r="G648" s="4" t="s">
        <v>3760</v>
      </c>
      <c r="H648" s="5" t="s">
        <v>2276</v>
      </c>
      <c r="I648" s="5" t="s">
        <v>3761</v>
      </c>
      <c r="J648" s="4"/>
      <c r="K648" s="4" t="s">
        <v>3762</v>
      </c>
      <c r="L648" s="5" t="s">
        <v>3763</v>
      </c>
      <c r="M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 t="s">
        <v>3764</v>
      </c>
      <c r="B649" s="4" t="s">
        <v>177</v>
      </c>
      <c r="C649" s="5" t="s">
        <v>269</v>
      </c>
      <c r="D649" s="4"/>
      <c r="E649" s="4"/>
      <c r="G649" s="4" t="s">
        <v>3765</v>
      </c>
      <c r="H649" s="5" t="s">
        <v>2276</v>
      </c>
      <c r="I649" s="4" t="s">
        <v>3766</v>
      </c>
      <c r="J649" s="4" t="s">
        <v>3767</v>
      </c>
      <c r="K649" s="4" t="s">
        <v>3768</v>
      </c>
      <c r="L649" s="5" t="s">
        <v>3769</v>
      </c>
      <c r="M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 t="s">
        <v>3770</v>
      </c>
      <c r="B650" s="4" t="s">
        <v>177</v>
      </c>
      <c r="C650" s="5" t="s">
        <v>144</v>
      </c>
      <c r="D650" s="4"/>
      <c r="E650" s="4"/>
      <c r="G650" s="4" t="s">
        <v>3771</v>
      </c>
      <c r="H650" s="5" t="s">
        <v>2276</v>
      </c>
      <c r="I650" s="4" t="s">
        <v>3772</v>
      </c>
      <c r="J650" s="4" t="s">
        <v>3773</v>
      </c>
      <c r="K650" s="4" t="s">
        <v>3774</v>
      </c>
      <c r="L650" s="5" t="s">
        <v>3775</v>
      </c>
      <c r="M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 t="s">
        <v>3776</v>
      </c>
      <c r="B651" s="4" t="s">
        <v>30</v>
      </c>
      <c r="C651" s="5" t="s">
        <v>16</v>
      </c>
      <c r="D651" s="4"/>
      <c r="E651" s="19">
        <v>1992.0</v>
      </c>
      <c r="G651" s="4" t="s">
        <v>3777</v>
      </c>
      <c r="H651" s="5" t="s">
        <v>2276</v>
      </c>
      <c r="I651" s="4" t="s">
        <v>3778</v>
      </c>
      <c r="J651" s="4" t="s">
        <v>3779</v>
      </c>
      <c r="K651" s="4" t="s">
        <v>3780</v>
      </c>
      <c r="L651" s="5" t="s">
        <v>3781</v>
      </c>
      <c r="M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 t="s">
        <v>3782</v>
      </c>
      <c r="B652" s="4" t="s">
        <v>107</v>
      </c>
      <c r="C652" s="5" t="s">
        <v>144</v>
      </c>
      <c r="D652" s="4"/>
      <c r="E652" s="19">
        <v>1985.0</v>
      </c>
      <c r="G652" s="4" t="s">
        <v>3783</v>
      </c>
      <c r="H652" s="5" t="s">
        <v>2276</v>
      </c>
      <c r="I652" s="4" t="s">
        <v>3784</v>
      </c>
      <c r="J652" s="4" t="s">
        <v>3785</v>
      </c>
      <c r="K652" s="4" t="s">
        <v>3786</v>
      </c>
      <c r="L652" s="5" t="s">
        <v>3787</v>
      </c>
      <c r="M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 t="s">
        <v>3788</v>
      </c>
      <c r="B653" s="4" t="s">
        <v>3789</v>
      </c>
      <c r="C653" s="5" t="s">
        <v>3790</v>
      </c>
      <c r="D653" s="4"/>
      <c r="E653" s="4"/>
      <c r="G653" s="4" t="s">
        <v>3791</v>
      </c>
      <c r="H653" s="5" t="s">
        <v>2276</v>
      </c>
      <c r="I653" s="4" t="s">
        <v>3792</v>
      </c>
      <c r="J653" s="4" t="s">
        <v>3793</v>
      </c>
      <c r="K653" s="4" t="s">
        <v>3794</v>
      </c>
      <c r="L653" s="5" t="s">
        <v>3795</v>
      </c>
      <c r="M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 t="s">
        <v>3796</v>
      </c>
      <c r="B654" s="4" t="s">
        <v>107</v>
      </c>
      <c r="C654" s="5" t="s">
        <v>299</v>
      </c>
      <c r="D654" s="4"/>
      <c r="E654" s="4"/>
      <c r="G654" s="4" t="s">
        <v>3797</v>
      </c>
      <c r="H654" s="5" t="s">
        <v>2276</v>
      </c>
      <c r="I654" s="4" t="s">
        <v>3798</v>
      </c>
      <c r="J654" s="4" t="s">
        <v>3799</v>
      </c>
      <c r="K654" s="5" t="s">
        <v>3800</v>
      </c>
      <c r="L654" s="4"/>
      <c r="M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 t="s">
        <v>3801</v>
      </c>
      <c r="B655" s="4" t="s">
        <v>15</v>
      </c>
      <c r="C655" s="5" t="s">
        <v>707</v>
      </c>
      <c r="D655" s="4"/>
      <c r="E655" s="4"/>
      <c r="G655" s="4" t="s">
        <v>3802</v>
      </c>
      <c r="H655" s="5" t="s">
        <v>2276</v>
      </c>
      <c r="I655" s="4" t="s">
        <v>3803</v>
      </c>
      <c r="J655" s="4" t="s">
        <v>3804</v>
      </c>
      <c r="K655" s="4" t="s">
        <v>3805</v>
      </c>
      <c r="L655" s="5" t="s">
        <v>3806</v>
      </c>
      <c r="M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 t="s">
        <v>3807</v>
      </c>
      <c r="B656" s="4" t="s">
        <v>78</v>
      </c>
      <c r="C656" s="5" t="s">
        <v>1076</v>
      </c>
      <c r="D656" s="4"/>
      <c r="E656" s="4"/>
      <c r="G656" s="4" t="s">
        <v>3808</v>
      </c>
      <c r="H656" s="5" t="s">
        <v>2276</v>
      </c>
      <c r="I656" s="4" t="s">
        <v>3809</v>
      </c>
      <c r="J656" s="4" t="s">
        <v>3810</v>
      </c>
      <c r="K656" s="4" t="s">
        <v>3811</v>
      </c>
      <c r="L656" s="5" t="s">
        <v>3812</v>
      </c>
      <c r="M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 t="s">
        <v>3813</v>
      </c>
      <c r="B657" s="4" t="s">
        <v>78</v>
      </c>
      <c r="C657" s="5" t="s">
        <v>16</v>
      </c>
      <c r="D657" s="4"/>
      <c r="E657" s="4"/>
      <c r="G657" s="4" t="s">
        <v>3814</v>
      </c>
      <c r="H657" s="5" t="s">
        <v>2276</v>
      </c>
      <c r="I657" s="4" t="s">
        <v>3815</v>
      </c>
      <c r="J657" s="4" t="s">
        <v>3816</v>
      </c>
      <c r="K657" s="4" t="s">
        <v>3817</v>
      </c>
      <c r="L657" s="5" t="s">
        <v>3818</v>
      </c>
      <c r="M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 t="s">
        <v>3819</v>
      </c>
      <c r="B658" s="4" t="s">
        <v>177</v>
      </c>
      <c r="C658" s="5" t="s">
        <v>364</v>
      </c>
      <c r="D658" s="4"/>
      <c r="E658" s="19">
        <v>1996.0</v>
      </c>
      <c r="G658" s="4" t="s">
        <v>3820</v>
      </c>
      <c r="H658" s="5" t="s">
        <v>2276</v>
      </c>
      <c r="I658" s="4" t="s">
        <v>3821</v>
      </c>
      <c r="J658" s="4" t="s">
        <v>3822</v>
      </c>
      <c r="K658" s="4" t="s">
        <v>3823</v>
      </c>
      <c r="L658" s="5" t="s">
        <v>3824</v>
      </c>
      <c r="M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 t="s">
        <v>3825</v>
      </c>
      <c r="B659" s="4" t="s">
        <v>177</v>
      </c>
      <c r="C659" s="5" t="s">
        <v>1018</v>
      </c>
      <c r="D659" s="4"/>
      <c r="E659" s="19">
        <v>1985.0</v>
      </c>
      <c r="G659" s="4" t="s">
        <v>3826</v>
      </c>
      <c r="H659" s="5" t="s">
        <v>2276</v>
      </c>
      <c r="I659" s="4" t="s">
        <v>3827</v>
      </c>
      <c r="J659" s="4" t="s">
        <v>3828</v>
      </c>
      <c r="K659" s="4" t="s">
        <v>3829</v>
      </c>
      <c r="L659" s="5" t="s">
        <v>3830</v>
      </c>
      <c r="M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 t="s">
        <v>3831</v>
      </c>
      <c r="B660" s="4" t="s">
        <v>30</v>
      </c>
      <c r="C660" s="5" t="s">
        <v>707</v>
      </c>
      <c r="D660" s="4"/>
      <c r="E660" s="4"/>
      <c r="F660" s="4"/>
      <c r="G660" s="4" t="s">
        <v>3832</v>
      </c>
      <c r="H660" s="5" t="s">
        <v>2276</v>
      </c>
      <c r="I660" s="5" t="s">
        <v>3833</v>
      </c>
      <c r="J660" s="4"/>
      <c r="K660" s="4" t="s">
        <v>3834</v>
      </c>
      <c r="L660" s="5" t="s">
        <v>3835</v>
      </c>
      <c r="M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 t="s">
        <v>3836</v>
      </c>
      <c r="B661" s="4" t="s">
        <v>23</v>
      </c>
      <c r="C661" s="5" t="s">
        <v>3500</v>
      </c>
      <c r="D661" s="4"/>
      <c r="E661" s="4"/>
      <c r="F661" s="4"/>
      <c r="G661" s="4" t="s">
        <v>3837</v>
      </c>
      <c r="H661" s="5" t="s">
        <v>2276</v>
      </c>
      <c r="I661" s="5" t="s">
        <v>3838</v>
      </c>
      <c r="J661" s="4"/>
      <c r="K661" s="4" t="s">
        <v>3839</v>
      </c>
      <c r="L661" s="5" t="s">
        <v>3840</v>
      </c>
      <c r="M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 t="s">
        <v>3841</v>
      </c>
      <c r="B662" s="4" t="s">
        <v>78</v>
      </c>
      <c r="C662" s="5" t="s">
        <v>3842</v>
      </c>
      <c r="D662" s="4"/>
      <c r="E662" s="4"/>
      <c r="F662" s="4"/>
      <c r="G662" s="4" t="s">
        <v>3843</v>
      </c>
      <c r="H662" s="5" t="s">
        <v>2276</v>
      </c>
      <c r="I662" s="4" t="s">
        <v>3844</v>
      </c>
      <c r="J662" s="5" t="s">
        <v>3844</v>
      </c>
      <c r="K662" s="4"/>
      <c r="L662" s="5" t="s">
        <v>3845</v>
      </c>
      <c r="M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 t="s">
        <v>3846</v>
      </c>
      <c r="B663" s="4" t="s">
        <v>107</v>
      </c>
      <c r="C663" s="5" t="s">
        <v>144</v>
      </c>
      <c r="D663" s="4"/>
      <c r="E663" s="4"/>
      <c r="F663" s="4"/>
      <c r="G663" s="4" t="s">
        <v>3847</v>
      </c>
      <c r="H663" s="5" t="s">
        <v>2276</v>
      </c>
      <c r="I663" s="4" t="s">
        <v>2678</v>
      </c>
      <c r="J663" s="4" t="s">
        <v>3848</v>
      </c>
      <c r="K663" s="4" t="s">
        <v>2679</v>
      </c>
      <c r="L663" s="5" t="s">
        <v>3849</v>
      </c>
      <c r="M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 t="s">
        <v>3850</v>
      </c>
      <c r="B664" s="4" t="s">
        <v>23</v>
      </c>
      <c r="C664" s="5" t="s">
        <v>1076</v>
      </c>
      <c r="D664" s="4"/>
      <c r="E664" s="4"/>
      <c r="F664" s="4"/>
      <c r="G664" s="4" t="s">
        <v>3851</v>
      </c>
      <c r="H664" s="5" t="s">
        <v>2276</v>
      </c>
      <c r="I664" s="5" t="s">
        <v>3852</v>
      </c>
      <c r="J664" s="4"/>
      <c r="K664" s="4" t="s">
        <v>3853</v>
      </c>
      <c r="L664" s="5" t="s">
        <v>3854</v>
      </c>
      <c r="M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 t="s">
        <v>3855</v>
      </c>
      <c r="B665" s="4" t="s">
        <v>78</v>
      </c>
      <c r="C665" s="5" t="s">
        <v>1063</v>
      </c>
      <c r="D665" s="4"/>
      <c r="E665" s="4"/>
      <c r="F665" s="4"/>
      <c r="G665" s="4" t="s">
        <v>3856</v>
      </c>
      <c r="H665" s="5" t="s">
        <v>2276</v>
      </c>
      <c r="I665" s="4" t="s">
        <v>3857</v>
      </c>
      <c r="J665" s="4" t="s">
        <v>3858</v>
      </c>
      <c r="K665" s="5" t="s">
        <v>3859</v>
      </c>
      <c r="L665" s="4"/>
      <c r="M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 t="s">
        <v>3860</v>
      </c>
      <c r="B666" s="4" t="s">
        <v>177</v>
      </c>
      <c r="C666" s="5" t="s">
        <v>269</v>
      </c>
      <c r="D666" s="4"/>
      <c r="E666" s="4"/>
      <c r="F666" s="4"/>
      <c r="G666" s="4" t="s">
        <v>3861</v>
      </c>
      <c r="H666" s="5" t="s">
        <v>2276</v>
      </c>
      <c r="I666" s="4" t="s">
        <v>3862</v>
      </c>
      <c r="J666" s="4" t="s">
        <v>3863</v>
      </c>
      <c r="K666" s="4" t="s">
        <v>3864</v>
      </c>
      <c r="L666" s="5" t="s">
        <v>3865</v>
      </c>
      <c r="M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 t="s">
        <v>3866</v>
      </c>
      <c r="B667" s="4" t="s">
        <v>30</v>
      </c>
      <c r="C667" s="5" t="s">
        <v>227</v>
      </c>
      <c r="D667" s="4"/>
      <c r="E667" s="4"/>
      <c r="F667" s="4"/>
      <c r="G667" s="4" t="s">
        <v>3867</v>
      </c>
      <c r="H667" s="5" t="s">
        <v>2276</v>
      </c>
      <c r="I667" s="4" t="s">
        <v>3868</v>
      </c>
      <c r="J667" s="4" t="s">
        <v>3869</v>
      </c>
      <c r="K667" s="4" t="s">
        <v>3870</v>
      </c>
      <c r="L667" s="5" t="s">
        <v>3871</v>
      </c>
      <c r="M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 t="s">
        <v>3872</v>
      </c>
      <c r="B668" s="4" t="s">
        <v>78</v>
      </c>
      <c r="C668" s="5" t="s">
        <v>401</v>
      </c>
      <c r="D668" s="4"/>
      <c r="E668" s="4"/>
      <c r="F668" s="4"/>
      <c r="G668" s="4" t="s">
        <v>3873</v>
      </c>
      <c r="H668" s="5" t="s">
        <v>2276</v>
      </c>
      <c r="I668" s="5" t="s">
        <v>3874</v>
      </c>
      <c r="J668" s="4"/>
      <c r="K668" s="4" t="s">
        <v>3875</v>
      </c>
      <c r="L668" s="5" t="s">
        <v>3876</v>
      </c>
      <c r="M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 t="s">
        <v>3877</v>
      </c>
      <c r="B669" s="4" t="s">
        <v>177</v>
      </c>
      <c r="C669" s="4" t="s">
        <v>118</v>
      </c>
      <c r="D669" s="5" t="s">
        <v>51</v>
      </c>
      <c r="E669" s="4"/>
      <c r="F669" s="4"/>
      <c r="G669" s="4" t="s">
        <v>3878</v>
      </c>
      <c r="H669" s="5" t="s">
        <v>2276</v>
      </c>
      <c r="I669" s="4" t="s">
        <v>3879</v>
      </c>
      <c r="J669" s="4" t="s">
        <v>3880</v>
      </c>
      <c r="K669" s="4" t="s">
        <v>3881</v>
      </c>
      <c r="L669" s="5" t="s">
        <v>3882</v>
      </c>
      <c r="M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 t="s">
        <v>3883</v>
      </c>
      <c r="B670" s="4" t="s">
        <v>78</v>
      </c>
      <c r="C670" s="5" t="s">
        <v>1018</v>
      </c>
      <c r="D670" s="4"/>
      <c r="E670" s="4"/>
      <c r="F670" s="4"/>
      <c r="G670" s="4" t="s">
        <v>3884</v>
      </c>
      <c r="H670" s="5" t="s">
        <v>2276</v>
      </c>
      <c r="I670" s="4" t="s">
        <v>3885</v>
      </c>
      <c r="J670" s="4" t="s">
        <v>3886</v>
      </c>
      <c r="K670" s="4" t="s">
        <v>3887</v>
      </c>
      <c r="L670" s="5" t="s">
        <v>3888</v>
      </c>
      <c r="M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 t="s">
        <v>3889</v>
      </c>
      <c r="B671" s="4" t="s">
        <v>293</v>
      </c>
      <c r="C671" s="4" t="s">
        <v>50</v>
      </c>
      <c r="D671" s="5" t="s">
        <v>3890</v>
      </c>
      <c r="E671" s="4"/>
      <c r="F671" s="4"/>
      <c r="G671" s="4" t="s">
        <v>3891</v>
      </c>
      <c r="H671" s="5" t="s">
        <v>2276</v>
      </c>
      <c r="I671" s="4"/>
      <c r="J671" s="4"/>
      <c r="K671" s="4" t="s">
        <v>3892</v>
      </c>
      <c r="L671" s="5" t="s">
        <v>3893</v>
      </c>
      <c r="M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 t="s">
        <v>3894</v>
      </c>
      <c r="B672" s="4" t="s">
        <v>78</v>
      </c>
      <c r="C672" s="5" t="s">
        <v>2228</v>
      </c>
      <c r="D672" s="4"/>
      <c r="E672" s="4"/>
      <c r="F672" s="4"/>
      <c r="G672" s="4" t="s">
        <v>3895</v>
      </c>
      <c r="H672" s="5" t="s">
        <v>2276</v>
      </c>
      <c r="I672" s="5" t="s">
        <v>3896</v>
      </c>
      <c r="J672" s="4"/>
      <c r="K672" s="4"/>
      <c r="L672" s="5" t="s">
        <v>3897</v>
      </c>
      <c r="M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 t="s">
        <v>3898</v>
      </c>
      <c r="B673" s="4" t="s">
        <v>163</v>
      </c>
      <c r="C673" s="5" t="s">
        <v>65</v>
      </c>
      <c r="D673" s="4"/>
      <c r="E673" s="4"/>
      <c r="F673" s="4"/>
      <c r="G673" s="4" t="s">
        <v>3899</v>
      </c>
      <c r="H673" s="5" t="s">
        <v>2276</v>
      </c>
      <c r="I673" s="4" t="s">
        <v>3900</v>
      </c>
      <c r="J673" s="4" t="s">
        <v>3901</v>
      </c>
      <c r="K673" s="4" t="s">
        <v>3902</v>
      </c>
      <c r="L673" s="5" t="s">
        <v>3903</v>
      </c>
      <c r="M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 t="s">
        <v>3904</v>
      </c>
      <c r="B674" s="4" t="s">
        <v>78</v>
      </c>
      <c r="C674" s="5" t="s">
        <v>269</v>
      </c>
      <c r="D674" s="4"/>
      <c r="E674" s="4"/>
      <c r="F674" s="4"/>
      <c r="G674" s="4" t="s">
        <v>3905</v>
      </c>
      <c r="H674" s="5" t="s">
        <v>2276</v>
      </c>
      <c r="I674" s="5" t="s">
        <v>3906</v>
      </c>
      <c r="J674" s="4"/>
      <c r="K674" s="4" t="s">
        <v>3907</v>
      </c>
      <c r="L674" s="5" t="s">
        <v>3908</v>
      </c>
      <c r="M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 t="s">
        <v>3909</v>
      </c>
      <c r="B675" s="4" t="s">
        <v>30</v>
      </c>
      <c r="C675" s="4" t="s">
        <v>3910</v>
      </c>
      <c r="D675" s="5" t="s">
        <v>51</v>
      </c>
      <c r="E675" s="4"/>
      <c r="F675" s="4"/>
      <c r="G675" s="4" t="s">
        <v>3911</v>
      </c>
      <c r="H675" s="5" t="s">
        <v>2276</v>
      </c>
      <c r="I675" s="4" t="s">
        <v>3912</v>
      </c>
      <c r="J675" s="4" t="s">
        <v>3913</v>
      </c>
      <c r="K675" s="4" t="s">
        <v>3914</v>
      </c>
      <c r="L675" s="5" t="s">
        <v>3915</v>
      </c>
      <c r="M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 t="s">
        <v>3916</v>
      </c>
      <c r="B676" s="4" t="s">
        <v>30</v>
      </c>
      <c r="C676" s="5" t="s">
        <v>720</v>
      </c>
      <c r="D676" s="4"/>
      <c r="E676" s="4"/>
      <c r="F676" s="4"/>
      <c r="G676" s="4" t="s">
        <v>3917</v>
      </c>
      <c r="H676" s="5" t="s">
        <v>2276</v>
      </c>
      <c r="I676" s="4" t="s">
        <v>3918</v>
      </c>
      <c r="J676" s="4" t="s">
        <v>3919</v>
      </c>
      <c r="K676" s="4" t="s">
        <v>3920</v>
      </c>
      <c r="L676" s="5" t="s">
        <v>3921</v>
      </c>
      <c r="M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 t="s">
        <v>3922</v>
      </c>
      <c r="B677" s="4" t="s">
        <v>358</v>
      </c>
      <c r="C677" s="5" t="s">
        <v>3923</v>
      </c>
      <c r="D677" s="4"/>
      <c r="E677" s="4"/>
      <c r="F677" s="4"/>
      <c r="G677" s="4" t="s">
        <v>3924</v>
      </c>
      <c r="H677" s="5" t="s">
        <v>2276</v>
      </c>
      <c r="I677" s="4" t="s">
        <v>3925</v>
      </c>
      <c r="J677" s="4" t="s">
        <v>3926</v>
      </c>
      <c r="K677" s="4" t="s">
        <v>3927</v>
      </c>
      <c r="L677" s="5" t="s">
        <v>3928</v>
      </c>
      <c r="M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 t="s">
        <v>3929</v>
      </c>
      <c r="B678" s="4" t="s">
        <v>107</v>
      </c>
      <c r="C678" s="4" t="s">
        <v>37</v>
      </c>
      <c r="D678" s="5" t="s">
        <v>1568</v>
      </c>
      <c r="E678" s="4"/>
      <c r="F678" s="4"/>
      <c r="G678" s="4" t="s">
        <v>3930</v>
      </c>
      <c r="H678" s="5" t="s">
        <v>2276</v>
      </c>
      <c r="I678" s="4" t="s">
        <v>3931</v>
      </c>
      <c r="J678" s="4" t="s">
        <v>3932</v>
      </c>
      <c r="K678" s="4" t="s">
        <v>3933</v>
      </c>
      <c r="L678" s="5" t="s">
        <v>3934</v>
      </c>
      <c r="M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</sheetData>
  <hyperlinks>
    <hyperlink r:id="rId1" ref="L626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6.75"/>
    <col customWidth="1" min="7" max="7" width="22.75"/>
  </cols>
  <sheetData>
    <row r="1">
      <c r="A1" s="22" t="s">
        <v>3935</v>
      </c>
      <c r="B1" s="22" t="s">
        <v>5</v>
      </c>
      <c r="C1" s="22" t="s">
        <v>6</v>
      </c>
      <c r="D1" s="22" t="s">
        <v>3936</v>
      </c>
      <c r="E1" s="22" t="s">
        <v>3937</v>
      </c>
      <c r="F1" s="22" t="s">
        <v>3938</v>
      </c>
      <c r="G1" s="22" t="s">
        <v>3939</v>
      </c>
      <c r="H1" s="22" t="s">
        <v>3940</v>
      </c>
    </row>
    <row r="2">
      <c r="A2" s="22" t="s">
        <v>3941</v>
      </c>
      <c r="B2" s="22" t="s">
        <v>3942</v>
      </c>
      <c r="C2" s="22" t="s">
        <v>132</v>
      </c>
      <c r="E2" s="23" t="s">
        <v>3943</v>
      </c>
      <c r="F2" s="23" t="s">
        <v>3944</v>
      </c>
      <c r="G2" s="22" t="s">
        <v>3945</v>
      </c>
      <c r="H2" s="24" t="s">
        <v>3946</v>
      </c>
    </row>
    <row r="3">
      <c r="A3" s="22" t="s">
        <v>3947</v>
      </c>
      <c r="B3" s="22" t="s">
        <v>3948</v>
      </c>
      <c r="C3" s="22" t="s">
        <v>132</v>
      </c>
      <c r="E3" s="23" t="s">
        <v>3949</v>
      </c>
      <c r="F3" s="23" t="s">
        <v>3950</v>
      </c>
      <c r="G3" s="22" t="s">
        <v>3951</v>
      </c>
      <c r="H3" s="24" t="s">
        <v>3952</v>
      </c>
    </row>
    <row r="4">
      <c r="A4" s="22" t="s">
        <v>3953</v>
      </c>
      <c r="B4" s="22" t="s">
        <v>3954</v>
      </c>
      <c r="C4" s="22" t="s">
        <v>132</v>
      </c>
      <c r="E4" s="23" t="s">
        <v>3955</v>
      </c>
      <c r="F4" s="23" t="s">
        <v>3956</v>
      </c>
      <c r="G4" s="22" t="s">
        <v>3957</v>
      </c>
      <c r="H4" s="22"/>
    </row>
    <row r="5">
      <c r="A5" s="22" t="s">
        <v>3958</v>
      </c>
      <c r="B5" s="22" t="s">
        <v>3959</v>
      </c>
      <c r="C5" s="22" t="s">
        <v>263</v>
      </c>
      <c r="E5" s="23" t="s">
        <v>3960</v>
      </c>
      <c r="F5" s="23"/>
      <c r="G5" s="22" t="s">
        <v>3961</v>
      </c>
      <c r="H5" s="24" t="s">
        <v>3962</v>
      </c>
    </row>
    <row r="6">
      <c r="A6" s="22" t="s">
        <v>3963</v>
      </c>
      <c r="B6" s="22" t="s">
        <v>3964</v>
      </c>
      <c r="C6" s="22" t="s">
        <v>395</v>
      </c>
      <c r="E6" s="23" t="s">
        <v>3965</v>
      </c>
      <c r="F6" s="23" t="s">
        <v>3966</v>
      </c>
      <c r="G6" s="22" t="s">
        <v>3967</v>
      </c>
      <c r="H6" s="24" t="s">
        <v>3968</v>
      </c>
    </row>
    <row r="7">
      <c r="A7" s="22" t="s">
        <v>3969</v>
      </c>
      <c r="B7" s="22"/>
      <c r="C7" s="22" t="s">
        <v>1649</v>
      </c>
      <c r="E7" s="23"/>
      <c r="F7" s="23"/>
      <c r="G7" s="22" t="s">
        <v>3970</v>
      </c>
      <c r="H7" s="24" t="s">
        <v>3971</v>
      </c>
    </row>
    <row r="8">
      <c r="A8" s="22" t="s">
        <v>3972</v>
      </c>
      <c r="B8" s="22" t="s">
        <v>3973</v>
      </c>
      <c r="C8" s="22" t="s">
        <v>1845</v>
      </c>
      <c r="E8" s="23" t="s">
        <v>3974</v>
      </c>
      <c r="F8" s="23"/>
      <c r="G8" s="22" t="s">
        <v>3975</v>
      </c>
      <c r="H8" s="24" t="s">
        <v>3976</v>
      </c>
    </row>
    <row r="9">
      <c r="A9" s="22" t="s">
        <v>3977</v>
      </c>
      <c r="B9" s="22" t="s">
        <v>3978</v>
      </c>
      <c r="C9" s="22" t="s">
        <v>2193</v>
      </c>
      <c r="E9" s="23" t="s">
        <v>3979</v>
      </c>
      <c r="F9" s="23" t="s">
        <v>3980</v>
      </c>
      <c r="G9" s="22" t="s">
        <v>3981</v>
      </c>
      <c r="H9" s="24" t="s">
        <v>3982</v>
      </c>
    </row>
    <row r="10">
      <c r="A10" s="22" t="s">
        <v>3983</v>
      </c>
      <c r="B10" s="22" t="s">
        <v>3984</v>
      </c>
      <c r="C10" s="22" t="s">
        <v>2193</v>
      </c>
      <c r="E10" s="23" t="s">
        <v>3985</v>
      </c>
      <c r="F10" s="23" t="s">
        <v>3986</v>
      </c>
      <c r="G10" s="22" t="s">
        <v>3987</v>
      </c>
      <c r="H10" s="24" t="s">
        <v>3988</v>
      </c>
    </row>
    <row r="11">
      <c r="A11" s="22" t="s">
        <v>3989</v>
      </c>
      <c r="B11" s="22" t="s">
        <v>3990</v>
      </c>
      <c r="C11" s="22" t="s">
        <v>2193</v>
      </c>
      <c r="E11" s="23" t="s">
        <v>3991</v>
      </c>
      <c r="F11" s="23" t="s">
        <v>3992</v>
      </c>
      <c r="G11" s="22" t="s">
        <v>3993</v>
      </c>
      <c r="H11" s="24" t="s">
        <v>3994</v>
      </c>
    </row>
    <row r="12">
      <c r="A12" s="22" t="s">
        <v>3995</v>
      </c>
      <c r="B12" s="22" t="s">
        <v>3996</v>
      </c>
      <c r="C12" s="22" t="s">
        <v>2276</v>
      </c>
      <c r="E12" s="23" t="s">
        <v>3997</v>
      </c>
      <c r="F12" s="23" t="s">
        <v>3998</v>
      </c>
      <c r="G12" s="22"/>
      <c r="H12" s="24" t="s">
        <v>3999</v>
      </c>
    </row>
    <row r="13">
      <c r="A13" s="22" t="s">
        <v>4000</v>
      </c>
      <c r="B13" s="22" t="s">
        <v>4001</v>
      </c>
      <c r="C13" s="22" t="s">
        <v>2276</v>
      </c>
      <c r="E13" s="23" t="s">
        <v>4002</v>
      </c>
      <c r="F13" s="23"/>
      <c r="G13" s="22" t="s">
        <v>4003</v>
      </c>
      <c r="H13" s="24" t="s">
        <v>4004</v>
      </c>
    </row>
    <row r="14">
      <c r="A14" s="22" t="s">
        <v>4005</v>
      </c>
      <c r="B14" s="22" t="s">
        <v>4006</v>
      </c>
      <c r="C14" s="22" t="s">
        <v>2276</v>
      </c>
      <c r="E14" s="23" t="s">
        <v>4007</v>
      </c>
      <c r="F14" s="23" t="s">
        <v>4008</v>
      </c>
      <c r="G14" s="22" t="s">
        <v>4009</v>
      </c>
      <c r="H14" s="24" t="s">
        <v>4010</v>
      </c>
    </row>
    <row r="15">
      <c r="A15" s="22" t="s">
        <v>4011</v>
      </c>
      <c r="B15" s="22" t="s">
        <v>4012</v>
      </c>
      <c r="C15" s="22" t="s">
        <v>2276</v>
      </c>
      <c r="E15" s="23" t="s">
        <v>4013</v>
      </c>
      <c r="F15" s="23" t="s">
        <v>4014</v>
      </c>
      <c r="G15" s="22" t="s">
        <v>4015</v>
      </c>
      <c r="H15" s="24" t="s">
        <v>4016</v>
      </c>
    </row>
    <row r="16">
      <c r="A16" s="22" t="s">
        <v>4017</v>
      </c>
      <c r="B16" s="22" t="s">
        <v>4018</v>
      </c>
      <c r="C16" s="22" t="s">
        <v>2276</v>
      </c>
      <c r="E16" s="23" t="s">
        <v>4019</v>
      </c>
      <c r="F16" s="23" t="s">
        <v>4020</v>
      </c>
      <c r="G16" s="22"/>
      <c r="H16" s="24" t="s">
        <v>4021</v>
      </c>
    </row>
    <row r="17">
      <c r="A17" s="22" t="s">
        <v>4022</v>
      </c>
      <c r="B17" s="22" t="s">
        <v>4023</v>
      </c>
      <c r="C17" s="22" t="s">
        <v>2276</v>
      </c>
      <c r="E17" s="23" t="s">
        <v>4024</v>
      </c>
      <c r="F17" s="23" t="s">
        <v>4025</v>
      </c>
      <c r="G17" s="22" t="s">
        <v>4026</v>
      </c>
      <c r="H17" s="24" t="s">
        <v>4027</v>
      </c>
    </row>
    <row r="18">
      <c r="A18" s="22" t="s">
        <v>4028</v>
      </c>
      <c r="B18" s="22" t="s">
        <v>4029</v>
      </c>
      <c r="C18" s="22" t="s">
        <v>2276</v>
      </c>
      <c r="E18" s="23" t="s">
        <v>4030</v>
      </c>
      <c r="F18" s="23" t="s">
        <v>4031</v>
      </c>
      <c r="G18" s="22" t="s">
        <v>4032</v>
      </c>
      <c r="H18" s="24" t="s">
        <v>4033</v>
      </c>
    </row>
    <row r="19">
      <c r="A19" s="22" t="s">
        <v>4034</v>
      </c>
      <c r="B19" s="22" t="s">
        <v>4035</v>
      </c>
      <c r="C19" s="22" t="s">
        <v>2276</v>
      </c>
      <c r="E19" s="23" t="s">
        <v>4036</v>
      </c>
      <c r="F19" s="23" t="s">
        <v>4037</v>
      </c>
      <c r="G19" s="22" t="s">
        <v>4038</v>
      </c>
      <c r="H19" s="24" t="s">
        <v>4039</v>
      </c>
    </row>
    <row r="20">
      <c r="A20" s="22" t="s">
        <v>4040</v>
      </c>
      <c r="B20" s="22" t="s">
        <v>4041</v>
      </c>
      <c r="C20" s="22" t="s">
        <v>2276</v>
      </c>
      <c r="E20" s="23" t="s">
        <v>4042</v>
      </c>
      <c r="F20" s="23"/>
      <c r="G20" s="22" t="s">
        <v>4043</v>
      </c>
      <c r="H20" s="24" t="s">
        <v>4044</v>
      </c>
    </row>
    <row r="21">
      <c r="A21" s="22" t="s">
        <v>4045</v>
      </c>
      <c r="B21" s="22" t="s">
        <v>4046</v>
      </c>
      <c r="C21" s="22" t="s">
        <v>2276</v>
      </c>
      <c r="E21" s="23" t="s">
        <v>4047</v>
      </c>
      <c r="F21" s="23"/>
      <c r="G21" s="22" t="s">
        <v>4048</v>
      </c>
      <c r="H21" s="24" t="s">
        <v>4049</v>
      </c>
    </row>
    <row r="22">
      <c r="A22" s="22" t="s">
        <v>4050</v>
      </c>
      <c r="B22" s="22" t="s">
        <v>4051</v>
      </c>
      <c r="C22" s="22" t="s">
        <v>2276</v>
      </c>
      <c r="E22" s="23" t="s">
        <v>4052</v>
      </c>
      <c r="F22" s="23"/>
      <c r="G22" s="22" t="s">
        <v>4053</v>
      </c>
      <c r="H22" s="24" t="s">
        <v>4054</v>
      </c>
    </row>
    <row r="23">
      <c r="A23" s="22" t="s">
        <v>4055</v>
      </c>
      <c r="B23" s="22" t="s">
        <v>4056</v>
      </c>
      <c r="C23" s="22" t="s">
        <v>2276</v>
      </c>
      <c r="E23" s="23" t="s">
        <v>4057</v>
      </c>
      <c r="F23" s="23" t="s">
        <v>4058</v>
      </c>
      <c r="G23" s="22" t="s">
        <v>4059</v>
      </c>
      <c r="H23" s="24" t="s">
        <v>4060</v>
      </c>
    </row>
    <row r="24">
      <c r="A24" s="22" t="s">
        <v>4061</v>
      </c>
      <c r="B24" s="22" t="s">
        <v>4062</v>
      </c>
      <c r="C24" s="22" t="s">
        <v>2276</v>
      </c>
      <c r="E24" s="23" t="s">
        <v>4063</v>
      </c>
      <c r="F24" s="23"/>
      <c r="G24" s="22" t="s">
        <v>4064</v>
      </c>
      <c r="H24" s="24" t="s">
        <v>4065</v>
      </c>
    </row>
    <row r="25">
      <c r="A25" s="22" t="s">
        <v>4066</v>
      </c>
      <c r="B25" s="22" t="s">
        <v>4067</v>
      </c>
      <c r="C25" s="22"/>
      <c r="E25" s="23" t="s">
        <v>4068</v>
      </c>
      <c r="F25" s="23" t="s">
        <v>4069</v>
      </c>
      <c r="G25" s="22" t="s">
        <v>4070</v>
      </c>
      <c r="H25" s="24" t="s">
        <v>4071</v>
      </c>
    </row>
    <row r="26">
      <c r="A26" s="25"/>
      <c r="B26" s="25"/>
      <c r="C26" s="25"/>
    </row>
    <row r="27">
      <c r="A27" s="25"/>
      <c r="B27" s="25"/>
      <c r="C27" s="25"/>
    </row>
    <row r="28">
      <c r="A28" s="25"/>
      <c r="B28" s="25"/>
      <c r="C28" s="25"/>
    </row>
    <row r="29">
      <c r="A29" s="25"/>
      <c r="B29" s="25"/>
      <c r="C29" s="25"/>
    </row>
    <row r="30">
      <c r="A30" s="25"/>
      <c r="B30" s="25"/>
      <c r="C30" s="25"/>
    </row>
    <row r="31">
      <c r="A31" s="25"/>
      <c r="B31" s="25"/>
      <c r="C31" s="25"/>
    </row>
    <row r="32">
      <c r="A32" s="25"/>
      <c r="B32" s="25"/>
      <c r="C32" s="25"/>
    </row>
    <row r="33">
      <c r="A33" s="25"/>
      <c r="B33" s="25"/>
      <c r="C33" s="25"/>
    </row>
    <row r="34">
      <c r="A34" s="25"/>
      <c r="B34" s="25"/>
      <c r="C34" s="25"/>
    </row>
    <row r="35">
      <c r="A35" s="25"/>
      <c r="B35" s="25"/>
      <c r="C35" s="25"/>
    </row>
    <row r="36">
      <c r="A36" s="25"/>
      <c r="B36" s="25"/>
      <c r="C36" s="25"/>
    </row>
    <row r="37">
      <c r="A37" s="25"/>
      <c r="B37" s="25"/>
      <c r="C37" s="25"/>
    </row>
    <row r="38">
      <c r="A38" s="25"/>
      <c r="B38" s="25"/>
      <c r="C38" s="25"/>
    </row>
    <row r="39">
      <c r="A39" s="25"/>
      <c r="B39" s="25"/>
      <c r="C39" s="25"/>
    </row>
    <row r="40">
      <c r="A40" s="25"/>
      <c r="B40" s="25"/>
      <c r="C40" s="25"/>
    </row>
    <row r="41">
      <c r="A41" s="25"/>
      <c r="B41" s="25"/>
      <c r="C41" s="25"/>
    </row>
    <row r="42">
      <c r="A42" s="25"/>
      <c r="B42" s="25"/>
      <c r="C42" s="25"/>
    </row>
    <row r="43">
      <c r="A43" s="25"/>
      <c r="B43" s="25"/>
      <c r="C43" s="25"/>
    </row>
    <row r="44">
      <c r="A44" s="25"/>
      <c r="B44" s="25"/>
      <c r="C44" s="25"/>
    </row>
    <row r="45">
      <c r="A45" s="25"/>
      <c r="B45" s="25"/>
      <c r="C45" s="25"/>
    </row>
    <row r="46">
      <c r="A46" s="25"/>
      <c r="B46" s="25"/>
      <c r="C46" s="25"/>
    </row>
    <row r="47">
      <c r="A47" s="25"/>
      <c r="B47" s="25"/>
      <c r="C47" s="25"/>
    </row>
    <row r="48">
      <c r="A48" s="25"/>
      <c r="B48" s="25"/>
      <c r="C48" s="25"/>
    </row>
    <row r="49">
      <c r="B49" s="25"/>
      <c r="C49" s="25"/>
    </row>
    <row r="50">
      <c r="B50" s="25"/>
    </row>
  </sheetData>
  <hyperlinks>
    <hyperlink r:id="rId1" ref="H2"/>
    <hyperlink r:id="rId2" ref="H3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4072</v>
      </c>
    </row>
    <row r="2">
      <c r="A2" s="27" t="s">
        <v>3935</v>
      </c>
      <c r="B2" s="27" t="s">
        <v>4073</v>
      </c>
      <c r="C2" s="27" t="s">
        <v>4</v>
      </c>
      <c r="D2" s="27" t="s">
        <v>5</v>
      </c>
      <c r="E2" s="27" t="s">
        <v>6</v>
      </c>
      <c r="F2" s="27" t="s">
        <v>3936</v>
      </c>
      <c r="G2" s="27" t="s">
        <v>3937</v>
      </c>
      <c r="H2" s="27" t="s">
        <v>3938</v>
      </c>
      <c r="I2" s="27" t="s">
        <v>3939</v>
      </c>
      <c r="J2" s="27" t="s">
        <v>3940</v>
      </c>
      <c r="K2" s="27" t="s">
        <v>4074</v>
      </c>
      <c r="L2" s="27" t="s">
        <v>11</v>
      </c>
      <c r="M2" s="27" t="s">
        <v>12</v>
      </c>
      <c r="N2" s="27" t="s">
        <v>13</v>
      </c>
    </row>
    <row r="3">
      <c r="A3" s="25" t="s">
        <v>4075</v>
      </c>
      <c r="D3" s="25" t="s">
        <v>4076</v>
      </c>
      <c r="E3" s="25" t="s">
        <v>4077</v>
      </c>
      <c r="F3" s="28"/>
      <c r="G3" s="25" t="s">
        <v>4078</v>
      </c>
      <c r="H3" s="25" t="s">
        <v>4079</v>
      </c>
      <c r="I3" s="25" t="s">
        <v>4080</v>
      </c>
      <c r="J3" s="29" t="s">
        <v>4081</v>
      </c>
      <c r="M3" s="28"/>
      <c r="N3" s="28"/>
    </row>
    <row r="4">
      <c r="A4" s="25" t="s">
        <v>4082</v>
      </c>
      <c r="D4" s="25" t="s">
        <v>4083</v>
      </c>
      <c r="E4" s="25" t="s">
        <v>4077</v>
      </c>
      <c r="F4" s="28"/>
      <c r="G4" s="25" t="s">
        <v>4084</v>
      </c>
      <c r="H4" s="25" t="s">
        <v>4085</v>
      </c>
      <c r="I4" s="25" t="s">
        <v>4086</v>
      </c>
      <c r="J4" s="29" t="s">
        <v>4087</v>
      </c>
    </row>
    <row r="5">
      <c r="A5" s="25" t="s">
        <v>4088</v>
      </c>
      <c r="D5" s="25" t="s">
        <v>4089</v>
      </c>
      <c r="E5" s="25" t="s">
        <v>4077</v>
      </c>
      <c r="F5" s="28"/>
      <c r="G5" s="25" t="s">
        <v>4090</v>
      </c>
      <c r="I5" s="25" t="s">
        <v>4091</v>
      </c>
      <c r="J5" s="29" t="s">
        <v>4092</v>
      </c>
      <c r="M5" s="28"/>
      <c r="N5" s="28"/>
    </row>
    <row r="6">
      <c r="A6" s="25" t="s">
        <v>4093</v>
      </c>
      <c r="C6" s="28"/>
      <c r="D6" s="25" t="s">
        <v>4094</v>
      </c>
      <c r="E6" s="25" t="s">
        <v>18</v>
      </c>
      <c r="F6" s="28"/>
      <c r="G6" s="25" t="s">
        <v>4095</v>
      </c>
      <c r="I6" s="25" t="s">
        <v>4096</v>
      </c>
      <c r="J6" s="29" t="s">
        <v>4097</v>
      </c>
      <c r="M6" s="28"/>
      <c r="N6" s="28"/>
    </row>
    <row r="7">
      <c r="A7" s="25" t="s">
        <v>4098</v>
      </c>
      <c r="D7" s="25" t="s">
        <v>4099</v>
      </c>
      <c r="E7" s="25" t="s">
        <v>18</v>
      </c>
      <c r="F7" s="28"/>
      <c r="G7" s="25" t="s">
        <v>4100</v>
      </c>
      <c r="I7" s="28"/>
      <c r="J7" s="29" t="s">
        <v>4101</v>
      </c>
      <c r="N7" s="28"/>
    </row>
    <row r="8">
      <c r="A8" s="25" t="s">
        <v>4102</v>
      </c>
      <c r="D8" s="25" t="s">
        <v>4103</v>
      </c>
      <c r="E8" s="25" t="s">
        <v>18</v>
      </c>
      <c r="F8" s="28"/>
      <c r="G8" s="28"/>
      <c r="H8" s="28"/>
      <c r="I8" s="28"/>
      <c r="J8" s="29" t="s">
        <v>4104</v>
      </c>
      <c r="N8" s="28"/>
    </row>
    <row r="9">
      <c r="A9" s="25" t="s">
        <v>4105</v>
      </c>
      <c r="D9" s="25" t="s">
        <v>4106</v>
      </c>
      <c r="E9" s="25" t="s">
        <v>18</v>
      </c>
      <c r="F9" s="28"/>
      <c r="G9" s="25" t="s">
        <v>4107</v>
      </c>
      <c r="H9" s="25" t="s">
        <v>4108</v>
      </c>
      <c r="I9" s="25" t="s">
        <v>4109</v>
      </c>
      <c r="J9" s="29" t="s">
        <v>4110</v>
      </c>
      <c r="L9" s="28"/>
      <c r="M9" s="28"/>
      <c r="N9" s="28"/>
    </row>
    <row r="10">
      <c r="A10" s="25" t="s">
        <v>4111</v>
      </c>
      <c r="D10" s="25" t="s">
        <v>4112</v>
      </c>
      <c r="E10" s="25" t="s">
        <v>18</v>
      </c>
      <c r="F10" s="28"/>
      <c r="G10" s="25" t="s">
        <v>4113</v>
      </c>
      <c r="H10" s="25" t="s">
        <v>4114</v>
      </c>
      <c r="I10" s="25" t="s">
        <v>4115</v>
      </c>
      <c r="J10" s="29" t="s">
        <v>4116</v>
      </c>
      <c r="N10" s="28"/>
    </row>
    <row r="11">
      <c r="A11" s="25" t="s">
        <v>4117</v>
      </c>
      <c r="B11" s="28"/>
      <c r="C11" s="28"/>
      <c r="D11" s="25" t="s">
        <v>4118</v>
      </c>
      <c r="E11" s="25" t="s">
        <v>53</v>
      </c>
      <c r="F11" s="28"/>
      <c r="G11" s="25" t="s">
        <v>4119</v>
      </c>
      <c r="H11" s="25" t="s">
        <v>4120</v>
      </c>
      <c r="I11" s="25" t="s">
        <v>4121</v>
      </c>
      <c r="J11" s="29" t="s">
        <v>4122</v>
      </c>
      <c r="M11" s="28"/>
      <c r="N11" s="28"/>
    </row>
    <row r="12">
      <c r="A12" s="25" t="s">
        <v>4123</v>
      </c>
      <c r="D12" s="25" t="s">
        <v>4124</v>
      </c>
      <c r="E12" s="25" t="s">
        <v>53</v>
      </c>
      <c r="F12" s="28"/>
      <c r="G12" s="25" t="s">
        <v>4125</v>
      </c>
      <c r="I12" s="28"/>
      <c r="J12" s="29" t="s">
        <v>4126</v>
      </c>
      <c r="M12" s="28"/>
      <c r="N12" s="28"/>
    </row>
    <row r="13">
      <c r="A13" s="25" t="s">
        <v>4127</v>
      </c>
      <c r="D13" s="25" t="s">
        <v>4128</v>
      </c>
      <c r="E13" s="25" t="s">
        <v>53</v>
      </c>
      <c r="F13" s="28"/>
      <c r="G13" s="25" t="s">
        <v>4129</v>
      </c>
      <c r="I13" s="25" t="s">
        <v>4130</v>
      </c>
      <c r="J13" s="29" t="s">
        <v>4131</v>
      </c>
      <c r="M13" s="28"/>
      <c r="N13" s="28"/>
    </row>
    <row r="14">
      <c r="A14" s="25" t="s">
        <v>4132</v>
      </c>
      <c r="D14" s="25" t="s">
        <v>4133</v>
      </c>
      <c r="E14" s="25" t="s">
        <v>53</v>
      </c>
      <c r="F14" s="28"/>
      <c r="G14" s="25" t="s">
        <v>4134</v>
      </c>
      <c r="H14" s="25" t="s">
        <v>4135</v>
      </c>
      <c r="I14" s="25" t="s">
        <v>4136</v>
      </c>
      <c r="J14" s="29" t="s">
        <v>4137</v>
      </c>
      <c r="M14" s="28"/>
      <c r="N14" s="28"/>
    </row>
    <row r="15">
      <c r="A15" s="25" t="s">
        <v>4138</v>
      </c>
      <c r="D15" s="25" t="s">
        <v>4139</v>
      </c>
      <c r="E15" s="25" t="s">
        <v>53</v>
      </c>
      <c r="F15" s="28"/>
      <c r="G15" s="25" t="s">
        <v>4140</v>
      </c>
      <c r="I15" s="25" t="s">
        <v>4141</v>
      </c>
      <c r="J15" s="29" t="s">
        <v>4142</v>
      </c>
    </row>
    <row r="16">
      <c r="A16" s="25" t="s">
        <v>4143</v>
      </c>
      <c r="D16" s="25" t="s">
        <v>4144</v>
      </c>
      <c r="E16" s="25" t="s">
        <v>53</v>
      </c>
      <c r="F16" s="28"/>
      <c r="G16" s="25" t="s">
        <v>4145</v>
      </c>
      <c r="I16" s="25" t="s">
        <v>4146</v>
      </c>
      <c r="J16" s="29" t="s">
        <v>4147</v>
      </c>
      <c r="N16" s="28"/>
    </row>
    <row r="17">
      <c r="A17" s="25" t="s">
        <v>4148</v>
      </c>
      <c r="D17" s="25" t="s">
        <v>4149</v>
      </c>
      <c r="E17" s="25" t="s">
        <v>132</v>
      </c>
      <c r="F17" s="28"/>
      <c r="G17" s="25" t="s">
        <v>4150</v>
      </c>
      <c r="I17" s="25" t="s">
        <v>4151</v>
      </c>
      <c r="J17" s="29" t="s">
        <v>4152</v>
      </c>
      <c r="N17" s="28"/>
    </row>
    <row r="18">
      <c r="A18" s="25" t="s">
        <v>4153</v>
      </c>
      <c r="D18" s="25" t="s">
        <v>4154</v>
      </c>
      <c r="E18" s="25" t="s">
        <v>132</v>
      </c>
      <c r="F18" s="28"/>
      <c r="G18" s="25" t="s">
        <v>4155</v>
      </c>
      <c r="I18" s="28"/>
      <c r="J18" s="29" t="s">
        <v>4156</v>
      </c>
      <c r="M18" s="28"/>
      <c r="N18" s="28"/>
    </row>
    <row r="19">
      <c r="A19" s="25" t="s">
        <v>4157</v>
      </c>
      <c r="D19" s="25" t="s">
        <v>4158</v>
      </c>
      <c r="E19" s="25" t="s">
        <v>132</v>
      </c>
      <c r="F19" s="28"/>
      <c r="G19" s="25" t="s">
        <v>4159</v>
      </c>
      <c r="H19" s="25" t="s">
        <v>4160</v>
      </c>
      <c r="I19" s="25" t="s">
        <v>4161</v>
      </c>
      <c r="J19" s="29" t="s">
        <v>4162</v>
      </c>
      <c r="M19" s="28"/>
      <c r="N19" s="28"/>
    </row>
    <row r="20">
      <c r="A20" s="25" t="s">
        <v>4163</v>
      </c>
      <c r="D20" s="25" t="s">
        <v>4164</v>
      </c>
      <c r="E20" s="25" t="s">
        <v>132</v>
      </c>
      <c r="F20" s="28"/>
      <c r="G20" s="25" t="s">
        <v>4165</v>
      </c>
      <c r="H20" s="25" t="s">
        <v>4166</v>
      </c>
      <c r="J20" s="29" t="s">
        <v>4167</v>
      </c>
      <c r="M20" s="28"/>
      <c r="N20" s="28"/>
    </row>
    <row r="21">
      <c r="A21" s="25" t="s">
        <v>4168</v>
      </c>
      <c r="D21" s="25" t="s">
        <v>4169</v>
      </c>
      <c r="E21" s="25" t="s">
        <v>132</v>
      </c>
      <c r="F21" s="28"/>
      <c r="G21" s="25" t="s">
        <v>4170</v>
      </c>
      <c r="H21" s="25" t="s">
        <v>4171</v>
      </c>
      <c r="I21" s="25" t="s">
        <v>4172</v>
      </c>
      <c r="J21" s="29" t="s">
        <v>4173</v>
      </c>
      <c r="N21" s="28"/>
    </row>
    <row r="22">
      <c r="A22" s="25" t="s">
        <v>4174</v>
      </c>
      <c r="D22" s="25" t="s">
        <v>4175</v>
      </c>
      <c r="E22" s="25" t="s">
        <v>132</v>
      </c>
      <c r="F22" s="28"/>
      <c r="G22" s="25" t="s">
        <v>4176</v>
      </c>
      <c r="I22" s="25" t="s">
        <v>4177</v>
      </c>
      <c r="J22" s="29" t="s">
        <v>4178</v>
      </c>
      <c r="N22" s="28"/>
    </row>
    <row r="23">
      <c r="A23" s="25" t="s">
        <v>4179</v>
      </c>
      <c r="D23" s="25" t="s">
        <v>4180</v>
      </c>
      <c r="E23" s="25" t="s">
        <v>132</v>
      </c>
      <c r="F23" s="28"/>
      <c r="G23" s="25" t="s">
        <v>4181</v>
      </c>
      <c r="H23" s="25" t="s">
        <v>4182</v>
      </c>
      <c r="I23" s="25" t="s">
        <v>4183</v>
      </c>
      <c r="J23" s="29" t="s">
        <v>4184</v>
      </c>
      <c r="N23" s="28"/>
    </row>
    <row r="24">
      <c r="A24" s="25" t="s">
        <v>4185</v>
      </c>
      <c r="D24" s="25" t="s">
        <v>4186</v>
      </c>
      <c r="E24" s="25" t="s">
        <v>132</v>
      </c>
      <c r="F24" s="28"/>
      <c r="G24" s="25" t="s">
        <v>4187</v>
      </c>
      <c r="I24" s="25" t="s">
        <v>4188</v>
      </c>
      <c r="J24" s="29" t="s">
        <v>4189</v>
      </c>
      <c r="N24" s="28"/>
    </row>
    <row r="25">
      <c r="A25" s="25" t="s">
        <v>4190</v>
      </c>
      <c r="D25" s="25" t="s">
        <v>4191</v>
      </c>
      <c r="E25" s="25" t="s">
        <v>263</v>
      </c>
      <c r="G25" s="25" t="s">
        <v>4192</v>
      </c>
      <c r="I25" s="25" t="s">
        <v>4193</v>
      </c>
      <c r="J25" s="29" t="s">
        <v>4194</v>
      </c>
    </row>
    <row r="26">
      <c r="A26" s="25" t="s">
        <v>4195</v>
      </c>
      <c r="C26" s="28"/>
      <c r="D26" s="25" t="s">
        <v>4196</v>
      </c>
      <c r="E26" s="25" t="s">
        <v>507</v>
      </c>
      <c r="F26" s="28"/>
      <c r="G26" s="25" t="s">
        <v>4197</v>
      </c>
      <c r="H26" s="25" t="s">
        <v>4198</v>
      </c>
      <c r="I26" s="25" t="s">
        <v>4199</v>
      </c>
      <c r="J26" s="29" t="s">
        <v>4200</v>
      </c>
      <c r="N26" s="28"/>
    </row>
    <row r="27">
      <c r="A27" s="25" t="s">
        <v>4201</v>
      </c>
      <c r="D27" s="25" t="s">
        <v>4202</v>
      </c>
      <c r="E27" s="25" t="s">
        <v>507</v>
      </c>
      <c r="F27" s="28"/>
      <c r="G27" s="25" t="s">
        <v>4203</v>
      </c>
      <c r="I27" s="25" t="s">
        <v>4204</v>
      </c>
      <c r="J27" s="29" t="s">
        <v>4205</v>
      </c>
      <c r="N27" s="28"/>
    </row>
    <row r="28">
      <c r="A28" s="25" t="s">
        <v>4206</v>
      </c>
      <c r="D28" s="25" t="s">
        <v>4207</v>
      </c>
      <c r="E28" s="25" t="s">
        <v>507</v>
      </c>
      <c r="F28" s="28"/>
      <c r="G28" s="25" t="s">
        <v>4208</v>
      </c>
      <c r="I28" s="25" t="s">
        <v>4209</v>
      </c>
      <c r="J28" s="29" t="s">
        <v>4210</v>
      </c>
    </row>
    <row r="29">
      <c r="A29" s="25" t="s">
        <v>4211</v>
      </c>
      <c r="D29" s="25" t="s">
        <v>4212</v>
      </c>
      <c r="E29" s="25" t="s">
        <v>586</v>
      </c>
      <c r="F29" s="28"/>
      <c r="G29" s="25" t="s">
        <v>4213</v>
      </c>
      <c r="H29" s="25" t="s">
        <v>4214</v>
      </c>
      <c r="I29" s="25" t="s">
        <v>4215</v>
      </c>
      <c r="J29" s="29" t="s">
        <v>4216</v>
      </c>
    </row>
    <row r="30">
      <c r="A30" s="25" t="s">
        <v>4217</v>
      </c>
      <c r="D30" s="25" t="s">
        <v>4218</v>
      </c>
      <c r="E30" s="25" t="s">
        <v>586</v>
      </c>
      <c r="F30" s="28"/>
      <c r="G30" s="25" t="s">
        <v>4219</v>
      </c>
      <c r="I30" s="25" t="s">
        <v>4220</v>
      </c>
      <c r="J30" s="29" t="s">
        <v>4221</v>
      </c>
      <c r="M30" s="28"/>
      <c r="N30" s="28"/>
    </row>
    <row r="31">
      <c r="A31" s="25" t="s">
        <v>4222</v>
      </c>
      <c r="D31" s="25" t="s">
        <v>4223</v>
      </c>
      <c r="E31" s="25" t="s">
        <v>586</v>
      </c>
      <c r="F31" s="28"/>
      <c r="G31" s="25" t="s">
        <v>4224</v>
      </c>
      <c r="H31" s="25" t="s">
        <v>4225</v>
      </c>
      <c r="J31" s="29" t="s">
        <v>4226</v>
      </c>
    </row>
    <row r="32">
      <c r="A32" s="25" t="s">
        <v>4227</v>
      </c>
      <c r="D32" s="25" t="s">
        <v>4228</v>
      </c>
      <c r="E32" s="25" t="s">
        <v>938</v>
      </c>
      <c r="F32" s="28"/>
      <c r="G32" s="25" t="s">
        <v>4229</v>
      </c>
      <c r="I32" s="25" t="s">
        <v>4230</v>
      </c>
      <c r="J32" s="29" t="s">
        <v>4231</v>
      </c>
      <c r="M32" s="28"/>
      <c r="N32" s="28"/>
    </row>
    <row r="33">
      <c r="A33" s="25" t="s">
        <v>4232</v>
      </c>
      <c r="D33" s="25" t="s">
        <v>4233</v>
      </c>
      <c r="E33" s="25" t="s">
        <v>938</v>
      </c>
      <c r="F33" s="28"/>
      <c r="G33" s="25" t="s">
        <v>4234</v>
      </c>
      <c r="H33" s="25" t="s">
        <v>4235</v>
      </c>
      <c r="I33" s="25" t="s">
        <v>4236</v>
      </c>
      <c r="J33" s="29" t="s">
        <v>4237</v>
      </c>
      <c r="N33" s="28"/>
    </row>
    <row r="34">
      <c r="A34" s="25" t="s">
        <v>4238</v>
      </c>
      <c r="D34" s="25" t="s">
        <v>4239</v>
      </c>
      <c r="E34" s="25" t="s">
        <v>938</v>
      </c>
      <c r="F34" s="28"/>
      <c r="G34" s="25" t="s">
        <v>4240</v>
      </c>
      <c r="H34" s="25" t="s">
        <v>4241</v>
      </c>
      <c r="I34" s="25" t="s">
        <v>4242</v>
      </c>
      <c r="J34" s="29" t="s">
        <v>4243</v>
      </c>
      <c r="M34" s="28"/>
      <c r="N34" s="28"/>
    </row>
    <row r="35">
      <c r="A35" s="25" t="s">
        <v>4244</v>
      </c>
      <c r="D35" s="25" t="s">
        <v>4245</v>
      </c>
      <c r="E35" s="25" t="s">
        <v>938</v>
      </c>
      <c r="F35" s="28"/>
      <c r="G35" s="25" t="s">
        <v>4246</v>
      </c>
      <c r="I35" s="25" t="s">
        <v>4247</v>
      </c>
      <c r="J35" s="29" t="s">
        <v>3971</v>
      </c>
      <c r="M35" s="28"/>
      <c r="N35" s="28"/>
    </row>
    <row r="36">
      <c r="A36" s="25" t="s">
        <v>4248</v>
      </c>
      <c r="D36" s="25" t="s">
        <v>4249</v>
      </c>
      <c r="E36" s="25" t="s">
        <v>1240</v>
      </c>
      <c r="G36" s="25" t="s">
        <v>4250</v>
      </c>
      <c r="H36" s="25" t="s">
        <v>4251</v>
      </c>
      <c r="I36" s="25" t="s">
        <v>4252</v>
      </c>
      <c r="J36" s="29" t="s">
        <v>4253</v>
      </c>
      <c r="N36" s="28"/>
    </row>
    <row r="37">
      <c r="A37" s="25" t="s">
        <v>4254</v>
      </c>
      <c r="D37" s="25" t="s">
        <v>4255</v>
      </c>
      <c r="E37" s="25" t="s">
        <v>1649</v>
      </c>
      <c r="F37" s="28"/>
      <c r="G37" s="25" t="s">
        <v>4256</v>
      </c>
      <c r="I37" s="25" t="s">
        <v>4257</v>
      </c>
      <c r="J37" s="29" t="s">
        <v>4258</v>
      </c>
      <c r="L37" s="28"/>
      <c r="M37" s="28"/>
      <c r="N37" s="28"/>
    </row>
    <row r="38">
      <c r="A38" s="25" t="s">
        <v>4259</v>
      </c>
      <c r="D38" s="25" t="s">
        <v>4260</v>
      </c>
      <c r="E38" s="25" t="s">
        <v>2031</v>
      </c>
      <c r="G38" s="25" t="s">
        <v>4261</v>
      </c>
      <c r="H38" s="25" t="s">
        <v>4262</v>
      </c>
      <c r="I38" s="25" t="s">
        <v>4263</v>
      </c>
      <c r="J38" s="29" t="s">
        <v>4264</v>
      </c>
      <c r="M38" s="28"/>
      <c r="N38" s="28"/>
    </row>
    <row r="39">
      <c r="A39" s="25" t="s">
        <v>4265</v>
      </c>
      <c r="C39" s="28"/>
      <c r="D39" s="25" t="s">
        <v>4266</v>
      </c>
      <c r="E39" s="25" t="s">
        <v>2031</v>
      </c>
      <c r="G39" s="25" t="s">
        <v>4267</v>
      </c>
      <c r="I39" s="25" t="s">
        <v>4268</v>
      </c>
      <c r="J39" s="29" t="s">
        <v>4269</v>
      </c>
      <c r="M39" s="28"/>
      <c r="N39" s="28"/>
    </row>
    <row r="40">
      <c r="A40" s="25" t="s">
        <v>4270</v>
      </c>
      <c r="D40" s="25" t="s">
        <v>4271</v>
      </c>
      <c r="E40" s="25" t="s">
        <v>2031</v>
      </c>
      <c r="G40" s="25" t="s">
        <v>4272</v>
      </c>
      <c r="I40" s="25" t="s">
        <v>4273</v>
      </c>
      <c r="J40" s="29" t="s">
        <v>4274</v>
      </c>
    </row>
    <row r="41">
      <c r="A41" s="25" t="s">
        <v>4275</v>
      </c>
      <c r="D41" s="25" t="s">
        <v>4276</v>
      </c>
      <c r="E41" s="25" t="s">
        <v>2031</v>
      </c>
      <c r="G41" s="25" t="s">
        <v>4277</v>
      </c>
      <c r="H41" s="25" t="s">
        <v>4278</v>
      </c>
      <c r="J41" s="29" t="s">
        <v>4279</v>
      </c>
      <c r="L41" s="28"/>
      <c r="M41" s="28"/>
      <c r="N41" s="28"/>
    </row>
    <row r="42">
      <c r="A42" s="25" t="s">
        <v>4280</v>
      </c>
      <c r="D42" s="25" t="s">
        <v>4281</v>
      </c>
      <c r="E42" s="25" t="s">
        <v>2193</v>
      </c>
      <c r="G42" s="25" t="s">
        <v>4282</v>
      </c>
      <c r="I42" s="25" t="s">
        <v>4283</v>
      </c>
      <c r="J42" s="29" t="s">
        <v>4284</v>
      </c>
      <c r="N42" s="28"/>
    </row>
    <row r="43">
      <c r="A43" s="25" t="s">
        <v>4285</v>
      </c>
      <c r="D43" s="25" t="s">
        <v>4286</v>
      </c>
      <c r="E43" s="25" t="s">
        <v>2276</v>
      </c>
      <c r="G43" s="25" t="s">
        <v>4287</v>
      </c>
      <c r="H43" s="25" t="s">
        <v>4288</v>
      </c>
      <c r="J43" s="29" t="s">
        <v>4289</v>
      </c>
      <c r="M43" s="28"/>
      <c r="N43" s="28"/>
    </row>
    <row r="44">
      <c r="A44" s="25" t="s">
        <v>4290</v>
      </c>
      <c r="D44" s="25" t="s">
        <v>4291</v>
      </c>
      <c r="E44" s="25" t="s">
        <v>2276</v>
      </c>
      <c r="G44" s="25" t="s">
        <v>4292</v>
      </c>
      <c r="I44" s="25" t="s">
        <v>4293</v>
      </c>
      <c r="J44" s="29" t="s">
        <v>4294</v>
      </c>
      <c r="N44" s="28"/>
    </row>
    <row r="45">
      <c r="A45" s="25" t="s">
        <v>4295</v>
      </c>
      <c r="D45" s="25" t="s">
        <v>4296</v>
      </c>
      <c r="E45" s="25" t="s">
        <v>2276</v>
      </c>
      <c r="G45" s="25" t="s">
        <v>4297</v>
      </c>
      <c r="H45" s="25" t="s">
        <v>4298</v>
      </c>
      <c r="I45" s="25" t="s">
        <v>4299</v>
      </c>
      <c r="J45" s="29" t="s">
        <v>4300</v>
      </c>
      <c r="M45" s="28"/>
      <c r="N45" s="28"/>
    </row>
    <row r="46">
      <c r="A46" s="25" t="s">
        <v>4301</v>
      </c>
      <c r="D46" s="25" t="s">
        <v>4302</v>
      </c>
      <c r="E46" s="25" t="s">
        <v>2276</v>
      </c>
      <c r="G46" s="25" t="s">
        <v>4303</v>
      </c>
      <c r="I46" s="25" t="s">
        <v>4304</v>
      </c>
      <c r="J46" s="29" t="s">
        <v>4305</v>
      </c>
      <c r="N46" s="28"/>
    </row>
    <row r="47">
      <c r="A47" s="25" t="s">
        <v>4306</v>
      </c>
      <c r="D47" s="25" t="s">
        <v>4307</v>
      </c>
      <c r="E47" s="25" t="s">
        <v>2276</v>
      </c>
      <c r="G47" s="25" t="s">
        <v>4308</v>
      </c>
      <c r="I47" s="25" t="s">
        <v>4309</v>
      </c>
      <c r="J47" s="29" t="s">
        <v>4310</v>
      </c>
      <c r="M47" s="28"/>
      <c r="N47" s="28"/>
    </row>
    <row r="48">
      <c r="A48" s="25" t="s">
        <v>4311</v>
      </c>
      <c r="D48" s="25" t="s">
        <v>4312</v>
      </c>
      <c r="E48" s="25" t="s">
        <v>2276</v>
      </c>
      <c r="G48" s="25" t="s">
        <v>4313</v>
      </c>
      <c r="I48" s="25" t="s">
        <v>4314</v>
      </c>
      <c r="J48" s="29" t="s">
        <v>4315</v>
      </c>
      <c r="M48" s="28"/>
      <c r="N48" s="28"/>
    </row>
    <row r="49">
      <c r="A49" s="25" t="s">
        <v>4316</v>
      </c>
      <c r="D49" s="25" t="s">
        <v>4317</v>
      </c>
      <c r="E49" s="25" t="s">
        <v>2276</v>
      </c>
      <c r="G49" s="25" t="s">
        <v>4318</v>
      </c>
      <c r="H49" s="25" t="s">
        <v>4319</v>
      </c>
      <c r="J49" s="29" t="s">
        <v>4320</v>
      </c>
      <c r="M49" s="28"/>
      <c r="N49" s="28"/>
    </row>
    <row r="50">
      <c r="A50" s="25" t="s">
        <v>4321</v>
      </c>
      <c r="D50" s="25" t="s">
        <v>4322</v>
      </c>
      <c r="E50" s="25" t="s">
        <v>2276</v>
      </c>
      <c r="G50" s="25" t="s">
        <v>4323</v>
      </c>
      <c r="H50" s="25" t="s">
        <v>4324</v>
      </c>
      <c r="I50" s="25" t="s">
        <v>4325</v>
      </c>
      <c r="J50" s="29" t="s">
        <v>4326</v>
      </c>
      <c r="M50" s="28"/>
      <c r="N50" s="28"/>
    </row>
    <row r="51">
      <c r="A51" s="25" t="s">
        <v>4327</v>
      </c>
      <c r="D51" s="25" t="s">
        <v>4328</v>
      </c>
      <c r="E51" s="25" t="s">
        <v>2276</v>
      </c>
      <c r="G51" s="25" t="s">
        <v>4329</v>
      </c>
      <c r="H51" s="25" t="s">
        <v>4330</v>
      </c>
      <c r="I51" s="25" t="s">
        <v>4331</v>
      </c>
      <c r="J51" s="29" t="s">
        <v>4116</v>
      </c>
      <c r="N51" s="28"/>
    </row>
    <row r="52">
      <c r="A52" s="25" t="s">
        <v>4332</v>
      </c>
      <c r="D52" s="25" t="s">
        <v>4333</v>
      </c>
      <c r="E52" s="25" t="s">
        <v>2276</v>
      </c>
      <c r="G52" s="25" t="s">
        <v>4334</v>
      </c>
      <c r="H52" s="25" t="s">
        <v>4335</v>
      </c>
      <c r="I52" s="25" t="s">
        <v>4336</v>
      </c>
      <c r="J52" s="29" t="s">
        <v>4116</v>
      </c>
      <c r="N52" s="28"/>
    </row>
    <row r="53">
      <c r="A53" s="25" t="s">
        <v>4337</v>
      </c>
      <c r="D53" s="25" t="s">
        <v>4338</v>
      </c>
      <c r="E53" s="25" t="s">
        <v>2276</v>
      </c>
      <c r="G53" s="25" t="s">
        <v>4339</v>
      </c>
      <c r="I53" s="25" t="s">
        <v>4340</v>
      </c>
      <c r="J53" s="29" t="s">
        <v>4341</v>
      </c>
      <c r="M53" s="28"/>
      <c r="N53" s="28"/>
    </row>
    <row r="54">
      <c r="A54" s="25" t="s">
        <v>4342</v>
      </c>
      <c r="D54" s="25" t="s">
        <v>4343</v>
      </c>
      <c r="E54" s="25" t="s">
        <v>2276</v>
      </c>
      <c r="G54" s="25" t="s">
        <v>4344</v>
      </c>
      <c r="H54" s="25" t="s">
        <v>4345</v>
      </c>
      <c r="I54" s="25" t="s">
        <v>4340</v>
      </c>
      <c r="J54" s="29" t="s">
        <v>4346</v>
      </c>
      <c r="M54" s="28"/>
      <c r="N54" s="28"/>
    </row>
    <row r="55">
      <c r="A55" s="25" t="s">
        <v>4347</v>
      </c>
      <c r="D55" s="25" t="s">
        <v>4348</v>
      </c>
      <c r="E55" s="25" t="s">
        <v>2276</v>
      </c>
      <c r="G55" s="25" t="s">
        <v>4349</v>
      </c>
      <c r="I55" s="25" t="s">
        <v>4350</v>
      </c>
      <c r="J55" s="29" t="s">
        <v>4351</v>
      </c>
      <c r="N55" s="28"/>
    </row>
    <row r="56">
      <c r="A56" s="25" t="s">
        <v>4352</v>
      </c>
      <c r="D56" s="25" t="s">
        <v>4353</v>
      </c>
      <c r="E56" s="25" t="s">
        <v>2276</v>
      </c>
      <c r="G56" s="25" t="s">
        <v>4354</v>
      </c>
      <c r="I56" s="28"/>
      <c r="J56" s="29" t="s">
        <v>4355</v>
      </c>
    </row>
    <row r="57">
      <c r="A57" s="25" t="s">
        <v>4356</v>
      </c>
      <c r="D57" s="25" t="s">
        <v>4357</v>
      </c>
      <c r="E57" s="25" t="s">
        <v>2276</v>
      </c>
      <c r="G57" s="25" t="s">
        <v>4358</v>
      </c>
      <c r="I57" s="25" t="s">
        <v>4359</v>
      </c>
      <c r="J57" s="29" t="s">
        <v>4360</v>
      </c>
      <c r="M57" s="28"/>
      <c r="N57" s="28"/>
    </row>
    <row r="58">
      <c r="A58" s="25" t="s">
        <v>4361</v>
      </c>
      <c r="C58" s="28"/>
      <c r="D58" s="25" t="s">
        <v>4362</v>
      </c>
      <c r="E58" s="25" t="s">
        <v>2276</v>
      </c>
      <c r="G58" s="25" t="s">
        <v>4363</v>
      </c>
      <c r="I58" s="28"/>
      <c r="J58" s="29" t="s">
        <v>4364</v>
      </c>
      <c r="N58" s="28"/>
    </row>
  </sheetData>
  <mergeCells count="169">
    <mergeCell ref="J21:M21"/>
    <mergeCell ref="J22:M22"/>
    <mergeCell ref="J14:L14"/>
    <mergeCell ref="J15:N15"/>
    <mergeCell ref="J16:M16"/>
    <mergeCell ref="J17:M17"/>
    <mergeCell ref="J18:L18"/>
    <mergeCell ref="J19:L19"/>
    <mergeCell ref="J20:L20"/>
    <mergeCell ref="A21:C21"/>
    <mergeCell ref="A22:C22"/>
    <mergeCell ref="A23:C23"/>
    <mergeCell ref="J23:M23"/>
    <mergeCell ref="J24:M24"/>
    <mergeCell ref="A24:C24"/>
    <mergeCell ref="A25:C25"/>
    <mergeCell ref="E25:F25"/>
    <mergeCell ref="J25:N25"/>
    <mergeCell ref="A26:B26"/>
    <mergeCell ref="A27:C27"/>
    <mergeCell ref="G27:H27"/>
    <mergeCell ref="G30:H30"/>
    <mergeCell ref="H31:I31"/>
    <mergeCell ref="G17:H17"/>
    <mergeCell ref="G18:H18"/>
    <mergeCell ref="H20:I20"/>
    <mergeCell ref="G22:H22"/>
    <mergeCell ref="G24:H24"/>
    <mergeCell ref="G25:H25"/>
    <mergeCell ref="G28:H28"/>
    <mergeCell ref="J40:N40"/>
    <mergeCell ref="H41:I41"/>
    <mergeCell ref="J41:K41"/>
    <mergeCell ref="J42:M42"/>
    <mergeCell ref="H43:I43"/>
    <mergeCell ref="J43:L43"/>
    <mergeCell ref="J44:M44"/>
    <mergeCell ref="J51:M51"/>
    <mergeCell ref="J52:M52"/>
    <mergeCell ref="J53:L53"/>
    <mergeCell ref="J54:L54"/>
    <mergeCell ref="J55:M55"/>
    <mergeCell ref="J56:N56"/>
    <mergeCell ref="J57:L57"/>
    <mergeCell ref="J58:M58"/>
    <mergeCell ref="J45:L45"/>
    <mergeCell ref="J46:M46"/>
    <mergeCell ref="J47:L47"/>
    <mergeCell ref="J48:L48"/>
    <mergeCell ref="H49:I49"/>
    <mergeCell ref="J49:L49"/>
    <mergeCell ref="J50:L50"/>
    <mergeCell ref="A3:C3"/>
    <mergeCell ref="J3:L3"/>
    <mergeCell ref="A4:C4"/>
    <mergeCell ref="J4:N4"/>
    <mergeCell ref="A5:C5"/>
    <mergeCell ref="J5:L5"/>
    <mergeCell ref="J6:L6"/>
    <mergeCell ref="A6:B6"/>
    <mergeCell ref="A7:C7"/>
    <mergeCell ref="A8:C8"/>
    <mergeCell ref="A9:C9"/>
    <mergeCell ref="A10:C10"/>
    <mergeCell ref="A12:C12"/>
    <mergeCell ref="A13:C13"/>
    <mergeCell ref="J7:M7"/>
    <mergeCell ref="J8:M8"/>
    <mergeCell ref="J9:K9"/>
    <mergeCell ref="J10:M10"/>
    <mergeCell ref="J11:L11"/>
    <mergeCell ref="J12:L12"/>
    <mergeCell ref="J13:L13"/>
    <mergeCell ref="G5:H5"/>
    <mergeCell ref="G6:H6"/>
    <mergeCell ref="G7:H7"/>
    <mergeCell ref="G12:H12"/>
    <mergeCell ref="G13:H13"/>
    <mergeCell ref="G15:H15"/>
    <mergeCell ref="G16:H16"/>
    <mergeCell ref="A14:C14"/>
    <mergeCell ref="A15:C15"/>
    <mergeCell ref="A16:C16"/>
    <mergeCell ref="A17:C17"/>
    <mergeCell ref="A18:C18"/>
    <mergeCell ref="A19:C19"/>
    <mergeCell ref="A20:C20"/>
    <mergeCell ref="J26:M26"/>
    <mergeCell ref="J27:M27"/>
    <mergeCell ref="J28:N28"/>
    <mergeCell ref="J29:N29"/>
    <mergeCell ref="J30:L30"/>
    <mergeCell ref="J31:N31"/>
    <mergeCell ref="J32:L32"/>
    <mergeCell ref="J33:M33"/>
    <mergeCell ref="J34:L34"/>
    <mergeCell ref="J35:L35"/>
    <mergeCell ref="J36:M36"/>
    <mergeCell ref="J37:K37"/>
    <mergeCell ref="J38:L38"/>
    <mergeCell ref="J39:L39"/>
    <mergeCell ref="E52:F52"/>
    <mergeCell ref="E53:F53"/>
    <mergeCell ref="G53:H53"/>
    <mergeCell ref="A49:C49"/>
    <mergeCell ref="A50:C50"/>
    <mergeCell ref="E50:F50"/>
    <mergeCell ref="A51:C51"/>
    <mergeCell ref="E51:F51"/>
    <mergeCell ref="A52:C52"/>
    <mergeCell ref="A53:C53"/>
    <mergeCell ref="A56:C56"/>
    <mergeCell ref="A57:C57"/>
    <mergeCell ref="E57:F57"/>
    <mergeCell ref="G57:H57"/>
    <mergeCell ref="A58:B58"/>
    <mergeCell ref="E58:F58"/>
    <mergeCell ref="G58:H58"/>
    <mergeCell ref="A54:C54"/>
    <mergeCell ref="E54:F54"/>
    <mergeCell ref="A55:C55"/>
    <mergeCell ref="E55:F55"/>
    <mergeCell ref="G55:H55"/>
    <mergeCell ref="E56:F56"/>
    <mergeCell ref="G56:H56"/>
    <mergeCell ref="A28:C28"/>
    <mergeCell ref="A29:C29"/>
    <mergeCell ref="A30:C30"/>
    <mergeCell ref="A31:C31"/>
    <mergeCell ref="A32:C32"/>
    <mergeCell ref="G32:H32"/>
    <mergeCell ref="A33:C33"/>
    <mergeCell ref="A34:C34"/>
    <mergeCell ref="A35:C35"/>
    <mergeCell ref="G35:H35"/>
    <mergeCell ref="A36:C36"/>
    <mergeCell ref="E36:F36"/>
    <mergeCell ref="A37:C37"/>
    <mergeCell ref="G37:H37"/>
    <mergeCell ref="A38:C38"/>
    <mergeCell ref="E38:F38"/>
    <mergeCell ref="A39:B39"/>
    <mergeCell ref="E39:F39"/>
    <mergeCell ref="G39:H39"/>
    <mergeCell ref="E40:F40"/>
    <mergeCell ref="G40:H40"/>
    <mergeCell ref="A40:C40"/>
    <mergeCell ref="A41:C41"/>
    <mergeCell ref="E41:F41"/>
    <mergeCell ref="A42:C42"/>
    <mergeCell ref="E42:F42"/>
    <mergeCell ref="G42:H42"/>
    <mergeCell ref="E43:F43"/>
    <mergeCell ref="E46:F46"/>
    <mergeCell ref="G46:H46"/>
    <mergeCell ref="A43:C43"/>
    <mergeCell ref="A44:C44"/>
    <mergeCell ref="E44:F44"/>
    <mergeCell ref="G44:H44"/>
    <mergeCell ref="A45:C45"/>
    <mergeCell ref="E45:F45"/>
    <mergeCell ref="A46:C46"/>
    <mergeCell ref="A47:C47"/>
    <mergeCell ref="E47:F47"/>
    <mergeCell ref="G47:H47"/>
    <mergeCell ref="A48:C48"/>
    <mergeCell ref="E48:F48"/>
    <mergeCell ref="G48:H48"/>
    <mergeCell ref="E49:F49"/>
  </mergeCells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J17"/>
    <hyperlink r:id="rId16" ref="J18"/>
    <hyperlink r:id="rId17" ref="J19"/>
    <hyperlink r:id="rId18" ref="J20"/>
    <hyperlink r:id="rId19" ref="J21"/>
    <hyperlink r:id="rId20" ref="J22"/>
    <hyperlink r:id="rId21" ref="J23"/>
    <hyperlink r:id="rId22" ref="J24"/>
    <hyperlink r:id="rId23" ref="J25"/>
    <hyperlink r:id="rId24" ref="J26"/>
    <hyperlink r:id="rId25" ref="J27"/>
    <hyperlink r:id="rId26" ref="J28"/>
    <hyperlink r:id="rId27" ref="J29"/>
    <hyperlink r:id="rId28" ref="J30"/>
    <hyperlink r:id="rId29" ref="J31"/>
    <hyperlink r:id="rId30" ref="J32"/>
    <hyperlink r:id="rId31" ref="J33"/>
    <hyperlink r:id="rId32" ref="J34"/>
    <hyperlink r:id="rId33" ref="J35"/>
    <hyperlink r:id="rId34" ref="J36"/>
    <hyperlink r:id="rId35" ref="J37"/>
    <hyperlink r:id="rId36" ref="J38"/>
    <hyperlink r:id="rId37" ref="J39"/>
    <hyperlink r:id="rId38" ref="J40"/>
    <hyperlink r:id="rId39" ref="J41"/>
    <hyperlink r:id="rId40" ref="J42"/>
    <hyperlink r:id="rId41" ref="J43"/>
    <hyperlink r:id="rId42" ref="J44"/>
    <hyperlink r:id="rId43" ref="J45"/>
    <hyperlink r:id="rId44" ref="J46"/>
    <hyperlink r:id="rId45" ref="J47"/>
    <hyperlink r:id="rId46" ref="J48"/>
    <hyperlink r:id="rId47" ref="J49"/>
    <hyperlink r:id="rId48" ref="J50"/>
    <hyperlink r:id="rId49" ref="J51"/>
    <hyperlink r:id="rId50" ref="J52"/>
    <hyperlink r:id="rId51" ref="J53"/>
    <hyperlink r:id="rId52" ref="J54"/>
    <hyperlink r:id="rId53" ref="J55"/>
    <hyperlink r:id="rId54" ref="J56"/>
    <hyperlink r:id="rId55" ref="J57"/>
    <hyperlink r:id="rId56" ref="J58"/>
  </hyperlinks>
  <drawing r:id="rId5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</cols>
  <sheetData>
    <row r="1">
      <c r="A1" s="30" t="s">
        <v>3935</v>
      </c>
      <c r="B1" s="31" t="s">
        <v>4365</v>
      </c>
      <c r="C1" s="30" t="s">
        <v>5</v>
      </c>
      <c r="D1" s="30" t="s">
        <v>6</v>
      </c>
      <c r="E1" s="32" t="s">
        <v>3936</v>
      </c>
      <c r="F1" s="31" t="s">
        <v>3</v>
      </c>
      <c r="G1" s="30" t="s">
        <v>3937</v>
      </c>
      <c r="H1" s="30" t="s">
        <v>3938</v>
      </c>
      <c r="I1" s="30" t="s">
        <v>3939</v>
      </c>
      <c r="J1" s="30" t="s">
        <v>3940</v>
      </c>
      <c r="K1" s="33" t="s">
        <v>1</v>
      </c>
      <c r="L1" s="34" t="s">
        <v>4366</v>
      </c>
      <c r="M1" s="33" t="s">
        <v>4</v>
      </c>
      <c r="N1" s="35" t="s">
        <v>4367</v>
      </c>
      <c r="O1" s="33" t="s">
        <v>4368</v>
      </c>
      <c r="P1" s="33" t="s">
        <v>4369</v>
      </c>
      <c r="Q1" s="33" t="s">
        <v>4370</v>
      </c>
      <c r="R1" s="33" t="s">
        <v>4074</v>
      </c>
    </row>
    <row r="2">
      <c r="A2" s="36" t="s">
        <v>14</v>
      </c>
      <c r="B2" s="37"/>
      <c r="E2" s="37"/>
      <c r="F2" s="38">
        <v>1968.0</v>
      </c>
      <c r="M2" s="39"/>
      <c r="N2" s="37"/>
    </row>
    <row r="3">
      <c r="A3" s="40" t="s">
        <v>22</v>
      </c>
      <c r="B3" s="41"/>
      <c r="C3" s="42"/>
      <c r="D3" s="42"/>
      <c r="E3" s="37"/>
      <c r="F3" s="37"/>
      <c r="M3" s="39"/>
      <c r="N3" s="37"/>
    </row>
    <row r="4">
      <c r="A4" s="36" t="s">
        <v>29</v>
      </c>
      <c r="B4" s="43"/>
      <c r="C4" s="44"/>
      <c r="D4" s="44"/>
      <c r="E4" s="37"/>
      <c r="F4" s="37"/>
      <c r="M4" s="39"/>
      <c r="N4" s="37"/>
    </row>
    <row r="5">
      <c r="A5" s="36" t="s">
        <v>36</v>
      </c>
      <c r="B5" s="37"/>
      <c r="C5" s="45"/>
      <c r="D5" s="44"/>
      <c r="E5" s="37"/>
      <c r="F5" s="38">
        <v>1968.0</v>
      </c>
      <c r="M5" s="39"/>
      <c r="N5" s="37"/>
    </row>
    <row r="6">
      <c r="A6" s="36" t="s">
        <v>44</v>
      </c>
      <c r="B6" s="37"/>
      <c r="C6" s="44"/>
      <c r="D6" s="44"/>
      <c r="E6" s="37"/>
      <c r="F6" s="43"/>
      <c r="M6" s="39"/>
      <c r="N6" s="37"/>
    </row>
    <row r="7">
      <c r="A7" s="36" t="s">
        <v>49</v>
      </c>
      <c r="B7" s="37"/>
      <c r="C7" s="44"/>
      <c r="D7" s="44"/>
      <c r="E7" s="37"/>
      <c r="F7" s="43"/>
      <c r="M7" s="39"/>
      <c r="N7" s="37"/>
    </row>
    <row r="8">
      <c r="A8" s="36" t="s">
        <v>57</v>
      </c>
      <c r="B8" s="37"/>
      <c r="C8" s="45"/>
      <c r="D8" s="44"/>
      <c r="E8" s="37"/>
      <c r="F8" s="38">
        <v>2000.0</v>
      </c>
      <c r="M8" s="39"/>
      <c r="N8" s="37"/>
    </row>
    <row r="9">
      <c r="A9" s="36" t="s">
        <v>64</v>
      </c>
      <c r="B9" s="37"/>
      <c r="C9" s="45"/>
      <c r="D9" s="44"/>
      <c r="E9" s="37"/>
      <c r="F9" s="38">
        <v>1997.0</v>
      </c>
      <c r="M9" s="39"/>
      <c r="N9" s="37"/>
    </row>
    <row r="10">
      <c r="A10" s="40" t="s">
        <v>70</v>
      </c>
      <c r="B10" s="37"/>
      <c r="C10" s="42"/>
      <c r="D10" s="42"/>
      <c r="E10" s="37"/>
      <c r="F10" s="41"/>
      <c r="M10" s="39"/>
      <c r="N10" s="37"/>
    </row>
    <row r="11">
      <c r="A11" s="36" t="s">
        <v>77</v>
      </c>
      <c r="B11" s="37"/>
      <c r="C11" s="45"/>
      <c r="D11" s="44"/>
      <c r="E11" s="37"/>
      <c r="F11" s="38">
        <v>1985.0</v>
      </c>
      <c r="M11" s="39"/>
      <c r="N11" s="37"/>
    </row>
    <row r="12">
      <c r="A12" s="36" t="s">
        <v>83</v>
      </c>
      <c r="B12" s="37"/>
      <c r="C12" s="45"/>
      <c r="D12" s="44"/>
      <c r="E12" s="37"/>
      <c r="F12" s="38">
        <v>1998.0</v>
      </c>
      <c r="M12" s="39"/>
      <c r="N12" s="37"/>
    </row>
    <row r="13">
      <c r="A13" s="36" t="s">
        <v>90</v>
      </c>
      <c r="B13" s="37"/>
      <c r="C13" s="44"/>
      <c r="D13" s="44"/>
      <c r="E13" s="37"/>
      <c r="F13" s="43"/>
      <c r="M13" s="39"/>
      <c r="N13" s="37"/>
    </row>
    <row r="14">
      <c r="A14" s="36" t="s">
        <v>96</v>
      </c>
      <c r="B14" s="37"/>
      <c r="C14" s="44"/>
      <c r="D14" s="44"/>
      <c r="E14" s="37"/>
      <c r="F14" s="43"/>
      <c r="M14" s="39"/>
      <c r="N14" s="37"/>
    </row>
    <row r="15">
      <c r="A15" s="36" t="s">
        <v>101</v>
      </c>
      <c r="B15" s="37"/>
      <c r="C15" s="44"/>
      <c r="D15" s="44"/>
      <c r="E15" s="37"/>
      <c r="F15" s="43"/>
      <c r="M15" s="39"/>
      <c r="N15" s="37"/>
    </row>
    <row r="16">
      <c r="A16" s="36" t="s">
        <v>106</v>
      </c>
      <c r="B16" s="37"/>
      <c r="C16" s="44"/>
      <c r="D16" s="44"/>
      <c r="E16" s="37"/>
      <c r="F16" s="43"/>
      <c r="M16" s="39"/>
      <c r="N16" s="37"/>
    </row>
    <row r="17">
      <c r="A17" s="36" t="s">
        <v>112</v>
      </c>
      <c r="B17" s="37"/>
      <c r="C17" s="44"/>
      <c r="D17" s="44"/>
      <c r="E17" s="37"/>
      <c r="F17" s="43"/>
      <c r="M17" s="39"/>
      <c r="N17" s="37"/>
    </row>
    <row r="18">
      <c r="A18" s="46" t="s">
        <v>117</v>
      </c>
      <c r="B18" s="37"/>
      <c r="C18" s="47"/>
      <c r="D18" s="47"/>
      <c r="E18" s="37"/>
      <c r="F18" s="48"/>
      <c r="M18" s="39"/>
      <c r="N18" s="37"/>
    </row>
    <row r="19">
      <c r="A19" s="36" t="s">
        <v>123</v>
      </c>
      <c r="B19" s="37"/>
      <c r="C19" s="45"/>
      <c r="D19" s="44"/>
      <c r="E19" s="37"/>
      <c r="F19" s="38">
        <v>1983.0</v>
      </c>
      <c r="M19" s="39"/>
      <c r="N19" s="37"/>
    </row>
    <row r="20">
      <c r="A20" s="36" t="s">
        <v>129</v>
      </c>
      <c r="B20" s="37"/>
      <c r="C20" s="44"/>
      <c r="D20" s="44"/>
      <c r="E20" s="37"/>
      <c r="F20" s="43"/>
      <c r="M20" s="39"/>
      <c r="N20" s="37"/>
    </row>
    <row r="21">
      <c r="A21" s="36" t="s">
        <v>136</v>
      </c>
      <c r="B21" s="37"/>
      <c r="C21" s="45"/>
      <c r="D21" s="44"/>
      <c r="E21" s="37"/>
      <c r="F21" s="38">
        <v>1982.0</v>
      </c>
      <c r="M21" s="39"/>
      <c r="N21" s="37"/>
    </row>
    <row r="22">
      <c r="A22" s="36" t="s">
        <v>143</v>
      </c>
      <c r="B22" s="37"/>
      <c r="C22" s="44"/>
      <c r="D22" s="44"/>
      <c r="E22" s="37"/>
      <c r="F22" s="43"/>
      <c r="M22" s="39"/>
      <c r="N22" s="37"/>
    </row>
    <row r="23">
      <c r="A23" s="36" t="s">
        <v>150</v>
      </c>
      <c r="B23" s="37"/>
      <c r="C23" s="44"/>
      <c r="D23" s="44"/>
      <c r="E23" s="37"/>
      <c r="F23" s="43"/>
      <c r="M23" s="39"/>
      <c r="N23" s="37"/>
    </row>
    <row r="24">
      <c r="A24" s="36" t="s">
        <v>156</v>
      </c>
      <c r="B24" s="37"/>
      <c r="C24" s="45"/>
      <c r="E24" s="37"/>
      <c r="F24" s="38">
        <v>2010.0</v>
      </c>
      <c r="M24" s="39"/>
      <c r="N24" s="37"/>
      <c r="O24" s="45">
        <v>19.0</v>
      </c>
    </row>
    <row r="25">
      <c r="A25" s="36" t="s">
        <v>162</v>
      </c>
      <c r="B25" s="37"/>
      <c r="C25" s="45"/>
      <c r="E25" s="37"/>
      <c r="F25" s="38">
        <v>2006.0</v>
      </c>
      <c r="M25" s="39"/>
      <c r="N25" s="37"/>
      <c r="O25" s="44"/>
    </row>
    <row r="26">
      <c r="A26" s="36" t="s">
        <v>169</v>
      </c>
      <c r="B26" s="37"/>
      <c r="C26" s="45"/>
      <c r="E26" s="37"/>
      <c r="F26" s="38">
        <v>2015.0</v>
      </c>
      <c r="M26" s="39"/>
      <c r="N26" s="37"/>
      <c r="O26" s="44"/>
    </row>
    <row r="27">
      <c r="A27" s="36" t="s">
        <v>176</v>
      </c>
      <c r="B27" s="37"/>
      <c r="C27" s="44"/>
      <c r="E27" s="37"/>
      <c r="F27" s="43"/>
      <c r="M27" s="39"/>
      <c r="N27" s="37"/>
      <c r="O27" s="44"/>
    </row>
    <row r="28">
      <c r="A28" s="36" t="s">
        <v>183</v>
      </c>
      <c r="B28" s="37"/>
      <c r="C28" s="44"/>
      <c r="E28" s="37"/>
      <c r="F28" s="43"/>
      <c r="M28" s="39"/>
      <c r="N28" s="37"/>
      <c r="O28" s="44"/>
    </row>
    <row r="29">
      <c r="A29" s="36" t="s">
        <v>190</v>
      </c>
      <c r="B29" s="37"/>
      <c r="C29" s="45"/>
      <c r="E29" s="37"/>
      <c r="F29" s="38">
        <v>1995.0</v>
      </c>
      <c r="M29" s="39"/>
      <c r="N29" s="37"/>
      <c r="O29" s="49">
        <v>44682.0</v>
      </c>
    </row>
    <row r="30">
      <c r="A30" s="36" t="s">
        <v>196</v>
      </c>
      <c r="B30" s="37"/>
      <c r="C30" s="44"/>
      <c r="E30" s="37"/>
      <c r="F30" s="43"/>
      <c r="M30" s="39"/>
      <c r="N30" s="37"/>
      <c r="O30" s="44"/>
    </row>
    <row r="31">
      <c r="A31" s="36" t="s">
        <v>202</v>
      </c>
      <c r="B31" s="37"/>
      <c r="C31" s="45"/>
      <c r="E31" s="37"/>
      <c r="F31" s="38">
        <v>1990.0</v>
      </c>
      <c r="M31" s="39"/>
      <c r="N31" s="37"/>
      <c r="O31" s="49">
        <v>44682.0</v>
      </c>
    </row>
    <row r="32">
      <c r="A32" s="36" t="s">
        <v>208</v>
      </c>
      <c r="B32" s="37"/>
      <c r="C32" s="44"/>
      <c r="E32" s="37"/>
      <c r="F32" s="43"/>
      <c r="M32" s="39"/>
      <c r="N32" s="37"/>
      <c r="O32" s="44"/>
    </row>
    <row r="33">
      <c r="A33" s="36" t="s">
        <v>214</v>
      </c>
      <c r="B33" s="37"/>
      <c r="C33" s="45"/>
      <c r="E33" s="37"/>
      <c r="F33" s="38">
        <v>1981.0</v>
      </c>
      <c r="M33" s="39"/>
      <c r="N33" s="37"/>
      <c r="O33" s="44"/>
    </row>
    <row r="34">
      <c r="A34" s="36" t="s">
        <v>220</v>
      </c>
      <c r="B34" s="37"/>
      <c r="C34" s="45"/>
      <c r="E34" s="37"/>
      <c r="F34" s="38">
        <v>1984.0</v>
      </c>
      <c r="M34" s="39"/>
      <c r="N34" s="37"/>
      <c r="O34" s="44"/>
    </row>
    <row r="35">
      <c r="A35" s="36" t="s">
        <v>226</v>
      </c>
      <c r="B35" s="37"/>
      <c r="C35" s="45"/>
      <c r="E35" s="37"/>
      <c r="F35" s="38">
        <v>1987.0</v>
      </c>
      <c r="M35" s="39"/>
      <c r="N35" s="37"/>
      <c r="O35" s="49">
        <v>44835.0</v>
      </c>
    </row>
    <row r="36">
      <c r="A36" s="36" t="s">
        <v>233</v>
      </c>
      <c r="B36" s="37"/>
      <c r="C36" s="44"/>
      <c r="E36" s="37"/>
      <c r="F36" s="43"/>
      <c r="M36" s="39"/>
      <c r="N36" s="37"/>
      <c r="O36" s="44"/>
    </row>
    <row r="37">
      <c r="A37" s="36" t="s">
        <v>238</v>
      </c>
      <c r="B37" s="37"/>
      <c r="C37" s="44"/>
      <c r="E37" s="37"/>
      <c r="F37" s="43"/>
      <c r="M37" s="39"/>
      <c r="N37" s="37"/>
      <c r="O37" s="44"/>
    </row>
    <row r="38">
      <c r="A38" s="36" t="s">
        <v>243</v>
      </c>
      <c r="B38" s="37"/>
      <c r="C38" s="44"/>
      <c r="E38" s="37"/>
      <c r="F38" s="43"/>
      <c r="M38" s="39"/>
      <c r="N38" s="37"/>
      <c r="O38" s="44"/>
    </row>
    <row r="39">
      <c r="A39" s="36" t="s">
        <v>249</v>
      </c>
      <c r="B39" s="37"/>
      <c r="C39" s="44"/>
      <c r="E39" s="37"/>
      <c r="F39" s="43"/>
      <c r="M39" s="39"/>
      <c r="N39" s="37"/>
      <c r="O39" s="44"/>
    </row>
    <row r="40">
      <c r="A40" s="36" t="s">
        <v>255</v>
      </c>
      <c r="B40" s="37"/>
      <c r="C40" s="45"/>
      <c r="E40" s="37"/>
      <c r="F40" s="38">
        <v>1983.0</v>
      </c>
      <c r="M40" s="39"/>
      <c r="N40" s="37"/>
      <c r="O40" s="44" t="s">
        <v>4371</v>
      </c>
    </row>
    <row r="41">
      <c r="A41" s="36" t="s">
        <v>261</v>
      </c>
      <c r="B41" s="37"/>
      <c r="C41" s="44"/>
      <c r="D41" s="44"/>
      <c r="E41" s="37"/>
      <c r="F41" s="43"/>
      <c r="M41" s="39"/>
      <c r="N41" s="37"/>
    </row>
    <row r="42">
      <c r="A42" s="36" t="s">
        <v>268</v>
      </c>
      <c r="B42" s="37"/>
      <c r="C42" s="45"/>
      <c r="D42" s="44"/>
      <c r="E42" s="37"/>
      <c r="F42" s="38">
        <v>2014.0</v>
      </c>
      <c r="M42" s="39"/>
      <c r="N42" s="37"/>
    </row>
    <row r="43">
      <c r="B43" s="37"/>
      <c r="E43" s="37"/>
      <c r="F43" s="37"/>
      <c r="M43" s="39"/>
      <c r="N43" s="37"/>
    </row>
    <row r="44">
      <c r="B44" s="37"/>
      <c r="E44" s="37"/>
      <c r="F44" s="37"/>
      <c r="M44" s="39"/>
      <c r="N44" s="37"/>
    </row>
    <row r="45">
      <c r="B45" s="37"/>
      <c r="E45" s="37"/>
      <c r="F45" s="37"/>
      <c r="M45" s="39"/>
      <c r="N45" s="37"/>
    </row>
    <row r="46">
      <c r="B46" s="37"/>
      <c r="E46" s="37"/>
      <c r="F46" s="37"/>
      <c r="M46" s="39"/>
      <c r="N46" s="37"/>
    </row>
    <row r="47">
      <c r="B47" s="37"/>
      <c r="E47" s="37"/>
      <c r="F47" s="37"/>
      <c r="M47" s="39"/>
      <c r="N47" s="37"/>
    </row>
    <row r="48">
      <c r="B48" s="37"/>
      <c r="E48" s="37"/>
      <c r="F48" s="37"/>
      <c r="M48" s="39"/>
      <c r="N48" s="37"/>
    </row>
    <row r="49">
      <c r="B49" s="37"/>
      <c r="E49" s="37"/>
      <c r="F49" s="37"/>
      <c r="M49" s="39"/>
      <c r="N49" s="37"/>
    </row>
    <row r="50">
      <c r="B50" s="37"/>
      <c r="E50" s="37"/>
      <c r="F50" s="37"/>
      <c r="M50" s="39"/>
      <c r="N50" s="37"/>
    </row>
    <row r="51">
      <c r="A51" s="50" t="s">
        <v>319</v>
      </c>
      <c r="B51" s="51">
        <v>2.6072106E7</v>
      </c>
      <c r="C51" s="4" t="s">
        <v>320</v>
      </c>
      <c r="D51" s="5" t="s">
        <v>263</v>
      </c>
      <c r="E51" s="37"/>
      <c r="F51" s="52">
        <v>2004.0</v>
      </c>
      <c r="G51" s="5" t="s">
        <v>321</v>
      </c>
      <c r="I51" s="4" t="s">
        <v>322</v>
      </c>
      <c r="J51" s="5" t="s">
        <v>323</v>
      </c>
      <c r="K51" s="50" t="s">
        <v>293</v>
      </c>
      <c r="L51" s="36" t="s">
        <v>269</v>
      </c>
      <c r="M51" s="26" t="s">
        <v>4372</v>
      </c>
      <c r="N51" s="37"/>
    </row>
    <row r="52">
      <c r="A52" s="4" t="s">
        <v>324</v>
      </c>
      <c r="B52" s="51">
        <v>30091.0</v>
      </c>
      <c r="C52" s="4" t="s">
        <v>326</v>
      </c>
      <c r="D52" s="5" t="s">
        <v>263</v>
      </c>
      <c r="E52" s="37"/>
      <c r="F52" s="53">
        <v>1953.0</v>
      </c>
      <c r="G52" s="4" t="s">
        <v>327</v>
      </c>
      <c r="H52" s="4" t="s">
        <v>328</v>
      </c>
      <c r="I52" s="4" t="s">
        <v>329</v>
      </c>
      <c r="J52" s="5" t="s">
        <v>330</v>
      </c>
      <c r="K52" s="4" t="s">
        <v>30</v>
      </c>
      <c r="L52" s="7" t="s">
        <v>4373</v>
      </c>
      <c r="M52" s="54" t="s">
        <v>4374</v>
      </c>
      <c r="N52" s="37"/>
    </row>
    <row r="53">
      <c r="A53" s="26" t="s">
        <v>4375</v>
      </c>
      <c r="B53" s="37"/>
      <c r="E53" s="37"/>
      <c r="F53" s="37"/>
      <c r="M53" s="5"/>
      <c r="N53" s="37"/>
    </row>
    <row r="54">
      <c r="A54" s="4" t="s">
        <v>338</v>
      </c>
      <c r="B54" s="51">
        <v>6.3981505E7</v>
      </c>
      <c r="C54" s="4" t="s">
        <v>340</v>
      </c>
      <c r="D54" s="5" t="s">
        <v>263</v>
      </c>
      <c r="E54" s="37"/>
      <c r="F54" s="52">
        <v>1995.0</v>
      </c>
      <c r="G54" s="5" t="s">
        <v>341</v>
      </c>
      <c r="H54" s="4"/>
      <c r="I54" s="4" t="s">
        <v>342</v>
      </c>
      <c r="J54" s="5" t="s">
        <v>343</v>
      </c>
      <c r="K54" s="4" t="s">
        <v>177</v>
      </c>
      <c r="L54" s="7" t="s">
        <v>4376</v>
      </c>
      <c r="M54" s="55" t="s">
        <v>4377</v>
      </c>
      <c r="N54" s="37"/>
    </row>
    <row r="55">
      <c r="A55" s="26" t="s">
        <v>4375</v>
      </c>
      <c r="B55" s="37"/>
      <c r="E55" s="37"/>
      <c r="F55" s="37"/>
      <c r="M55" s="5"/>
      <c r="N55" s="37"/>
    </row>
    <row r="56">
      <c r="A56" s="26" t="s">
        <v>4375</v>
      </c>
      <c r="B56" s="37"/>
      <c r="E56" s="37"/>
      <c r="F56" s="37"/>
      <c r="M56" s="39"/>
      <c r="N56" s="37"/>
    </row>
    <row r="57">
      <c r="A57" s="26" t="s">
        <v>4378</v>
      </c>
      <c r="B57" s="37"/>
      <c r="E57" s="37"/>
      <c r="F57" s="37"/>
      <c r="M57" s="39"/>
      <c r="N57" s="37"/>
    </row>
    <row r="58">
      <c r="A58" s="4" t="s">
        <v>357</v>
      </c>
      <c r="B58" s="51">
        <v>2.716828E7</v>
      </c>
      <c r="C58" s="36" t="s">
        <v>359</v>
      </c>
      <c r="D58" s="5" t="s">
        <v>263</v>
      </c>
      <c r="E58" s="37"/>
      <c r="F58" s="53">
        <v>2004.0</v>
      </c>
      <c r="G58" s="5" t="s">
        <v>360</v>
      </c>
      <c r="H58" s="4"/>
      <c r="I58" s="4" t="s">
        <v>361</v>
      </c>
      <c r="J58" s="5" t="s">
        <v>362</v>
      </c>
      <c r="K58" s="4" t="s">
        <v>358</v>
      </c>
      <c r="L58" s="5" t="s">
        <v>170</v>
      </c>
      <c r="M58" s="56" t="s">
        <v>4379</v>
      </c>
      <c r="N58" s="37"/>
    </row>
    <row r="59">
      <c r="A59" s="26" t="s">
        <v>4375</v>
      </c>
      <c r="B59" s="37"/>
      <c r="E59" s="37"/>
      <c r="F59" s="37"/>
      <c r="M59" s="39"/>
      <c r="N59" s="37"/>
    </row>
    <row r="60">
      <c r="A60" s="4" t="s">
        <v>370</v>
      </c>
      <c r="B60" s="51">
        <v>2.6242028E7</v>
      </c>
      <c r="C60" s="4" t="s">
        <v>372</v>
      </c>
      <c r="D60" s="5" t="s">
        <v>263</v>
      </c>
      <c r="E60" s="37"/>
      <c r="F60" s="52">
        <v>2001.0</v>
      </c>
      <c r="G60" s="5" t="s">
        <v>373</v>
      </c>
      <c r="H60" s="4"/>
      <c r="I60" s="4" t="s">
        <v>374</v>
      </c>
      <c r="J60" s="5" t="s">
        <v>375</v>
      </c>
      <c r="K60" s="4" t="s">
        <v>371</v>
      </c>
      <c r="L60" s="36" t="s">
        <v>16</v>
      </c>
      <c r="M60" s="56" t="s">
        <v>4380</v>
      </c>
      <c r="N60" s="37"/>
    </row>
    <row r="61">
      <c r="A61" s="26" t="s">
        <v>4375</v>
      </c>
      <c r="B61" s="37"/>
      <c r="E61" s="37"/>
      <c r="F61" s="37"/>
      <c r="M61" s="39"/>
      <c r="N61" s="37"/>
    </row>
    <row r="62">
      <c r="A62" s="57" t="s">
        <v>4381</v>
      </c>
      <c r="B62" s="51">
        <v>3602524.0</v>
      </c>
      <c r="C62" s="4" t="s">
        <v>383</v>
      </c>
      <c r="D62" s="5" t="s">
        <v>263</v>
      </c>
      <c r="E62" s="58" t="s">
        <v>4382</v>
      </c>
      <c r="F62" s="53">
        <v>2018.0</v>
      </c>
      <c r="G62" s="5" t="s">
        <v>384</v>
      </c>
      <c r="H62" s="4"/>
      <c r="I62" s="4" t="s">
        <v>385</v>
      </c>
      <c r="J62" s="5" t="s">
        <v>386</v>
      </c>
      <c r="K62" s="4" t="s">
        <v>358</v>
      </c>
      <c r="L62" s="5" t="s">
        <v>170</v>
      </c>
      <c r="M62" s="26" t="s">
        <v>4383</v>
      </c>
      <c r="N62" s="37"/>
    </row>
    <row r="63">
      <c r="A63" s="4" t="s">
        <v>387</v>
      </c>
      <c r="B63" s="51">
        <v>480835.0</v>
      </c>
      <c r="C63" s="4" t="s">
        <v>388</v>
      </c>
      <c r="D63" s="5" t="s">
        <v>263</v>
      </c>
      <c r="E63" s="37"/>
      <c r="F63" s="53">
        <v>1991.0</v>
      </c>
      <c r="G63" s="5" t="s">
        <v>389</v>
      </c>
      <c r="H63" s="4"/>
      <c r="I63" s="4" t="s">
        <v>390</v>
      </c>
      <c r="J63" s="5" t="s">
        <v>391</v>
      </c>
      <c r="K63" s="4" t="s">
        <v>163</v>
      </c>
      <c r="L63" s="5" t="s">
        <v>269</v>
      </c>
      <c r="M63" s="59" t="s">
        <v>4384</v>
      </c>
      <c r="N63" s="60" t="s">
        <v>4385</v>
      </c>
    </row>
    <row r="64">
      <c r="A64" s="4" t="s">
        <v>392</v>
      </c>
      <c r="B64" s="51">
        <v>6.124291E7</v>
      </c>
      <c r="C64" s="4" t="s">
        <v>394</v>
      </c>
      <c r="D64" s="4" t="s">
        <v>395</v>
      </c>
      <c r="E64" s="53">
        <v>2500.0</v>
      </c>
      <c r="F64" s="53">
        <v>1982.0</v>
      </c>
      <c r="G64" s="4" t="s">
        <v>396</v>
      </c>
      <c r="H64" s="4" t="s">
        <v>397</v>
      </c>
      <c r="I64" s="4" t="s">
        <v>398</v>
      </c>
      <c r="J64" s="5" t="s">
        <v>399</v>
      </c>
      <c r="K64" s="4" t="s">
        <v>107</v>
      </c>
      <c r="L64" s="8" t="s">
        <v>4386</v>
      </c>
      <c r="M64" s="59" t="s">
        <v>4387</v>
      </c>
      <c r="N64" s="37"/>
    </row>
    <row r="65">
      <c r="A65" s="4" t="s">
        <v>400</v>
      </c>
      <c r="B65" s="51">
        <v>1.4595007E7</v>
      </c>
      <c r="C65" s="4" t="s">
        <v>402</v>
      </c>
      <c r="D65" s="4" t="s">
        <v>395</v>
      </c>
      <c r="E65" s="53">
        <v>5592.0</v>
      </c>
      <c r="F65" s="53">
        <v>1990.0</v>
      </c>
      <c r="G65" s="4" t="s">
        <v>403</v>
      </c>
      <c r="H65" s="4" t="s">
        <v>404</v>
      </c>
      <c r="I65" s="4" t="s">
        <v>405</v>
      </c>
      <c r="J65" s="5" t="s">
        <v>406</v>
      </c>
      <c r="K65" s="4" t="s">
        <v>23</v>
      </c>
      <c r="L65" s="5" t="s">
        <v>401</v>
      </c>
      <c r="M65" s="59" t="s">
        <v>4388</v>
      </c>
      <c r="N65" s="51" t="s">
        <v>4389</v>
      </c>
      <c r="O65" s="61">
        <v>44690.0</v>
      </c>
    </row>
    <row r="66">
      <c r="A66" s="4" t="s">
        <v>407</v>
      </c>
      <c r="B66" s="51">
        <v>2.6365996E7</v>
      </c>
      <c r="C66" s="4" t="s">
        <v>408</v>
      </c>
      <c r="D66" s="4" t="s">
        <v>395</v>
      </c>
      <c r="E66" s="53">
        <v>8920.0</v>
      </c>
      <c r="F66" s="53">
        <v>2001.0</v>
      </c>
      <c r="G66" s="4" t="s">
        <v>409</v>
      </c>
      <c r="H66" s="4" t="s">
        <v>410</v>
      </c>
      <c r="I66" s="4" t="s">
        <v>411</v>
      </c>
      <c r="J66" s="5" t="s">
        <v>412</v>
      </c>
      <c r="K66" s="4" t="s">
        <v>23</v>
      </c>
      <c r="L66" s="5" t="s">
        <v>51</v>
      </c>
      <c r="M66" s="59" t="s">
        <v>4390</v>
      </c>
      <c r="N66" s="62" t="s">
        <v>4391</v>
      </c>
      <c r="O66" s="63">
        <v>44853.0</v>
      </c>
    </row>
    <row r="67">
      <c r="A67" s="26" t="s">
        <v>4375</v>
      </c>
      <c r="B67" s="37"/>
      <c r="D67" s="4"/>
      <c r="E67" s="37"/>
      <c r="F67" s="37"/>
      <c r="M67" s="39"/>
      <c r="N67" s="37"/>
    </row>
    <row r="68">
      <c r="A68" s="8" t="s">
        <v>4378</v>
      </c>
      <c r="B68" s="37"/>
      <c r="E68" s="37"/>
      <c r="F68" s="37"/>
      <c r="M68" s="39"/>
      <c r="N68" s="37"/>
    </row>
    <row r="69">
      <c r="A69" s="4" t="s">
        <v>425</v>
      </c>
      <c r="B69" s="51">
        <v>8.3024917E7</v>
      </c>
      <c r="C69" s="4" t="s">
        <v>426</v>
      </c>
      <c r="D69" s="4" t="s">
        <v>395</v>
      </c>
      <c r="E69" s="53">
        <v>2900.0</v>
      </c>
      <c r="F69" s="53">
        <v>1977.0</v>
      </c>
      <c r="G69" s="4" t="s">
        <v>427</v>
      </c>
      <c r="H69" s="4" t="s">
        <v>428</v>
      </c>
      <c r="I69" s="4" t="s">
        <v>429</v>
      </c>
      <c r="J69" s="5" t="s">
        <v>430</v>
      </c>
      <c r="K69" s="4" t="s">
        <v>78</v>
      </c>
      <c r="L69" s="5" t="s">
        <v>51</v>
      </c>
      <c r="M69" s="59" t="s">
        <v>4392</v>
      </c>
      <c r="N69" s="64" t="s">
        <v>4393</v>
      </c>
      <c r="O69" s="65" t="s">
        <v>4394</v>
      </c>
    </row>
    <row r="70">
      <c r="A70" s="26" t="s">
        <v>4378</v>
      </c>
      <c r="B70" s="37"/>
      <c r="D70" s="4"/>
      <c r="E70" s="37"/>
      <c r="F70" s="37"/>
      <c r="M70" s="39"/>
      <c r="N70" s="37"/>
    </row>
    <row r="71">
      <c r="A71" s="8" t="s">
        <v>4395</v>
      </c>
      <c r="B71" s="37"/>
      <c r="E71" s="37"/>
      <c r="F71" s="37"/>
      <c r="M71" s="39"/>
      <c r="N71" s="64"/>
    </row>
    <row r="72">
      <c r="B72" s="37"/>
      <c r="E72" s="37"/>
      <c r="F72" s="37"/>
      <c r="M72" s="39"/>
      <c r="N72" s="37"/>
    </row>
    <row r="73">
      <c r="B73" s="37"/>
      <c r="E73" s="37"/>
      <c r="F73" s="37"/>
      <c r="M73" s="39"/>
      <c r="N73" s="37"/>
    </row>
    <row r="74">
      <c r="B74" s="37"/>
      <c r="E74" s="37"/>
      <c r="F74" s="37"/>
      <c r="M74" s="39"/>
      <c r="N74" s="37"/>
    </row>
    <row r="75">
      <c r="B75" s="37"/>
      <c r="E75" s="37"/>
      <c r="F75" s="37"/>
      <c r="M75" s="39"/>
      <c r="N75" s="37"/>
    </row>
    <row r="76">
      <c r="B76" s="37"/>
      <c r="E76" s="37"/>
      <c r="F76" s="37"/>
      <c r="M76" s="39"/>
      <c r="N76" s="37"/>
    </row>
    <row r="77">
      <c r="B77" s="37"/>
      <c r="E77" s="37"/>
      <c r="F77" s="37"/>
      <c r="M77" s="39"/>
      <c r="N77" s="37"/>
    </row>
    <row r="78">
      <c r="B78" s="37"/>
      <c r="E78" s="37"/>
      <c r="F78" s="37"/>
      <c r="M78" s="39"/>
      <c r="N78" s="37"/>
    </row>
    <row r="79">
      <c r="B79" s="37"/>
      <c r="E79" s="37"/>
      <c r="F79" s="37"/>
      <c r="M79" s="39"/>
      <c r="N79" s="37"/>
    </row>
    <row r="80">
      <c r="B80" s="37"/>
      <c r="E80" s="37"/>
      <c r="F80" s="37"/>
      <c r="M80" s="39"/>
      <c r="N80" s="37"/>
    </row>
    <row r="81">
      <c r="B81" s="37"/>
      <c r="E81" s="37"/>
      <c r="F81" s="37"/>
      <c r="M81" s="39"/>
      <c r="N81" s="37"/>
    </row>
    <row r="82">
      <c r="B82" s="37"/>
      <c r="E82" s="37"/>
      <c r="F82" s="37"/>
      <c r="M82" s="39"/>
      <c r="N82" s="37"/>
    </row>
    <row r="83">
      <c r="B83" s="37"/>
      <c r="E83" s="37"/>
      <c r="F83" s="37"/>
      <c r="M83" s="39"/>
      <c r="N83" s="37"/>
    </row>
    <row r="84">
      <c r="B84" s="37"/>
      <c r="E84" s="37"/>
      <c r="F84" s="37"/>
      <c r="M84" s="39"/>
      <c r="N84" s="37"/>
    </row>
    <row r="85">
      <c r="B85" s="37"/>
      <c r="E85" s="37"/>
      <c r="F85" s="37"/>
      <c r="M85" s="39"/>
      <c r="N85" s="37"/>
    </row>
    <row r="86">
      <c r="B86" s="37"/>
      <c r="E86" s="37"/>
      <c r="F86" s="37"/>
      <c r="M86" s="39"/>
      <c r="N86" s="37"/>
    </row>
    <row r="87">
      <c r="B87" s="37"/>
      <c r="E87" s="37"/>
      <c r="F87" s="37"/>
      <c r="M87" s="39"/>
      <c r="N87" s="37"/>
    </row>
    <row r="88">
      <c r="B88" s="37"/>
      <c r="E88" s="37"/>
      <c r="F88" s="37"/>
      <c r="M88" s="39"/>
      <c r="N88" s="37"/>
    </row>
    <row r="89">
      <c r="B89" s="37"/>
      <c r="E89" s="37"/>
      <c r="F89" s="37"/>
      <c r="M89" s="39"/>
      <c r="N89" s="37"/>
    </row>
    <row r="90">
      <c r="B90" s="37"/>
      <c r="E90" s="37"/>
      <c r="F90" s="37"/>
      <c r="M90" s="39"/>
      <c r="N90" s="37"/>
    </row>
    <row r="91">
      <c r="B91" s="37"/>
      <c r="E91" s="37"/>
      <c r="F91" s="37"/>
      <c r="M91" s="39"/>
      <c r="N91" s="37"/>
    </row>
    <row r="92">
      <c r="B92" s="37"/>
      <c r="E92" s="37"/>
      <c r="F92" s="37"/>
      <c r="M92" s="39"/>
      <c r="N92" s="37"/>
    </row>
    <row r="93">
      <c r="B93" s="37"/>
      <c r="E93" s="37"/>
      <c r="F93" s="37"/>
      <c r="M93" s="39"/>
      <c r="N93" s="37"/>
    </row>
    <row r="94">
      <c r="B94" s="37"/>
      <c r="E94" s="37"/>
      <c r="F94" s="37"/>
      <c r="M94" s="39"/>
      <c r="N94" s="37"/>
    </row>
    <row r="95">
      <c r="B95" s="37"/>
      <c r="E95" s="37"/>
      <c r="F95" s="37"/>
      <c r="M95" s="39"/>
      <c r="N95" s="37"/>
    </row>
    <row r="96">
      <c r="B96" s="37"/>
      <c r="E96" s="37"/>
      <c r="F96" s="37"/>
      <c r="M96" s="39"/>
      <c r="N96" s="37"/>
    </row>
    <row r="97">
      <c r="B97" s="37"/>
      <c r="E97" s="37"/>
      <c r="F97" s="37"/>
      <c r="M97" s="39"/>
      <c r="N97" s="37"/>
    </row>
    <row r="98">
      <c r="B98" s="37"/>
      <c r="E98" s="37"/>
      <c r="F98" s="37"/>
      <c r="M98" s="39"/>
      <c r="N98" s="37"/>
    </row>
    <row r="99">
      <c r="B99" s="37"/>
      <c r="E99" s="37"/>
      <c r="F99" s="37"/>
      <c r="M99" s="39"/>
      <c r="N99" s="37"/>
    </row>
    <row r="100">
      <c r="B100" s="37"/>
      <c r="E100" s="37"/>
      <c r="F100" s="37"/>
      <c r="M100" s="39"/>
      <c r="N100" s="37"/>
    </row>
    <row r="101">
      <c r="B101" s="37"/>
      <c r="E101" s="37"/>
      <c r="F101" s="37"/>
      <c r="M101" s="39"/>
      <c r="N101" s="37"/>
    </row>
    <row r="102">
      <c r="B102" s="37"/>
      <c r="E102" s="37"/>
      <c r="F102" s="37"/>
      <c r="M102" s="39"/>
      <c r="N102" s="37"/>
    </row>
    <row r="103">
      <c r="B103" s="37"/>
      <c r="E103" s="37"/>
      <c r="F103" s="37"/>
      <c r="M103" s="39"/>
      <c r="N103" s="37"/>
    </row>
    <row r="104">
      <c r="B104" s="37"/>
      <c r="E104" s="37"/>
      <c r="F104" s="37"/>
      <c r="M104" s="39"/>
      <c r="N104" s="37"/>
    </row>
    <row r="105">
      <c r="B105" s="37"/>
      <c r="E105" s="37"/>
      <c r="F105" s="37"/>
      <c r="M105" s="39"/>
      <c r="N105" s="37"/>
    </row>
    <row r="106">
      <c r="B106" s="37"/>
      <c r="E106" s="37"/>
      <c r="F106" s="37"/>
      <c r="M106" s="39"/>
      <c r="N106" s="37"/>
    </row>
    <row r="107">
      <c r="B107" s="37"/>
      <c r="E107" s="37"/>
      <c r="F107" s="37"/>
      <c r="M107" s="39"/>
      <c r="N107" s="37"/>
    </row>
    <row r="108">
      <c r="B108" s="37"/>
      <c r="E108" s="37"/>
      <c r="F108" s="37"/>
      <c r="M108" s="39"/>
      <c r="N108" s="37"/>
    </row>
    <row r="109">
      <c r="B109" s="37"/>
      <c r="E109" s="37"/>
      <c r="F109" s="37"/>
      <c r="M109" s="39"/>
      <c r="N109" s="37"/>
    </row>
    <row r="110">
      <c r="B110" s="37"/>
      <c r="E110" s="37"/>
      <c r="F110" s="37"/>
      <c r="M110" s="39"/>
      <c r="N110" s="37"/>
    </row>
    <row r="111">
      <c r="B111" s="37"/>
      <c r="E111" s="37"/>
      <c r="F111" s="37"/>
      <c r="M111" s="39"/>
      <c r="N111" s="37"/>
    </row>
    <row r="112">
      <c r="B112" s="37"/>
      <c r="E112" s="37"/>
      <c r="F112" s="37"/>
      <c r="M112" s="39"/>
      <c r="N112" s="37"/>
    </row>
    <row r="113">
      <c r="B113" s="37"/>
      <c r="E113" s="37"/>
      <c r="F113" s="37"/>
      <c r="M113" s="39"/>
      <c r="N113" s="37"/>
    </row>
    <row r="114">
      <c r="B114" s="37"/>
      <c r="E114" s="37"/>
      <c r="F114" s="37"/>
      <c r="M114" s="39"/>
      <c r="N114" s="37"/>
    </row>
    <row r="115">
      <c r="B115" s="37"/>
      <c r="E115" s="37"/>
      <c r="F115" s="37"/>
      <c r="M115" s="39"/>
      <c r="N115" s="37"/>
    </row>
    <row r="116">
      <c r="B116" s="37"/>
      <c r="E116" s="37"/>
      <c r="F116" s="37"/>
      <c r="M116" s="39"/>
      <c r="N116" s="37"/>
    </row>
    <row r="117">
      <c r="B117" s="37"/>
      <c r="E117" s="37"/>
      <c r="F117" s="37"/>
      <c r="M117" s="39"/>
      <c r="N117" s="37"/>
    </row>
    <row r="118">
      <c r="B118" s="37"/>
      <c r="E118" s="37"/>
      <c r="F118" s="37"/>
      <c r="M118" s="39"/>
      <c r="N118" s="37"/>
    </row>
    <row r="119">
      <c r="B119" s="37"/>
      <c r="E119" s="37"/>
      <c r="F119" s="37"/>
      <c r="M119" s="39"/>
      <c r="N119" s="37"/>
    </row>
    <row r="120">
      <c r="B120" s="37"/>
      <c r="E120" s="37"/>
      <c r="F120" s="37"/>
      <c r="M120" s="39"/>
      <c r="N120" s="37"/>
    </row>
    <row r="121">
      <c r="B121" s="37"/>
      <c r="E121" s="37"/>
      <c r="F121" s="37"/>
      <c r="M121" s="39"/>
      <c r="N121" s="37"/>
    </row>
    <row r="122">
      <c r="B122" s="37"/>
      <c r="E122" s="37"/>
      <c r="F122" s="37"/>
      <c r="M122" s="39"/>
      <c r="N122" s="37"/>
    </row>
    <row r="123">
      <c r="B123" s="37"/>
      <c r="E123" s="37"/>
      <c r="F123" s="37"/>
      <c r="M123" s="39"/>
      <c r="N123" s="37"/>
    </row>
    <row r="124">
      <c r="B124" s="37"/>
      <c r="E124" s="37"/>
      <c r="F124" s="37"/>
      <c r="M124" s="39"/>
      <c r="N124" s="37"/>
    </row>
    <row r="125">
      <c r="B125" s="37"/>
      <c r="E125" s="37"/>
      <c r="F125" s="37"/>
      <c r="M125" s="39"/>
      <c r="N125" s="37"/>
    </row>
    <row r="126">
      <c r="B126" s="37"/>
      <c r="E126" s="37"/>
      <c r="F126" s="37"/>
      <c r="M126" s="39"/>
      <c r="N126" s="37"/>
    </row>
    <row r="127">
      <c r="B127" s="37"/>
      <c r="E127" s="37"/>
      <c r="F127" s="37"/>
      <c r="M127" s="39"/>
      <c r="N127" s="37"/>
    </row>
    <row r="128">
      <c r="B128" s="37"/>
      <c r="E128" s="37"/>
      <c r="F128" s="37"/>
      <c r="M128" s="39"/>
      <c r="N128" s="37"/>
    </row>
    <row r="129">
      <c r="B129" s="37"/>
      <c r="E129" s="37"/>
      <c r="F129" s="37"/>
      <c r="M129" s="39"/>
      <c r="N129" s="37"/>
    </row>
    <row r="130">
      <c r="B130" s="37"/>
      <c r="E130" s="37"/>
      <c r="F130" s="37"/>
      <c r="M130" s="39"/>
      <c r="N130" s="37"/>
    </row>
    <row r="131">
      <c r="B131" s="37"/>
      <c r="E131" s="37"/>
      <c r="F131" s="37"/>
      <c r="M131" s="39"/>
      <c r="N131" s="37"/>
    </row>
    <row r="132">
      <c r="B132" s="37"/>
      <c r="E132" s="37"/>
      <c r="F132" s="37"/>
      <c r="M132" s="39"/>
      <c r="N132" s="37"/>
    </row>
    <row r="133">
      <c r="B133" s="37"/>
      <c r="E133" s="37"/>
      <c r="F133" s="37"/>
      <c r="M133" s="39"/>
      <c r="N133" s="37"/>
    </row>
    <row r="134">
      <c r="B134" s="37"/>
      <c r="E134" s="37"/>
      <c r="F134" s="37"/>
      <c r="M134" s="39"/>
      <c r="N134" s="37"/>
    </row>
    <row r="135">
      <c r="B135" s="37"/>
      <c r="E135" s="37"/>
      <c r="F135" s="37"/>
      <c r="M135" s="39"/>
      <c r="N135" s="37"/>
    </row>
    <row r="136">
      <c r="B136" s="37"/>
      <c r="E136" s="37"/>
      <c r="F136" s="37"/>
      <c r="M136" s="39"/>
      <c r="N136" s="37"/>
    </row>
    <row r="137">
      <c r="B137" s="37"/>
      <c r="E137" s="37"/>
      <c r="F137" s="37"/>
      <c r="M137" s="39"/>
      <c r="N137" s="37"/>
    </row>
    <row r="138">
      <c r="B138" s="37"/>
      <c r="E138" s="37"/>
      <c r="F138" s="37"/>
      <c r="M138" s="39"/>
      <c r="N138" s="37"/>
    </row>
    <row r="139">
      <c r="B139" s="37"/>
      <c r="E139" s="37"/>
      <c r="F139" s="37"/>
      <c r="M139" s="39"/>
      <c r="N139" s="37"/>
    </row>
    <row r="140">
      <c r="B140" s="37"/>
      <c r="E140" s="37"/>
      <c r="F140" s="37"/>
      <c r="M140" s="39"/>
      <c r="N140" s="37"/>
    </row>
    <row r="141">
      <c r="B141" s="37"/>
      <c r="E141" s="37"/>
      <c r="F141" s="37"/>
      <c r="M141" s="39"/>
      <c r="N141" s="37"/>
    </row>
    <row r="142">
      <c r="B142" s="37"/>
      <c r="E142" s="37"/>
      <c r="F142" s="37"/>
      <c r="M142" s="39"/>
      <c r="N142" s="37"/>
    </row>
    <row r="143">
      <c r="B143" s="37"/>
      <c r="E143" s="37"/>
      <c r="F143" s="37"/>
      <c r="M143" s="39"/>
      <c r="N143" s="37"/>
    </row>
    <row r="144">
      <c r="B144" s="37"/>
      <c r="E144" s="37"/>
      <c r="F144" s="37"/>
      <c r="M144" s="39"/>
      <c r="N144" s="37"/>
    </row>
    <row r="145">
      <c r="B145" s="37"/>
      <c r="E145" s="37"/>
      <c r="F145" s="37"/>
      <c r="M145" s="39"/>
      <c r="N145" s="37"/>
    </row>
    <row r="146">
      <c r="B146" s="37"/>
      <c r="E146" s="37"/>
      <c r="F146" s="37"/>
      <c r="M146" s="39"/>
      <c r="N146" s="37"/>
    </row>
    <row r="147">
      <c r="B147" s="37"/>
      <c r="E147" s="37"/>
      <c r="F147" s="37"/>
      <c r="M147" s="39"/>
      <c r="N147" s="37"/>
    </row>
    <row r="148">
      <c r="B148" s="37"/>
      <c r="E148" s="37"/>
      <c r="F148" s="37"/>
      <c r="M148" s="39"/>
      <c r="N148" s="37"/>
    </row>
    <row r="149">
      <c r="B149" s="37"/>
      <c r="E149" s="37"/>
      <c r="F149" s="37"/>
      <c r="M149" s="39"/>
      <c r="N149" s="37"/>
    </row>
    <row r="150">
      <c r="B150" s="37"/>
      <c r="E150" s="37"/>
      <c r="F150" s="37"/>
      <c r="M150" s="39"/>
      <c r="N150" s="37"/>
    </row>
    <row r="151">
      <c r="B151" s="37"/>
      <c r="E151" s="37"/>
      <c r="F151" s="37"/>
      <c r="M151" s="39"/>
      <c r="N151" s="37"/>
    </row>
    <row r="152">
      <c r="B152" s="37"/>
      <c r="E152" s="37"/>
      <c r="F152" s="37"/>
      <c r="M152" s="39"/>
      <c r="N152" s="37"/>
    </row>
    <row r="153">
      <c r="B153" s="37"/>
      <c r="E153" s="37"/>
      <c r="F153" s="37"/>
      <c r="M153" s="39"/>
      <c r="N153" s="37"/>
    </row>
    <row r="154">
      <c r="B154" s="37"/>
      <c r="E154" s="37"/>
      <c r="F154" s="37"/>
      <c r="M154" s="39"/>
      <c r="N154" s="37"/>
    </row>
    <row r="155">
      <c r="B155" s="37"/>
      <c r="E155" s="37"/>
      <c r="F155" s="37"/>
      <c r="M155" s="39"/>
      <c r="N155" s="37"/>
    </row>
    <row r="156">
      <c r="B156" s="37"/>
      <c r="E156" s="37"/>
      <c r="F156" s="37"/>
      <c r="M156" s="39"/>
      <c r="N156" s="37"/>
    </row>
    <row r="157">
      <c r="B157" s="37"/>
      <c r="E157" s="37"/>
      <c r="F157" s="37"/>
      <c r="M157" s="39"/>
      <c r="N157" s="37"/>
    </row>
    <row r="158">
      <c r="B158" s="37"/>
      <c r="E158" s="37"/>
      <c r="F158" s="37"/>
      <c r="M158" s="39"/>
      <c r="N158" s="37"/>
    </row>
    <row r="159">
      <c r="B159" s="37"/>
      <c r="E159" s="37"/>
      <c r="F159" s="37"/>
      <c r="M159" s="39"/>
      <c r="N159" s="37"/>
    </row>
    <row r="160">
      <c r="B160" s="37"/>
      <c r="E160" s="37"/>
      <c r="F160" s="37"/>
      <c r="M160" s="39"/>
      <c r="N160" s="37"/>
    </row>
    <row r="161">
      <c r="B161" s="37"/>
      <c r="E161" s="37"/>
      <c r="F161" s="37"/>
      <c r="M161" s="39"/>
      <c r="N161" s="37"/>
    </row>
    <row r="162">
      <c r="B162" s="37"/>
      <c r="E162" s="37"/>
      <c r="F162" s="37"/>
      <c r="M162" s="39"/>
      <c r="N162" s="37"/>
    </row>
    <row r="163">
      <c r="B163" s="37"/>
      <c r="E163" s="37"/>
      <c r="F163" s="37"/>
      <c r="M163" s="39"/>
      <c r="N163" s="37"/>
    </row>
    <row r="164">
      <c r="B164" s="37"/>
      <c r="E164" s="37"/>
      <c r="F164" s="37"/>
      <c r="M164" s="39"/>
      <c r="N164" s="37"/>
    </row>
    <row r="165">
      <c r="B165" s="37"/>
      <c r="E165" s="37"/>
      <c r="F165" s="37"/>
      <c r="M165" s="39"/>
      <c r="N165" s="37"/>
    </row>
    <row r="166">
      <c r="B166" s="37"/>
      <c r="E166" s="37"/>
      <c r="F166" s="37"/>
      <c r="M166" s="39"/>
      <c r="N166" s="37"/>
    </row>
    <row r="167">
      <c r="B167" s="37"/>
      <c r="E167" s="37"/>
      <c r="F167" s="37"/>
      <c r="M167" s="39"/>
      <c r="N167" s="37"/>
    </row>
    <row r="168">
      <c r="B168" s="37"/>
      <c r="E168" s="37"/>
      <c r="F168" s="37"/>
      <c r="M168" s="39"/>
      <c r="N168" s="37"/>
    </row>
    <row r="169">
      <c r="B169" s="37"/>
      <c r="E169" s="37"/>
      <c r="F169" s="37"/>
      <c r="M169" s="39"/>
      <c r="N169" s="37"/>
    </row>
    <row r="170">
      <c r="B170" s="37"/>
      <c r="E170" s="37"/>
      <c r="F170" s="37"/>
      <c r="M170" s="39"/>
      <c r="N170" s="37"/>
    </row>
    <row r="171">
      <c r="B171" s="37"/>
      <c r="E171" s="37"/>
      <c r="F171" s="37"/>
      <c r="M171" s="39"/>
      <c r="N171" s="37"/>
    </row>
    <row r="172">
      <c r="B172" s="37"/>
      <c r="E172" s="37"/>
      <c r="F172" s="37"/>
      <c r="M172" s="39"/>
      <c r="N172" s="37"/>
    </row>
    <row r="173">
      <c r="B173" s="37"/>
      <c r="E173" s="37"/>
      <c r="F173" s="37"/>
      <c r="M173" s="39"/>
      <c r="N173" s="37"/>
    </row>
    <row r="174">
      <c r="B174" s="37"/>
      <c r="E174" s="37"/>
      <c r="F174" s="37"/>
      <c r="M174" s="39"/>
      <c r="N174" s="37"/>
    </row>
    <row r="175">
      <c r="B175" s="37"/>
      <c r="E175" s="37"/>
      <c r="F175" s="37"/>
      <c r="M175" s="39"/>
      <c r="N175" s="37"/>
    </row>
    <row r="176">
      <c r="B176" s="37"/>
      <c r="E176" s="37"/>
      <c r="F176" s="37"/>
      <c r="M176" s="39"/>
      <c r="N176" s="37"/>
    </row>
    <row r="177">
      <c r="B177" s="37"/>
      <c r="E177" s="37"/>
      <c r="F177" s="37"/>
      <c r="M177" s="39"/>
      <c r="N177" s="37"/>
    </row>
    <row r="178">
      <c r="B178" s="37"/>
      <c r="E178" s="37"/>
      <c r="F178" s="37"/>
      <c r="M178" s="39"/>
      <c r="N178" s="37"/>
    </row>
    <row r="179">
      <c r="B179" s="37"/>
      <c r="E179" s="37"/>
      <c r="F179" s="37"/>
      <c r="M179" s="39"/>
      <c r="N179" s="37"/>
    </row>
    <row r="180">
      <c r="B180" s="37"/>
      <c r="E180" s="37"/>
      <c r="F180" s="37"/>
      <c r="M180" s="39"/>
      <c r="N180" s="37"/>
    </row>
    <row r="181">
      <c r="B181" s="37"/>
      <c r="E181" s="37"/>
      <c r="F181" s="37"/>
      <c r="M181" s="39"/>
      <c r="N181" s="37"/>
    </row>
    <row r="182">
      <c r="B182" s="37"/>
      <c r="E182" s="37"/>
      <c r="F182" s="37"/>
      <c r="M182" s="39"/>
      <c r="N182" s="37"/>
    </row>
    <row r="183">
      <c r="B183" s="37"/>
      <c r="E183" s="37"/>
      <c r="F183" s="37"/>
      <c r="M183" s="39"/>
      <c r="N183" s="37"/>
    </row>
    <row r="184">
      <c r="B184" s="37"/>
      <c r="E184" s="37"/>
      <c r="F184" s="37"/>
      <c r="M184" s="39"/>
      <c r="N184" s="37"/>
    </row>
    <row r="185">
      <c r="B185" s="37"/>
      <c r="E185" s="37"/>
      <c r="F185" s="37"/>
      <c r="M185" s="39"/>
      <c r="N185" s="37"/>
    </row>
    <row r="186">
      <c r="B186" s="37"/>
      <c r="E186" s="37"/>
      <c r="F186" s="37"/>
      <c r="M186" s="39"/>
      <c r="N186" s="37"/>
    </row>
    <row r="187">
      <c r="B187" s="37"/>
      <c r="E187" s="37"/>
      <c r="F187" s="37"/>
      <c r="M187" s="39"/>
      <c r="N187" s="37"/>
    </row>
    <row r="188">
      <c r="B188" s="37"/>
      <c r="E188" s="37"/>
      <c r="F188" s="37"/>
      <c r="M188" s="39"/>
      <c r="N188" s="37"/>
    </row>
    <row r="189">
      <c r="B189" s="37"/>
      <c r="E189" s="37"/>
      <c r="F189" s="37"/>
      <c r="M189" s="39"/>
      <c r="N189" s="37"/>
    </row>
    <row r="190">
      <c r="B190" s="37"/>
      <c r="E190" s="37"/>
      <c r="F190" s="37"/>
      <c r="M190" s="39"/>
      <c r="N190" s="37"/>
    </row>
    <row r="191">
      <c r="B191" s="37"/>
      <c r="E191" s="37"/>
      <c r="F191" s="37"/>
      <c r="M191" s="39"/>
      <c r="N191" s="37"/>
    </row>
    <row r="192">
      <c r="B192" s="37"/>
      <c r="E192" s="37"/>
      <c r="F192" s="37"/>
      <c r="M192" s="39"/>
      <c r="N192" s="37"/>
    </row>
    <row r="193">
      <c r="B193" s="37"/>
      <c r="E193" s="37"/>
      <c r="F193" s="37"/>
      <c r="M193" s="39"/>
      <c r="N193" s="37"/>
    </row>
    <row r="194">
      <c r="B194" s="37"/>
      <c r="E194" s="37"/>
      <c r="F194" s="37"/>
      <c r="M194" s="39"/>
      <c r="N194" s="37"/>
    </row>
    <row r="195">
      <c r="B195" s="37"/>
      <c r="E195" s="37"/>
      <c r="F195" s="37"/>
      <c r="M195" s="39"/>
      <c r="N195" s="37"/>
    </row>
    <row r="196">
      <c r="B196" s="37"/>
      <c r="E196" s="37"/>
      <c r="F196" s="37"/>
      <c r="M196" s="39"/>
      <c r="N196" s="37"/>
    </row>
    <row r="197">
      <c r="B197" s="37"/>
      <c r="E197" s="37"/>
      <c r="F197" s="37"/>
      <c r="M197" s="39"/>
      <c r="N197" s="37"/>
    </row>
    <row r="198">
      <c r="B198" s="37"/>
      <c r="E198" s="37"/>
      <c r="F198" s="37"/>
      <c r="M198" s="39"/>
      <c r="N198" s="37"/>
    </row>
    <row r="199">
      <c r="B199" s="37"/>
      <c r="E199" s="37"/>
      <c r="F199" s="37"/>
      <c r="M199" s="39"/>
      <c r="N199" s="37"/>
    </row>
    <row r="200">
      <c r="B200" s="37"/>
      <c r="E200" s="37"/>
      <c r="F200" s="37"/>
      <c r="M200" s="39"/>
      <c r="N200" s="37"/>
    </row>
    <row r="201">
      <c r="B201" s="37"/>
      <c r="E201" s="37"/>
      <c r="F201" s="37"/>
      <c r="M201" s="39"/>
      <c r="N201" s="37"/>
    </row>
    <row r="202">
      <c r="B202" s="37"/>
      <c r="E202" s="37"/>
      <c r="F202" s="37"/>
      <c r="M202" s="39"/>
      <c r="N202" s="37"/>
    </row>
    <row r="203">
      <c r="B203" s="37"/>
      <c r="E203" s="37"/>
      <c r="F203" s="37"/>
      <c r="M203" s="39"/>
      <c r="N203" s="37"/>
    </row>
    <row r="204">
      <c r="B204" s="37"/>
      <c r="E204" s="37"/>
      <c r="F204" s="37"/>
      <c r="M204" s="39"/>
      <c r="N204" s="37"/>
    </row>
    <row r="205">
      <c r="B205" s="37"/>
      <c r="E205" s="37"/>
      <c r="F205" s="37"/>
      <c r="M205" s="39"/>
      <c r="N205" s="37"/>
    </row>
    <row r="206">
      <c r="B206" s="37"/>
      <c r="E206" s="37"/>
      <c r="F206" s="37"/>
      <c r="M206" s="39"/>
      <c r="N206" s="37"/>
    </row>
    <row r="207">
      <c r="B207" s="37"/>
      <c r="E207" s="37"/>
      <c r="F207" s="37"/>
      <c r="M207" s="39"/>
      <c r="N207" s="37"/>
    </row>
    <row r="208">
      <c r="B208" s="37"/>
      <c r="E208" s="37"/>
      <c r="F208" s="37"/>
      <c r="M208" s="39"/>
      <c r="N208" s="37"/>
    </row>
    <row r="209">
      <c r="B209" s="37"/>
      <c r="E209" s="37"/>
      <c r="F209" s="37"/>
      <c r="M209" s="39"/>
      <c r="N209" s="37"/>
    </row>
    <row r="210">
      <c r="B210" s="37"/>
      <c r="E210" s="37"/>
      <c r="F210" s="37"/>
      <c r="M210" s="39"/>
      <c r="N210" s="37"/>
    </row>
    <row r="211">
      <c r="B211" s="37"/>
      <c r="E211" s="37"/>
      <c r="F211" s="37"/>
      <c r="M211" s="39"/>
      <c r="N211" s="37"/>
    </row>
    <row r="212">
      <c r="B212" s="37"/>
      <c r="E212" s="37"/>
      <c r="F212" s="37"/>
      <c r="M212" s="39"/>
      <c r="N212" s="37"/>
    </row>
    <row r="213">
      <c r="B213" s="37"/>
      <c r="E213" s="37"/>
      <c r="F213" s="37"/>
      <c r="M213" s="39"/>
      <c r="N213" s="37"/>
    </row>
    <row r="214">
      <c r="B214" s="37"/>
      <c r="E214" s="37"/>
      <c r="F214" s="37"/>
      <c r="M214" s="39"/>
      <c r="N214" s="37"/>
    </row>
    <row r="215">
      <c r="B215" s="37"/>
      <c r="E215" s="37"/>
      <c r="F215" s="37"/>
      <c r="M215" s="39"/>
      <c r="N215" s="37"/>
    </row>
    <row r="216">
      <c r="B216" s="37"/>
      <c r="E216" s="37"/>
      <c r="F216" s="37"/>
      <c r="M216" s="39"/>
      <c r="N216" s="37"/>
    </row>
    <row r="217">
      <c r="B217" s="37"/>
      <c r="E217" s="37"/>
      <c r="F217" s="37"/>
      <c r="M217" s="39"/>
      <c r="N217" s="37"/>
    </row>
    <row r="218">
      <c r="B218" s="37"/>
      <c r="E218" s="37"/>
      <c r="F218" s="37"/>
      <c r="M218" s="39"/>
      <c r="N218" s="37"/>
    </row>
    <row r="219">
      <c r="B219" s="37"/>
      <c r="E219" s="37"/>
      <c r="F219" s="37"/>
      <c r="M219" s="39"/>
      <c r="N219" s="37"/>
    </row>
    <row r="220">
      <c r="B220" s="37"/>
      <c r="E220" s="37"/>
      <c r="F220" s="37"/>
      <c r="M220" s="39"/>
      <c r="N220" s="37"/>
    </row>
    <row r="221">
      <c r="B221" s="37"/>
      <c r="E221" s="37"/>
      <c r="F221" s="37"/>
      <c r="M221" s="39"/>
      <c r="N221" s="37"/>
    </row>
    <row r="222">
      <c r="B222" s="37"/>
      <c r="E222" s="37"/>
      <c r="F222" s="37"/>
      <c r="M222" s="39"/>
      <c r="N222" s="37"/>
    </row>
    <row r="223">
      <c r="B223" s="37"/>
      <c r="E223" s="37"/>
      <c r="F223" s="37"/>
      <c r="M223" s="39"/>
      <c r="N223" s="37"/>
    </row>
    <row r="224">
      <c r="B224" s="37"/>
      <c r="E224" s="37"/>
      <c r="F224" s="37"/>
      <c r="M224" s="39"/>
      <c r="N224" s="37"/>
    </row>
    <row r="225">
      <c r="B225" s="37"/>
      <c r="E225" s="37"/>
      <c r="F225" s="37"/>
      <c r="M225" s="39"/>
      <c r="N225" s="37"/>
    </row>
    <row r="226">
      <c r="B226" s="37"/>
      <c r="E226" s="37"/>
      <c r="F226" s="37"/>
      <c r="M226" s="39"/>
      <c r="N226" s="37"/>
    </row>
    <row r="227">
      <c r="B227" s="37"/>
      <c r="E227" s="37"/>
      <c r="F227" s="37"/>
      <c r="M227" s="39"/>
      <c r="N227" s="37"/>
    </row>
    <row r="228">
      <c r="B228" s="37"/>
      <c r="E228" s="37"/>
      <c r="F228" s="37"/>
      <c r="M228" s="39"/>
      <c r="N228" s="37"/>
    </row>
    <row r="229">
      <c r="B229" s="37"/>
      <c r="E229" s="37"/>
      <c r="F229" s="37"/>
      <c r="M229" s="39"/>
      <c r="N229" s="37"/>
    </row>
    <row r="230">
      <c r="B230" s="37"/>
      <c r="E230" s="37"/>
      <c r="F230" s="37"/>
      <c r="M230" s="39"/>
      <c r="N230" s="37"/>
    </row>
    <row r="231">
      <c r="B231" s="37"/>
      <c r="E231" s="37"/>
      <c r="F231" s="37"/>
      <c r="M231" s="39"/>
      <c r="N231" s="37"/>
    </row>
    <row r="232">
      <c r="B232" s="37"/>
      <c r="E232" s="37"/>
      <c r="F232" s="37"/>
      <c r="M232" s="39"/>
      <c r="N232" s="37"/>
    </row>
    <row r="233">
      <c r="B233" s="37"/>
      <c r="E233" s="37"/>
      <c r="F233" s="37"/>
      <c r="M233" s="39"/>
      <c r="N233" s="37"/>
    </row>
    <row r="234">
      <c r="B234" s="37"/>
      <c r="E234" s="37"/>
      <c r="F234" s="37"/>
      <c r="M234" s="39"/>
      <c r="N234" s="37"/>
    </row>
    <row r="235">
      <c r="B235" s="37"/>
      <c r="E235" s="37"/>
      <c r="F235" s="37"/>
      <c r="M235" s="39"/>
      <c r="N235" s="37"/>
    </row>
    <row r="236">
      <c r="B236" s="37"/>
      <c r="E236" s="37"/>
      <c r="F236" s="37"/>
      <c r="M236" s="39"/>
      <c r="N236" s="37"/>
    </row>
    <row r="237">
      <c r="B237" s="37"/>
      <c r="E237" s="37"/>
      <c r="F237" s="37"/>
      <c r="M237" s="39"/>
      <c r="N237" s="37"/>
    </row>
    <row r="238">
      <c r="B238" s="37"/>
      <c r="E238" s="37"/>
      <c r="F238" s="37"/>
      <c r="M238" s="39"/>
      <c r="N238" s="37"/>
    </row>
    <row r="239">
      <c r="B239" s="37"/>
      <c r="E239" s="37"/>
      <c r="F239" s="37"/>
      <c r="M239" s="39"/>
      <c r="N239" s="37"/>
    </row>
    <row r="240">
      <c r="B240" s="37"/>
      <c r="E240" s="37"/>
      <c r="F240" s="37"/>
      <c r="M240" s="39"/>
      <c r="N240" s="37"/>
    </row>
    <row r="241">
      <c r="B241" s="37"/>
      <c r="E241" s="37"/>
      <c r="F241" s="37"/>
      <c r="M241" s="39"/>
      <c r="N241" s="37"/>
    </row>
    <row r="242">
      <c r="B242" s="37"/>
      <c r="E242" s="37"/>
      <c r="F242" s="37"/>
      <c r="M242" s="39"/>
      <c r="N242" s="37"/>
    </row>
    <row r="243">
      <c r="B243" s="37"/>
      <c r="E243" s="37"/>
      <c r="F243" s="37"/>
      <c r="M243" s="39"/>
      <c r="N243" s="37"/>
    </row>
    <row r="244">
      <c r="B244" s="37"/>
      <c r="E244" s="37"/>
      <c r="F244" s="37"/>
      <c r="M244" s="39"/>
      <c r="N244" s="37"/>
    </row>
    <row r="245">
      <c r="B245" s="37"/>
      <c r="E245" s="37"/>
      <c r="F245" s="37"/>
      <c r="M245" s="39"/>
      <c r="N245" s="37"/>
    </row>
    <row r="246">
      <c r="B246" s="37"/>
      <c r="E246" s="37"/>
      <c r="F246" s="37"/>
      <c r="M246" s="39"/>
      <c r="N246" s="37"/>
    </row>
    <row r="247">
      <c r="B247" s="37"/>
      <c r="E247" s="37"/>
      <c r="F247" s="37"/>
      <c r="M247" s="39"/>
      <c r="N247" s="37"/>
    </row>
    <row r="248">
      <c r="B248" s="37"/>
      <c r="E248" s="37"/>
      <c r="F248" s="37"/>
      <c r="M248" s="39"/>
      <c r="N248" s="37"/>
    </row>
    <row r="249">
      <c r="B249" s="37"/>
      <c r="E249" s="37"/>
      <c r="F249" s="37"/>
      <c r="M249" s="39"/>
      <c r="N249" s="37"/>
    </row>
    <row r="250">
      <c r="B250" s="37"/>
      <c r="E250" s="37"/>
      <c r="F250" s="37"/>
      <c r="M250" s="39"/>
      <c r="N250" s="37"/>
    </row>
    <row r="251">
      <c r="B251" s="37"/>
      <c r="E251" s="37"/>
      <c r="F251" s="37"/>
      <c r="M251" s="39"/>
      <c r="N251" s="37"/>
    </row>
    <row r="252">
      <c r="B252" s="37"/>
      <c r="E252" s="37"/>
      <c r="F252" s="37"/>
      <c r="M252" s="39"/>
      <c r="N252" s="37"/>
    </row>
    <row r="253">
      <c r="B253" s="37"/>
      <c r="E253" s="37"/>
      <c r="F253" s="37"/>
      <c r="M253" s="39"/>
      <c r="N253" s="37"/>
    </row>
    <row r="254">
      <c r="B254" s="37"/>
      <c r="E254" s="37"/>
      <c r="F254" s="37"/>
      <c r="M254" s="39"/>
      <c r="N254" s="37"/>
    </row>
    <row r="255">
      <c r="B255" s="37"/>
      <c r="E255" s="37"/>
      <c r="F255" s="37"/>
      <c r="M255" s="39"/>
      <c r="N255" s="37"/>
    </row>
    <row r="256">
      <c r="B256" s="37"/>
      <c r="E256" s="37"/>
      <c r="F256" s="37"/>
      <c r="M256" s="39"/>
      <c r="N256" s="37"/>
    </row>
    <row r="257">
      <c r="B257" s="37"/>
      <c r="E257" s="37"/>
      <c r="F257" s="37"/>
      <c r="M257" s="39"/>
      <c r="N257" s="37"/>
    </row>
    <row r="258">
      <c r="B258" s="37"/>
      <c r="E258" s="37"/>
      <c r="F258" s="37"/>
      <c r="M258" s="39"/>
      <c r="N258" s="37"/>
    </row>
    <row r="259">
      <c r="B259" s="37"/>
      <c r="E259" s="37"/>
      <c r="F259" s="37"/>
      <c r="M259" s="39"/>
      <c r="N259" s="37"/>
    </row>
    <row r="260">
      <c r="B260" s="37"/>
      <c r="E260" s="37"/>
      <c r="F260" s="37"/>
      <c r="M260" s="39"/>
      <c r="N260" s="37"/>
    </row>
    <row r="261">
      <c r="B261" s="37"/>
      <c r="E261" s="37"/>
      <c r="F261" s="37"/>
      <c r="M261" s="39"/>
      <c r="N261" s="37"/>
    </row>
    <row r="262">
      <c r="B262" s="37"/>
      <c r="E262" s="37"/>
      <c r="F262" s="37"/>
      <c r="M262" s="39"/>
      <c r="N262" s="37"/>
    </row>
    <row r="263">
      <c r="B263" s="37"/>
      <c r="E263" s="37"/>
      <c r="F263" s="37"/>
      <c r="M263" s="39"/>
      <c r="N263" s="37"/>
    </row>
    <row r="264">
      <c r="B264" s="37"/>
      <c r="E264" s="37"/>
      <c r="F264" s="37"/>
      <c r="M264" s="39"/>
      <c r="N264" s="37"/>
    </row>
    <row r="265">
      <c r="B265" s="37"/>
      <c r="E265" s="37"/>
      <c r="F265" s="37"/>
      <c r="M265" s="39"/>
      <c r="N265" s="37"/>
    </row>
    <row r="266">
      <c r="B266" s="37"/>
      <c r="E266" s="37"/>
      <c r="F266" s="37"/>
      <c r="M266" s="39"/>
      <c r="N266" s="37"/>
    </row>
    <row r="267">
      <c r="B267" s="37"/>
      <c r="E267" s="37"/>
      <c r="F267" s="37"/>
      <c r="M267" s="39"/>
      <c r="N267" s="37"/>
    </row>
    <row r="268">
      <c r="B268" s="37"/>
      <c r="E268" s="37"/>
      <c r="F268" s="37"/>
      <c r="M268" s="39"/>
      <c r="N268" s="37"/>
    </row>
    <row r="269">
      <c r="B269" s="37"/>
      <c r="E269" s="37"/>
      <c r="F269" s="37"/>
      <c r="M269" s="39"/>
      <c r="N269" s="37"/>
    </row>
    <row r="270">
      <c r="B270" s="37"/>
      <c r="E270" s="37"/>
      <c r="F270" s="37"/>
      <c r="M270" s="39"/>
      <c r="N270" s="37"/>
    </row>
    <row r="271">
      <c r="B271" s="37"/>
      <c r="E271" s="37"/>
      <c r="F271" s="37"/>
      <c r="M271" s="39"/>
      <c r="N271" s="37"/>
    </row>
    <row r="272">
      <c r="B272" s="37"/>
      <c r="E272" s="37"/>
      <c r="F272" s="37"/>
      <c r="M272" s="39"/>
      <c r="N272" s="37"/>
    </row>
    <row r="273">
      <c r="B273" s="37"/>
      <c r="E273" s="37"/>
      <c r="F273" s="37"/>
      <c r="M273" s="39"/>
      <c r="N273" s="37"/>
    </row>
    <row r="274">
      <c r="B274" s="37"/>
      <c r="E274" s="37"/>
      <c r="F274" s="37"/>
      <c r="M274" s="39"/>
      <c r="N274" s="37"/>
    </row>
    <row r="275">
      <c r="B275" s="37"/>
      <c r="E275" s="37"/>
      <c r="F275" s="37"/>
      <c r="M275" s="39"/>
      <c r="N275" s="37"/>
    </row>
    <row r="276">
      <c r="B276" s="37"/>
      <c r="E276" s="37"/>
      <c r="F276" s="37"/>
      <c r="M276" s="39"/>
      <c r="N276" s="37"/>
    </row>
    <row r="277">
      <c r="B277" s="37"/>
      <c r="E277" s="37"/>
      <c r="F277" s="37"/>
      <c r="M277" s="39"/>
      <c r="N277" s="37"/>
    </row>
    <row r="278">
      <c r="B278" s="37"/>
      <c r="E278" s="37"/>
      <c r="F278" s="37"/>
      <c r="M278" s="39"/>
      <c r="N278" s="37"/>
    </row>
    <row r="279">
      <c r="B279" s="37"/>
      <c r="E279" s="37"/>
      <c r="F279" s="37"/>
      <c r="M279" s="39"/>
      <c r="N279" s="37"/>
    </row>
    <row r="280">
      <c r="B280" s="37"/>
      <c r="E280" s="37"/>
      <c r="F280" s="37"/>
      <c r="M280" s="39"/>
      <c r="N280" s="37"/>
    </row>
    <row r="281">
      <c r="B281" s="37"/>
      <c r="E281" s="37"/>
      <c r="F281" s="37"/>
      <c r="M281" s="39"/>
      <c r="N281" s="37"/>
    </row>
    <row r="282">
      <c r="B282" s="37"/>
      <c r="E282" s="37"/>
      <c r="F282" s="37"/>
      <c r="M282" s="39"/>
      <c r="N282" s="37"/>
    </row>
    <row r="283">
      <c r="B283" s="37"/>
      <c r="E283" s="37"/>
      <c r="F283" s="37"/>
      <c r="M283" s="39"/>
      <c r="N283" s="37"/>
    </row>
    <row r="284">
      <c r="B284" s="37"/>
      <c r="E284" s="37"/>
      <c r="F284" s="37"/>
      <c r="M284" s="39"/>
      <c r="N284" s="37"/>
    </row>
    <row r="285">
      <c r="B285" s="37"/>
      <c r="E285" s="37"/>
      <c r="F285" s="37"/>
      <c r="M285" s="39"/>
      <c r="N285" s="37"/>
    </row>
    <row r="286">
      <c r="B286" s="37"/>
      <c r="E286" s="37"/>
      <c r="F286" s="37"/>
      <c r="M286" s="39"/>
      <c r="N286" s="37"/>
    </row>
    <row r="287">
      <c r="B287" s="37"/>
      <c r="E287" s="37"/>
      <c r="F287" s="37"/>
      <c r="M287" s="39"/>
      <c r="N287" s="37"/>
    </row>
    <row r="288">
      <c r="B288" s="37"/>
      <c r="E288" s="37"/>
      <c r="F288" s="37"/>
      <c r="M288" s="39"/>
      <c r="N288" s="37"/>
    </row>
    <row r="289">
      <c r="B289" s="37"/>
      <c r="E289" s="37"/>
      <c r="F289" s="37"/>
      <c r="M289" s="39"/>
      <c r="N289" s="37"/>
    </row>
    <row r="290">
      <c r="B290" s="37"/>
      <c r="E290" s="37"/>
      <c r="F290" s="37"/>
      <c r="M290" s="39"/>
      <c r="N290" s="37"/>
    </row>
    <row r="291">
      <c r="B291" s="37"/>
      <c r="E291" s="37"/>
      <c r="F291" s="37"/>
      <c r="M291" s="39"/>
      <c r="N291" s="37"/>
    </row>
    <row r="292">
      <c r="B292" s="37"/>
      <c r="E292" s="37"/>
      <c r="F292" s="37"/>
      <c r="M292" s="39"/>
      <c r="N292" s="37"/>
    </row>
    <row r="293">
      <c r="B293" s="37"/>
      <c r="E293" s="37"/>
      <c r="F293" s="37"/>
      <c r="M293" s="39"/>
      <c r="N293" s="37"/>
    </row>
    <row r="294">
      <c r="B294" s="37"/>
      <c r="E294" s="37"/>
      <c r="F294" s="37"/>
      <c r="M294" s="39"/>
      <c r="N294" s="37"/>
    </row>
    <row r="295">
      <c r="B295" s="37"/>
      <c r="E295" s="37"/>
      <c r="F295" s="37"/>
      <c r="M295" s="39"/>
      <c r="N295" s="37"/>
    </row>
    <row r="296">
      <c r="B296" s="37"/>
      <c r="E296" s="37"/>
      <c r="F296" s="37"/>
      <c r="M296" s="39"/>
      <c r="N296" s="37"/>
    </row>
    <row r="297">
      <c r="B297" s="37"/>
      <c r="E297" s="37"/>
      <c r="F297" s="37"/>
      <c r="M297" s="39"/>
      <c r="N297" s="37"/>
    </row>
    <row r="298">
      <c r="B298" s="37"/>
      <c r="E298" s="37"/>
      <c r="F298" s="37"/>
      <c r="M298" s="39"/>
      <c r="N298" s="37"/>
    </row>
    <row r="299">
      <c r="B299" s="37"/>
      <c r="E299" s="37"/>
      <c r="F299" s="37"/>
      <c r="M299" s="39"/>
      <c r="N299" s="37"/>
    </row>
    <row r="300">
      <c r="B300" s="37"/>
      <c r="E300" s="37"/>
      <c r="F300" s="37"/>
      <c r="M300" s="39"/>
      <c r="N300" s="37"/>
    </row>
    <row r="301">
      <c r="B301" s="37"/>
      <c r="E301" s="37"/>
      <c r="F301" s="37"/>
      <c r="M301" s="39"/>
      <c r="N301" s="37"/>
    </row>
    <row r="302">
      <c r="B302" s="37"/>
      <c r="E302" s="37"/>
      <c r="F302" s="37"/>
      <c r="M302" s="39"/>
      <c r="N302" s="37"/>
    </row>
    <row r="303">
      <c r="B303" s="37"/>
      <c r="E303" s="37"/>
      <c r="F303" s="37"/>
      <c r="M303" s="39"/>
      <c r="N303" s="37"/>
    </row>
    <row r="304">
      <c r="B304" s="37"/>
      <c r="E304" s="37"/>
      <c r="F304" s="37"/>
      <c r="M304" s="39"/>
      <c r="N304" s="37"/>
    </row>
    <row r="305">
      <c r="B305" s="37"/>
      <c r="E305" s="37"/>
      <c r="F305" s="37"/>
      <c r="M305" s="39"/>
      <c r="N305" s="37"/>
    </row>
    <row r="306">
      <c r="B306" s="37"/>
      <c r="E306" s="37"/>
      <c r="F306" s="37"/>
      <c r="M306" s="39"/>
      <c r="N306" s="37"/>
    </row>
    <row r="307">
      <c r="B307" s="37"/>
      <c r="E307" s="37"/>
      <c r="F307" s="37"/>
      <c r="M307" s="39"/>
      <c r="N307" s="37"/>
    </row>
    <row r="308">
      <c r="B308" s="37"/>
      <c r="E308" s="37"/>
      <c r="F308" s="37"/>
      <c r="M308" s="39"/>
      <c r="N308" s="37"/>
    </row>
    <row r="309">
      <c r="B309" s="37"/>
      <c r="E309" s="37"/>
      <c r="F309" s="37"/>
      <c r="M309" s="39"/>
      <c r="N309" s="37"/>
    </row>
    <row r="310">
      <c r="B310" s="37"/>
      <c r="E310" s="37"/>
      <c r="F310" s="37"/>
      <c r="M310" s="39"/>
      <c r="N310" s="37"/>
    </row>
    <row r="311">
      <c r="B311" s="37"/>
      <c r="E311" s="37"/>
      <c r="F311" s="37"/>
      <c r="M311" s="39"/>
      <c r="N311" s="37"/>
    </row>
    <row r="312">
      <c r="B312" s="37"/>
      <c r="E312" s="37"/>
      <c r="F312" s="37"/>
      <c r="M312" s="39"/>
      <c r="N312" s="37"/>
    </row>
    <row r="313">
      <c r="B313" s="37"/>
      <c r="E313" s="37"/>
      <c r="F313" s="37"/>
      <c r="M313" s="39"/>
      <c r="N313" s="37"/>
    </row>
    <row r="314">
      <c r="B314" s="37"/>
      <c r="E314" s="37"/>
      <c r="F314" s="37"/>
      <c r="M314" s="39"/>
      <c r="N314" s="37"/>
    </row>
    <row r="315">
      <c r="B315" s="37"/>
      <c r="E315" s="37"/>
      <c r="F315" s="37"/>
      <c r="M315" s="39"/>
      <c r="N315" s="37"/>
    </row>
    <row r="316">
      <c r="B316" s="37"/>
      <c r="E316" s="37"/>
      <c r="F316" s="37"/>
      <c r="M316" s="39"/>
      <c r="N316" s="37"/>
    </row>
    <row r="317">
      <c r="B317" s="37"/>
      <c r="E317" s="37"/>
      <c r="F317" s="37"/>
      <c r="M317" s="39"/>
      <c r="N317" s="37"/>
    </row>
    <row r="318">
      <c r="B318" s="37"/>
      <c r="E318" s="37"/>
      <c r="F318" s="37"/>
      <c r="M318" s="39"/>
      <c r="N318" s="37"/>
    </row>
    <row r="319">
      <c r="B319" s="37"/>
      <c r="E319" s="37"/>
      <c r="F319" s="37"/>
      <c r="M319" s="39"/>
      <c r="N319" s="37"/>
    </row>
    <row r="320">
      <c r="B320" s="37"/>
      <c r="E320" s="37"/>
      <c r="F320" s="37"/>
      <c r="M320" s="39"/>
      <c r="N320" s="37"/>
    </row>
    <row r="321">
      <c r="B321" s="37"/>
      <c r="E321" s="37"/>
      <c r="F321" s="37"/>
      <c r="M321" s="39"/>
      <c r="N321" s="37"/>
    </row>
    <row r="322">
      <c r="B322" s="37"/>
      <c r="E322" s="37"/>
      <c r="F322" s="37"/>
      <c r="M322" s="39"/>
      <c r="N322" s="37"/>
    </row>
    <row r="323">
      <c r="B323" s="37"/>
      <c r="E323" s="37"/>
      <c r="F323" s="37"/>
      <c r="M323" s="39"/>
      <c r="N323" s="37"/>
    </row>
    <row r="324">
      <c r="B324" s="37"/>
      <c r="E324" s="37"/>
      <c r="F324" s="37"/>
      <c r="M324" s="39"/>
      <c r="N324" s="37"/>
    </row>
    <row r="325">
      <c r="B325" s="37"/>
      <c r="E325" s="37"/>
      <c r="F325" s="37"/>
      <c r="M325" s="39"/>
      <c r="N325" s="37"/>
    </row>
    <row r="326">
      <c r="B326" s="37"/>
      <c r="E326" s="37"/>
      <c r="F326" s="37"/>
      <c r="M326" s="39"/>
      <c r="N326" s="37"/>
    </row>
    <row r="327">
      <c r="B327" s="37"/>
      <c r="E327" s="37"/>
      <c r="F327" s="37"/>
      <c r="M327" s="39"/>
      <c r="N327" s="37"/>
    </row>
    <row r="328">
      <c r="B328" s="37"/>
      <c r="E328" s="37"/>
      <c r="F328" s="37"/>
      <c r="M328" s="39"/>
      <c r="N328" s="37"/>
    </row>
    <row r="329">
      <c r="B329" s="37"/>
      <c r="E329" s="37"/>
      <c r="F329" s="37"/>
      <c r="M329" s="39"/>
      <c r="N329" s="37"/>
    </row>
    <row r="330">
      <c r="B330" s="37"/>
      <c r="E330" s="37"/>
      <c r="F330" s="37"/>
      <c r="M330" s="39"/>
      <c r="N330" s="37"/>
    </row>
    <row r="331">
      <c r="B331" s="37"/>
      <c r="E331" s="37"/>
      <c r="F331" s="37"/>
      <c r="M331" s="39"/>
      <c r="N331" s="37"/>
    </row>
    <row r="332">
      <c r="B332" s="37"/>
      <c r="E332" s="37"/>
      <c r="F332" s="37"/>
      <c r="M332" s="39"/>
      <c r="N332" s="37"/>
    </row>
    <row r="333">
      <c r="B333" s="37"/>
      <c r="E333" s="37"/>
      <c r="F333" s="37"/>
      <c r="M333" s="39"/>
      <c r="N333" s="37"/>
    </row>
    <row r="334">
      <c r="B334" s="37"/>
      <c r="E334" s="37"/>
      <c r="F334" s="37"/>
      <c r="M334" s="39"/>
      <c r="N334" s="37"/>
    </row>
    <row r="335">
      <c r="B335" s="37"/>
      <c r="E335" s="37"/>
      <c r="F335" s="37"/>
      <c r="M335" s="39"/>
      <c r="N335" s="37"/>
    </row>
    <row r="336">
      <c r="B336" s="37"/>
      <c r="E336" s="37"/>
      <c r="F336" s="37"/>
      <c r="M336" s="39"/>
      <c r="N336" s="37"/>
    </row>
    <row r="337">
      <c r="B337" s="37"/>
      <c r="E337" s="37"/>
      <c r="F337" s="37"/>
      <c r="M337" s="39"/>
      <c r="N337" s="37"/>
    </row>
    <row r="338">
      <c r="B338" s="37"/>
      <c r="E338" s="37"/>
      <c r="F338" s="37"/>
      <c r="M338" s="39"/>
      <c r="N338" s="37"/>
    </row>
    <row r="339">
      <c r="B339" s="37"/>
      <c r="E339" s="37"/>
      <c r="F339" s="37"/>
      <c r="M339" s="39"/>
      <c r="N339" s="37"/>
    </row>
    <row r="340">
      <c r="B340" s="37"/>
      <c r="E340" s="37"/>
      <c r="F340" s="37"/>
      <c r="M340" s="39"/>
      <c r="N340" s="37"/>
    </row>
    <row r="341">
      <c r="B341" s="37"/>
      <c r="E341" s="37"/>
      <c r="F341" s="37"/>
      <c r="M341" s="39"/>
      <c r="N341" s="37"/>
    </row>
    <row r="342">
      <c r="B342" s="37"/>
      <c r="E342" s="37"/>
      <c r="F342" s="37"/>
      <c r="M342" s="39"/>
      <c r="N342" s="37"/>
    </row>
    <row r="343">
      <c r="B343" s="37"/>
      <c r="E343" s="37"/>
      <c r="F343" s="37"/>
      <c r="M343" s="39"/>
      <c r="N343" s="37"/>
    </row>
    <row r="344">
      <c r="B344" s="37"/>
      <c r="E344" s="37"/>
      <c r="F344" s="37"/>
      <c r="M344" s="39"/>
      <c r="N344" s="37"/>
    </row>
    <row r="345">
      <c r="B345" s="37"/>
      <c r="E345" s="37"/>
      <c r="F345" s="37"/>
      <c r="M345" s="39"/>
      <c r="N345" s="37"/>
    </row>
    <row r="346">
      <c r="B346" s="37"/>
      <c r="E346" s="37"/>
      <c r="F346" s="37"/>
      <c r="M346" s="39"/>
      <c r="N346" s="37"/>
    </row>
    <row r="347">
      <c r="B347" s="37"/>
      <c r="E347" s="37"/>
      <c r="F347" s="37"/>
      <c r="M347" s="39"/>
      <c r="N347" s="37"/>
    </row>
    <row r="348">
      <c r="B348" s="37"/>
      <c r="E348" s="37"/>
      <c r="F348" s="37"/>
      <c r="M348" s="39"/>
      <c r="N348" s="37"/>
    </row>
    <row r="349">
      <c r="B349" s="37"/>
      <c r="E349" s="37"/>
      <c r="F349" s="37"/>
      <c r="M349" s="39"/>
      <c r="N349" s="37"/>
    </row>
    <row r="350">
      <c r="B350" s="37"/>
      <c r="E350" s="37"/>
      <c r="F350" s="37"/>
      <c r="M350" s="39"/>
      <c r="N350" s="37"/>
    </row>
    <row r="351">
      <c r="B351" s="37"/>
      <c r="E351" s="37"/>
      <c r="F351" s="37"/>
      <c r="M351" s="39"/>
      <c r="N351" s="37"/>
    </row>
    <row r="352">
      <c r="B352" s="37"/>
      <c r="E352" s="37"/>
      <c r="F352" s="37"/>
      <c r="M352" s="39"/>
      <c r="N352" s="37"/>
    </row>
    <row r="353">
      <c r="B353" s="37"/>
      <c r="E353" s="37"/>
      <c r="F353" s="37"/>
      <c r="M353" s="39"/>
      <c r="N353" s="37"/>
    </row>
    <row r="354">
      <c r="B354" s="37"/>
      <c r="E354" s="37"/>
      <c r="F354" s="37"/>
      <c r="M354" s="39"/>
      <c r="N354" s="37"/>
    </row>
    <row r="355">
      <c r="B355" s="37"/>
      <c r="E355" s="37"/>
      <c r="F355" s="37"/>
      <c r="M355" s="39"/>
      <c r="N355" s="37"/>
    </row>
    <row r="356">
      <c r="B356" s="37"/>
      <c r="E356" s="37"/>
      <c r="F356" s="37"/>
      <c r="M356" s="39"/>
      <c r="N356" s="37"/>
    </row>
    <row r="357">
      <c r="B357" s="37"/>
      <c r="E357" s="37"/>
      <c r="F357" s="37"/>
      <c r="M357" s="39"/>
      <c r="N357" s="37"/>
    </row>
    <row r="358">
      <c r="B358" s="37"/>
      <c r="E358" s="37"/>
      <c r="F358" s="37"/>
      <c r="M358" s="39"/>
      <c r="N358" s="37"/>
    </row>
    <row r="359">
      <c r="B359" s="37"/>
      <c r="E359" s="37"/>
      <c r="F359" s="37"/>
      <c r="M359" s="39"/>
      <c r="N359" s="37"/>
    </row>
    <row r="360">
      <c r="B360" s="37"/>
      <c r="E360" s="37"/>
      <c r="F360" s="37"/>
      <c r="M360" s="39"/>
      <c r="N360" s="37"/>
    </row>
    <row r="361">
      <c r="B361" s="37"/>
      <c r="E361" s="37"/>
      <c r="F361" s="37"/>
      <c r="M361" s="39"/>
      <c r="N361" s="37"/>
    </row>
    <row r="362">
      <c r="B362" s="37"/>
      <c r="E362" s="37"/>
      <c r="F362" s="37"/>
      <c r="M362" s="39"/>
      <c r="N362" s="37"/>
    </row>
    <row r="363">
      <c r="B363" s="37"/>
      <c r="E363" s="37"/>
      <c r="F363" s="37"/>
      <c r="M363" s="39"/>
      <c r="N363" s="37"/>
    </row>
    <row r="364">
      <c r="B364" s="37"/>
      <c r="E364" s="37"/>
      <c r="F364" s="37"/>
      <c r="M364" s="39"/>
      <c r="N364" s="37"/>
    </row>
    <row r="365">
      <c r="B365" s="37"/>
      <c r="E365" s="37"/>
      <c r="F365" s="37"/>
      <c r="M365" s="39"/>
      <c r="N365" s="37"/>
    </row>
    <row r="366">
      <c r="B366" s="37"/>
      <c r="E366" s="37"/>
      <c r="F366" s="37"/>
      <c r="M366" s="39"/>
      <c r="N366" s="37"/>
    </row>
    <row r="367">
      <c r="B367" s="37"/>
      <c r="E367" s="37"/>
      <c r="F367" s="37"/>
      <c r="M367" s="39"/>
      <c r="N367" s="37"/>
    </row>
    <row r="368">
      <c r="B368" s="37"/>
      <c r="E368" s="37"/>
      <c r="F368" s="37"/>
      <c r="M368" s="39"/>
      <c r="N368" s="37"/>
    </row>
    <row r="369">
      <c r="B369" s="37"/>
      <c r="E369" s="37"/>
      <c r="F369" s="37"/>
      <c r="M369" s="39"/>
      <c r="N369" s="37"/>
    </row>
    <row r="370">
      <c r="B370" s="37"/>
      <c r="E370" s="37"/>
      <c r="F370" s="37"/>
      <c r="M370" s="39"/>
      <c r="N370" s="37"/>
    </row>
    <row r="371">
      <c r="B371" s="37"/>
      <c r="E371" s="37"/>
      <c r="F371" s="37"/>
      <c r="M371" s="39"/>
      <c r="N371" s="37"/>
    </row>
    <row r="372">
      <c r="B372" s="37"/>
      <c r="E372" s="37"/>
      <c r="F372" s="37"/>
      <c r="M372" s="39"/>
      <c r="N372" s="37"/>
    </row>
    <row r="373">
      <c r="B373" s="37"/>
      <c r="E373" s="37"/>
      <c r="F373" s="37"/>
      <c r="M373" s="39"/>
      <c r="N373" s="37"/>
    </row>
    <row r="374">
      <c r="B374" s="37"/>
      <c r="E374" s="37"/>
      <c r="F374" s="37"/>
      <c r="M374" s="39"/>
      <c r="N374" s="37"/>
    </row>
    <row r="375">
      <c r="B375" s="37"/>
      <c r="E375" s="37"/>
      <c r="F375" s="37"/>
      <c r="M375" s="39"/>
      <c r="N375" s="37"/>
    </row>
    <row r="376">
      <c r="B376" s="37"/>
      <c r="E376" s="37"/>
      <c r="F376" s="37"/>
      <c r="M376" s="39"/>
      <c r="N376" s="37"/>
    </row>
    <row r="377">
      <c r="B377" s="37"/>
      <c r="E377" s="37"/>
      <c r="F377" s="37"/>
      <c r="M377" s="39"/>
      <c r="N377" s="37"/>
    </row>
    <row r="378">
      <c r="B378" s="37"/>
      <c r="E378" s="37"/>
      <c r="F378" s="37"/>
      <c r="M378" s="39"/>
      <c r="N378" s="37"/>
    </row>
    <row r="379">
      <c r="B379" s="37"/>
      <c r="E379" s="37"/>
      <c r="F379" s="37"/>
      <c r="M379" s="39"/>
      <c r="N379" s="37"/>
    </row>
    <row r="380">
      <c r="B380" s="37"/>
      <c r="E380" s="37"/>
      <c r="F380" s="37"/>
      <c r="M380" s="39"/>
      <c r="N380" s="37"/>
    </row>
    <row r="381">
      <c r="B381" s="37"/>
      <c r="E381" s="37"/>
      <c r="F381" s="37"/>
      <c r="M381" s="39"/>
      <c r="N381" s="37"/>
    </row>
    <row r="382">
      <c r="B382" s="37"/>
      <c r="E382" s="37"/>
      <c r="F382" s="37"/>
      <c r="M382" s="39"/>
      <c r="N382" s="37"/>
    </row>
    <row r="383">
      <c r="B383" s="37"/>
      <c r="E383" s="37"/>
      <c r="F383" s="37"/>
      <c r="M383" s="39"/>
      <c r="N383" s="37"/>
    </row>
    <row r="384">
      <c r="B384" s="37"/>
      <c r="E384" s="37"/>
      <c r="F384" s="37"/>
      <c r="M384" s="39"/>
      <c r="N384" s="37"/>
    </row>
    <row r="385">
      <c r="B385" s="37"/>
      <c r="E385" s="37"/>
      <c r="F385" s="37"/>
      <c r="M385" s="39"/>
      <c r="N385" s="37"/>
    </row>
    <row r="386">
      <c r="B386" s="37"/>
      <c r="E386" s="37"/>
      <c r="F386" s="37"/>
      <c r="M386" s="39"/>
      <c r="N386" s="37"/>
    </row>
    <row r="387">
      <c r="B387" s="37"/>
      <c r="E387" s="37"/>
      <c r="F387" s="37"/>
      <c r="M387" s="39"/>
      <c r="N387" s="37"/>
    </row>
    <row r="388">
      <c r="B388" s="37"/>
      <c r="E388" s="37"/>
      <c r="F388" s="37"/>
      <c r="M388" s="39"/>
      <c r="N388" s="37"/>
    </row>
    <row r="389">
      <c r="B389" s="37"/>
      <c r="E389" s="37"/>
      <c r="F389" s="37"/>
      <c r="M389" s="39"/>
      <c r="N389" s="37"/>
    </row>
    <row r="390">
      <c r="B390" s="37"/>
      <c r="E390" s="37"/>
      <c r="F390" s="37"/>
      <c r="M390" s="39"/>
      <c r="N390" s="37"/>
    </row>
    <row r="391">
      <c r="B391" s="37"/>
      <c r="E391" s="37"/>
      <c r="F391" s="37"/>
      <c r="M391" s="39"/>
      <c r="N391" s="37"/>
    </row>
    <row r="392">
      <c r="B392" s="37"/>
      <c r="E392" s="37"/>
      <c r="F392" s="37"/>
      <c r="M392" s="39"/>
      <c r="N392" s="37"/>
    </row>
    <row r="393">
      <c r="B393" s="37"/>
      <c r="E393" s="37"/>
      <c r="F393" s="37"/>
      <c r="M393" s="39"/>
      <c r="N393" s="37"/>
    </row>
    <row r="394">
      <c r="B394" s="37"/>
      <c r="E394" s="37"/>
      <c r="F394" s="37"/>
      <c r="M394" s="39"/>
      <c r="N394" s="37"/>
    </row>
    <row r="395">
      <c r="B395" s="37"/>
      <c r="E395" s="37"/>
      <c r="F395" s="37"/>
      <c r="M395" s="39"/>
      <c r="N395" s="37"/>
    </row>
    <row r="396">
      <c r="B396" s="37"/>
      <c r="E396" s="37"/>
      <c r="F396" s="37"/>
      <c r="M396" s="39"/>
      <c r="N396" s="37"/>
    </row>
    <row r="397">
      <c r="B397" s="37"/>
      <c r="E397" s="37"/>
      <c r="F397" s="37"/>
      <c r="M397" s="39"/>
      <c r="N397" s="37"/>
    </row>
    <row r="398">
      <c r="B398" s="37"/>
      <c r="E398" s="37"/>
      <c r="F398" s="37"/>
      <c r="M398" s="39"/>
      <c r="N398" s="37"/>
    </row>
    <row r="399">
      <c r="B399" s="37"/>
      <c r="E399" s="37"/>
      <c r="F399" s="37"/>
      <c r="M399" s="39"/>
      <c r="N399" s="37"/>
    </row>
    <row r="400">
      <c r="B400" s="37"/>
      <c r="E400" s="37"/>
      <c r="F400" s="37"/>
      <c r="M400" s="39"/>
      <c r="N400" s="37"/>
    </row>
    <row r="401">
      <c r="B401" s="37"/>
      <c r="E401" s="37"/>
      <c r="F401" s="37"/>
      <c r="M401" s="39"/>
      <c r="N401" s="37"/>
    </row>
    <row r="402">
      <c r="B402" s="37"/>
      <c r="E402" s="37"/>
      <c r="F402" s="37"/>
      <c r="M402" s="39"/>
      <c r="N402" s="37"/>
    </row>
    <row r="403">
      <c r="B403" s="37"/>
      <c r="E403" s="37"/>
      <c r="F403" s="37"/>
      <c r="M403" s="39"/>
      <c r="N403" s="37"/>
    </row>
    <row r="404">
      <c r="B404" s="37"/>
      <c r="E404" s="37"/>
      <c r="F404" s="37"/>
      <c r="M404" s="39"/>
      <c r="N404" s="37"/>
    </row>
    <row r="405">
      <c r="B405" s="37"/>
      <c r="E405" s="37"/>
      <c r="F405" s="37"/>
      <c r="M405" s="39"/>
      <c r="N405" s="37"/>
    </row>
    <row r="406">
      <c r="B406" s="37"/>
      <c r="E406" s="37"/>
      <c r="F406" s="37"/>
      <c r="M406" s="39"/>
      <c r="N406" s="37"/>
    </row>
    <row r="407">
      <c r="B407" s="37"/>
      <c r="E407" s="37"/>
      <c r="F407" s="37"/>
      <c r="M407" s="39"/>
      <c r="N407" s="37"/>
    </row>
    <row r="408">
      <c r="B408" s="37"/>
      <c r="E408" s="37"/>
      <c r="F408" s="37"/>
      <c r="M408" s="39"/>
      <c r="N408" s="37"/>
    </row>
    <row r="409">
      <c r="B409" s="37"/>
      <c r="E409" s="37"/>
      <c r="F409" s="37"/>
      <c r="M409" s="39"/>
      <c r="N409" s="37"/>
    </row>
    <row r="410">
      <c r="B410" s="37"/>
      <c r="E410" s="37"/>
      <c r="F410" s="37"/>
      <c r="M410" s="39"/>
      <c r="N410" s="37"/>
    </row>
    <row r="411">
      <c r="B411" s="37"/>
      <c r="E411" s="37"/>
      <c r="F411" s="37"/>
      <c r="M411" s="39"/>
      <c r="N411" s="37"/>
    </row>
    <row r="412">
      <c r="B412" s="37"/>
      <c r="E412" s="37"/>
      <c r="F412" s="37"/>
      <c r="M412" s="39"/>
      <c r="N412" s="37"/>
    </row>
    <row r="413">
      <c r="B413" s="37"/>
      <c r="E413" s="37"/>
      <c r="F413" s="37"/>
      <c r="M413" s="39"/>
      <c r="N413" s="37"/>
    </row>
    <row r="414">
      <c r="B414" s="37"/>
      <c r="E414" s="37"/>
      <c r="F414" s="37"/>
      <c r="M414" s="39"/>
      <c r="N414" s="37"/>
    </row>
    <row r="415">
      <c r="B415" s="37"/>
      <c r="E415" s="37"/>
      <c r="F415" s="37"/>
      <c r="M415" s="39"/>
      <c r="N415" s="37"/>
    </row>
    <row r="416">
      <c r="B416" s="37"/>
      <c r="E416" s="37"/>
      <c r="F416" s="37"/>
      <c r="M416" s="39"/>
      <c r="N416" s="37"/>
    </row>
    <row r="417">
      <c r="B417" s="37"/>
      <c r="E417" s="37"/>
      <c r="F417" s="37"/>
      <c r="M417" s="39"/>
      <c r="N417" s="37"/>
    </row>
    <row r="418">
      <c r="B418" s="37"/>
      <c r="E418" s="37"/>
      <c r="F418" s="37"/>
      <c r="M418" s="39"/>
      <c r="N418" s="37"/>
    </row>
    <row r="419">
      <c r="B419" s="37"/>
      <c r="E419" s="37"/>
      <c r="F419" s="37"/>
      <c r="M419" s="39"/>
      <c r="N419" s="37"/>
    </row>
    <row r="420">
      <c r="B420" s="37"/>
      <c r="E420" s="37"/>
      <c r="F420" s="37"/>
      <c r="M420" s="39"/>
      <c r="N420" s="37"/>
    </row>
    <row r="421">
      <c r="B421" s="37"/>
      <c r="E421" s="37"/>
      <c r="F421" s="37"/>
      <c r="M421" s="39"/>
      <c r="N421" s="37"/>
    </row>
    <row r="422">
      <c r="B422" s="37"/>
      <c r="E422" s="37"/>
      <c r="F422" s="37"/>
      <c r="M422" s="39"/>
      <c r="N422" s="37"/>
    </row>
    <row r="423">
      <c r="B423" s="37"/>
      <c r="E423" s="37"/>
      <c r="F423" s="37"/>
      <c r="M423" s="39"/>
      <c r="N423" s="37"/>
    </row>
    <row r="424">
      <c r="B424" s="37"/>
      <c r="E424" s="37"/>
      <c r="F424" s="37"/>
      <c r="M424" s="39"/>
      <c r="N424" s="37"/>
    </row>
    <row r="425">
      <c r="B425" s="37"/>
      <c r="E425" s="37"/>
      <c r="F425" s="37"/>
      <c r="M425" s="39"/>
      <c r="N425" s="37"/>
    </row>
    <row r="426">
      <c r="B426" s="37"/>
      <c r="E426" s="37"/>
      <c r="F426" s="37"/>
      <c r="M426" s="39"/>
      <c r="N426" s="37"/>
    </row>
    <row r="427">
      <c r="B427" s="37"/>
      <c r="E427" s="37"/>
      <c r="F427" s="37"/>
      <c r="M427" s="39"/>
      <c r="N427" s="37"/>
    </row>
    <row r="428">
      <c r="B428" s="37"/>
      <c r="E428" s="37"/>
      <c r="F428" s="37"/>
      <c r="M428" s="39"/>
      <c r="N428" s="37"/>
    </row>
    <row r="429">
      <c r="B429" s="37"/>
      <c r="E429" s="37"/>
      <c r="F429" s="37"/>
      <c r="M429" s="39"/>
      <c r="N429" s="37"/>
    </row>
    <row r="430">
      <c r="B430" s="37"/>
      <c r="E430" s="37"/>
      <c r="F430" s="37"/>
      <c r="M430" s="39"/>
      <c r="N430" s="37"/>
    </row>
    <row r="431">
      <c r="B431" s="37"/>
      <c r="E431" s="37"/>
      <c r="F431" s="37"/>
      <c r="M431" s="39"/>
      <c r="N431" s="37"/>
    </row>
    <row r="432">
      <c r="B432" s="37"/>
      <c r="E432" s="37"/>
      <c r="F432" s="37"/>
      <c r="M432" s="39"/>
      <c r="N432" s="37"/>
    </row>
    <row r="433">
      <c r="B433" s="37"/>
      <c r="E433" s="37"/>
      <c r="F433" s="37"/>
      <c r="M433" s="39"/>
      <c r="N433" s="37"/>
    </row>
    <row r="434">
      <c r="B434" s="37"/>
      <c r="E434" s="37"/>
      <c r="F434" s="37"/>
      <c r="M434" s="39"/>
      <c r="N434" s="37"/>
    </row>
    <row r="435">
      <c r="B435" s="37"/>
      <c r="E435" s="37"/>
      <c r="F435" s="37"/>
      <c r="M435" s="39"/>
      <c r="N435" s="37"/>
    </row>
    <row r="436">
      <c r="B436" s="37"/>
      <c r="E436" s="37"/>
      <c r="F436" s="37"/>
      <c r="M436" s="39"/>
      <c r="N436" s="37"/>
    </row>
    <row r="437">
      <c r="B437" s="37"/>
      <c r="E437" s="37"/>
      <c r="F437" s="37"/>
      <c r="M437" s="39"/>
      <c r="N437" s="37"/>
    </row>
    <row r="438">
      <c r="B438" s="37"/>
      <c r="E438" s="37"/>
      <c r="F438" s="37"/>
      <c r="M438" s="39"/>
      <c r="N438" s="37"/>
    </row>
    <row r="439">
      <c r="B439" s="37"/>
      <c r="E439" s="37"/>
      <c r="F439" s="37"/>
      <c r="M439" s="39"/>
      <c r="N439" s="37"/>
    </row>
    <row r="440">
      <c r="B440" s="37"/>
      <c r="E440" s="37"/>
      <c r="F440" s="37"/>
      <c r="M440" s="39"/>
      <c r="N440" s="37"/>
    </row>
    <row r="441">
      <c r="B441" s="37"/>
      <c r="E441" s="37"/>
      <c r="F441" s="37"/>
      <c r="M441" s="39"/>
      <c r="N441" s="37"/>
    </row>
    <row r="442">
      <c r="B442" s="37"/>
      <c r="E442" s="37"/>
      <c r="F442" s="37"/>
      <c r="M442" s="39"/>
      <c r="N442" s="37"/>
    </row>
    <row r="443">
      <c r="B443" s="37"/>
      <c r="E443" s="37"/>
      <c r="F443" s="37"/>
      <c r="M443" s="39"/>
      <c r="N443" s="37"/>
    </row>
    <row r="444">
      <c r="B444" s="37"/>
      <c r="E444" s="37"/>
      <c r="F444" s="37"/>
      <c r="M444" s="39"/>
      <c r="N444" s="37"/>
    </row>
    <row r="445">
      <c r="B445" s="37"/>
      <c r="E445" s="37"/>
      <c r="F445" s="37"/>
      <c r="M445" s="39"/>
      <c r="N445" s="37"/>
    </row>
    <row r="446">
      <c r="B446" s="37"/>
      <c r="E446" s="37"/>
      <c r="F446" s="37"/>
      <c r="M446" s="39"/>
      <c r="N446" s="37"/>
    </row>
    <row r="447">
      <c r="B447" s="37"/>
      <c r="E447" s="37"/>
      <c r="F447" s="37"/>
      <c r="M447" s="39"/>
      <c r="N447" s="37"/>
    </row>
    <row r="448">
      <c r="B448" s="37"/>
      <c r="E448" s="37"/>
      <c r="F448" s="37"/>
      <c r="M448" s="39"/>
      <c r="N448" s="37"/>
    </row>
    <row r="449">
      <c r="B449" s="37"/>
      <c r="E449" s="37"/>
      <c r="F449" s="37"/>
      <c r="M449" s="39"/>
      <c r="N449" s="37"/>
    </row>
    <row r="450">
      <c r="B450" s="37"/>
      <c r="E450" s="37"/>
      <c r="F450" s="37"/>
      <c r="M450" s="39"/>
      <c r="N450" s="37"/>
    </row>
    <row r="451">
      <c r="B451" s="37"/>
      <c r="E451" s="37"/>
      <c r="F451" s="37"/>
      <c r="M451" s="39"/>
      <c r="N451" s="37"/>
    </row>
    <row r="452">
      <c r="B452" s="37"/>
      <c r="E452" s="37"/>
      <c r="F452" s="37"/>
      <c r="M452" s="39"/>
      <c r="N452" s="37"/>
    </row>
    <row r="453">
      <c r="B453" s="37"/>
      <c r="E453" s="37"/>
      <c r="F453" s="37"/>
      <c r="M453" s="39"/>
      <c r="N453" s="37"/>
    </row>
    <row r="454">
      <c r="B454" s="37"/>
      <c r="E454" s="37"/>
      <c r="F454" s="37"/>
      <c r="M454" s="39"/>
      <c r="N454" s="37"/>
    </row>
    <row r="455">
      <c r="B455" s="37"/>
      <c r="E455" s="37"/>
      <c r="F455" s="37"/>
      <c r="M455" s="39"/>
      <c r="N455" s="37"/>
    </row>
    <row r="456">
      <c r="B456" s="37"/>
      <c r="E456" s="37"/>
      <c r="F456" s="37"/>
      <c r="M456" s="39"/>
      <c r="N456" s="37"/>
    </row>
    <row r="457">
      <c r="B457" s="37"/>
      <c r="E457" s="37"/>
      <c r="F457" s="37"/>
      <c r="M457" s="39"/>
      <c r="N457" s="37"/>
    </row>
    <row r="458">
      <c r="B458" s="37"/>
      <c r="E458" s="37"/>
      <c r="F458" s="37"/>
      <c r="M458" s="39"/>
      <c r="N458" s="37"/>
    </row>
    <row r="459">
      <c r="B459" s="37"/>
      <c r="E459" s="37"/>
      <c r="F459" s="37"/>
      <c r="M459" s="39"/>
      <c r="N459" s="37"/>
    </row>
    <row r="460">
      <c r="B460" s="37"/>
      <c r="E460" s="37"/>
      <c r="F460" s="37"/>
      <c r="M460" s="39"/>
      <c r="N460" s="37"/>
    </row>
    <row r="461">
      <c r="B461" s="37"/>
      <c r="E461" s="37"/>
      <c r="F461" s="37"/>
      <c r="M461" s="39"/>
      <c r="N461" s="37"/>
    </row>
    <row r="462">
      <c r="B462" s="37"/>
      <c r="E462" s="37"/>
      <c r="F462" s="37"/>
      <c r="M462" s="39"/>
      <c r="N462" s="37"/>
    </row>
    <row r="463">
      <c r="B463" s="37"/>
      <c r="E463" s="37"/>
      <c r="F463" s="37"/>
      <c r="M463" s="39"/>
      <c r="N463" s="37"/>
    </row>
    <row r="464">
      <c r="B464" s="37"/>
      <c r="E464" s="37"/>
      <c r="F464" s="37"/>
      <c r="M464" s="39"/>
      <c r="N464" s="37"/>
    </row>
    <row r="465">
      <c r="B465" s="37"/>
      <c r="E465" s="37"/>
      <c r="F465" s="37"/>
      <c r="M465" s="39"/>
      <c r="N465" s="37"/>
    </row>
    <row r="466">
      <c r="B466" s="37"/>
      <c r="E466" s="37"/>
      <c r="F466" s="37"/>
      <c r="M466" s="39"/>
      <c r="N466" s="37"/>
    </row>
    <row r="467">
      <c r="B467" s="37"/>
      <c r="E467" s="37"/>
      <c r="F467" s="37"/>
      <c r="M467" s="39"/>
      <c r="N467" s="37"/>
    </row>
    <row r="468">
      <c r="B468" s="37"/>
      <c r="E468" s="37"/>
      <c r="F468" s="37"/>
      <c r="M468" s="39"/>
      <c r="N468" s="37"/>
    </row>
    <row r="469">
      <c r="B469" s="37"/>
      <c r="E469" s="37"/>
      <c r="F469" s="37"/>
      <c r="M469" s="39"/>
      <c r="N469" s="37"/>
    </row>
    <row r="470">
      <c r="B470" s="37"/>
      <c r="E470" s="37"/>
      <c r="F470" s="37"/>
      <c r="M470" s="39"/>
      <c r="N470" s="37"/>
    </row>
    <row r="471">
      <c r="B471" s="37"/>
      <c r="E471" s="37"/>
      <c r="F471" s="37"/>
      <c r="M471" s="39"/>
      <c r="N471" s="37"/>
    </row>
    <row r="472">
      <c r="B472" s="37"/>
      <c r="E472" s="37"/>
      <c r="F472" s="37"/>
      <c r="M472" s="39"/>
      <c r="N472" s="37"/>
    </row>
    <row r="473">
      <c r="B473" s="37"/>
      <c r="E473" s="37"/>
      <c r="F473" s="37"/>
      <c r="M473" s="39"/>
      <c r="N473" s="37"/>
    </row>
    <row r="474">
      <c r="B474" s="37"/>
      <c r="E474" s="37"/>
      <c r="F474" s="37"/>
      <c r="M474" s="39"/>
      <c r="N474" s="37"/>
    </row>
    <row r="475">
      <c r="B475" s="37"/>
      <c r="E475" s="37"/>
      <c r="F475" s="37"/>
      <c r="M475" s="39"/>
      <c r="N475" s="37"/>
    </row>
    <row r="476">
      <c r="B476" s="37"/>
      <c r="E476" s="37"/>
      <c r="F476" s="37"/>
      <c r="M476" s="39"/>
      <c r="N476" s="37"/>
    </row>
    <row r="477">
      <c r="B477" s="37"/>
      <c r="E477" s="37"/>
      <c r="F477" s="37"/>
      <c r="M477" s="39"/>
      <c r="N477" s="37"/>
    </row>
    <row r="478">
      <c r="B478" s="37"/>
      <c r="E478" s="37"/>
      <c r="F478" s="37"/>
      <c r="M478" s="39"/>
      <c r="N478" s="37"/>
    </row>
    <row r="479">
      <c r="B479" s="37"/>
      <c r="E479" s="37"/>
      <c r="F479" s="37"/>
      <c r="M479" s="39"/>
      <c r="N479" s="37"/>
    </row>
    <row r="480">
      <c r="B480" s="37"/>
      <c r="E480" s="37"/>
      <c r="F480" s="37"/>
      <c r="M480" s="39"/>
      <c r="N480" s="37"/>
    </row>
    <row r="481">
      <c r="B481" s="37"/>
      <c r="E481" s="37"/>
      <c r="F481" s="37"/>
      <c r="M481" s="39"/>
      <c r="N481" s="37"/>
    </row>
    <row r="482">
      <c r="B482" s="37"/>
      <c r="E482" s="37"/>
      <c r="F482" s="37"/>
      <c r="M482" s="39"/>
      <c r="N482" s="37"/>
    </row>
    <row r="483">
      <c r="B483" s="37"/>
      <c r="E483" s="37"/>
      <c r="F483" s="37"/>
      <c r="M483" s="39"/>
      <c r="N483" s="37"/>
    </row>
    <row r="484">
      <c r="B484" s="37"/>
      <c r="E484" s="37"/>
      <c r="F484" s="37"/>
      <c r="M484" s="39"/>
      <c r="N484" s="37"/>
    </row>
    <row r="485">
      <c r="B485" s="37"/>
      <c r="E485" s="37"/>
      <c r="F485" s="37"/>
      <c r="M485" s="39"/>
      <c r="N485" s="37"/>
    </row>
    <row r="486">
      <c r="B486" s="37"/>
      <c r="E486" s="37"/>
      <c r="F486" s="37"/>
      <c r="M486" s="39"/>
      <c r="N486" s="37"/>
    </row>
    <row r="487">
      <c r="B487" s="37"/>
      <c r="E487" s="37"/>
      <c r="F487" s="37"/>
      <c r="M487" s="39"/>
      <c r="N487" s="37"/>
    </row>
    <row r="488">
      <c r="B488" s="37"/>
      <c r="E488" s="37"/>
      <c r="F488" s="37"/>
      <c r="M488" s="39"/>
      <c r="N488" s="37"/>
    </row>
    <row r="489">
      <c r="B489" s="37"/>
      <c r="E489" s="37"/>
      <c r="F489" s="37"/>
      <c r="M489" s="39"/>
      <c r="N489" s="37"/>
    </row>
    <row r="490">
      <c r="B490" s="37"/>
      <c r="E490" s="37"/>
      <c r="F490" s="37"/>
      <c r="M490" s="39"/>
      <c r="N490" s="37"/>
    </row>
    <row r="491">
      <c r="B491" s="37"/>
      <c r="E491" s="37"/>
      <c r="F491" s="37"/>
      <c r="M491" s="39"/>
      <c r="N491" s="37"/>
    </row>
    <row r="492">
      <c r="B492" s="37"/>
      <c r="E492" s="37"/>
      <c r="F492" s="37"/>
      <c r="M492" s="39"/>
      <c r="N492" s="37"/>
    </row>
    <row r="493">
      <c r="B493" s="37"/>
      <c r="E493" s="37"/>
      <c r="F493" s="37"/>
      <c r="M493" s="39"/>
      <c r="N493" s="37"/>
    </row>
    <row r="494">
      <c r="B494" s="37"/>
      <c r="E494" s="37"/>
      <c r="F494" s="37"/>
      <c r="M494" s="39"/>
      <c r="N494" s="37"/>
    </row>
    <row r="495">
      <c r="B495" s="37"/>
      <c r="E495" s="37"/>
      <c r="F495" s="37"/>
      <c r="M495" s="39"/>
      <c r="N495" s="37"/>
    </row>
    <row r="496">
      <c r="B496" s="37"/>
      <c r="E496" s="37"/>
      <c r="F496" s="37"/>
      <c r="M496" s="39"/>
      <c r="N496" s="37"/>
    </row>
    <row r="497">
      <c r="B497" s="37"/>
      <c r="E497" s="37"/>
      <c r="F497" s="37"/>
      <c r="M497" s="39"/>
      <c r="N497" s="37"/>
    </row>
    <row r="498">
      <c r="B498" s="37"/>
      <c r="E498" s="37"/>
      <c r="F498" s="37"/>
      <c r="M498" s="39"/>
      <c r="N498" s="37"/>
    </row>
    <row r="499">
      <c r="B499" s="37"/>
      <c r="E499" s="37"/>
      <c r="F499" s="37"/>
      <c r="M499" s="39"/>
      <c r="N499" s="37"/>
    </row>
    <row r="500">
      <c r="B500" s="37"/>
      <c r="E500" s="37"/>
      <c r="F500" s="37"/>
      <c r="M500" s="39"/>
      <c r="N500" s="37"/>
    </row>
    <row r="501">
      <c r="B501" s="37"/>
      <c r="E501" s="37"/>
      <c r="F501" s="37"/>
      <c r="M501" s="39"/>
      <c r="N501" s="37"/>
    </row>
    <row r="502">
      <c r="B502" s="37"/>
      <c r="E502" s="37"/>
      <c r="F502" s="37"/>
      <c r="M502" s="39"/>
      <c r="N502" s="37"/>
    </row>
    <row r="503">
      <c r="B503" s="37"/>
      <c r="E503" s="37"/>
      <c r="F503" s="37"/>
      <c r="M503" s="39"/>
      <c r="N503" s="37"/>
    </row>
    <row r="504">
      <c r="B504" s="37"/>
      <c r="E504" s="37"/>
      <c r="F504" s="37"/>
      <c r="M504" s="39"/>
      <c r="N504" s="37"/>
    </row>
    <row r="505">
      <c r="B505" s="37"/>
      <c r="E505" s="37"/>
      <c r="F505" s="37"/>
      <c r="M505" s="39"/>
      <c r="N505" s="37"/>
    </row>
    <row r="506">
      <c r="B506" s="37"/>
      <c r="E506" s="37"/>
      <c r="F506" s="37"/>
      <c r="M506" s="39"/>
      <c r="N506" s="37"/>
    </row>
    <row r="507">
      <c r="B507" s="37"/>
      <c r="E507" s="37"/>
      <c r="F507" s="37"/>
      <c r="M507" s="39"/>
      <c r="N507" s="37"/>
    </row>
    <row r="508">
      <c r="B508" s="37"/>
      <c r="E508" s="37"/>
      <c r="F508" s="37"/>
      <c r="M508" s="39"/>
      <c r="N508" s="37"/>
    </row>
    <row r="509">
      <c r="B509" s="37"/>
      <c r="E509" s="37"/>
      <c r="F509" s="37"/>
      <c r="M509" s="39"/>
      <c r="N509" s="37"/>
    </row>
    <row r="510">
      <c r="B510" s="37"/>
      <c r="E510" s="37"/>
      <c r="F510" s="37"/>
      <c r="M510" s="39"/>
      <c r="N510" s="37"/>
    </row>
    <row r="511">
      <c r="B511" s="37"/>
      <c r="E511" s="37"/>
      <c r="F511" s="37"/>
      <c r="M511" s="39"/>
      <c r="N511" s="37"/>
    </row>
    <row r="512">
      <c r="B512" s="37"/>
      <c r="E512" s="37"/>
      <c r="F512" s="37"/>
      <c r="M512" s="39"/>
      <c r="N512" s="37"/>
    </row>
    <row r="513">
      <c r="B513" s="37"/>
      <c r="E513" s="37"/>
      <c r="F513" s="37"/>
      <c r="M513" s="39"/>
      <c r="N513" s="37"/>
    </row>
    <row r="514">
      <c r="B514" s="37"/>
      <c r="E514" s="37"/>
      <c r="F514" s="37"/>
      <c r="M514" s="39"/>
      <c r="N514" s="37"/>
    </row>
    <row r="515">
      <c r="B515" s="37"/>
      <c r="E515" s="37"/>
      <c r="F515" s="37"/>
      <c r="M515" s="39"/>
      <c r="N515" s="37"/>
    </row>
    <row r="516">
      <c r="B516" s="37"/>
      <c r="E516" s="37"/>
      <c r="F516" s="37"/>
      <c r="M516" s="39"/>
      <c r="N516" s="37"/>
    </row>
    <row r="517">
      <c r="B517" s="37"/>
      <c r="E517" s="37"/>
      <c r="F517" s="37"/>
      <c r="M517" s="39"/>
      <c r="N517" s="37"/>
    </row>
    <row r="518">
      <c r="B518" s="37"/>
      <c r="E518" s="37"/>
      <c r="F518" s="37"/>
      <c r="M518" s="39"/>
      <c r="N518" s="37"/>
    </row>
    <row r="519">
      <c r="B519" s="37"/>
      <c r="E519" s="37"/>
      <c r="F519" s="37"/>
      <c r="M519" s="39"/>
      <c r="N519" s="37"/>
    </row>
    <row r="520">
      <c r="B520" s="37"/>
      <c r="E520" s="37"/>
      <c r="F520" s="37"/>
      <c r="M520" s="39"/>
      <c r="N520" s="37"/>
    </row>
    <row r="521">
      <c r="B521" s="37"/>
      <c r="E521" s="37"/>
      <c r="F521" s="37"/>
      <c r="M521" s="39"/>
      <c r="N521" s="37"/>
    </row>
    <row r="522">
      <c r="B522" s="37"/>
      <c r="E522" s="37"/>
      <c r="F522" s="37"/>
      <c r="M522" s="39"/>
      <c r="N522" s="37"/>
    </row>
    <row r="523">
      <c r="B523" s="37"/>
      <c r="E523" s="37"/>
      <c r="F523" s="37"/>
      <c r="M523" s="39"/>
      <c r="N523" s="37"/>
    </row>
    <row r="524">
      <c r="B524" s="37"/>
      <c r="E524" s="37"/>
      <c r="F524" s="37"/>
      <c r="M524" s="39"/>
      <c r="N524" s="37"/>
    </row>
    <row r="525">
      <c r="B525" s="37"/>
      <c r="E525" s="37"/>
      <c r="F525" s="37"/>
      <c r="M525" s="39"/>
      <c r="N525" s="37"/>
    </row>
    <row r="526">
      <c r="B526" s="37"/>
      <c r="E526" s="37"/>
      <c r="F526" s="37"/>
      <c r="M526" s="39"/>
      <c r="N526" s="37"/>
    </row>
    <row r="527">
      <c r="B527" s="37"/>
      <c r="E527" s="37"/>
      <c r="F527" s="37"/>
      <c r="M527" s="39"/>
      <c r="N527" s="37"/>
    </row>
    <row r="528">
      <c r="B528" s="37"/>
      <c r="E528" s="37"/>
      <c r="F528" s="37"/>
      <c r="M528" s="39"/>
      <c r="N528" s="37"/>
    </row>
    <row r="529">
      <c r="B529" s="37"/>
      <c r="E529" s="37"/>
      <c r="F529" s="37"/>
      <c r="M529" s="39"/>
      <c r="N529" s="37"/>
    </row>
    <row r="530">
      <c r="B530" s="37"/>
      <c r="E530" s="37"/>
      <c r="F530" s="37"/>
      <c r="M530" s="39"/>
      <c r="N530" s="37"/>
    </row>
    <row r="531">
      <c r="B531" s="37"/>
      <c r="E531" s="37"/>
      <c r="F531" s="37"/>
      <c r="M531" s="39"/>
      <c r="N531" s="37"/>
    </row>
    <row r="532">
      <c r="B532" s="37"/>
      <c r="E532" s="37"/>
      <c r="F532" s="37"/>
      <c r="M532" s="39"/>
      <c r="N532" s="37"/>
    </row>
    <row r="533">
      <c r="B533" s="37"/>
      <c r="E533" s="37"/>
      <c r="F533" s="37"/>
      <c r="M533" s="39"/>
      <c r="N533" s="37"/>
    </row>
    <row r="534">
      <c r="B534" s="37"/>
      <c r="E534" s="37"/>
      <c r="F534" s="37"/>
      <c r="M534" s="39"/>
      <c r="N534" s="37"/>
    </row>
    <row r="535">
      <c r="B535" s="37"/>
      <c r="E535" s="37"/>
      <c r="F535" s="37"/>
      <c r="M535" s="39"/>
      <c r="N535" s="37"/>
    </row>
    <row r="536">
      <c r="B536" s="37"/>
      <c r="E536" s="37"/>
      <c r="F536" s="37"/>
      <c r="M536" s="39"/>
      <c r="N536" s="37"/>
    </row>
    <row r="537">
      <c r="B537" s="37"/>
      <c r="E537" s="37"/>
      <c r="F537" s="37"/>
      <c r="M537" s="39"/>
      <c r="N537" s="37"/>
    </row>
    <row r="538">
      <c r="B538" s="37"/>
      <c r="E538" s="37"/>
      <c r="F538" s="37"/>
      <c r="M538" s="39"/>
      <c r="N538" s="37"/>
    </row>
    <row r="539">
      <c r="B539" s="37"/>
      <c r="E539" s="37"/>
      <c r="F539" s="37"/>
      <c r="M539" s="39"/>
      <c r="N539" s="37"/>
    </row>
    <row r="540">
      <c r="B540" s="37"/>
      <c r="E540" s="37"/>
      <c r="F540" s="37"/>
      <c r="M540" s="39"/>
      <c r="N540" s="37"/>
    </row>
    <row r="541">
      <c r="B541" s="37"/>
      <c r="E541" s="37"/>
      <c r="F541" s="37"/>
      <c r="M541" s="39"/>
      <c r="N541" s="37"/>
    </row>
    <row r="542">
      <c r="B542" s="37"/>
      <c r="E542" s="37"/>
      <c r="F542" s="37"/>
      <c r="M542" s="39"/>
      <c r="N542" s="37"/>
    </row>
    <row r="543">
      <c r="B543" s="37"/>
      <c r="E543" s="37"/>
      <c r="F543" s="37"/>
      <c r="M543" s="39"/>
      <c r="N543" s="37"/>
    </row>
    <row r="544">
      <c r="B544" s="37"/>
      <c r="E544" s="37"/>
      <c r="F544" s="37"/>
      <c r="M544" s="39"/>
      <c r="N544" s="37"/>
    </row>
    <row r="545">
      <c r="B545" s="37"/>
      <c r="E545" s="37"/>
      <c r="F545" s="37"/>
      <c r="M545" s="39"/>
      <c r="N545" s="37"/>
    </row>
    <row r="546">
      <c r="B546" s="37"/>
      <c r="E546" s="37"/>
      <c r="F546" s="37"/>
      <c r="M546" s="39"/>
      <c r="N546" s="37"/>
    </row>
    <row r="547">
      <c r="B547" s="37"/>
      <c r="E547" s="37"/>
      <c r="F547" s="37"/>
      <c r="M547" s="39"/>
      <c r="N547" s="37"/>
    </row>
    <row r="548">
      <c r="B548" s="37"/>
      <c r="E548" s="37"/>
      <c r="F548" s="37"/>
      <c r="M548" s="39"/>
      <c r="N548" s="37"/>
    </row>
    <row r="549">
      <c r="B549" s="37"/>
      <c r="E549" s="37"/>
      <c r="F549" s="37"/>
      <c r="M549" s="39"/>
      <c r="N549" s="37"/>
    </row>
    <row r="550">
      <c r="B550" s="37"/>
      <c r="E550" s="37"/>
      <c r="F550" s="37"/>
      <c r="M550" s="39"/>
      <c r="N550" s="37"/>
    </row>
    <row r="551">
      <c r="B551" s="37"/>
      <c r="E551" s="37"/>
      <c r="F551" s="37"/>
      <c r="M551" s="39"/>
      <c r="N551" s="37"/>
    </row>
    <row r="552">
      <c r="B552" s="37"/>
      <c r="E552" s="37"/>
      <c r="F552" s="37"/>
      <c r="M552" s="39"/>
      <c r="N552" s="37"/>
    </row>
    <row r="553">
      <c r="B553" s="37"/>
      <c r="E553" s="37"/>
      <c r="F553" s="37"/>
      <c r="M553" s="39"/>
      <c r="N553" s="37"/>
    </row>
    <row r="554">
      <c r="B554" s="37"/>
      <c r="E554" s="37"/>
      <c r="F554" s="37"/>
      <c r="M554" s="39"/>
      <c r="N554" s="37"/>
    </row>
    <row r="555">
      <c r="A555" s="8"/>
      <c r="B555" s="37"/>
      <c r="C555" s="66"/>
      <c r="E555" s="37"/>
      <c r="F555" s="67"/>
      <c r="M555" s="39"/>
      <c r="N555" s="37"/>
    </row>
    <row r="556">
      <c r="A556" s="68" t="s">
        <v>3242</v>
      </c>
      <c r="B556" s="69">
        <v>270163.0</v>
      </c>
      <c r="C556" s="70" t="s">
        <v>4396</v>
      </c>
      <c r="D556" s="71" t="s">
        <v>2276</v>
      </c>
      <c r="E556" s="72"/>
      <c r="F556" s="69" t="s">
        <v>4397</v>
      </c>
      <c r="G556" s="68" t="s">
        <v>3244</v>
      </c>
      <c r="H556" s="68" t="s">
        <v>3245</v>
      </c>
      <c r="I556" s="68" t="s">
        <v>3246</v>
      </c>
      <c r="J556" s="71" t="s">
        <v>3247</v>
      </c>
      <c r="K556" s="73" t="s">
        <v>23</v>
      </c>
      <c r="L556" s="74" t="s">
        <v>51</v>
      </c>
      <c r="M556" s="75" t="s">
        <v>4398</v>
      </c>
      <c r="N556" s="69" t="s">
        <v>4399</v>
      </c>
      <c r="O556" s="76" t="s">
        <v>4400</v>
      </c>
      <c r="P556" s="77"/>
      <c r="Q556" s="77"/>
      <c r="R556" s="77"/>
    </row>
    <row r="557">
      <c r="A557" s="68" t="s">
        <v>3248</v>
      </c>
      <c r="B557" s="69">
        <v>5.085101E9</v>
      </c>
      <c r="C557" s="68" t="s">
        <v>3249</v>
      </c>
      <c r="D557" s="71" t="s">
        <v>2276</v>
      </c>
      <c r="E557" s="72"/>
      <c r="F557" s="69" t="s">
        <v>4401</v>
      </c>
      <c r="G557" s="73" t="s">
        <v>4402</v>
      </c>
      <c r="H557" s="68" t="s">
        <v>3251</v>
      </c>
      <c r="I557" s="73" t="s">
        <v>4403</v>
      </c>
      <c r="J557" s="71" t="s">
        <v>3253</v>
      </c>
      <c r="K557" s="68" t="s">
        <v>177</v>
      </c>
      <c r="L557" s="71" t="s">
        <v>51</v>
      </c>
      <c r="M557" s="77"/>
      <c r="N557" s="72"/>
      <c r="O557" s="76" t="s">
        <v>4404</v>
      </c>
      <c r="P557" s="77"/>
      <c r="Q557" s="77"/>
      <c r="R557" s="77"/>
    </row>
    <row r="558">
      <c r="A558" s="78" t="s">
        <v>3259</v>
      </c>
      <c r="B558" s="79">
        <v>1751159.0</v>
      </c>
      <c r="C558" s="80" t="s">
        <v>4405</v>
      </c>
      <c r="D558" s="81" t="s">
        <v>2276</v>
      </c>
      <c r="E558" s="82" t="s">
        <v>4406</v>
      </c>
      <c r="F558" s="79" t="s">
        <v>4407</v>
      </c>
      <c r="G558" s="78" t="s">
        <v>3261</v>
      </c>
      <c r="H558" s="78" t="s">
        <v>3262</v>
      </c>
      <c r="I558" s="78" t="s">
        <v>3263</v>
      </c>
      <c r="J558" s="81" t="s">
        <v>3264</v>
      </c>
      <c r="K558" s="78" t="s">
        <v>177</v>
      </c>
      <c r="L558" s="81" t="s">
        <v>16</v>
      </c>
      <c r="M558" s="83"/>
      <c r="N558" s="84"/>
      <c r="O558" s="83"/>
      <c r="P558" s="85" t="s">
        <v>4408</v>
      </c>
      <c r="Q558" s="77"/>
      <c r="R558" s="77"/>
    </row>
    <row r="559">
      <c r="A559" s="68" t="s">
        <v>3265</v>
      </c>
      <c r="B559" s="69">
        <v>147982.0</v>
      </c>
      <c r="C559" s="86" t="s">
        <v>4409</v>
      </c>
      <c r="D559" s="71" t="s">
        <v>2276</v>
      </c>
      <c r="E559" s="69" t="s">
        <v>4410</v>
      </c>
      <c r="F559" s="69" t="s">
        <v>4411</v>
      </c>
      <c r="G559" s="68" t="s">
        <v>3267</v>
      </c>
      <c r="H559" s="68" t="s">
        <v>3268</v>
      </c>
      <c r="I559" s="68" t="s">
        <v>3269</v>
      </c>
      <c r="J559" s="71" t="s">
        <v>3270</v>
      </c>
      <c r="K559" s="68" t="s">
        <v>163</v>
      </c>
      <c r="L559" s="71" t="s">
        <v>227</v>
      </c>
      <c r="M559" s="87" t="s">
        <v>4412</v>
      </c>
      <c r="N559" s="72"/>
      <c r="O559" s="77"/>
      <c r="P559" s="77"/>
      <c r="Q559" s="77"/>
      <c r="R559" s="77"/>
    </row>
    <row r="560">
      <c r="A560" s="68" t="s">
        <v>3271</v>
      </c>
      <c r="B560" s="69">
        <v>1924632.0</v>
      </c>
      <c r="C560" s="86" t="s">
        <v>4413</v>
      </c>
      <c r="D560" s="71" t="s">
        <v>2276</v>
      </c>
      <c r="E560" s="69" t="s">
        <v>4414</v>
      </c>
      <c r="F560" s="69" t="s">
        <v>4415</v>
      </c>
      <c r="G560" s="68" t="s">
        <v>3275</v>
      </c>
      <c r="H560" s="68" t="s">
        <v>3276</v>
      </c>
      <c r="I560" s="68" t="s">
        <v>3277</v>
      </c>
      <c r="J560" s="71" t="s">
        <v>3278</v>
      </c>
      <c r="K560" s="68" t="s">
        <v>30</v>
      </c>
      <c r="L560" s="71" t="s">
        <v>3272</v>
      </c>
      <c r="M560" s="68" t="s">
        <v>3273</v>
      </c>
      <c r="N560" s="72"/>
      <c r="O560" s="77"/>
      <c r="P560" s="77"/>
      <c r="Q560" s="77"/>
      <c r="R560" s="77"/>
    </row>
    <row r="561">
      <c r="A561" s="78" t="s">
        <v>3279</v>
      </c>
      <c r="B561" s="79">
        <v>1485794.0</v>
      </c>
      <c r="C561" s="80" t="s">
        <v>4416</v>
      </c>
      <c r="D561" s="78" t="s">
        <v>2276</v>
      </c>
      <c r="E561" s="84"/>
      <c r="F561" s="79" t="s">
        <v>4417</v>
      </c>
      <c r="G561" s="78" t="s">
        <v>3281</v>
      </c>
      <c r="H561" s="78"/>
      <c r="I561" s="78" t="s">
        <v>3282</v>
      </c>
      <c r="J561" s="78" t="s">
        <v>3283</v>
      </c>
      <c r="K561" s="78" t="s">
        <v>107</v>
      </c>
      <c r="L561" s="78" t="s">
        <v>3272</v>
      </c>
      <c r="M561" s="83"/>
      <c r="N561" s="84"/>
      <c r="O561" s="83"/>
      <c r="P561" s="85" t="s">
        <v>4418</v>
      </c>
      <c r="Q561" s="77"/>
      <c r="R561" s="77"/>
    </row>
    <row r="562">
      <c r="A562" s="88" t="s">
        <v>4419</v>
      </c>
      <c r="B562" s="69">
        <v>148220.0</v>
      </c>
      <c r="C562" s="68" t="s">
        <v>3285</v>
      </c>
      <c r="D562" s="71" t="s">
        <v>2276</v>
      </c>
      <c r="E562" s="69" t="s">
        <v>4420</v>
      </c>
      <c r="F562" s="69" t="s">
        <v>4421</v>
      </c>
      <c r="G562" s="71" t="s">
        <v>3286</v>
      </c>
      <c r="H562" s="68"/>
      <c r="I562" s="68" t="s">
        <v>3287</v>
      </c>
      <c r="J562" s="71" t="s">
        <v>3288</v>
      </c>
      <c r="K562" s="68" t="s">
        <v>78</v>
      </c>
      <c r="L562" s="71" t="s">
        <v>1057</v>
      </c>
      <c r="M562" s="87" t="s">
        <v>4422</v>
      </c>
      <c r="N562" s="72"/>
      <c r="O562" s="77"/>
      <c r="P562" s="77"/>
      <c r="Q562" s="77"/>
      <c r="R562" s="77"/>
    </row>
    <row r="563">
      <c r="A563" s="78" t="s">
        <v>3289</v>
      </c>
      <c r="B563" s="79">
        <v>79143.0</v>
      </c>
      <c r="C563" s="89" t="s">
        <v>4423</v>
      </c>
      <c r="D563" s="78" t="s">
        <v>2276</v>
      </c>
      <c r="E563" s="84"/>
      <c r="F563" s="79" t="s">
        <v>4424</v>
      </c>
      <c r="G563" s="78" t="s">
        <v>3291</v>
      </c>
      <c r="H563" s="78" t="s">
        <v>3292</v>
      </c>
      <c r="I563" s="78" t="s">
        <v>3293</v>
      </c>
      <c r="J563" s="78" t="s">
        <v>3294</v>
      </c>
      <c r="K563" s="78" t="s">
        <v>78</v>
      </c>
      <c r="L563" s="78" t="s">
        <v>71</v>
      </c>
      <c r="M563" s="83"/>
      <c r="N563" s="84"/>
      <c r="O563" s="83"/>
      <c r="P563" s="85" t="s">
        <v>4425</v>
      </c>
      <c r="Q563" s="90"/>
      <c r="R563" s="90"/>
      <c r="S563" s="91"/>
      <c r="T563" s="91"/>
      <c r="U563" s="91"/>
      <c r="V563" s="91"/>
      <c r="W563" s="91"/>
      <c r="X563" s="91"/>
      <c r="Y563" s="91"/>
    </row>
    <row r="564">
      <c r="A564" s="68" t="s">
        <v>3295</v>
      </c>
      <c r="B564" s="69">
        <v>4.2321683E7</v>
      </c>
      <c r="C564" s="68" t="s">
        <v>3296</v>
      </c>
      <c r="D564" s="71" t="s">
        <v>2276</v>
      </c>
      <c r="E564" s="69" t="s">
        <v>4426</v>
      </c>
      <c r="F564" s="69" t="s">
        <v>4427</v>
      </c>
      <c r="G564" s="68" t="s">
        <v>3297</v>
      </c>
      <c r="H564" s="68" t="s">
        <v>3298</v>
      </c>
      <c r="I564" s="68" t="s">
        <v>3299</v>
      </c>
      <c r="J564" s="71" t="s">
        <v>3300</v>
      </c>
      <c r="K564" s="68" t="s">
        <v>23</v>
      </c>
      <c r="L564" s="92" t="s">
        <v>51</v>
      </c>
      <c r="M564" s="75" t="s">
        <v>4428</v>
      </c>
      <c r="N564" s="72"/>
      <c r="O564" s="77"/>
      <c r="P564" s="77"/>
      <c r="Q564" s="77"/>
      <c r="R564" s="77"/>
    </row>
    <row r="565">
      <c r="A565" s="68" t="s">
        <v>3301</v>
      </c>
      <c r="B565" s="69">
        <v>3129604.0</v>
      </c>
      <c r="C565" s="86" t="s">
        <v>4429</v>
      </c>
      <c r="D565" s="71" t="s">
        <v>2276</v>
      </c>
      <c r="E565" s="69" t="s">
        <v>4430</v>
      </c>
      <c r="F565" s="69" t="s">
        <v>4431</v>
      </c>
      <c r="G565" s="68" t="s">
        <v>3303</v>
      </c>
      <c r="H565" s="68" t="s">
        <v>3304</v>
      </c>
      <c r="I565" s="68" t="s">
        <v>3305</v>
      </c>
      <c r="J565" s="71" t="s">
        <v>3306</v>
      </c>
      <c r="K565" s="68" t="s">
        <v>107</v>
      </c>
      <c r="L565" s="71" t="s">
        <v>2369</v>
      </c>
      <c r="M565" s="77"/>
      <c r="N565" s="72"/>
      <c r="O565" s="77"/>
      <c r="P565" s="77"/>
      <c r="Q565" s="77"/>
      <c r="R565" s="77"/>
    </row>
    <row r="566">
      <c r="A566" s="68" t="s">
        <v>3307</v>
      </c>
      <c r="B566" s="69">
        <v>1.003983E8</v>
      </c>
      <c r="C566" s="68" t="s">
        <v>3308</v>
      </c>
      <c r="D566" s="71" t="s">
        <v>2276</v>
      </c>
      <c r="E566" s="69" t="s">
        <v>4432</v>
      </c>
      <c r="F566" s="69" t="s">
        <v>4433</v>
      </c>
      <c r="G566" s="71" t="s">
        <v>3309</v>
      </c>
      <c r="H566" s="68"/>
      <c r="I566" s="68" t="s">
        <v>3310</v>
      </c>
      <c r="J566" s="71" t="s">
        <v>3311</v>
      </c>
      <c r="K566" s="68" t="s">
        <v>30</v>
      </c>
      <c r="L566" s="71" t="s">
        <v>227</v>
      </c>
      <c r="M566" s="75" t="s">
        <v>4434</v>
      </c>
      <c r="N566" s="93" t="s">
        <v>4435</v>
      </c>
      <c r="O566" s="77"/>
      <c r="P566" s="77"/>
      <c r="Q566" s="77"/>
      <c r="R566" s="77"/>
    </row>
    <row r="567">
      <c r="A567" s="68" t="s">
        <v>3317</v>
      </c>
      <c r="B567" s="69">
        <v>1465722.0</v>
      </c>
      <c r="C567" s="68" t="s">
        <v>3318</v>
      </c>
      <c r="D567" s="71" t="s">
        <v>2276</v>
      </c>
      <c r="E567" s="93" t="s">
        <v>4436</v>
      </c>
      <c r="F567" s="69" t="s">
        <v>4437</v>
      </c>
      <c r="G567" s="68" t="s">
        <v>3319</v>
      </c>
      <c r="H567" s="68" t="s">
        <v>3320</v>
      </c>
      <c r="I567" s="68" t="s">
        <v>3321</v>
      </c>
      <c r="J567" s="71" t="s">
        <v>3322</v>
      </c>
      <c r="K567" s="68" t="s">
        <v>177</v>
      </c>
      <c r="L567" s="71" t="s">
        <v>65</v>
      </c>
      <c r="M567" s="75" t="s">
        <v>4438</v>
      </c>
      <c r="N567" s="69"/>
      <c r="O567" s="77"/>
      <c r="P567" s="77"/>
      <c r="Q567" s="77"/>
      <c r="R567" s="77"/>
    </row>
    <row r="568">
      <c r="A568" s="68" t="s">
        <v>3323</v>
      </c>
      <c r="B568" s="69">
        <v>496440.0</v>
      </c>
      <c r="C568" s="68" t="s">
        <v>3324</v>
      </c>
      <c r="D568" s="71" t="s">
        <v>2276</v>
      </c>
      <c r="E568" s="69" t="s">
        <v>4439</v>
      </c>
      <c r="F568" s="69" t="s">
        <v>4440</v>
      </c>
      <c r="G568" s="68" t="s">
        <v>3325</v>
      </c>
      <c r="H568" s="68" t="s">
        <v>3326</v>
      </c>
      <c r="I568" s="68" t="s">
        <v>3327</v>
      </c>
      <c r="J568" s="71" t="s">
        <v>3328</v>
      </c>
      <c r="K568" s="77"/>
      <c r="L568" s="68" t="s">
        <v>30</v>
      </c>
      <c r="M568" s="87" t="s">
        <v>4441</v>
      </c>
      <c r="N568" s="69"/>
      <c r="O568" s="77"/>
      <c r="P568" s="77"/>
      <c r="Q568" s="77"/>
      <c r="R568" s="77"/>
    </row>
    <row r="569">
      <c r="A569" s="68" t="s">
        <v>3329</v>
      </c>
      <c r="B569" s="69">
        <v>206222.0</v>
      </c>
      <c r="C569" s="86" t="s">
        <v>4442</v>
      </c>
      <c r="D569" s="71" t="s">
        <v>2276</v>
      </c>
      <c r="E569" s="69" t="s">
        <v>4410</v>
      </c>
      <c r="F569" s="69" t="s">
        <v>4443</v>
      </c>
      <c r="G569" s="68" t="s">
        <v>3331</v>
      </c>
      <c r="H569" s="68" t="s">
        <v>3332</v>
      </c>
      <c r="I569" s="68" t="s">
        <v>3333</v>
      </c>
      <c r="J569" s="71" t="s">
        <v>3334</v>
      </c>
      <c r="K569" s="77"/>
      <c r="L569" s="68" t="s">
        <v>30</v>
      </c>
      <c r="M569" s="71" t="s">
        <v>71</v>
      </c>
      <c r="N569" s="69"/>
      <c r="O569" s="77"/>
      <c r="P569" s="77"/>
      <c r="Q569" s="77"/>
      <c r="R569" s="77"/>
    </row>
    <row r="570">
      <c r="A570" s="78" t="s">
        <v>3345</v>
      </c>
      <c r="B570" s="84"/>
      <c r="C570" s="78" t="s">
        <v>3347</v>
      </c>
      <c r="D570" s="78" t="s">
        <v>2276</v>
      </c>
      <c r="E570" s="84"/>
      <c r="F570" s="84"/>
      <c r="G570" s="78" t="s">
        <v>3348</v>
      </c>
      <c r="H570" s="78" t="s">
        <v>3349</v>
      </c>
      <c r="I570" s="78" t="s">
        <v>3350</v>
      </c>
      <c r="J570" s="78" t="s">
        <v>3351</v>
      </c>
      <c r="K570" s="78" t="s">
        <v>30</v>
      </c>
      <c r="L570" s="89" t="s">
        <v>4444</v>
      </c>
      <c r="M570" s="83"/>
      <c r="N570" s="84"/>
      <c r="O570" s="83"/>
      <c r="P570" s="85" t="s">
        <v>4445</v>
      </c>
      <c r="Q570" s="83"/>
      <c r="R570" s="83"/>
      <c r="S570" s="94"/>
      <c r="T570" s="94"/>
      <c r="U570" s="94"/>
      <c r="V570" s="94"/>
      <c r="W570" s="94"/>
      <c r="X570" s="94"/>
      <c r="Y570" s="94"/>
    </row>
    <row r="571">
      <c r="A571" s="95" t="s">
        <v>4446</v>
      </c>
      <c r="B571" s="69" t="s">
        <v>4447</v>
      </c>
      <c r="C571" s="92" t="s">
        <v>4448</v>
      </c>
      <c r="D571" s="71" t="s">
        <v>2276</v>
      </c>
      <c r="E571" s="72"/>
      <c r="F571" s="69" t="s">
        <v>4449</v>
      </c>
      <c r="G571" s="77"/>
      <c r="H571" s="77"/>
      <c r="I571" s="77"/>
      <c r="J571" s="77"/>
      <c r="K571" s="77"/>
      <c r="L571" s="77"/>
      <c r="M571" s="77"/>
      <c r="N571" s="72"/>
      <c r="O571" s="77"/>
      <c r="P571" s="77"/>
      <c r="Q571" s="77"/>
      <c r="R571" s="77"/>
    </row>
    <row r="572">
      <c r="A572" s="96" t="s">
        <v>4450</v>
      </c>
      <c r="B572" s="69">
        <v>5.446475E9</v>
      </c>
      <c r="C572" s="97" t="s">
        <v>4451</v>
      </c>
      <c r="D572" s="77"/>
      <c r="E572" s="72"/>
      <c r="F572" s="69" t="s">
        <v>4452</v>
      </c>
      <c r="G572" s="77"/>
      <c r="H572" s="77"/>
      <c r="I572" s="77"/>
      <c r="J572" s="77"/>
      <c r="K572" s="77"/>
      <c r="L572" s="77"/>
      <c r="M572" s="77"/>
      <c r="N572" s="72"/>
      <c r="O572" s="77"/>
      <c r="P572" s="77"/>
      <c r="Q572" s="77"/>
      <c r="R572" s="77"/>
    </row>
    <row r="573">
      <c r="A573" s="98" t="s">
        <v>3363</v>
      </c>
      <c r="B573" s="72"/>
      <c r="C573" s="68" t="s">
        <v>3364</v>
      </c>
      <c r="D573" s="71" t="s">
        <v>2276</v>
      </c>
      <c r="E573" s="72"/>
      <c r="F573" s="72"/>
      <c r="G573" s="71" t="s">
        <v>3365</v>
      </c>
      <c r="H573" s="68"/>
      <c r="I573" s="68" t="s">
        <v>3366</v>
      </c>
      <c r="J573" s="99" t="s">
        <v>3367</v>
      </c>
      <c r="K573" s="68" t="s">
        <v>23</v>
      </c>
      <c r="L573" s="71" t="s">
        <v>1018</v>
      </c>
      <c r="M573" s="77"/>
      <c r="N573" s="72"/>
      <c r="O573" s="77"/>
      <c r="P573" s="77"/>
      <c r="Q573" s="77"/>
      <c r="R573" s="77"/>
    </row>
    <row r="574">
      <c r="A574" s="68" t="s">
        <v>3368</v>
      </c>
      <c r="B574" s="69">
        <v>1293370.0</v>
      </c>
      <c r="C574" s="73" t="s">
        <v>4453</v>
      </c>
      <c r="D574" s="71" t="s">
        <v>2276</v>
      </c>
      <c r="E574" s="69"/>
      <c r="F574" s="69" t="s">
        <v>4454</v>
      </c>
      <c r="G574" s="68" t="s">
        <v>3370</v>
      </c>
      <c r="H574" s="68" t="s">
        <v>3371</v>
      </c>
      <c r="I574" s="68" t="s">
        <v>3372</v>
      </c>
      <c r="J574" s="71" t="s">
        <v>3373</v>
      </c>
      <c r="K574" s="68" t="s">
        <v>78</v>
      </c>
      <c r="L574" s="71" t="s">
        <v>16</v>
      </c>
      <c r="M574" s="77"/>
      <c r="N574" s="72"/>
      <c r="O574" s="77"/>
      <c r="P574" s="77"/>
      <c r="Q574" s="77"/>
      <c r="R574" s="77"/>
    </row>
    <row r="575">
      <c r="A575" s="68" t="s">
        <v>3374</v>
      </c>
      <c r="B575" s="69">
        <v>4125107.0</v>
      </c>
      <c r="C575" s="92" t="s">
        <v>4455</v>
      </c>
      <c r="D575" s="71" t="s">
        <v>2276</v>
      </c>
      <c r="E575" s="72"/>
      <c r="F575" s="69" t="s">
        <v>4456</v>
      </c>
      <c r="G575" s="71" t="s">
        <v>3375</v>
      </c>
      <c r="H575" s="68"/>
      <c r="I575" s="68" t="s">
        <v>3376</v>
      </c>
      <c r="J575" s="71" t="s">
        <v>3377</v>
      </c>
      <c r="K575" s="68" t="s">
        <v>23</v>
      </c>
      <c r="L575" s="71" t="s">
        <v>16</v>
      </c>
      <c r="M575" s="77"/>
      <c r="N575" s="72"/>
      <c r="O575" s="76" t="s">
        <v>4457</v>
      </c>
      <c r="P575" s="77"/>
      <c r="Q575" s="77"/>
      <c r="R575" s="77"/>
    </row>
    <row r="576">
      <c r="A576" s="68" t="s">
        <v>3378</v>
      </c>
      <c r="B576" s="69">
        <v>2546943.0</v>
      </c>
      <c r="C576" s="68" t="s">
        <v>3379</v>
      </c>
      <c r="D576" s="71" t="s">
        <v>2276</v>
      </c>
      <c r="E576" s="72"/>
      <c r="F576" s="69">
        <v>1895.0</v>
      </c>
      <c r="G576" s="100" t="s">
        <v>4458</v>
      </c>
      <c r="H576" s="71" t="s">
        <v>3381</v>
      </c>
      <c r="I576" s="68"/>
      <c r="J576" s="71" t="s">
        <v>3382</v>
      </c>
      <c r="K576" s="68" t="s">
        <v>371</v>
      </c>
      <c r="L576" s="92" t="s">
        <v>4459</v>
      </c>
      <c r="M576" s="77"/>
      <c r="N576" s="72"/>
      <c r="O576" s="101">
        <v>44571.0</v>
      </c>
      <c r="P576" s="77"/>
      <c r="Q576" s="77"/>
      <c r="R576" s="77"/>
    </row>
    <row r="577">
      <c r="A577" s="68"/>
      <c r="B577" s="102">
        <v>4.156557E7</v>
      </c>
      <c r="C577" s="73" t="s">
        <v>4460</v>
      </c>
      <c r="D577" s="68" t="s">
        <v>2276</v>
      </c>
      <c r="E577" s="102" t="s">
        <v>4461</v>
      </c>
      <c r="F577" s="102" t="s">
        <v>4462</v>
      </c>
      <c r="G577" s="77"/>
      <c r="H577" s="77"/>
      <c r="I577" s="68" t="s">
        <v>3386</v>
      </c>
      <c r="J577" s="68" t="s">
        <v>3387</v>
      </c>
      <c r="K577" s="68" t="s">
        <v>177</v>
      </c>
      <c r="L577" s="73" t="s">
        <v>4463</v>
      </c>
      <c r="M577" s="92" t="s">
        <v>4464</v>
      </c>
      <c r="N577" s="72"/>
      <c r="O577" s="77"/>
      <c r="P577" s="92" t="s">
        <v>4465</v>
      </c>
      <c r="Q577" s="77"/>
      <c r="R577" s="77"/>
    </row>
    <row r="578">
      <c r="A578" s="68" t="s">
        <v>3388</v>
      </c>
      <c r="B578" s="69">
        <v>2363778.0</v>
      </c>
      <c r="C578" s="73" t="s">
        <v>4466</v>
      </c>
      <c r="D578" s="71" t="s">
        <v>2276</v>
      </c>
      <c r="E578" s="72"/>
      <c r="F578" s="69" t="s">
        <v>4467</v>
      </c>
      <c r="G578" s="71" t="s">
        <v>3390</v>
      </c>
      <c r="H578" s="68"/>
      <c r="I578" s="68"/>
      <c r="J578" s="71" t="s">
        <v>3391</v>
      </c>
      <c r="K578" s="68" t="s">
        <v>23</v>
      </c>
      <c r="L578" s="73" t="s">
        <v>4459</v>
      </c>
      <c r="M578" s="77"/>
      <c r="N578" s="69" t="s">
        <v>4468</v>
      </c>
      <c r="O578" s="77"/>
      <c r="P578" s="77"/>
      <c r="Q578" s="77"/>
      <c r="R578" s="77"/>
    </row>
    <row r="579">
      <c r="A579" s="68" t="s">
        <v>3398</v>
      </c>
      <c r="B579" s="69">
        <v>2968560.0</v>
      </c>
      <c r="C579" s="68" t="s">
        <v>3399</v>
      </c>
      <c r="D579" s="71" t="s">
        <v>2276</v>
      </c>
      <c r="E579" s="69" t="s">
        <v>4469</v>
      </c>
      <c r="F579" s="69" t="s">
        <v>4470</v>
      </c>
      <c r="G579" s="68"/>
      <c r="H579" s="68"/>
      <c r="I579" s="68" t="s">
        <v>3400</v>
      </c>
      <c r="J579" s="71" t="s">
        <v>3401</v>
      </c>
      <c r="K579" s="68" t="s">
        <v>30</v>
      </c>
      <c r="L579" s="71" t="s">
        <v>707</v>
      </c>
      <c r="M579" s="77"/>
      <c r="N579" s="72"/>
      <c r="O579" s="77"/>
      <c r="P579" s="77"/>
      <c r="Q579" s="77"/>
      <c r="R579" s="77"/>
    </row>
    <row r="580">
      <c r="A580" s="68" t="s">
        <v>3402</v>
      </c>
      <c r="B580" s="69" t="s">
        <v>4471</v>
      </c>
      <c r="C580" s="68" t="s">
        <v>3403</v>
      </c>
      <c r="D580" s="71" t="s">
        <v>2276</v>
      </c>
      <c r="E580" s="103"/>
      <c r="F580" s="69" t="s">
        <v>4472</v>
      </c>
      <c r="G580" s="71" t="s">
        <v>3404</v>
      </c>
      <c r="H580" s="68"/>
      <c r="I580" s="68" t="s">
        <v>3405</v>
      </c>
      <c r="J580" s="71" t="s">
        <v>3406</v>
      </c>
      <c r="K580" s="68" t="s">
        <v>78</v>
      </c>
      <c r="L580" s="71" t="s">
        <v>3393</v>
      </c>
      <c r="M580" s="75" t="s">
        <v>4473</v>
      </c>
      <c r="N580" s="93" t="s">
        <v>4474</v>
      </c>
      <c r="O580" s="77"/>
      <c r="P580" s="77"/>
      <c r="Q580" s="77"/>
      <c r="R580" s="77"/>
    </row>
    <row r="581">
      <c r="A581" s="68" t="s">
        <v>3407</v>
      </c>
      <c r="B581" s="69" t="s">
        <v>4475</v>
      </c>
      <c r="C581" s="68" t="s">
        <v>3408</v>
      </c>
      <c r="D581" s="71" t="s">
        <v>2276</v>
      </c>
      <c r="E581" s="72"/>
      <c r="F581" s="69" t="s">
        <v>4476</v>
      </c>
      <c r="G581" s="68"/>
      <c r="H581" s="68"/>
      <c r="I581" s="68" t="s">
        <v>3409</v>
      </c>
      <c r="J581" s="71" t="s">
        <v>3410</v>
      </c>
      <c r="K581" s="68" t="s">
        <v>23</v>
      </c>
      <c r="L581" s="73" t="s">
        <v>4459</v>
      </c>
      <c r="M581" s="77"/>
      <c r="N581" s="72"/>
      <c r="O581" s="77"/>
      <c r="P581" s="77"/>
      <c r="Q581" s="77"/>
      <c r="R581" s="77"/>
    </row>
    <row r="582">
      <c r="A582" s="78" t="s">
        <v>3416</v>
      </c>
      <c r="B582" s="84"/>
      <c r="C582" s="78" t="s">
        <v>3417</v>
      </c>
      <c r="D582" s="78" t="s">
        <v>2276</v>
      </c>
      <c r="E582" s="84"/>
      <c r="F582" s="84"/>
      <c r="G582" s="78" t="s">
        <v>3418</v>
      </c>
      <c r="H582" s="78" t="s">
        <v>3419</v>
      </c>
      <c r="I582" s="78"/>
      <c r="J582" s="78" t="s">
        <v>3420</v>
      </c>
      <c r="K582" s="78" t="s">
        <v>107</v>
      </c>
      <c r="L582" s="81" t="s">
        <v>707</v>
      </c>
      <c r="M582" s="83"/>
      <c r="N582" s="84"/>
      <c r="O582" s="83"/>
      <c r="P582" s="85" t="s">
        <v>4445</v>
      </c>
      <c r="Q582" s="83"/>
      <c r="R582" s="83"/>
      <c r="S582" s="94"/>
      <c r="T582" s="94"/>
      <c r="U582" s="94"/>
      <c r="V582" s="94"/>
      <c r="W582" s="94"/>
      <c r="X582" s="94"/>
      <c r="Y582" s="94"/>
    </row>
    <row r="583">
      <c r="A583" s="68" t="s">
        <v>3411</v>
      </c>
      <c r="B583" s="102">
        <v>1161842.0</v>
      </c>
      <c r="C583" s="104" t="s">
        <v>4477</v>
      </c>
      <c r="D583" s="68" t="s">
        <v>2276</v>
      </c>
      <c r="E583" s="72"/>
      <c r="F583" s="102" t="s">
        <v>4478</v>
      </c>
      <c r="G583" s="68" t="s">
        <v>3413</v>
      </c>
      <c r="H583" s="68"/>
      <c r="I583" s="68" t="s">
        <v>3414</v>
      </c>
      <c r="J583" s="105" t="s">
        <v>4479</v>
      </c>
      <c r="K583" s="68" t="s">
        <v>30</v>
      </c>
      <c r="L583" s="68" t="s">
        <v>71</v>
      </c>
      <c r="M583" s="77"/>
      <c r="N583" s="72"/>
      <c r="O583" s="77"/>
      <c r="P583" s="92" t="s">
        <v>4480</v>
      </c>
      <c r="Q583" s="77"/>
      <c r="R583" s="77"/>
    </row>
    <row r="584">
      <c r="A584" s="68" t="s">
        <v>3427</v>
      </c>
      <c r="B584" s="69" t="s">
        <v>4481</v>
      </c>
      <c r="C584" s="73" t="s">
        <v>4482</v>
      </c>
      <c r="D584" s="68" t="s">
        <v>2276</v>
      </c>
      <c r="E584" s="102" t="s">
        <v>4483</v>
      </c>
      <c r="F584" s="69" t="s">
        <v>4484</v>
      </c>
      <c r="G584" s="68" t="s">
        <v>3429</v>
      </c>
      <c r="H584" s="68" t="s">
        <v>3430</v>
      </c>
      <c r="I584" s="68" t="s">
        <v>3431</v>
      </c>
      <c r="J584" s="71" t="s">
        <v>3432</v>
      </c>
      <c r="K584" s="68" t="s">
        <v>293</v>
      </c>
      <c r="L584" s="68" t="s">
        <v>170</v>
      </c>
      <c r="M584" s="75" t="s">
        <v>4485</v>
      </c>
      <c r="N584" s="72"/>
      <c r="O584" s="77"/>
      <c r="P584" s="77"/>
      <c r="Q584" s="77"/>
      <c r="R584" s="77"/>
    </row>
    <row r="585">
      <c r="A585" s="78" t="s">
        <v>3433</v>
      </c>
      <c r="B585" s="79">
        <v>54856.0</v>
      </c>
      <c r="C585" s="80" t="s">
        <v>4486</v>
      </c>
      <c r="D585" s="78" t="s">
        <v>2276</v>
      </c>
      <c r="E585" s="84"/>
      <c r="F585" s="79" t="s">
        <v>4487</v>
      </c>
      <c r="G585" s="89" t="s">
        <v>4488</v>
      </c>
      <c r="H585" s="78" t="s">
        <v>3436</v>
      </c>
      <c r="I585" s="78" t="s">
        <v>3437</v>
      </c>
      <c r="J585" s="78" t="s">
        <v>3438</v>
      </c>
      <c r="K585" s="78" t="s">
        <v>30</v>
      </c>
      <c r="L585" s="78" t="s">
        <v>401</v>
      </c>
      <c r="M585" s="83"/>
      <c r="N585" s="84"/>
      <c r="O585" s="83"/>
      <c r="P585" s="85" t="s">
        <v>4489</v>
      </c>
      <c r="Q585" s="83"/>
      <c r="R585" s="83"/>
      <c r="S585" s="94"/>
      <c r="T585" s="94"/>
      <c r="U585" s="94"/>
      <c r="V585" s="94"/>
      <c r="W585" s="94"/>
      <c r="X585" s="94"/>
      <c r="Y585" s="94"/>
    </row>
    <row r="586">
      <c r="A586" s="88" t="s">
        <v>4490</v>
      </c>
      <c r="B586" s="69">
        <v>830241.0</v>
      </c>
      <c r="C586" s="68" t="s">
        <v>3440</v>
      </c>
      <c r="D586" s="68" t="s">
        <v>2276</v>
      </c>
      <c r="E586" s="69" t="s">
        <v>4491</v>
      </c>
      <c r="F586" s="69" t="s">
        <v>4492</v>
      </c>
      <c r="G586" s="68" t="s">
        <v>3441</v>
      </c>
      <c r="H586" s="68" t="s">
        <v>3442</v>
      </c>
      <c r="I586" s="68" t="s">
        <v>3443</v>
      </c>
      <c r="J586" s="68" t="s">
        <v>3444</v>
      </c>
      <c r="K586" s="68" t="s">
        <v>177</v>
      </c>
      <c r="L586" s="68" t="s">
        <v>16</v>
      </c>
      <c r="M586" s="77"/>
      <c r="N586" s="72"/>
      <c r="O586" s="77"/>
      <c r="P586" s="77"/>
      <c r="Q586" s="77"/>
      <c r="R586" s="77"/>
    </row>
    <row r="587">
      <c r="A587" s="68" t="s">
        <v>3445</v>
      </c>
      <c r="B587" s="69">
        <v>1.0061682E8</v>
      </c>
      <c r="C587" s="68" t="s">
        <v>3447</v>
      </c>
      <c r="D587" s="68" t="s">
        <v>2276</v>
      </c>
      <c r="E587" s="72"/>
      <c r="F587" s="69" t="s">
        <v>4493</v>
      </c>
      <c r="G587" s="68" t="s">
        <v>3448</v>
      </c>
      <c r="H587" s="68"/>
      <c r="I587" s="68" t="s">
        <v>3449</v>
      </c>
      <c r="J587" s="71" t="s">
        <v>3450</v>
      </c>
      <c r="K587" s="68" t="s">
        <v>371</v>
      </c>
      <c r="L587" s="73" t="s">
        <v>4494</v>
      </c>
      <c r="M587" s="77"/>
      <c r="N587" s="72"/>
      <c r="O587" s="77"/>
      <c r="P587" s="77"/>
      <c r="Q587" s="77"/>
      <c r="R587" s="77"/>
    </row>
    <row r="588">
      <c r="A588" s="68" t="s">
        <v>3451</v>
      </c>
      <c r="B588" s="69">
        <v>420556.0</v>
      </c>
      <c r="C588" s="73" t="s">
        <v>4495</v>
      </c>
      <c r="D588" s="68" t="s">
        <v>2276</v>
      </c>
      <c r="E588" s="72"/>
      <c r="F588" s="69" t="s">
        <v>4496</v>
      </c>
      <c r="G588" s="92" t="s">
        <v>4497</v>
      </c>
      <c r="H588" s="77"/>
      <c r="I588" s="73" t="s">
        <v>4498</v>
      </c>
      <c r="J588" s="68" t="s">
        <v>3454</v>
      </c>
      <c r="K588" s="68" t="s">
        <v>30</v>
      </c>
      <c r="L588" s="68" t="s">
        <v>401</v>
      </c>
      <c r="M588" s="77"/>
      <c r="N588" s="72"/>
      <c r="O588" s="77"/>
      <c r="P588" s="77"/>
      <c r="Q588" s="77"/>
      <c r="R588" s="77"/>
    </row>
    <row r="589">
      <c r="A589" s="68" t="s">
        <v>3455</v>
      </c>
      <c r="B589" s="69" t="s">
        <v>4499</v>
      </c>
      <c r="C589" s="68" t="s">
        <v>3457</v>
      </c>
      <c r="D589" s="68" t="s">
        <v>2276</v>
      </c>
      <c r="E589" s="72"/>
      <c r="F589" s="69" t="s">
        <v>4500</v>
      </c>
      <c r="G589" s="68" t="s">
        <v>3458</v>
      </c>
      <c r="H589" s="68"/>
      <c r="I589" s="68" t="s">
        <v>3459</v>
      </c>
      <c r="J589" s="68" t="s">
        <v>3460</v>
      </c>
      <c r="K589" s="68" t="s">
        <v>30</v>
      </c>
      <c r="L589" s="68" t="s">
        <v>16</v>
      </c>
      <c r="M589" s="68" t="s">
        <v>3456</v>
      </c>
      <c r="N589" s="72"/>
      <c r="O589" s="77"/>
      <c r="P589" s="77"/>
      <c r="Q589" s="77"/>
      <c r="R589" s="77"/>
    </row>
    <row r="590">
      <c r="A590" s="106" t="s">
        <v>4501</v>
      </c>
      <c r="B590" s="102">
        <v>1943900.0</v>
      </c>
      <c r="C590" s="92" t="s">
        <v>4502</v>
      </c>
      <c r="D590" s="71" t="s">
        <v>2276</v>
      </c>
      <c r="E590" s="72"/>
      <c r="F590" s="102" t="s">
        <v>4503</v>
      </c>
      <c r="G590" s="68" t="s">
        <v>3463</v>
      </c>
      <c r="H590" s="68" t="s">
        <v>3464</v>
      </c>
      <c r="I590" s="68" t="s">
        <v>3465</v>
      </c>
      <c r="J590" s="68" t="s">
        <v>3466</v>
      </c>
      <c r="K590" s="68" t="s">
        <v>30</v>
      </c>
      <c r="L590" s="68" t="s">
        <v>16</v>
      </c>
      <c r="M590" s="92" t="s">
        <v>4504</v>
      </c>
      <c r="N590" s="72"/>
      <c r="O590" s="77"/>
      <c r="P590" s="92" t="s">
        <v>4505</v>
      </c>
      <c r="Q590" s="77"/>
      <c r="R590" s="77"/>
    </row>
    <row r="591">
      <c r="A591" s="68" t="s">
        <v>3472</v>
      </c>
      <c r="B591" s="102">
        <v>1.01016979E8</v>
      </c>
      <c r="C591" s="68" t="s">
        <v>3473</v>
      </c>
      <c r="D591" s="71" t="s">
        <v>2276</v>
      </c>
      <c r="E591" s="72"/>
      <c r="F591" s="102" t="s">
        <v>4506</v>
      </c>
      <c r="G591" s="68" t="s">
        <v>3474</v>
      </c>
      <c r="H591" s="68" t="s">
        <v>3475</v>
      </c>
      <c r="I591" s="68" t="s">
        <v>3476</v>
      </c>
      <c r="J591" s="68" t="s">
        <v>3477</v>
      </c>
      <c r="K591" s="68" t="s">
        <v>30</v>
      </c>
      <c r="L591" s="71" t="s">
        <v>707</v>
      </c>
      <c r="M591" s="77"/>
      <c r="N591" s="72"/>
      <c r="O591" s="77"/>
      <c r="P591" s="92" t="s">
        <v>4480</v>
      </c>
      <c r="Q591" s="77"/>
      <c r="R591" s="77"/>
    </row>
    <row r="592">
      <c r="A592" s="88" t="s">
        <v>4507</v>
      </c>
      <c r="B592" s="69" t="s">
        <v>4508</v>
      </c>
      <c r="C592" s="73" t="s">
        <v>4509</v>
      </c>
      <c r="D592" s="68" t="s">
        <v>2276</v>
      </c>
      <c r="E592" s="72"/>
      <c r="F592" s="69" t="s">
        <v>4510</v>
      </c>
      <c r="G592" s="73" t="s">
        <v>4511</v>
      </c>
      <c r="H592" s="68"/>
      <c r="I592" s="68" t="s">
        <v>3481</v>
      </c>
      <c r="J592" s="68" t="s">
        <v>3482</v>
      </c>
      <c r="K592" s="68" t="s">
        <v>78</v>
      </c>
      <c r="L592" s="68" t="s">
        <v>269</v>
      </c>
      <c r="M592" s="75" t="s">
        <v>4512</v>
      </c>
      <c r="N592" s="72"/>
      <c r="O592" s="77"/>
      <c r="P592" s="77"/>
      <c r="Q592" s="77"/>
      <c r="R592" s="77"/>
    </row>
    <row r="593">
      <c r="A593" s="73" t="s">
        <v>4513</v>
      </c>
      <c r="B593" s="69">
        <v>1.0057624E8</v>
      </c>
      <c r="C593" s="68" t="s">
        <v>3484</v>
      </c>
      <c r="D593" s="68" t="s">
        <v>2276</v>
      </c>
      <c r="E593" s="72"/>
      <c r="F593" s="69" t="s">
        <v>4514</v>
      </c>
      <c r="G593" s="68" t="s">
        <v>3485</v>
      </c>
      <c r="H593" s="68" t="s">
        <v>3486</v>
      </c>
      <c r="I593" s="68" t="s">
        <v>3487</v>
      </c>
      <c r="J593" s="68" t="s">
        <v>3488</v>
      </c>
      <c r="K593" s="68" t="s">
        <v>23</v>
      </c>
      <c r="L593" s="73" t="s">
        <v>4515</v>
      </c>
      <c r="M593" s="77"/>
      <c r="N593" s="72"/>
      <c r="O593" s="77"/>
      <c r="P593" s="77"/>
      <c r="Q593" s="77"/>
      <c r="R593" s="77"/>
    </row>
    <row r="594">
      <c r="A594" s="68" t="s">
        <v>3489</v>
      </c>
      <c r="B594" s="69">
        <v>1.140186E8</v>
      </c>
      <c r="C594" s="73" t="s">
        <v>4516</v>
      </c>
      <c r="D594" s="68" t="s">
        <v>2276</v>
      </c>
      <c r="E594" s="72"/>
      <c r="F594" s="69" t="s">
        <v>4517</v>
      </c>
      <c r="G594" s="68" t="s">
        <v>3491</v>
      </c>
      <c r="H594" s="68"/>
      <c r="I594" s="68" t="s">
        <v>3492</v>
      </c>
      <c r="J594" s="68" t="s">
        <v>3493</v>
      </c>
      <c r="K594" s="68" t="s">
        <v>23</v>
      </c>
      <c r="L594" s="92" t="s">
        <v>51</v>
      </c>
      <c r="M594" s="77"/>
      <c r="N594" s="72"/>
      <c r="O594" s="77"/>
      <c r="P594" s="77"/>
      <c r="Q594" s="77"/>
      <c r="R594" s="77"/>
    </row>
    <row r="595">
      <c r="A595" s="68" t="s">
        <v>3494</v>
      </c>
      <c r="B595" s="102">
        <v>1406064.0</v>
      </c>
      <c r="C595" s="86" t="s">
        <v>4518</v>
      </c>
      <c r="D595" s="68" t="s">
        <v>2276</v>
      </c>
      <c r="E595" s="69" t="s">
        <v>4410</v>
      </c>
      <c r="F595" s="102" t="s">
        <v>4519</v>
      </c>
      <c r="G595" s="68" t="s">
        <v>3496</v>
      </c>
      <c r="H595" s="68" t="s">
        <v>3497</v>
      </c>
      <c r="I595" s="68"/>
      <c r="J595" s="68" t="s">
        <v>3498</v>
      </c>
      <c r="K595" s="68" t="s">
        <v>163</v>
      </c>
      <c r="L595" s="71" t="s">
        <v>2786</v>
      </c>
      <c r="M595" s="92" t="s">
        <v>4520</v>
      </c>
      <c r="N595" s="72"/>
      <c r="O595" s="77"/>
      <c r="P595" s="92" t="s">
        <v>4521</v>
      </c>
      <c r="Q595" s="77"/>
      <c r="R595" s="77"/>
    </row>
    <row r="596">
      <c r="A596" s="107" t="s">
        <v>4522</v>
      </c>
      <c r="B596" s="79">
        <v>1.0020557E7</v>
      </c>
      <c r="C596" s="89" t="s">
        <v>4523</v>
      </c>
      <c r="D596" s="78" t="s">
        <v>2276</v>
      </c>
      <c r="E596" s="84"/>
      <c r="F596" s="79" t="s">
        <v>4524</v>
      </c>
      <c r="G596" s="78" t="s">
        <v>3502</v>
      </c>
      <c r="H596" s="78" t="s">
        <v>3503</v>
      </c>
      <c r="I596" s="78" t="s">
        <v>3504</v>
      </c>
      <c r="J596" s="78" t="s">
        <v>3505</v>
      </c>
      <c r="K596" s="78" t="s">
        <v>358</v>
      </c>
      <c r="L596" s="78" t="s">
        <v>3500</v>
      </c>
      <c r="M596" s="85" t="s">
        <v>4525</v>
      </c>
      <c r="N596" s="84"/>
      <c r="O596" s="83"/>
      <c r="P596" s="85" t="s">
        <v>4526</v>
      </c>
      <c r="Q596" s="83"/>
      <c r="R596" s="83"/>
      <c r="S596" s="94"/>
      <c r="T596" s="94"/>
      <c r="U596" s="94"/>
      <c r="V596" s="94"/>
      <c r="W596" s="94"/>
      <c r="X596" s="94"/>
      <c r="Y596" s="94"/>
    </row>
    <row r="597">
      <c r="A597" s="68" t="s">
        <v>3506</v>
      </c>
      <c r="B597" s="69">
        <v>7.52737E7</v>
      </c>
      <c r="C597" s="68" t="s">
        <v>3509</v>
      </c>
      <c r="D597" s="68" t="s">
        <v>2276</v>
      </c>
      <c r="E597" s="102" t="s">
        <v>4527</v>
      </c>
      <c r="F597" s="69" t="s">
        <v>4528</v>
      </c>
      <c r="G597" s="68" t="s">
        <v>3510</v>
      </c>
      <c r="H597" s="68" t="s">
        <v>3511</v>
      </c>
      <c r="I597" s="68" t="s">
        <v>3512</v>
      </c>
      <c r="J597" s="68"/>
      <c r="K597" s="68" t="s">
        <v>107</v>
      </c>
      <c r="L597" s="73" t="s">
        <v>4529</v>
      </c>
      <c r="M597" s="75" t="s">
        <v>4530</v>
      </c>
      <c r="N597" s="72"/>
      <c r="O597" s="77"/>
      <c r="P597" s="92" t="s">
        <v>4531</v>
      </c>
      <c r="Q597" s="77"/>
      <c r="R597" s="77"/>
    </row>
    <row r="598">
      <c r="A598" s="68" t="s">
        <v>3513</v>
      </c>
      <c r="B598" s="69">
        <v>3983167.0</v>
      </c>
      <c r="C598" s="86" t="s">
        <v>4532</v>
      </c>
      <c r="D598" s="68" t="s">
        <v>2276</v>
      </c>
      <c r="E598" s="102" t="s">
        <v>4533</v>
      </c>
      <c r="F598" s="69" t="s">
        <v>4534</v>
      </c>
      <c r="G598" s="68" t="s">
        <v>3515</v>
      </c>
      <c r="H598" s="68" t="s">
        <v>3516</v>
      </c>
      <c r="I598" s="68" t="s">
        <v>3517</v>
      </c>
      <c r="J598" s="68" t="s">
        <v>3518</v>
      </c>
      <c r="K598" s="68" t="s">
        <v>23</v>
      </c>
      <c r="L598" s="71" t="s">
        <v>244</v>
      </c>
      <c r="M598" s="68"/>
      <c r="N598" s="72"/>
      <c r="O598" s="77"/>
      <c r="P598" s="92" t="s">
        <v>4535</v>
      </c>
      <c r="Q598" s="77"/>
      <c r="R598" s="77"/>
    </row>
    <row r="599">
      <c r="A599" s="68" t="s">
        <v>3519</v>
      </c>
      <c r="B599" s="69">
        <v>1972204.0</v>
      </c>
      <c r="C599" s="68" t="s">
        <v>3522</v>
      </c>
      <c r="D599" s="68" t="s">
        <v>2276</v>
      </c>
      <c r="E599" s="102" t="s">
        <v>4536</v>
      </c>
      <c r="F599" s="102" t="s">
        <v>4537</v>
      </c>
      <c r="G599" s="68" t="s">
        <v>3523</v>
      </c>
      <c r="H599" s="68" t="s">
        <v>3524</v>
      </c>
      <c r="I599" s="68" t="s">
        <v>3525</v>
      </c>
      <c r="J599" s="71" t="s">
        <v>3526</v>
      </c>
      <c r="K599" s="68" t="s">
        <v>107</v>
      </c>
      <c r="L599" s="73" t="s">
        <v>4538</v>
      </c>
      <c r="M599" s="77"/>
      <c r="N599" s="72"/>
      <c r="O599" s="77"/>
      <c r="P599" s="77"/>
      <c r="Q599" s="77"/>
      <c r="R599" s="77"/>
    </row>
    <row r="600">
      <c r="A600" s="78" t="s">
        <v>3527</v>
      </c>
      <c r="B600" s="79">
        <v>6.01889111E8</v>
      </c>
      <c r="C600" s="78" t="s">
        <v>3528</v>
      </c>
      <c r="D600" s="78" t="s">
        <v>2276</v>
      </c>
      <c r="E600" s="84"/>
      <c r="F600" s="79" t="s">
        <v>4539</v>
      </c>
      <c r="G600" s="78" t="s">
        <v>3529</v>
      </c>
      <c r="H600" s="78" t="s">
        <v>3530</v>
      </c>
      <c r="I600" s="78" t="s">
        <v>3531</v>
      </c>
      <c r="J600" s="78" t="s">
        <v>3532</v>
      </c>
      <c r="K600" s="83"/>
      <c r="L600" s="83"/>
      <c r="M600" s="83"/>
      <c r="N600" s="84"/>
      <c r="O600" s="83"/>
      <c r="P600" s="85" t="s">
        <v>4540</v>
      </c>
      <c r="Q600" s="83"/>
      <c r="R600" s="83"/>
      <c r="S600" s="94"/>
      <c r="T600" s="94"/>
      <c r="U600" s="94"/>
      <c r="V600" s="94"/>
      <c r="W600" s="94"/>
      <c r="X600" s="94"/>
      <c r="Y600" s="94"/>
    </row>
    <row r="601">
      <c r="A601" s="78" t="s">
        <v>3533</v>
      </c>
      <c r="B601" s="84"/>
      <c r="C601" s="78" t="s">
        <v>3534</v>
      </c>
      <c r="D601" s="78" t="s">
        <v>2276</v>
      </c>
      <c r="E601" s="84"/>
      <c r="F601" s="84"/>
      <c r="G601" s="108" t="s">
        <v>4541</v>
      </c>
      <c r="H601" s="83"/>
      <c r="I601" s="83"/>
      <c r="J601" s="81" t="s">
        <v>3536</v>
      </c>
      <c r="K601" s="78" t="s">
        <v>23</v>
      </c>
      <c r="L601" s="89" t="s">
        <v>4542</v>
      </c>
      <c r="M601" s="83"/>
      <c r="N601" s="84"/>
      <c r="O601" s="83"/>
      <c r="P601" s="85" t="s">
        <v>4543</v>
      </c>
      <c r="Q601" s="83"/>
      <c r="R601" s="83"/>
      <c r="S601" s="94"/>
      <c r="T601" s="94"/>
      <c r="U601" s="94"/>
      <c r="V601" s="94"/>
      <c r="W601" s="94"/>
      <c r="X601" s="94"/>
      <c r="Y601" s="94"/>
    </row>
    <row r="602">
      <c r="A602" s="68" t="s">
        <v>3537</v>
      </c>
      <c r="B602" s="69">
        <v>1797481.0</v>
      </c>
      <c r="C602" s="86" t="s">
        <v>4544</v>
      </c>
      <c r="D602" s="68" t="s">
        <v>2276</v>
      </c>
      <c r="E602" s="69" t="s">
        <v>4410</v>
      </c>
      <c r="F602" s="69" t="s">
        <v>4545</v>
      </c>
      <c r="G602" s="68" t="s">
        <v>3539</v>
      </c>
      <c r="H602" s="68"/>
      <c r="I602" s="68" t="s">
        <v>3540</v>
      </c>
      <c r="J602" s="68" t="s">
        <v>3541</v>
      </c>
      <c r="K602" s="68" t="s">
        <v>78</v>
      </c>
      <c r="L602" s="73" t="s">
        <v>4546</v>
      </c>
      <c r="M602" s="68" t="s">
        <v>51</v>
      </c>
      <c r="N602" s="72"/>
      <c r="O602" s="77"/>
      <c r="P602" s="92" t="s">
        <v>4547</v>
      </c>
      <c r="Q602" s="77"/>
      <c r="R602" s="77"/>
    </row>
    <row r="603">
      <c r="A603" s="68" t="s">
        <v>3542</v>
      </c>
      <c r="B603" s="69">
        <v>1778370.0</v>
      </c>
      <c r="C603" s="68" t="s">
        <v>3543</v>
      </c>
      <c r="D603" s="68" t="s">
        <v>2276</v>
      </c>
      <c r="E603" s="72"/>
      <c r="F603" s="69" t="s">
        <v>4548</v>
      </c>
      <c r="G603" s="68" t="s">
        <v>3544</v>
      </c>
      <c r="H603" s="68" t="s">
        <v>3545</v>
      </c>
      <c r="I603" s="109" t="s">
        <v>4549</v>
      </c>
      <c r="J603" s="68" t="s">
        <v>3547</v>
      </c>
      <c r="K603" s="68" t="s">
        <v>30</v>
      </c>
      <c r="L603" s="68" t="s">
        <v>299</v>
      </c>
      <c r="M603" s="77"/>
      <c r="N603" s="72"/>
      <c r="O603" s="77"/>
      <c r="P603" s="77"/>
      <c r="Q603" s="77"/>
      <c r="R603" s="77"/>
    </row>
    <row r="604">
      <c r="A604" s="68" t="s">
        <v>3548</v>
      </c>
      <c r="B604" s="69">
        <v>363583.0</v>
      </c>
      <c r="C604" s="68" t="s">
        <v>3550</v>
      </c>
      <c r="D604" s="68" t="s">
        <v>2276</v>
      </c>
      <c r="E604" s="72"/>
      <c r="F604" s="69" t="s">
        <v>4550</v>
      </c>
      <c r="G604" s="68" t="s">
        <v>3551</v>
      </c>
      <c r="H604" s="68" t="s">
        <v>3552</v>
      </c>
      <c r="I604" s="68" t="s">
        <v>3553</v>
      </c>
      <c r="J604" s="68" t="s">
        <v>3554</v>
      </c>
      <c r="K604" s="68" t="s">
        <v>30</v>
      </c>
      <c r="L604" s="73" t="s">
        <v>4551</v>
      </c>
      <c r="M604" s="77"/>
      <c r="N604" s="72"/>
      <c r="O604" s="77"/>
      <c r="P604" s="77"/>
      <c r="Q604" s="77"/>
      <c r="R604" s="77"/>
    </row>
    <row r="605">
      <c r="A605" s="78" t="s">
        <v>3555</v>
      </c>
      <c r="B605" s="84"/>
      <c r="C605" s="89" t="s">
        <v>4552</v>
      </c>
      <c r="D605" s="78" t="s">
        <v>2276</v>
      </c>
      <c r="E605" s="84"/>
      <c r="F605" s="84"/>
      <c r="G605" s="78" t="s">
        <v>3557</v>
      </c>
      <c r="H605" s="78"/>
      <c r="I605" s="89" t="s">
        <v>4553</v>
      </c>
      <c r="J605" s="83"/>
      <c r="K605" s="78" t="s">
        <v>23</v>
      </c>
      <c r="L605" s="78" t="s">
        <v>16</v>
      </c>
      <c r="M605" s="83"/>
      <c r="N605" s="84"/>
      <c r="O605" s="83"/>
      <c r="P605" s="85" t="s">
        <v>4445</v>
      </c>
      <c r="Q605" s="83"/>
      <c r="R605" s="83"/>
      <c r="S605" s="94"/>
      <c r="T605" s="94"/>
      <c r="U605" s="94"/>
      <c r="V605" s="94"/>
      <c r="W605" s="94"/>
      <c r="X605" s="94"/>
      <c r="Y605" s="94"/>
    </row>
    <row r="606">
      <c r="A606" s="68" t="s">
        <v>3560</v>
      </c>
      <c r="B606" s="69">
        <v>3326476.0</v>
      </c>
      <c r="C606" s="68" t="s">
        <v>3562</v>
      </c>
      <c r="D606" s="68" t="s">
        <v>2276</v>
      </c>
      <c r="E606" s="93" t="s">
        <v>4554</v>
      </c>
      <c r="F606" s="69" t="s">
        <v>4555</v>
      </c>
      <c r="G606" s="68" t="s">
        <v>3563</v>
      </c>
      <c r="H606" s="68" t="s">
        <v>3564</v>
      </c>
      <c r="I606" s="68" t="s">
        <v>3565</v>
      </c>
      <c r="J606" s="68" t="s">
        <v>3566</v>
      </c>
      <c r="K606" s="68" t="s">
        <v>23</v>
      </c>
      <c r="L606" s="73" t="s">
        <v>4556</v>
      </c>
      <c r="M606" s="77"/>
      <c r="N606" s="72"/>
      <c r="O606" s="77"/>
      <c r="P606" s="77"/>
      <c r="Q606" s="77"/>
      <c r="R606" s="77"/>
    </row>
    <row r="607">
      <c r="A607" s="68" t="s">
        <v>3567</v>
      </c>
      <c r="B607" s="69">
        <v>1790520.0</v>
      </c>
      <c r="C607" s="68" t="s">
        <v>3568</v>
      </c>
      <c r="D607" s="68" t="s">
        <v>2276</v>
      </c>
      <c r="E607" s="72"/>
      <c r="F607" s="69" t="s">
        <v>4557</v>
      </c>
      <c r="G607" s="68" t="s">
        <v>3569</v>
      </c>
      <c r="H607" s="68" t="s">
        <v>3570</v>
      </c>
      <c r="I607" s="68" t="s">
        <v>3571</v>
      </c>
      <c r="J607" s="68" t="s">
        <v>3572</v>
      </c>
      <c r="K607" s="68" t="s">
        <v>177</v>
      </c>
      <c r="L607" s="73" t="s">
        <v>4558</v>
      </c>
      <c r="M607" s="77"/>
      <c r="N607" s="72"/>
      <c r="O607" s="92">
        <v>27.0</v>
      </c>
      <c r="P607" s="92" t="s">
        <v>4535</v>
      </c>
      <c r="Q607" s="77"/>
      <c r="R607" s="77"/>
    </row>
    <row r="608">
      <c r="A608" s="73" t="s">
        <v>4559</v>
      </c>
      <c r="B608" s="69">
        <v>4899294.0</v>
      </c>
      <c r="C608" s="86" t="s">
        <v>4560</v>
      </c>
      <c r="D608" s="68" t="s">
        <v>2276</v>
      </c>
      <c r="E608" s="102" t="s">
        <v>4561</v>
      </c>
      <c r="F608" s="69" t="s">
        <v>4562</v>
      </c>
      <c r="G608" s="73" t="s">
        <v>4563</v>
      </c>
      <c r="H608" s="73" t="s">
        <v>4564</v>
      </c>
      <c r="I608" s="68" t="s">
        <v>3577</v>
      </c>
      <c r="J608" s="68" t="s">
        <v>3578</v>
      </c>
      <c r="K608" s="68" t="s">
        <v>177</v>
      </c>
      <c r="L608" s="68" t="s">
        <v>16</v>
      </c>
      <c r="M608" s="75" t="s">
        <v>4565</v>
      </c>
      <c r="N608" s="72"/>
      <c r="O608" s="77"/>
      <c r="P608" s="77"/>
      <c r="Q608" s="77"/>
      <c r="R608" s="92" t="s">
        <v>4566</v>
      </c>
    </row>
    <row r="609">
      <c r="A609" s="78" t="s">
        <v>3579</v>
      </c>
      <c r="B609" s="79">
        <v>4.3172187E7</v>
      </c>
      <c r="C609" s="89" t="s">
        <v>4567</v>
      </c>
      <c r="D609" s="78" t="s">
        <v>2276</v>
      </c>
      <c r="E609" s="79" t="s">
        <v>4568</v>
      </c>
      <c r="F609" s="79" t="s">
        <v>4569</v>
      </c>
      <c r="G609" s="78" t="s">
        <v>3581</v>
      </c>
      <c r="H609" s="78" t="s">
        <v>3582</v>
      </c>
      <c r="I609" s="78" t="s">
        <v>3583</v>
      </c>
      <c r="J609" s="78" t="s">
        <v>3584</v>
      </c>
      <c r="K609" s="78" t="s">
        <v>107</v>
      </c>
      <c r="L609" s="89" t="s">
        <v>4570</v>
      </c>
      <c r="M609" s="78" t="s">
        <v>1568</v>
      </c>
      <c r="N609" s="84"/>
      <c r="O609" s="83"/>
      <c r="P609" s="85" t="s">
        <v>4540</v>
      </c>
      <c r="Q609" s="83"/>
      <c r="R609" s="83"/>
      <c r="S609" s="94"/>
      <c r="T609" s="94"/>
      <c r="U609" s="94"/>
      <c r="V609" s="94"/>
      <c r="W609" s="94"/>
      <c r="X609" s="94"/>
      <c r="Y609" s="94"/>
    </row>
    <row r="610">
      <c r="A610" s="68" t="s">
        <v>3585</v>
      </c>
      <c r="B610" s="69">
        <v>67591.0</v>
      </c>
      <c r="C610" s="86" t="s">
        <v>4571</v>
      </c>
      <c r="D610" s="68" t="s">
        <v>2276</v>
      </c>
      <c r="E610" s="102" t="s">
        <v>4572</v>
      </c>
      <c r="F610" s="69" t="s">
        <v>4573</v>
      </c>
      <c r="G610" s="68" t="s">
        <v>3588</v>
      </c>
      <c r="H610" s="68" t="s">
        <v>3589</v>
      </c>
      <c r="I610" s="68" t="s">
        <v>3590</v>
      </c>
      <c r="J610" s="68" t="s">
        <v>3591</v>
      </c>
      <c r="K610" s="68" t="s">
        <v>371</v>
      </c>
      <c r="L610" s="68" t="s">
        <v>269</v>
      </c>
      <c r="M610" s="73" t="s">
        <v>4574</v>
      </c>
      <c r="N610" s="72"/>
      <c r="O610" s="77"/>
      <c r="P610" s="77"/>
      <c r="Q610" s="77"/>
      <c r="R610" s="77"/>
    </row>
    <row r="611">
      <c r="A611" s="68" t="s">
        <v>3592</v>
      </c>
      <c r="B611" s="69">
        <v>1.098787E8</v>
      </c>
      <c r="C611" s="68" t="s">
        <v>3593</v>
      </c>
      <c r="D611" s="68" t="s">
        <v>2276</v>
      </c>
      <c r="E611" s="69" t="s">
        <v>4575</v>
      </c>
      <c r="F611" s="69" t="s">
        <v>4576</v>
      </c>
      <c r="G611" s="68" t="s">
        <v>3594</v>
      </c>
      <c r="H611" s="68"/>
      <c r="I611" s="73" t="s">
        <v>4577</v>
      </c>
      <c r="J611" s="68" t="s">
        <v>3595</v>
      </c>
      <c r="K611" s="68" t="s">
        <v>78</v>
      </c>
      <c r="L611" s="68" t="s">
        <v>1018</v>
      </c>
      <c r="M611" s="75" t="s">
        <v>4578</v>
      </c>
      <c r="N611" s="93" t="s">
        <v>4579</v>
      </c>
      <c r="O611" s="77"/>
      <c r="P611" s="77"/>
      <c r="Q611" s="77"/>
      <c r="R611" s="77"/>
    </row>
    <row r="612">
      <c r="A612" s="68" t="s">
        <v>3596</v>
      </c>
      <c r="B612" s="69">
        <v>354718.0</v>
      </c>
      <c r="C612" s="86" t="s">
        <v>3598</v>
      </c>
      <c r="D612" s="68" t="s">
        <v>2276</v>
      </c>
      <c r="E612" s="69" t="s">
        <v>4580</v>
      </c>
      <c r="F612" s="69" t="s">
        <v>4581</v>
      </c>
      <c r="G612" s="68" t="s">
        <v>3599</v>
      </c>
      <c r="H612" s="68" t="s">
        <v>3600</v>
      </c>
      <c r="I612" s="73" t="s">
        <v>4582</v>
      </c>
      <c r="J612" s="68"/>
      <c r="K612" s="68" t="s">
        <v>177</v>
      </c>
      <c r="L612" s="71" t="s">
        <v>3597</v>
      </c>
      <c r="M612" s="73" t="s">
        <v>4583</v>
      </c>
      <c r="N612" s="72"/>
      <c r="O612" s="77"/>
      <c r="P612" s="92" t="s">
        <v>4584</v>
      </c>
      <c r="Q612" s="77"/>
      <c r="R612" s="77"/>
    </row>
    <row r="613">
      <c r="A613" s="68" t="s">
        <v>3602</v>
      </c>
      <c r="B613" s="69">
        <v>1069685.0</v>
      </c>
      <c r="C613" s="68" t="s">
        <v>3603</v>
      </c>
      <c r="D613" s="68" t="s">
        <v>2276</v>
      </c>
      <c r="E613" s="69" t="s">
        <v>4410</v>
      </c>
      <c r="F613" s="69" t="s">
        <v>4585</v>
      </c>
      <c r="G613" s="68" t="s">
        <v>3604</v>
      </c>
      <c r="H613" s="68" t="s">
        <v>3605</v>
      </c>
      <c r="I613" s="68" t="s">
        <v>3606</v>
      </c>
      <c r="J613" s="68" t="s">
        <v>3607</v>
      </c>
      <c r="K613" s="68" t="s">
        <v>177</v>
      </c>
      <c r="L613" s="68" t="s">
        <v>1063</v>
      </c>
      <c r="M613" s="77"/>
      <c r="N613" s="72"/>
      <c r="O613" s="77"/>
      <c r="P613" s="77"/>
      <c r="Q613" s="77"/>
      <c r="R613" s="77"/>
    </row>
    <row r="614">
      <c r="A614" s="68" t="s">
        <v>3608</v>
      </c>
      <c r="B614" s="69">
        <v>1419949.0</v>
      </c>
      <c r="C614" s="73" t="s">
        <v>4586</v>
      </c>
      <c r="D614" s="68" t="s">
        <v>2276</v>
      </c>
      <c r="E614" s="69" t="s">
        <v>4410</v>
      </c>
      <c r="F614" s="69" t="s">
        <v>4587</v>
      </c>
      <c r="G614" s="68" t="s">
        <v>3610</v>
      </c>
      <c r="H614" s="68" t="s">
        <v>3611</v>
      </c>
      <c r="I614" s="68" t="s">
        <v>3612</v>
      </c>
      <c r="J614" s="110" t="s">
        <v>4588</v>
      </c>
      <c r="K614" s="68" t="s">
        <v>23</v>
      </c>
      <c r="L614" s="73" t="s">
        <v>4589</v>
      </c>
      <c r="M614" s="77"/>
      <c r="N614" s="72"/>
      <c r="O614" s="77"/>
      <c r="P614" s="92" t="s">
        <v>4590</v>
      </c>
      <c r="Q614" s="77"/>
      <c r="R614" s="77"/>
    </row>
    <row r="615">
      <c r="A615" s="68" t="s">
        <v>3613</v>
      </c>
      <c r="B615" s="69">
        <v>3980738.0</v>
      </c>
      <c r="C615" s="68" t="s">
        <v>3614</v>
      </c>
      <c r="D615" s="68" t="s">
        <v>2276</v>
      </c>
      <c r="E615" s="69" t="s">
        <v>4410</v>
      </c>
      <c r="F615" s="69" t="s">
        <v>4591</v>
      </c>
      <c r="G615" s="73" t="s">
        <v>4592</v>
      </c>
      <c r="H615" s="68" t="s">
        <v>3616</v>
      </c>
      <c r="I615" s="68" t="s">
        <v>3617</v>
      </c>
      <c r="J615" s="110" t="s">
        <v>4593</v>
      </c>
      <c r="K615" s="68" t="s">
        <v>177</v>
      </c>
      <c r="L615" s="68" t="s">
        <v>299</v>
      </c>
      <c r="M615" s="77"/>
      <c r="N615" s="72"/>
      <c r="O615" s="77"/>
      <c r="P615" s="77"/>
      <c r="Q615" s="111" t="s">
        <v>4594</v>
      </c>
      <c r="R615" s="77"/>
    </row>
    <row r="616">
      <c r="A616" s="68" t="s">
        <v>3618</v>
      </c>
      <c r="B616" s="69">
        <v>5090842.0</v>
      </c>
      <c r="C616" s="68" t="s">
        <v>3619</v>
      </c>
      <c r="D616" s="68" t="s">
        <v>2276</v>
      </c>
      <c r="E616" s="69" t="s">
        <v>4410</v>
      </c>
      <c r="F616" s="69" t="s">
        <v>4595</v>
      </c>
      <c r="G616" s="68" t="s">
        <v>3620</v>
      </c>
      <c r="H616" s="68"/>
      <c r="I616" s="68"/>
      <c r="J616" s="68" t="s">
        <v>3621</v>
      </c>
      <c r="K616" s="68" t="s">
        <v>177</v>
      </c>
      <c r="L616" s="68" t="s">
        <v>227</v>
      </c>
      <c r="M616" s="77"/>
      <c r="N616" s="72"/>
      <c r="O616" s="77"/>
      <c r="P616" s="77"/>
      <c r="Q616" s="77"/>
      <c r="R616" s="77"/>
    </row>
    <row r="617">
      <c r="A617" s="68" t="s">
        <v>3622</v>
      </c>
      <c r="B617" s="69">
        <v>1117718.0</v>
      </c>
      <c r="C617" s="68" t="s">
        <v>3624</v>
      </c>
      <c r="D617" s="68" t="s">
        <v>2276</v>
      </c>
      <c r="E617" s="69" t="s">
        <v>4596</v>
      </c>
      <c r="F617" s="112" t="s">
        <v>4597</v>
      </c>
      <c r="G617" s="73" t="s">
        <v>4598</v>
      </c>
      <c r="H617" s="68" t="s">
        <v>3626</v>
      </c>
      <c r="I617" s="73" t="s">
        <v>4599</v>
      </c>
      <c r="J617" s="77"/>
      <c r="K617" s="68" t="s">
        <v>177</v>
      </c>
      <c r="L617" s="68" t="s">
        <v>3623</v>
      </c>
      <c r="M617" s="77"/>
      <c r="N617" s="72"/>
      <c r="O617" s="77"/>
      <c r="P617" s="92" t="s">
        <v>4531</v>
      </c>
      <c r="Q617" s="77"/>
      <c r="R617" s="113" t="s">
        <v>4600</v>
      </c>
    </row>
    <row r="618">
      <c r="A618" s="88" t="s">
        <v>4601</v>
      </c>
      <c r="B618" s="69">
        <v>2461281.0</v>
      </c>
      <c r="C618" s="68" t="s">
        <v>3630</v>
      </c>
      <c r="D618" s="68" t="s">
        <v>2276</v>
      </c>
      <c r="E618" s="69" t="s">
        <v>4580</v>
      </c>
      <c r="F618" s="69" t="s">
        <v>4602</v>
      </c>
      <c r="G618" s="68" t="s">
        <v>3631</v>
      </c>
      <c r="H618" s="68"/>
      <c r="I618" s="68" t="s">
        <v>3632</v>
      </c>
      <c r="J618" s="68" t="s">
        <v>3633</v>
      </c>
      <c r="K618" s="68" t="s">
        <v>177</v>
      </c>
      <c r="L618" s="73" t="s">
        <v>4603</v>
      </c>
      <c r="M618" s="77"/>
      <c r="N618" s="72"/>
      <c r="O618" s="77"/>
      <c r="P618" s="77"/>
      <c r="Q618" s="77"/>
      <c r="R618" s="77"/>
    </row>
    <row r="619">
      <c r="A619" s="73" t="s">
        <v>4604</v>
      </c>
      <c r="B619" s="69">
        <v>111130.0</v>
      </c>
      <c r="C619" s="68" t="s">
        <v>3635</v>
      </c>
      <c r="D619" s="68" t="s">
        <v>2276</v>
      </c>
      <c r="E619" s="69" t="s">
        <v>4605</v>
      </c>
      <c r="F619" s="69" t="s">
        <v>4606</v>
      </c>
      <c r="G619" s="92" t="s">
        <v>4607</v>
      </c>
      <c r="H619" s="68" t="s">
        <v>3637</v>
      </c>
      <c r="I619" s="68" t="s">
        <v>3638</v>
      </c>
      <c r="J619" s="114" t="s">
        <v>3639</v>
      </c>
      <c r="K619" s="68" t="s">
        <v>23</v>
      </c>
      <c r="L619" s="92" t="s">
        <v>51</v>
      </c>
      <c r="M619" s="77"/>
      <c r="N619" s="72"/>
      <c r="O619" s="77"/>
      <c r="P619" s="77"/>
      <c r="Q619" s="77"/>
      <c r="R619" s="77"/>
    </row>
    <row r="620">
      <c r="A620" s="78" t="s">
        <v>3640</v>
      </c>
      <c r="B620" s="84"/>
      <c r="C620" s="78" t="s">
        <v>3641</v>
      </c>
      <c r="D620" s="78" t="s">
        <v>2276</v>
      </c>
      <c r="E620" s="79" t="s">
        <v>4608</v>
      </c>
      <c r="F620" s="84"/>
      <c r="G620" s="78" t="s">
        <v>3642</v>
      </c>
      <c r="H620" s="78" t="s">
        <v>3643</v>
      </c>
      <c r="I620" s="78" t="s">
        <v>3644</v>
      </c>
      <c r="J620" s="78" t="s">
        <v>3645</v>
      </c>
      <c r="K620" s="78" t="s">
        <v>78</v>
      </c>
      <c r="L620" s="78" t="s">
        <v>16</v>
      </c>
      <c r="M620" s="83"/>
      <c r="N620" s="84"/>
      <c r="O620" s="83"/>
      <c r="P620" s="85" t="s">
        <v>4609</v>
      </c>
      <c r="Q620" s="85" t="s">
        <v>4610</v>
      </c>
      <c r="R620" s="85" t="s">
        <v>4611</v>
      </c>
      <c r="S620" s="94"/>
      <c r="T620" s="94"/>
      <c r="U620" s="94"/>
      <c r="V620" s="94"/>
      <c r="W620" s="94"/>
      <c r="X620" s="94"/>
      <c r="Y620" s="94"/>
    </row>
    <row r="621">
      <c r="A621" s="68" t="s">
        <v>3646</v>
      </c>
      <c r="B621" s="69">
        <v>4.50073269E8</v>
      </c>
      <c r="C621" s="86" t="s">
        <v>4612</v>
      </c>
      <c r="D621" s="68" t="s">
        <v>2276</v>
      </c>
      <c r="E621" s="69" t="s">
        <v>4613</v>
      </c>
      <c r="F621" s="69" t="s">
        <v>4614</v>
      </c>
      <c r="G621" s="68" t="s">
        <v>3648</v>
      </c>
      <c r="H621" s="115" t="s">
        <v>4615</v>
      </c>
      <c r="I621" s="68" t="s">
        <v>3650</v>
      </c>
      <c r="J621" s="68" t="s">
        <v>3651</v>
      </c>
      <c r="K621" s="68" t="s">
        <v>177</v>
      </c>
      <c r="L621" s="68" t="s">
        <v>1057</v>
      </c>
      <c r="M621" s="77"/>
      <c r="N621" s="72"/>
      <c r="O621" s="77"/>
      <c r="P621" s="77"/>
      <c r="Q621" s="77"/>
      <c r="R621" s="113" t="s">
        <v>4616</v>
      </c>
    </row>
    <row r="622">
      <c r="A622" s="68" t="s">
        <v>3652</v>
      </c>
      <c r="B622" s="69">
        <v>786067.0</v>
      </c>
      <c r="C622" s="68" t="s">
        <v>3653</v>
      </c>
      <c r="D622" s="68" t="s">
        <v>2276</v>
      </c>
      <c r="E622" s="102" t="s">
        <v>4617</v>
      </c>
      <c r="F622" s="69" t="s">
        <v>4618</v>
      </c>
      <c r="G622" s="68" t="s">
        <v>3654</v>
      </c>
      <c r="H622" s="68"/>
      <c r="I622" s="68" t="s">
        <v>3655</v>
      </c>
      <c r="J622" s="68" t="s">
        <v>3656</v>
      </c>
      <c r="K622" s="68" t="s">
        <v>78</v>
      </c>
      <c r="L622" s="68" t="s">
        <v>65</v>
      </c>
      <c r="M622" s="77"/>
      <c r="N622" s="72"/>
      <c r="O622" s="77"/>
      <c r="P622" s="77"/>
      <c r="Q622" s="77"/>
      <c r="R622" s="113" t="s">
        <v>4619</v>
      </c>
    </row>
    <row r="623">
      <c r="A623" s="68" t="s">
        <v>3657</v>
      </c>
      <c r="B623" s="69">
        <v>1110198.0</v>
      </c>
      <c r="C623" s="68" t="s">
        <v>3658</v>
      </c>
      <c r="D623" s="68" t="s">
        <v>2276</v>
      </c>
      <c r="E623" s="102" t="s">
        <v>4620</v>
      </c>
      <c r="F623" s="69" t="s">
        <v>4621</v>
      </c>
      <c r="G623" s="68" t="s">
        <v>3659</v>
      </c>
      <c r="H623" s="68" t="s">
        <v>3660</v>
      </c>
      <c r="I623" s="68" t="s">
        <v>3661</v>
      </c>
      <c r="J623" s="68" t="s">
        <v>3662</v>
      </c>
      <c r="K623" s="68" t="s">
        <v>107</v>
      </c>
      <c r="L623" s="68" t="s">
        <v>227</v>
      </c>
      <c r="M623" s="77"/>
      <c r="N623" s="72"/>
      <c r="O623" s="77"/>
      <c r="P623" s="77"/>
      <c r="Q623" s="77"/>
      <c r="R623" s="77"/>
    </row>
    <row r="624">
      <c r="A624" s="68" t="s">
        <v>3663</v>
      </c>
      <c r="B624" s="69">
        <v>7049881.0</v>
      </c>
      <c r="C624" s="73" t="s">
        <v>4622</v>
      </c>
      <c r="D624" s="68" t="s">
        <v>2276</v>
      </c>
      <c r="E624" s="102" t="s">
        <v>4623</v>
      </c>
      <c r="F624" s="69" t="s">
        <v>4624</v>
      </c>
      <c r="G624" s="68" t="s">
        <v>3665</v>
      </c>
      <c r="H624" s="68"/>
      <c r="I624" s="73" t="s">
        <v>4625</v>
      </c>
      <c r="J624" s="68" t="s">
        <v>3667</v>
      </c>
      <c r="K624" s="68" t="s">
        <v>30</v>
      </c>
      <c r="L624" s="71" t="s">
        <v>1063</v>
      </c>
      <c r="M624" s="77"/>
      <c r="N624" s="72"/>
      <c r="O624" s="77"/>
      <c r="P624" s="77"/>
      <c r="Q624" s="77"/>
      <c r="R624" s="77"/>
    </row>
    <row r="625">
      <c r="A625" s="68" t="s">
        <v>3668</v>
      </c>
      <c r="B625" s="69">
        <v>1621817.0</v>
      </c>
      <c r="C625" s="68" t="s">
        <v>3669</v>
      </c>
      <c r="D625" s="68" t="s">
        <v>2276</v>
      </c>
      <c r="E625" s="102" t="s">
        <v>4626</v>
      </c>
      <c r="F625" s="69" t="s">
        <v>4627</v>
      </c>
      <c r="G625" s="68" t="s">
        <v>3670</v>
      </c>
      <c r="H625" s="68" t="s">
        <v>3671</v>
      </c>
      <c r="I625" s="68" t="s">
        <v>3672</v>
      </c>
      <c r="J625" s="68" t="s">
        <v>3673</v>
      </c>
      <c r="K625" s="68" t="s">
        <v>371</v>
      </c>
      <c r="L625" s="68" t="s">
        <v>227</v>
      </c>
      <c r="M625" s="77"/>
      <c r="N625" s="72"/>
      <c r="O625" s="77"/>
      <c r="P625" s="77"/>
      <c r="Q625" s="77"/>
      <c r="R625" s="113" t="s">
        <v>4628</v>
      </c>
    </row>
    <row r="626">
      <c r="A626" s="78" t="s">
        <v>3674</v>
      </c>
      <c r="B626" s="79">
        <v>214791.0</v>
      </c>
      <c r="C626" s="78" t="s">
        <v>3675</v>
      </c>
      <c r="D626" s="78" t="s">
        <v>2276</v>
      </c>
      <c r="E626" s="79" t="s">
        <v>4629</v>
      </c>
      <c r="F626" s="79" t="s">
        <v>4630</v>
      </c>
      <c r="G626" s="78" t="s">
        <v>3676</v>
      </c>
      <c r="H626" s="78" t="s">
        <v>3677</v>
      </c>
      <c r="I626" s="78" t="s">
        <v>3678</v>
      </c>
      <c r="J626" s="78" t="s">
        <v>3679</v>
      </c>
      <c r="K626" s="78" t="s">
        <v>78</v>
      </c>
      <c r="L626" s="78" t="s">
        <v>299</v>
      </c>
      <c r="M626" s="83"/>
      <c r="N626" s="84"/>
      <c r="O626" s="83"/>
      <c r="P626" s="116" t="s">
        <v>4631</v>
      </c>
      <c r="Q626" s="83"/>
      <c r="R626" s="83"/>
      <c r="S626" s="94"/>
      <c r="T626" s="94"/>
      <c r="U626" s="94"/>
      <c r="V626" s="94"/>
      <c r="W626" s="94"/>
      <c r="X626" s="94"/>
      <c r="Y626" s="94"/>
    </row>
    <row r="627">
      <c r="A627" s="117" t="s">
        <v>3680</v>
      </c>
      <c r="B627" s="118"/>
      <c r="C627" s="119"/>
      <c r="D627" s="119"/>
      <c r="E627" s="118"/>
      <c r="F627" s="118"/>
      <c r="G627" s="119"/>
      <c r="H627" s="119"/>
      <c r="I627" s="119"/>
      <c r="J627" s="119"/>
      <c r="K627" s="119"/>
      <c r="L627" s="119"/>
      <c r="M627" s="119"/>
      <c r="N627" s="118"/>
      <c r="O627" s="119"/>
      <c r="P627" s="120" t="s">
        <v>4632</v>
      </c>
      <c r="Q627" s="119"/>
      <c r="R627" s="119"/>
      <c r="S627" s="121"/>
      <c r="T627" s="121"/>
      <c r="U627" s="121"/>
      <c r="V627" s="121"/>
      <c r="W627" s="121"/>
      <c r="X627" s="121"/>
      <c r="Y627" s="121"/>
    </row>
    <row r="628">
      <c r="A628" s="68" t="s">
        <v>3686</v>
      </c>
      <c r="B628" s="69">
        <v>360016.0</v>
      </c>
      <c r="C628" s="73" t="s">
        <v>4633</v>
      </c>
      <c r="D628" s="68" t="s">
        <v>2276</v>
      </c>
      <c r="E628" s="102" t="s">
        <v>4634</v>
      </c>
      <c r="F628" s="69" t="s">
        <v>4635</v>
      </c>
      <c r="G628" s="68" t="s">
        <v>3688</v>
      </c>
      <c r="H628" s="68"/>
      <c r="I628" s="68" t="s">
        <v>3689</v>
      </c>
      <c r="J628" s="68" t="s">
        <v>3690</v>
      </c>
      <c r="K628" s="68" t="s">
        <v>78</v>
      </c>
      <c r="L628" s="68" t="s">
        <v>269</v>
      </c>
      <c r="M628" s="75" t="s">
        <v>4636</v>
      </c>
      <c r="N628" s="72"/>
      <c r="O628" s="77"/>
      <c r="P628" s="77"/>
      <c r="Q628" s="77"/>
      <c r="R628" s="113" t="s">
        <v>4637</v>
      </c>
    </row>
    <row r="629">
      <c r="A629" s="68" t="s">
        <v>3691</v>
      </c>
      <c r="B629" s="69">
        <v>22216.0</v>
      </c>
      <c r="C629" s="68" t="s">
        <v>3692</v>
      </c>
      <c r="D629" s="68" t="s">
        <v>2276</v>
      </c>
      <c r="E629" s="102" t="s">
        <v>4572</v>
      </c>
      <c r="F629" s="69" t="s">
        <v>4638</v>
      </c>
      <c r="G629" s="73" t="s">
        <v>4639</v>
      </c>
      <c r="H629" s="68" t="s">
        <v>3694</v>
      </c>
      <c r="I629" s="68" t="s">
        <v>3695</v>
      </c>
      <c r="J629" s="68" t="s">
        <v>3696</v>
      </c>
      <c r="K629" s="68" t="s">
        <v>23</v>
      </c>
      <c r="L629" s="68" t="s">
        <v>65</v>
      </c>
      <c r="M629" s="77"/>
      <c r="N629" s="102" t="s">
        <v>4640</v>
      </c>
      <c r="O629" s="77"/>
      <c r="P629" s="77"/>
      <c r="Q629" s="92" t="s">
        <v>4641</v>
      </c>
      <c r="R629" s="92" t="s">
        <v>4642</v>
      </c>
    </row>
    <row r="630">
      <c r="A630" s="68" t="s">
        <v>3697</v>
      </c>
      <c r="B630" s="69">
        <v>511103.0</v>
      </c>
      <c r="C630" s="68" t="s">
        <v>3698</v>
      </c>
      <c r="D630" s="68" t="s">
        <v>2276</v>
      </c>
      <c r="E630" s="102" t="s">
        <v>4410</v>
      </c>
      <c r="F630" s="69" t="s">
        <v>4643</v>
      </c>
      <c r="G630" s="68" t="s">
        <v>3699</v>
      </c>
      <c r="H630" s="68" t="s">
        <v>3700</v>
      </c>
      <c r="I630" s="68" t="s">
        <v>3701</v>
      </c>
      <c r="J630" s="68" t="s">
        <v>3702</v>
      </c>
      <c r="K630" s="68" t="s">
        <v>177</v>
      </c>
      <c r="L630" s="68" t="s">
        <v>16</v>
      </c>
      <c r="M630" s="77"/>
      <c r="N630" s="72"/>
      <c r="O630" s="77"/>
      <c r="P630" s="77"/>
      <c r="Q630" s="92" t="s">
        <v>4644</v>
      </c>
      <c r="R630" s="92" t="s">
        <v>4645</v>
      </c>
    </row>
    <row r="631">
      <c r="A631" s="68" t="s">
        <v>3703</v>
      </c>
      <c r="B631" s="69">
        <v>1970757.0</v>
      </c>
      <c r="C631" s="68" t="s">
        <v>3704</v>
      </c>
      <c r="D631" s="68" t="s">
        <v>2276</v>
      </c>
      <c r="E631" s="102" t="s">
        <v>4410</v>
      </c>
      <c r="F631" s="69" t="s">
        <v>4646</v>
      </c>
      <c r="G631" s="68" t="s">
        <v>3705</v>
      </c>
      <c r="H631" s="68" t="s">
        <v>3706</v>
      </c>
      <c r="I631" s="68" t="s">
        <v>3707</v>
      </c>
      <c r="J631" s="68" t="s">
        <v>3708</v>
      </c>
      <c r="K631" s="68" t="s">
        <v>177</v>
      </c>
      <c r="L631" s="68" t="s">
        <v>1076</v>
      </c>
      <c r="M631" s="77"/>
      <c r="N631" s="72"/>
      <c r="O631" s="77"/>
      <c r="P631" s="77"/>
      <c r="Q631" s="92" t="s">
        <v>4647</v>
      </c>
      <c r="R631" s="77"/>
    </row>
    <row r="632">
      <c r="A632" s="68" t="s">
        <v>3709</v>
      </c>
      <c r="B632" s="69">
        <v>1.00978322E8</v>
      </c>
      <c r="C632" s="73" t="s">
        <v>4648</v>
      </c>
      <c r="D632" s="68" t="s">
        <v>2276</v>
      </c>
      <c r="E632" s="102" t="s">
        <v>4649</v>
      </c>
      <c r="F632" s="69" t="s">
        <v>4650</v>
      </c>
      <c r="G632" s="73" t="s">
        <v>4651</v>
      </c>
      <c r="H632" s="68"/>
      <c r="I632" s="73" t="s">
        <v>4652</v>
      </c>
      <c r="J632" s="68" t="s">
        <v>3714</v>
      </c>
      <c r="K632" s="68" t="s">
        <v>177</v>
      </c>
      <c r="L632" s="68" t="s">
        <v>227</v>
      </c>
      <c r="M632" s="77"/>
      <c r="N632" s="72"/>
      <c r="O632" s="77"/>
      <c r="P632" s="92" t="s">
        <v>4653</v>
      </c>
      <c r="Q632" s="77"/>
      <c r="R632" s="77"/>
    </row>
    <row r="633">
      <c r="A633" s="68" t="s">
        <v>3715</v>
      </c>
      <c r="B633" s="102">
        <v>1467937.0</v>
      </c>
      <c r="C633" s="68" t="s">
        <v>3717</v>
      </c>
      <c r="D633" s="68" t="s">
        <v>2276</v>
      </c>
      <c r="E633" s="102" t="s">
        <v>4654</v>
      </c>
      <c r="F633" s="102" t="s">
        <v>4655</v>
      </c>
      <c r="G633" s="68" t="s">
        <v>3718</v>
      </c>
      <c r="H633" s="68" t="s">
        <v>3719</v>
      </c>
      <c r="I633" s="73" t="s">
        <v>4656</v>
      </c>
      <c r="J633" s="68" t="s">
        <v>3721</v>
      </c>
      <c r="K633" s="68" t="s">
        <v>78</v>
      </c>
      <c r="L633" s="68" t="s">
        <v>3716</v>
      </c>
      <c r="M633" s="77"/>
      <c r="N633" s="72"/>
      <c r="O633" s="77"/>
      <c r="P633" s="77"/>
      <c r="Q633" s="92" t="s">
        <v>4657</v>
      </c>
      <c r="R633" s="92" t="s">
        <v>4658</v>
      </c>
    </row>
    <row r="634">
      <c r="A634" s="78" t="s">
        <v>3722</v>
      </c>
      <c r="B634" s="84"/>
      <c r="C634" s="78" t="s">
        <v>3723</v>
      </c>
      <c r="D634" s="78" t="s">
        <v>2276</v>
      </c>
      <c r="E634" s="84"/>
      <c r="F634" s="84"/>
      <c r="G634" s="78" t="s">
        <v>3724</v>
      </c>
      <c r="H634" s="78" t="s">
        <v>3725</v>
      </c>
      <c r="I634" s="78" t="s">
        <v>3726</v>
      </c>
      <c r="J634" s="122" t="s">
        <v>4659</v>
      </c>
      <c r="K634" s="78" t="s">
        <v>107</v>
      </c>
      <c r="L634" s="78" t="s">
        <v>144</v>
      </c>
      <c r="M634" s="83"/>
      <c r="N634" s="84"/>
      <c r="O634" s="83"/>
      <c r="P634" s="85" t="s">
        <v>4660</v>
      </c>
      <c r="Q634" s="83"/>
      <c r="R634" s="83"/>
      <c r="S634" s="94"/>
      <c r="T634" s="94"/>
      <c r="U634" s="94"/>
      <c r="V634" s="94"/>
      <c r="W634" s="94"/>
      <c r="X634" s="94"/>
      <c r="Y634" s="94"/>
    </row>
    <row r="635">
      <c r="A635" s="78" t="s">
        <v>3727</v>
      </c>
      <c r="B635" s="84"/>
      <c r="C635" s="78" t="s">
        <v>3369</v>
      </c>
      <c r="D635" s="78" t="s">
        <v>2276</v>
      </c>
      <c r="E635" s="84"/>
      <c r="F635" s="84"/>
      <c r="G635" s="78" t="s">
        <v>3728</v>
      </c>
      <c r="H635" s="78"/>
      <c r="I635" s="78" t="s">
        <v>3729</v>
      </c>
      <c r="J635" s="78" t="s">
        <v>3730</v>
      </c>
      <c r="K635" s="78" t="s">
        <v>78</v>
      </c>
      <c r="L635" s="78" t="s">
        <v>299</v>
      </c>
      <c r="M635" s="83"/>
      <c r="N635" s="84"/>
      <c r="O635" s="83"/>
      <c r="P635" s="85" t="s">
        <v>4661</v>
      </c>
      <c r="Q635" s="83"/>
      <c r="R635" s="83"/>
      <c r="S635" s="94"/>
      <c r="T635" s="94"/>
      <c r="U635" s="94"/>
      <c r="V635" s="94"/>
      <c r="W635" s="94"/>
      <c r="X635" s="94"/>
      <c r="Y635" s="94"/>
    </row>
    <row r="636">
      <c r="A636" s="68" t="s">
        <v>3731</v>
      </c>
      <c r="B636" s="69">
        <v>1961683.0</v>
      </c>
      <c r="C636" s="68" t="s">
        <v>3732</v>
      </c>
      <c r="D636" s="68" t="s">
        <v>2276</v>
      </c>
      <c r="E636" s="72"/>
      <c r="F636" s="69" t="s">
        <v>4662</v>
      </c>
      <c r="G636" s="68" t="s">
        <v>3733</v>
      </c>
      <c r="H636" s="68" t="s">
        <v>3734</v>
      </c>
      <c r="I636" s="68" t="s">
        <v>3735</v>
      </c>
      <c r="J636" s="68"/>
      <c r="K636" s="68" t="s">
        <v>107</v>
      </c>
      <c r="L636" s="68" t="s">
        <v>227</v>
      </c>
      <c r="M636" s="77"/>
      <c r="N636" s="72"/>
      <c r="O636" s="77"/>
      <c r="P636" s="92" t="s">
        <v>4663</v>
      </c>
      <c r="Q636" s="77"/>
      <c r="R636" s="77"/>
    </row>
    <row r="637">
      <c r="A637" s="68" t="s">
        <v>3736</v>
      </c>
      <c r="B637" s="69">
        <v>1.2319306E7</v>
      </c>
      <c r="C637" s="68" t="s">
        <v>3737</v>
      </c>
      <c r="D637" s="68" t="s">
        <v>2276</v>
      </c>
      <c r="E637" s="102" t="s">
        <v>4664</v>
      </c>
      <c r="F637" s="69" t="s">
        <v>4665</v>
      </c>
      <c r="G637" s="68" t="s">
        <v>3738</v>
      </c>
      <c r="H637" s="68" t="s">
        <v>3739</v>
      </c>
      <c r="I637" s="68" t="s">
        <v>3740</v>
      </c>
      <c r="J637" s="123" t="s">
        <v>4666</v>
      </c>
      <c r="K637" s="68" t="s">
        <v>78</v>
      </c>
      <c r="L637" s="71" t="s">
        <v>244</v>
      </c>
      <c r="M637" s="77"/>
      <c r="N637" s="102" t="s">
        <v>4667</v>
      </c>
      <c r="O637" s="77"/>
      <c r="P637" s="92" t="s">
        <v>4480</v>
      </c>
      <c r="Q637" s="77"/>
      <c r="R637" s="77"/>
    </row>
    <row r="638">
      <c r="A638" s="68" t="s">
        <v>3742</v>
      </c>
      <c r="B638" s="69">
        <v>4232174.0</v>
      </c>
      <c r="C638" s="68" t="s">
        <v>3743</v>
      </c>
      <c r="D638" s="68" t="s">
        <v>2276</v>
      </c>
      <c r="E638" s="102" t="s">
        <v>4430</v>
      </c>
      <c r="F638" s="69" t="s">
        <v>4668</v>
      </c>
      <c r="G638" s="68" t="s">
        <v>3744</v>
      </c>
      <c r="H638" s="68"/>
      <c r="I638" s="68" t="s">
        <v>3745</v>
      </c>
      <c r="J638" s="68" t="s">
        <v>3746</v>
      </c>
      <c r="K638" s="68" t="s">
        <v>78</v>
      </c>
      <c r="L638" s="68" t="s">
        <v>16</v>
      </c>
      <c r="M638" s="77"/>
      <c r="N638" s="72"/>
      <c r="O638" s="77"/>
      <c r="P638" s="77"/>
      <c r="Q638" s="92" t="s">
        <v>4669</v>
      </c>
      <c r="R638" s="92" t="s">
        <v>4670</v>
      </c>
    </row>
    <row r="639">
      <c r="A639" s="68" t="s">
        <v>3747</v>
      </c>
      <c r="B639" s="69">
        <v>369071.0</v>
      </c>
      <c r="C639" s="68" t="s">
        <v>3748</v>
      </c>
      <c r="D639" s="68" t="s">
        <v>2276</v>
      </c>
      <c r="E639" s="102" t="s">
        <v>4410</v>
      </c>
      <c r="F639" s="102" t="s">
        <v>4671</v>
      </c>
      <c r="G639" s="68" t="s">
        <v>3749</v>
      </c>
      <c r="H639" s="68" t="s">
        <v>3750</v>
      </c>
      <c r="I639" s="73" t="s">
        <v>4672</v>
      </c>
      <c r="J639" s="68" t="s">
        <v>3752</v>
      </c>
      <c r="K639" s="68" t="s">
        <v>78</v>
      </c>
      <c r="L639" s="68" t="s">
        <v>227</v>
      </c>
      <c r="M639" s="77"/>
      <c r="N639" s="72"/>
      <c r="O639" s="77"/>
      <c r="P639" s="77"/>
      <c r="Q639" s="92" t="s">
        <v>4673</v>
      </c>
      <c r="R639" s="92" t="s">
        <v>4674</v>
      </c>
    </row>
    <row r="640">
      <c r="A640" s="78" t="s">
        <v>3753</v>
      </c>
      <c r="B640" s="84"/>
      <c r="C640" s="78" t="s">
        <v>3754</v>
      </c>
      <c r="D640" s="78" t="s">
        <v>2276</v>
      </c>
      <c r="E640" s="84"/>
      <c r="F640" s="84"/>
      <c r="G640" s="78" t="s">
        <v>3755</v>
      </c>
      <c r="H640" s="78" t="s">
        <v>3756</v>
      </c>
      <c r="I640" s="78" t="s">
        <v>3757</v>
      </c>
      <c r="J640" s="78" t="s">
        <v>3758</v>
      </c>
      <c r="K640" s="78" t="s">
        <v>23</v>
      </c>
      <c r="L640" s="78" t="s">
        <v>50</v>
      </c>
      <c r="M640" s="83"/>
      <c r="N640" s="84"/>
      <c r="O640" s="83"/>
      <c r="P640" s="85" t="s">
        <v>4505</v>
      </c>
      <c r="Q640" s="83"/>
      <c r="R640" s="83"/>
      <c r="S640" s="94"/>
      <c r="T640" s="94"/>
      <c r="U640" s="94"/>
      <c r="V640" s="94"/>
      <c r="W640" s="94"/>
      <c r="X640" s="94"/>
      <c r="Y640" s="94"/>
    </row>
    <row r="641">
      <c r="A641" s="78" t="s">
        <v>3759</v>
      </c>
      <c r="B641" s="79">
        <v>1755694.0</v>
      </c>
      <c r="C641" s="78" t="s">
        <v>3760</v>
      </c>
      <c r="D641" s="78" t="s">
        <v>2276</v>
      </c>
      <c r="E641" s="82" t="s">
        <v>4675</v>
      </c>
      <c r="F641" s="79" t="s">
        <v>4676</v>
      </c>
      <c r="G641" s="78" t="s">
        <v>3761</v>
      </c>
      <c r="H641" s="78"/>
      <c r="I641" s="78" t="s">
        <v>3762</v>
      </c>
      <c r="J641" s="78" t="s">
        <v>3763</v>
      </c>
      <c r="K641" s="78" t="s">
        <v>107</v>
      </c>
      <c r="L641" s="78" t="s">
        <v>144</v>
      </c>
      <c r="M641" s="83"/>
      <c r="N641" s="84"/>
      <c r="O641" s="83"/>
      <c r="P641" s="85" t="s">
        <v>4677</v>
      </c>
      <c r="Q641" s="83"/>
      <c r="R641" s="83"/>
      <c r="S641" s="94"/>
      <c r="T641" s="94"/>
      <c r="U641" s="94"/>
      <c r="V641" s="94"/>
      <c r="W641" s="94"/>
      <c r="X641" s="94"/>
      <c r="Y641" s="94"/>
    </row>
    <row r="642">
      <c r="A642" s="68" t="s">
        <v>3764</v>
      </c>
      <c r="B642" s="69">
        <v>3970123.0</v>
      </c>
      <c r="C642" s="73" t="s">
        <v>4678</v>
      </c>
      <c r="D642" s="68" t="s">
        <v>2276</v>
      </c>
      <c r="E642" s="93" t="s">
        <v>4675</v>
      </c>
      <c r="F642" s="69" t="s">
        <v>4679</v>
      </c>
      <c r="G642" s="68" t="s">
        <v>3766</v>
      </c>
      <c r="H642" s="68" t="s">
        <v>3767</v>
      </c>
      <c r="I642" s="73" t="s">
        <v>4680</v>
      </c>
      <c r="J642" s="68" t="s">
        <v>3769</v>
      </c>
      <c r="K642" s="68" t="s">
        <v>177</v>
      </c>
      <c r="L642" s="68" t="s">
        <v>269</v>
      </c>
      <c r="M642" s="77"/>
      <c r="N642" s="72"/>
      <c r="O642" s="77"/>
      <c r="P642" s="77"/>
      <c r="Q642" s="92" t="s">
        <v>4681</v>
      </c>
      <c r="R642" s="77"/>
    </row>
    <row r="643">
      <c r="A643" s="117" t="s">
        <v>3770</v>
      </c>
      <c r="B643" s="118"/>
      <c r="C643" s="117" t="s">
        <v>3771</v>
      </c>
      <c r="D643" s="117" t="s">
        <v>2276</v>
      </c>
      <c r="E643" s="118"/>
      <c r="F643" s="118"/>
      <c r="G643" s="117" t="s">
        <v>3772</v>
      </c>
      <c r="H643" s="117" t="s">
        <v>3773</v>
      </c>
      <c r="I643" s="117" t="s">
        <v>3774</v>
      </c>
      <c r="J643" s="117" t="s">
        <v>3775</v>
      </c>
      <c r="K643" s="117" t="s">
        <v>177</v>
      </c>
      <c r="L643" s="117" t="s">
        <v>144</v>
      </c>
      <c r="M643" s="119"/>
      <c r="N643" s="118"/>
      <c r="O643" s="119"/>
      <c r="P643" s="120" t="s">
        <v>4632</v>
      </c>
      <c r="Q643" s="119"/>
      <c r="R643" s="119"/>
      <c r="S643" s="121"/>
      <c r="T643" s="121"/>
      <c r="U643" s="121"/>
      <c r="V643" s="121"/>
      <c r="W643" s="121"/>
      <c r="X643" s="121"/>
      <c r="Y643" s="121"/>
    </row>
    <row r="644">
      <c r="A644" s="68" t="s">
        <v>3776</v>
      </c>
      <c r="B644" s="102">
        <v>1886654.0</v>
      </c>
      <c r="C644" s="68" t="s">
        <v>3777</v>
      </c>
      <c r="D644" s="68" t="s">
        <v>2276</v>
      </c>
      <c r="E644" s="102" t="s">
        <v>4682</v>
      </c>
      <c r="F644" s="102" t="s">
        <v>4683</v>
      </c>
      <c r="G644" s="73" t="s">
        <v>4684</v>
      </c>
      <c r="H644" s="68" t="s">
        <v>3779</v>
      </c>
      <c r="I644" s="68" t="s">
        <v>3780</v>
      </c>
      <c r="J644" s="68" t="s">
        <v>3781</v>
      </c>
      <c r="K644" s="68" t="s">
        <v>30</v>
      </c>
      <c r="L644" s="68" t="s">
        <v>16</v>
      </c>
      <c r="M644" s="77"/>
      <c r="N644" s="72"/>
      <c r="O644" s="77"/>
      <c r="P644" s="77"/>
      <c r="Q644" s="77"/>
      <c r="R644" s="124" t="s">
        <v>4685</v>
      </c>
    </row>
    <row r="645">
      <c r="A645" s="68" t="s">
        <v>3782</v>
      </c>
      <c r="B645" s="102">
        <v>1926469.0</v>
      </c>
      <c r="C645" s="68" t="s">
        <v>3783</v>
      </c>
      <c r="D645" s="68" t="s">
        <v>2276</v>
      </c>
      <c r="E645" s="102" t="s">
        <v>4686</v>
      </c>
      <c r="F645" s="102" t="s">
        <v>4687</v>
      </c>
      <c r="G645" s="68" t="s">
        <v>3784</v>
      </c>
      <c r="H645" s="68" t="s">
        <v>3785</v>
      </c>
      <c r="I645" s="68" t="s">
        <v>3786</v>
      </c>
      <c r="J645" s="68" t="s">
        <v>3787</v>
      </c>
      <c r="K645" s="68" t="s">
        <v>107</v>
      </c>
      <c r="L645" s="68" t="s">
        <v>144</v>
      </c>
      <c r="M645" s="92" t="s">
        <v>4688</v>
      </c>
      <c r="N645" s="72"/>
      <c r="O645" s="77"/>
      <c r="P645" s="92" t="s">
        <v>4689</v>
      </c>
      <c r="Q645" s="77"/>
      <c r="R645" s="77"/>
    </row>
    <row r="646">
      <c r="A646" s="68" t="s">
        <v>3788</v>
      </c>
      <c r="B646" s="102">
        <v>874751.0</v>
      </c>
      <c r="C646" s="68" t="s">
        <v>3791</v>
      </c>
      <c r="D646" s="68" t="s">
        <v>2276</v>
      </c>
      <c r="E646" s="102" t="s">
        <v>4410</v>
      </c>
      <c r="F646" s="102" t="s">
        <v>4690</v>
      </c>
      <c r="G646" s="68" t="s">
        <v>3792</v>
      </c>
      <c r="H646" s="68" t="s">
        <v>3793</v>
      </c>
      <c r="I646" s="68" t="s">
        <v>3794</v>
      </c>
      <c r="J646" s="68" t="s">
        <v>3795</v>
      </c>
      <c r="K646" s="68" t="s">
        <v>3789</v>
      </c>
      <c r="L646" s="68" t="s">
        <v>3790</v>
      </c>
      <c r="M646" s="77"/>
      <c r="N646" s="72"/>
      <c r="O646" s="77"/>
      <c r="P646" s="77"/>
      <c r="Q646" s="77"/>
      <c r="R646" s="92" t="s">
        <v>4691</v>
      </c>
    </row>
    <row r="647">
      <c r="A647" s="78" t="s">
        <v>3796</v>
      </c>
      <c r="B647" s="79">
        <v>3789891.0</v>
      </c>
      <c r="C647" s="78" t="s">
        <v>3797</v>
      </c>
      <c r="D647" s="78" t="s">
        <v>2276</v>
      </c>
      <c r="E647" s="79" t="s">
        <v>4410</v>
      </c>
      <c r="F647" s="79" t="s">
        <v>4692</v>
      </c>
      <c r="G647" s="78" t="s">
        <v>3798</v>
      </c>
      <c r="H647" s="78" t="s">
        <v>3799</v>
      </c>
      <c r="I647" s="78" t="s">
        <v>3800</v>
      </c>
      <c r="J647" s="78"/>
      <c r="K647" s="78" t="s">
        <v>107</v>
      </c>
      <c r="L647" s="78" t="s">
        <v>299</v>
      </c>
      <c r="M647" s="83"/>
      <c r="N647" s="84"/>
      <c r="O647" s="83"/>
      <c r="P647" s="85" t="s">
        <v>4540</v>
      </c>
      <c r="Q647" s="83"/>
      <c r="R647" s="83"/>
      <c r="S647" s="94"/>
      <c r="T647" s="94"/>
      <c r="U647" s="94"/>
      <c r="V647" s="94"/>
      <c r="W647" s="94"/>
      <c r="X647" s="94"/>
      <c r="Y647" s="94"/>
    </row>
    <row r="648">
      <c r="A648" s="78" t="s">
        <v>3801</v>
      </c>
      <c r="B648" s="84"/>
      <c r="C648" s="89" t="s">
        <v>4693</v>
      </c>
      <c r="D648" s="78" t="s">
        <v>2276</v>
      </c>
      <c r="E648" s="79" t="s">
        <v>4410</v>
      </c>
      <c r="F648" s="84"/>
      <c r="G648" s="78" t="s">
        <v>3803</v>
      </c>
      <c r="H648" s="78" t="s">
        <v>3804</v>
      </c>
      <c r="I648" s="89" t="s">
        <v>4694</v>
      </c>
      <c r="J648" s="122" t="s">
        <v>4695</v>
      </c>
      <c r="K648" s="78" t="s">
        <v>15</v>
      </c>
      <c r="L648" s="81" t="s">
        <v>707</v>
      </c>
      <c r="M648" s="83"/>
      <c r="N648" s="84"/>
      <c r="O648" s="83"/>
      <c r="P648" s="85" t="s">
        <v>4696</v>
      </c>
      <c r="Q648" s="83"/>
      <c r="R648" s="83"/>
      <c r="S648" s="94"/>
      <c r="T648" s="94"/>
      <c r="U648" s="94"/>
      <c r="V648" s="94"/>
      <c r="W648" s="94"/>
      <c r="X648" s="94"/>
      <c r="Y648" s="94"/>
    </row>
    <row r="649">
      <c r="A649" s="68" t="s">
        <v>3807</v>
      </c>
      <c r="B649" s="102">
        <v>248649.0</v>
      </c>
      <c r="C649" s="68" t="s">
        <v>3808</v>
      </c>
      <c r="D649" s="68" t="s">
        <v>2276</v>
      </c>
      <c r="E649" s="102" t="s">
        <v>4439</v>
      </c>
      <c r="F649" s="102" t="s">
        <v>4697</v>
      </c>
      <c r="G649" s="68" t="s">
        <v>3809</v>
      </c>
      <c r="H649" s="68" t="s">
        <v>3810</v>
      </c>
      <c r="I649" s="68" t="s">
        <v>3811</v>
      </c>
      <c r="J649" s="68" t="s">
        <v>3812</v>
      </c>
      <c r="K649" s="68" t="s">
        <v>78</v>
      </c>
      <c r="L649" s="68" t="s">
        <v>1076</v>
      </c>
      <c r="M649" s="77"/>
      <c r="N649" s="72"/>
      <c r="O649" s="77"/>
      <c r="P649" s="77"/>
      <c r="Q649" s="92" t="s">
        <v>4698</v>
      </c>
      <c r="R649" s="92" t="s">
        <v>4699</v>
      </c>
    </row>
    <row r="650">
      <c r="A650" s="68" t="s">
        <v>3813</v>
      </c>
      <c r="B650" s="102">
        <v>341065.0</v>
      </c>
      <c r="C650" s="68" t="s">
        <v>3814</v>
      </c>
      <c r="D650" s="68" t="s">
        <v>2276</v>
      </c>
      <c r="E650" s="102" t="s">
        <v>4700</v>
      </c>
      <c r="F650" s="102" t="s">
        <v>4701</v>
      </c>
      <c r="G650" s="68" t="s">
        <v>3815</v>
      </c>
      <c r="H650" s="68" t="s">
        <v>3816</v>
      </c>
      <c r="I650" s="68" t="s">
        <v>3817</v>
      </c>
      <c r="J650" s="105" t="s">
        <v>4702</v>
      </c>
      <c r="K650" s="68" t="s">
        <v>78</v>
      </c>
      <c r="L650" s="68" t="s">
        <v>16</v>
      </c>
      <c r="M650" s="77"/>
      <c r="N650" s="72"/>
      <c r="O650" s="77"/>
      <c r="P650" s="77"/>
      <c r="Q650" s="77"/>
      <c r="R650" s="77"/>
    </row>
    <row r="651">
      <c r="A651" s="68" t="s">
        <v>3819</v>
      </c>
      <c r="B651" s="102">
        <v>7869613.0</v>
      </c>
      <c r="C651" s="68" t="s">
        <v>3820</v>
      </c>
      <c r="D651" s="68" t="s">
        <v>2276</v>
      </c>
      <c r="E651" s="102" t="s">
        <v>4703</v>
      </c>
      <c r="F651" s="102" t="s">
        <v>4704</v>
      </c>
      <c r="G651" s="68" t="s">
        <v>3821</v>
      </c>
      <c r="H651" s="68" t="s">
        <v>3822</v>
      </c>
      <c r="I651" s="68" t="s">
        <v>3823</v>
      </c>
      <c r="J651" s="68" t="s">
        <v>3824</v>
      </c>
      <c r="K651" s="68" t="s">
        <v>177</v>
      </c>
      <c r="L651" s="68" t="s">
        <v>364</v>
      </c>
      <c r="M651" s="92" t="s">
        <v>4705</v>
      </c>
      <c r="N651" s="72"/>
      <c r="O651" s="77"/>
      <c r="P651" s="77"/>
      <c r="Q651" s="92" t="s">
        <v>4706</v>
      </c>
      <c r="R651" s="92" t="s">
        <v>4707</v>
      </c>
    </row>
    <row r="652">
      <c r="A652" s="68" t="s">
        <v>3825</v>
      </c>
      <c r="B652" s="102">
        <v>8.01142731E8</v>
      </c>
      <c r="C652" s="68" t="s">
        <v>3826</v>
      </c>
      <c r="D652" s="68" t="s">
        <v>2276</v>
      </c>
      <c r="E652" s="102" t="s">
        <v>4708</v>
      </c>
      <c r="F652" s="102" t="s">
        <v>4709</v>
      </c>
      <c r="G652" s="68" t="s">
        <v>3827</v>
      </c>
      <c r="H652" s="68" t="s">
        <v>3828</v>
      </c>
      <c r="I652" s="68" t="s">
        <v>3829</v>
      </c>
      <c r="J652" s="68" t="s">
        <v>3830</v>
      </c>
      <c r="K652" s="68" t="s">
        <v>177</v>
      </c>
      <c r="L652" s="68" t="s">
        <v>1018</v>
      </c>
      <c r="M652" s="77"/>
      <c r="N652" s="72"/>
      <c r="O652" s="77"/>
      <c r="P652" s="92" t="s">
        <v>4710</v>
      </c>
      <c r="Q652" s="77"/>
      <c r="R652" s="77"/>
    </row>
    <row r="653">
      <c r="A653" s="78" t="s">
        <v>3831</v>
      </c>
      <c r="B653" s="79">
        <v>8.00932993E8</v>
      </c>
      <c r="C653" s="78" t="s">
        <v>3832</v>
      </c>
      <c r="D653" s="78" t="s">
        <v>2276</v>
      </c>
      <c r="E653" s="79" t="s">
        <v>4711</v>
      </c>
      <c r="F653" s="79" t="s">
        <v>4712</v>
      </c>
      <c r="G653" s="78" t="s">
        <v>3833</v>
      </c>
      <c r="H653" s="78"/>
      <c r="I653" s="78" t="s">
        <v>3834</v>
      </c>
      <c r="J653" s="78" t="s">
        <v>3835</v>
      </c>
      <c r="K653" s="78" t="s">
        <v>30</v>
      </c>
      <c r="L653" s="81" t="s">
        <v>707</v>
      </c>
      <c r="M653" s="83"/>
      <c r="N653" s="84"/>
      <c r="O653" s="83"/>
      <c r="P653" s="85" t="s">
        <v>4713</v>
      </c>
      <c r="Q653" s="83"/>
      <c r="R653" s="83"/>
      <c r="S653" s="94"/>
      <c r="T653" s="94"/>
      <c r="U653" s="94"/>
      <c r="V653" s="94"/>
      <c r="W653" s="94"/>
      <c r="X653" s="94"/>
      <c r="Y653" s="94"/>
    </row>
    <row r="654">
      <c r="A654" s="68" t="s">
        <v>3836</v>
      </c>
      <c r="B654" s="102">
        <v>256088.0</v>
      </c>
      <c r="C654" s="68" t="s">
        <v>3837</v>
      </c>
      <c r="D654" s="68" t="s">
        <v>2276</v>
      </c>
      <c r="E654" s="102" t="s">
        <v>4410</v>
      </c>
      <c r="F654" s="102" t="s">
        <v>4714</v>
      </c>
      <c r="G654" s="68" t="s">
        <v>3838</v>
      </c>
      <c r="H654" s="68"/>
      <c r="I654" s="73" t="s">
        <v>4715</v>
      </c>
      <c r="J654" s="68" t="s">
        <v>3840</v>
      </c>
      <c r="K654" s="68" t="s">
        <v>23</v>
      </c>
      <c r="L654" s="68" t="s">
        <v>3500</v>
      </c>
      <c r="M654" s="77"/>
      <c r="N654" s="72"/>
      <c r="O654" s="77"/>
      <c r="P654" s="77"/>
      <c r="Q654" s="77"/>
      <c r="R654" s="92" t="s">
        <v>4716</v>
      </c>
    </row>
    <row r="655">
      <c r="A655" s="68" t="s">
        <v>3841</v>
      </c>
      <c r="B655" s="102">
        <v>2636314.0</v>
      </c>
      <c r="C655" s="68" t="s">
        <v>3843</v>
      </c>
      <c r="D655" s="68" t="s">
        <v>2276</v>
      </c>
      <c r="E655" s="102" t="s">
        <v>4410</v>
      </c>
      <c r="F655" s="102" t="s">
        <v>4717</v>
      </c>
      <c r="G655" s="68" t="s">
        <v>3844</v>
      </c>
      <c r="H655" s="73" t="s">
        <v>4718</v>
      </c>
      <c r="I655" s="68"/>
      <c r="J655" s="68" t="s">
        <v>3845</v>
      </c>
      <c r="K655" s="68" t="s">
        <v>78</v>
      </c>
      <c r="L655" s="68" t="s">
        <v>3842</v>
      </c>
      <c r="M655" s="77"/>
      <c r="N655" s="102" t="s">
        <v>4719</v>
      </c>
      <c r="O655" s="77"/>
      <c r="P655" s="92" t="s">
        <v>4480</v>
      </c>
      <c r="Q655" s="92" t="s">
        <v>4720</v>
      </c>
      <c r="R655" s="92" t="s">
        <v>4721</v>
      </c>
    </row>
    <row r="656">
      <c r="A656" s="68" t="s">
        <v>3846</v>
      </c>
      <c r="B656" s="102">
        <v>326555.0</v>
      </c>
      <c r="C656" s="68" t="s">
        <v>3847</v>
      </c>
      <c r="D656" s="68" t="s">
        <v>2276</v>
      </c>
      <c r="E656" s="72"/>
      <c r="F656" s="102" t="s">
        <v>4722</v>
      </c>
      <c r="G656" s="73" t="s">
        <v>4723</v>
      </c>
      <c r="H656" s="68" t="s">
        <v>3848</v>
      </c>
      <c r="I656" s="68" t="s">
        <v>2679</v>
      </c>
      <c r="J656" s="68" t="s">
        <v>3849</v>
      </c>
      <c r="K656" s="68" t="s">
        <v>107</v>
      </c>
      <c r="L656" s="68" t="s">
        <v>144</v>
      </c>
      <c r="M656" s="77"/>
      <c r="N656" s="102" t="s">
        <v>4724</v>
      </c>
      <c r="O656" s="77"/>
      <c r="P656" s="77"/>
      <c r="Q656" s="92" t="s">
        <v>4725</v>
      </c>
      <c r="R656" s="92" t="s">
        <v>4726</v>
      </c>
    </row>
    <row r="657">
      <c r="A657" s="73" t="s">
        <v>3850</v>
      </c>
      <c r="B657" s="102">
        <v>4031128.0</v>
      </c>
      <c r="C657" s="68" t="s">
        <v>3851</v>
      </c>
      <c r="D657" s="68" t="s">
        <v>2276</v>
      </c>
      <c r="E657" s="102" t="s">
        <v>4580</v>
      </c>
      <c r="F657" s="102" t="s">
        <v>4727</v>
      </c>
      <c r="G657" s="68" t="s">
        <v>3852</v>
      </c>
      <c r="H657" s="68"/>
      <c r="I657" s="68" t="s">
        <v>3853</v>
      </c>
      <c r="J657" s="71" t="s">
        <v>3854</v>
      </c>
      <c r="K657" s="68" t="s">
        <v>23</v>
      </c>
      <c r="L657" s="68" t="s">
        <v>1076</v>
      </c>
      <c r="M657" s="77"/>
      <c r="N657" s="102" t="s">
        <v>4728</v>
      </c>
      <c r="O657" s="77"/>
      <c r="P657" s="77"/>
      <c r="Q657" s="77"/>
      <c r="R657" s="77"/>
    </row>
    <row r="658">
      <c r="A658" s="68" t="s">
        <v>3855</v>
      </c>
      <c r="B658" s="102">
        <v>4.2766952E7</v>
      </c>
      <c r="C658" s="68" t="s">
        <v>3856</v>
      </c>
      <c r="D658" s="68" t="s">
        <v>2276</v>
      </c>
      <c r="E658" s="102" t="s">
        <v>4729</v>
      </c>
      <c r="F658" s="102" t="s">
        <v>4730</v>
      </c>
      <c r="G658" s="68" t="s">
        <v>3857</v>
      </c>
      <c r="H658" s="68" t="s">
        <v>3858</v>
      </c>
      <c r="I658" s="68" t="s">
        <v>3859</v>
      </c>
      <c r="J658" s="105" t="s">
        <v>4731</v>
      </c>
      <c r="K658" s="68" t="s">
        <v>78</v>
      </c>
      <c r="L658" s="68" t="s">
        <v>1063</v>
      </c>
      <c r="M658" s="92" t="s">
        <v>4732</v>
      </c>
      <c r="N658" s="72"/>
      <c r="O658" s="77"/>
      <c r="P658" s="92" t="s">
        <v>4733</v>
      </c>
      <c r="Q658" s="92" t="s">
        <v>4734</v>
      </c>
      <c r="R658" s="124"/>
    </row>
    <row r="659">
      <c r="A659" s="68" t="s">
        <v>3860</v>
      </c>
      <c r="B659" s="102">
        <v>3890955.0</v>
      </c>
      <c r="C659" s="68" t="s">
        <v>3861</v>
      </c>
      <c r="D659" s="68" t="s">
        <v>2276</v>
      </c>
      <c r="E659" s="102" t="s">
        <v>4410</v>
      </c>
      <c r="F659" s="102" t="s">
        <v>4735</v>
      </c>
      <c r="G659" s="68" t="s">
        <v>3862</v>
      </c>
      <c r="H659" s="68" t="s">
        <v>3863</v>
      </c>
      <c r="I659" s="68" t="s">
        <v>3864</v>
      </c>
      <c r="J659" s="68" t="s">
        <v>3865</v>
      </c>
      <c r="K659" s="68" t="s">
        <v>177</v>
      </c>
      <c r="L659" s="68" t="s">
        <v>269</v>
      </c>
      <c r="M659" s="77"/>
      <c r="N659" s="72"/>
      <c r="O659" s="77"/>
      <c r="P659" s="92" t="s">
        <v>4736</v>
      </c>
      <c r="Q659" s="77"/>
      <c r="R659" s="77"/>
    </row>
    <row r="660">
      <c r="A660" s="68" t="s">
        <v>3866</v>
      </c>
      <c r="B660" s="102">
        <v>1407969.0</v>
      </c>
      <c r="C660" s="68" t="s">
        <v>3867</v>
      </c>
      <c r="D660" s="68" t="s">
        <v>2276</v>
      </c>
      <c r="E660" s="102" t="s">
        <v>4410</v>
      </c>
      <c r="F660" s="102" t="s">
        <v>4737</v>
      </c>
      <c r="G660" s="68" t="s">
        <v>3868</v>
      </c>
      <c r="H660" s="68" t="s">
        <v>3869</v>
      </c>
      <c r="I660" s="68" t="s">
        <v>3870</v>
      </c>
      <c r="J660" s="68" t="s">
        <v>3871</v>
      </c>
      <c r="K660" s="68" t="s">
        <v>30</v>
      </c>
      <c r="L660" s="68" t="s">
        <v>227</v>
      </c>
      <c r="M660" s="77"/>
      <c r="N660" s="72"/>
      <c r="O660" s="77"/>
      <c r="P660" s="92" t="s">
        <v>4505</v>
      </c>
      <c r="Q660" s="77"/>
      <c r="R660" s="77"/>
    </row>
    <row r="661">
      <c r="A661" s="78" t="s">
        <v>3872</v>
      </c>
      <c r="B661" s="78"/>
      <c r="C661" s="78" t="s">
        <v>3873</v>
      </c>
      <c r="D661" s="78" t="s">
        <v>2276</v>
      </c>
      <c r="E661" s="84"/>
      <c r="F661" s="84"/>
      <c r="G661" s="78" t="s">
        <v>3874</v>
      </c>
      <c r="H661" s="78"/>
      <c r="I661" s="78" t="s">
        <v>3875</v>
      </c>
      <c r="J661" s="78" t="s">
        <v>3876</v>
      </c>
      <c r="K661" s="78" t="s">
        <v>78</v>
      </c>
      <c r="L661" s="78" t="s">
        <v>401</v>
      </c>
      <c r="M661" s="83"/>
      <c r="N661" s="84"/>
      <c r="O661" s="83"/>
      <c r="P661" s="85" t="s">
        <v>4738</v>
      </c>
      <c r="Q661" s="83"/>
      <c r="R661" s="83"/>
      <c r="S661" s="94"/>
      <c r="T661" s="94"/>
      <c r="U661" s="94"/>
      <c r="V661" s="94"/>
      <c r="W661" s="94"/>
      <c r="X661" s="94"/>
      <c r="Y661" s="94"/>
    </row>
    <row r="662">
      <c r="A662" s="68" t="s">
        <v>3877</v>
      </c>
      <c r="B662" s="73">
        <v>2020174.0</v>
      </c>
      <c r="C662" s="68" t="s">
        <v>3878</v>
      </c>
      <c r="D662" s="68" t="s">
        <v>2276</v>
      </c>
      <c r="E662" s="102" t="s">
        <v>4410</v>
      </c>
      <c r="F662" s="102" t="s">
        <v>4739</v>
      </c>
      <c r="G662" s="68" t="s">
        <v>3879</v>
      </c>
      <c r="H662" s="68" t="s">
        <v>3880</v>
      </c>
      <c r="I662" s="68" t="s">
        <v>3881</v>
      </c>
      <c r="J662" s="68" t="s">
        <v>3882</v>
      </c>
      <c r="K662" s="68" t="s">
        <v>177</v>
      </c>
      <c r="L662" s="68" t="s">
        <v>118</v>
      </c>
      <c r="M662" s="77"/>
      <c r="N662" s="72"/>
      <c r="O662" s="77"/>
      <c r="P662" s="77"/>
      <c r="Q662" s="92" t="s">
        <v>4740</v>
      </c>
      <c r="R662" s="92" t="s">
        <v>4741</v>
      </c>
    </row>
    <row r="663">
      <c r="A663" s="68" t="s">
        <v>3883</v>
      </c>
      <c r="B663" s="73">
        <v>2433286.0</v>
      </c>
      <c r="C663" s="68" t="s">
        <v>3884</v>
      </c>
      <c r="D663" s="68" t="s">
        <v>2276</v>
      </c>
      <c r="E663" s="102" t="s">
        <v>4410</v>
      </c>
      <c r="F663" s="102" t="s">
        <v>4742</v>
      </c>
      <c r="G663" s="68" t="s">
        <v>3885</v>
      </c>
      <c r="H663" s="68" t="s">
        <v>3886</v>
      </c>
      <c r="I663" s="73" t="s">
        <v>4743</v>
      </c>
      <c r="J663" s="68" t="s">
        <v>3888</v>
      </c>
      <c r="K663" s="68" t="s">
        <v>78</v>
      </c>
      <c r="L663" s="68" t="s">
        <v>1018</v>
      </c>
      <c r="M663" s="77"/>
      <c r="N663" s="72"/>
      <c r="O663" s="77"/>
      <c r="P663" s="77"/>
      <c r="Q663" s="92" t="s">
        <v>4744</v>
      </c>
      <c r="R663" s="92" t="s">
        <v>4745</v>
      </c>
    </row>
    <row r="664">
      <c r="A664" s="68" t="s">
        <v>3889</v>
      </c>
      <c r="B664" s="102" t="s">
        <v>4746</v>
      </c>
      <c r="C664" s="73" t="s">
        <v>4747</v>
      </c>
      <c r="D664" s="68" t="s">
        <v>2276</v>
      </c>
      <c r="E664" s="102" t="s">
        <v>4748</v>
      </c>
      <c r="F664" s="102" t="s">
        <v>4749</v>
      </c>
      <c r="G664" s="73" t="s">
        <v>4750</v>
      </c>
      <c r="H664" s="68"/>
      <c r="I664" s="68" t="s">
        <v>3892</v>
      </c>
      <c r="J664" s="68" t="s">
        <v>3893</v>
      </c>
      <c r="K664" s="68" t="s">
        <v>293</v>
      </c>
      <c r="L664" s="68" t="s">
        <v>50</v>
      </c>
      <c r="M664" s="92" t="s">
        <v>4751</v>
      </c>
      <c r="N664" s="72"/>
      <c r="O664" s="77"/>
      <c r="P664" s="77"/>
      <c r="Q664" s="92" t="s">
        <v>4752</v>
      </c>
      <c r="R664" s="92" t="s">
        <v>4753</v>
      </c>
    </row>
    <row r="665">
      <c r="A665" s="117" t="s">
        <v>3894</v>
      </c>
      <c r="B665" s="118"/>
      <c r="C665" s="117" t="s">
        <v>3895</v>
      </c>
      <c r="D665" s="117" t="s">
        <v>2276</v>
      </c>
      <c r="E665" s="125" t="s">
        <v>4754</v>
      </c>
      <c r="F665" s="118"/>
      <c r="G665" s="117" t="s">
        <v>3896</v>
      </c>
      <c r="H665" s="117"/>
      <c r="I665" s="126" t="s">
        <v>4755</v>
      </c>
      <c r="J665" s="117" t="s">
        <v>3897</v>
      </c>
      <c r="K665" s="117" t="s">
        <v>78</v>
      </c>
      <c r="L665" s="117" t="s">
        <v>2228</v>
      </c>
      <c r="M665" s="119"/>
      <c r="N665" s="118"/>
      <c r="O665" s="119"/>
      <c r="P665" s="120" t="s">
        <v>4756</v>
      </c>
      <c r="Q665" s="119"/>
      <c r="R665" s="120" t="s">
        <v>4757</v>
      </c>
      <c r="S665" s="121"/>
      <c r="T665" s="121"/>
      <c r="U665" s="121"/>
      <c r="V665" s="121"/>
      <c r="W665" s="121"/>
      <c r="X665" s="121"/>
      <c r="Y665" s="121"/>
    </row>
    <row r="666">
      <c r="A666" s="68" t="s">
        <v>3898</v>
      </c>
      <c r="B666" s="102">
        <v>1442931.0</v>
      </c>
      <c r="C666" s="68" t="s">
        <v>3899</v>
      </c>
      <c r="D666" s="68" t="s">
        <v>2276</v>
      </c>
      <c r="E666" s="102" t="s">
        <v>4410</v>
      </c>
      <c r="F666" s="102" t="s">
        <v>4758</v>
      </c>
      <c r="G666" s="68" t="s">
        <v>3900</v>
      </c>
      <c r="H666" s="68" t="s">
        <v>3901</v>
      </c>
      <c r="I666" s="68" t="s">
        <v>3902</v>
      </c>
      <c r="J666" s="68" t="s">
        <v>3903</v>
      </c>
      <c r="K666" s="68" t="s">
        <v>163</v>
      </c>
      <c r="L666" s="68" t="s">
        <v>65</v>
      </c>
      <c r="M666" s="77"/>
      <c r="N666" s="72"/>
      <c r="O666" s="77"/>
      <c r="P666" s="77"/>
      <c r="Q666" s="92" t="s">
        <v>4759</v>
      </c>
      <c r="R666" s="92" t="s">
        <v>4760</v>
      </c>
    </row>
    <row r="667">
      <c r="A667" s="117" t="s">
        <v>3904</v>
      </c>
      <c r="B667" s="118"/>
      <c r="C667" s="117" t="s">
        <v>3905</v>
      </c>
      <c r="D667" s="117" t="s">
        <v>2276</v>
      </c>
      <c r="E667" s="118"/>
      <c r="F667" s="118"/>
      <c r="G667" s="117" t="s">
        <v>3906</v>
      </c>
      <c r="H667" s="117"/>
      <c r="I667" s="117" t="s">
        <v>3907</v>
      </c>
      <c r="J667" s="117" t="s">
        <v>3908</v>
      </c>
      <c r="K667" s="117" t="s">
        <v>78</v>
      </c>
      <c r="L667" s="117" t="s">
        <v>269</v>
      </c>
      <c r="M667" s="119"/>
      <c r="N667" s="118"/>
      <c r="O667" s="119"/>
      <c r="P667" s="120" t="s">
        <v>4761</v>
      </c>
      <c r="Q667" s="119"/>
      <c r="R667" s="119"/>
      <c r="S667" s="121"/>
      <c r="T667" s="121"/>
      <c r="U667" s="121"/>
      <c r="V667" s="121"/>
      <c r="W667" s="121"/>
      <c r="X667" s="121"/>
      <c r="Y667" s="121"/>
    </row>
    <row r="668">
      <c r="A668" s="68" t="s">
        <v>3909</v>
      </c>
      <c r="B668" s="102">
        <v>1105603.0</v>
      </c>
      <c r="C668" s="68" t="s">
        <v>3911</v>
      </c>
      <c r="D668" s="68" t="s">
        <v>2276</v>
      </c>
      <c r="E668" s="102" t="s">
        <v>4762</v>
      </c>
      <c r="F668" s="102" t="s">
        <v>4763</v>
      </c>
      <c r="G668" s="68" t="s">
        <v>3912</v>
      </c>
      <c r="H668" s="68" t="s">
        <v>3913</v>
      </c>
      <c r="I668" s="68" t="s">
        <v>3914</v>
      </c>
      <c r="J668" s="68" t="s">
        <v>3915</v>
      </c>
      <c r="K668" s="68" t="s">
        <v>30</v>
      </c>
      <c r="L668" s="68" t="s">
        <v>3910</v>
      </c>
      <c r="M668" s="77"/>
      <c r="N668" s="72"/>
      <c r="O668" s="77"/>
      <c r="P668" s="77"/>
      <c r="Q668" s="92" t="s">
        <v>4764</v>
      </c>
      <c r="R668" s="92" t="s">
        <v>4765</v>
      </c>
    </row>
    <row r="669">
      <c r="A669" s="68" t="s">
        <v>3916</v>
      </c>
      <c r="B669" s="102">
        <v>4167088.0</v>
      </c>
      <c r="C669" s="68" t="s">
        <v>3917</v>
      </c>
      <c r="D669" s="68" t="s">
        <v>2276</v>
      </c>
      <c r="E669" s="102" t="s">
        <v>4439</v>
      </c>
      <c r="F669" s="102" t="s">
        <v>4766</v>
      </c>
      <c r="G669" s="68" t="s">
        <v>3918</v>
      </c>
      <c r="H669" s="68" t="s">
        <v>3919</v>
      </c>
      <c r="I669" s="68" t="s">
        <v>3920</v>
      </c>
      <c r="J669" s="71" t="s">
        <v>3921</v>
      </c>
      <c r="K669" s="68" t="s">
        <v>30</v>
      </c>
      <c r="L669" s="71" t="s">
        <v>720</v>
      </c>
      <c r="M669" s="77"/>
      <c r="N669" s="72"/>
      <c r="O669" s="77"/>
      <c r="P669" s="77"/>
      <c r="Q669" s="92" t="s">
        <v>4767</v>
      </c>
      <c r="R669" s="92" t="s">
        <v>4768</v>
      </c>
    </row>
    <row r="670">
      <c r="A670" s="78" t="s">
        <v>3922</v>
      </c>
      <c r="B670" s="84"/>
      <c r="C670" s="78" t="s">
        <v>3924</v>
      </c>
      <c r="D670" s="78" t="s">
        <v>2276</v>
      </c>
      <c r="E670" s="84"/>
      <c r="F670" s="84"/>
      <c r="G670" s="78" t="s">
        <v>3925</v>
      </c>
      <c r="H670" s="78" t="s">
        <v>3926</v>
      </c>
      <c r="I670" s="78" t="s">
        <v>3927</v>
      </c>
      <c r="J670" s="78" t="s">
        <v>3928</v>
      </c>
      <c r="K670" s="78" t="s">
        <v>358</v>
      </c>
      <c r="L670" s="78" t="s">
        <v>3923</v>
      </c>
      <c r="M670" s="83"/>
      <c r="N670" s="84"/>
      <c r="O670" s="83"/>
      <c r="P670" s="85" t="s">
        <v>4769</v>
      </c>
      <c r="Q670" s="85"/>
      <c r="R670" s="83"/>
      <c r="S670" s="94"/>
      <c r="T670" s="94"/>
      <c r="U670" s="94"/>
      <c r="V670" s="94"/>
      <c r="W670" s="94"/>
      <c r="X670" s="94"/>
      <c r="Y670" s="94"/>
    </row>
    <row r="671">
      <c r="A671" s="68" t="s">
        <v>3929</v>
      </c>
      <c r="B671" s="102">
        <v>1.9871479593E10</v>
      </c>
      <c r="C671" s="68" t="s">
        <v>3930</v>
      </c>
      <c r="D671" s="68" t="s">
        <v>2276</v>
      </c>
      <c r="E671" s="102" t="s">
        <v>4770</v>
      </c>
      <c r="F671" s="102" t="s">
        <v>4771</v>
      </c>
      <c r="G671" s="68" t="s">
        <v>3931</v>
      </c>
      <c r="H671" s="73" t="s">
        <v>4772</v>
      </c>
      <c r="I671" s="68" t="s">
        <v>3933</v>
      </c>
      <c r="J671" s="68" t="s">
        <v>3934</v>
      </c>
      <c r="K671" s="68" t="s">
        <v>107</v>
      </c>
      <c r="L671" s="68" t="s">
        <v>37</v>
      </c>
      <c r="M671" s="92" t="s">
        <v>4773</v>
      </c>
      <c r="N671" s="72"/>
      <c r="O671" s="77"/>
      <c r="P671" s="77"/>
      <c r="Q671" s="77"/>
      <c r="R671" s="77"/>
    </row>
    <row r="672">
      <c r="B672" s="37"/>
      <c r="E672" s="37"/>
      <c r="F672" s="37"/>
      <c r="M672" s="39"/>
      <c r="N672" s="37"/>
    </row>
    <row r="673">
      <c r="B673" s="37"/>
      <c r="E673" s="37"/>
      <c r="F673" s="37"/>
      <c r="M673" s="39"/>
      <c r="N673" s="37"/>
    </row>
    <row r="674">
      <c r="B674" s="37"/>
      <c r="E674" s="37"/>
      <c r="F674" s="37"/>
      <c r="M674" s="39"/>
      <c r="N674" s="37"/>
    </row>
    <row r="675">
      <c r="B675" s="37"/>
      <c r="E675" s="37"/>
      <c r="F675" s="37"/>
      <c r="M675" s="39"/>
      <c r="N675" s="37"/>
    </row>
    <row r="676">
      <c r="B676" s="37"/>
      <c r="E676" s="37"/>
      <c r="F676" s="37"/>
      <c r="M676" s="39"/>
      <c r="N676" s="37"/>
    </row>
    <row r="677">
      <c r="B677" s="37"/>
      <c r="E677" s="37"/>
      <c r="F677" s="37"/>
      <c r="M677" s="39"/>
      <c r="N677" s="37"/>
    </row>
    <row r="678">
      <c r="B678" s="37"/>
      <c r="E678" s="37"/>
      <c r="F678" s="37"/>
      <c r="M678" s="39"/>
      <c r="N678" s="37"/>
    </row>
    <row r="679">
      <c r="B679" s="37"/>
      <c r="E679" s="37"/>
      <c r="F679" s="37"/>
      <c r="M679" s="39"/>
      <c r="N679" s="37"/>
    </row>
    <row r="680">
      <c r="B680" s="37"/>
      <c r="E680" s="37"/>
      <c r="F680" s="37"/>
      <c r="M680" s="39"/>
      <c r="N680" s="37"/>
    </row>
    <row r="681">
      <c r="B681" s="37"/>
      <c r="E681" s="37"/>
      <c r="F681" s="37"/>
      <c r="M681" s="39"/>
      <c r="N681" s="37"/>
    </row>
    <row r="682">
      <c r="B682" s="37"/>
      <c r="E682" s="37"/>
      <c r="F682" s="37"/>
      <c r="M682" s="39"/>
      <c r="N682" s="37"/>
    </row>
    <row r="683">
      <c r="B683" s="37"/>
      <c r="E683" s="37"/>
      <c r="F683" s="37"/>
      <c r="M683" s="39"/>
      <c r="N683" s="37"/>
    </row>
    <row r="684">
      <c r="B684" s="37"/>
      <c r="E684" s="37"/>
      <c r="F684" s="37"/>
      <c r="M684" s="39"/>
      <c r="N684" s="37"/>
    </row>
    <row r="685">
      <c r="B685" s="37"/>
      <c r="E685" s="37"/>
      <c r="F685" s="37"/>
      <c r="M685" s="39"/>
      <c r="N685" s="37"/>
    </row>
    <row r="686">
      <c r="B686" s="37"/>
      <c r="E686" s="37"/>
      <c r="F686" s="37"/>
      <c r="M686" s="39"/>
      <c r="N686" s="37"/>
    </row>
    <row r="687">
      <c r="B687" s="37"/>
      <c r="E687" s="37"/>
      <c r="F687" s="37"/>
      <c r="M687" s="39"/>
      <c r="N687" s="37"/>
    </row>
    <row r="688">
      <c r="B688" s="37"/>
      <c r="E688" s="37"/>
      <c r="F688" s="37"/>
      <c r="M688" s="39"/>
      <c r="N688" s="37"/>
    </row>
    <row r="689">
      <c r="B689" s="37"/>
      <c r="E689" s="37"/>
      <c r="F689" s="37"/>
      <c r="M689" s="39"/>
      <c r="N689" s="37"/>
    </row>
    <row r="690">
      <c r="B690" s="37"/>
      <c r="E690" s="37"/>
      <c r="F690" s="37"/>
      <c r="M690" s="39"/>
      <c r="N690" s="37"/>
    </row>
    <row r="691">
      <c r="B691" s="37"/>
      <c r="E691" s="37"/>
      <c r="F691" s="37"/>
      <c r="M691" s="39"/>
      <c r="N691" s="37"/>
    </row>
    <row r="692">
      <c r="B692" s="37"/>
      <c r="E692" s="37"/>
      <c r="F692" s="37"/>
      <c r="M692" s="39"/>
      <c r="N692" s="37"/>
    </row>
    <row r="693">
      <c r="B693" s="37"/>
      <c r="E693" s="37"/>
      <c r="F693" s="37"/>
      <c r="M693" s="39"/>
      <c r="N693" s="37"/>
    </row>
    <row r="694">
      <c r="B694" s="37"/>
      <c r="E694" s="37"/>
      <c r="F694" s="37"/>
      <c r="M694" s="39"/>
      <c r="N694" s="37"/>
    </row>
    <row r="695">
      <c r="B695" s="37"/>
      <c r="E695" s="37"/>
      <c r="F695" s="37"/>
      <c r="M695" s="39"/>
      <c r="N695" s="37"/>
    </row>
    <row r="696">
      <c r="B696" s="37"/>
      <c r="E696" s="37"/>
      <c r="F696" s="37"/>
      <c r="M696" s="39"/>
      <c r="N696" s="37"/>
    </row>
    <row r="697">
      <c r="B697" s="37"/>
      <c r="E697" s="37"/>
      <c r="F697" s="37"/>
      <c r="M697" s="39"/>
      <c r="N697" s="37"/>
    </row>
    <row r="698">
      <c r="B698" s="37"/>
      <c r="E698" s="37"/>
      <c r="F698" s="37"/>
      <c r="M698" s="39"/>
      <c r="N698" s="37"/>
    </row>
    <row r="699">
      <c r="B699" s="37"/>
      <c r="E699" s="37"/>
      <c r="F699" s="37"/>
      <c r="M699" s="39"/>
      <c r="N699" s="37"/>
    </row>
    <row r="700">
      <c r="B700" s="37"/>
      <c r="E700" s="37"/>
      <c r="F700" s="37"/>
      <c r="M700" s="39"/>
      <c r="N700" s="37"/>
    </row>
    <row r="701">
      <c r="B701" s="37"/>
      <c r="E701" s="37"/>
      <c r="F701" s="37"/>
      <c r="M701" s="39"/>
      <c r="N701" s="37"/>
    </row>
    <row r="702">
      <c r="B702" s="37"/>
      <c r="E702" s="37"/>
      <c r="F702" s="37"/>
      <c r="M702" s="39"/>
      <c r="N702" s="37"/>
    </row>
    <row r="703">
      <c r="B703" s="37"/>
      <c r="E703" s="37"/>
      <c r="F703" s="37"/>
      <c r="M703" s="39"/>
      <c r="N703" s="37"/>
    </row>
    <row r="704">
      <c r="B704" s="37"/>
      <c r="E704" s="37"/>
      <c r="F704" s="37"/>
      <c r="M704" s="39"/>
      <c r="N704" s="37"/>
    </row>
    <row r="705">
      <c r="B705" s="37"/>
      <c r="E705" s="37"/>
      <c r="F705" s="37"/>
      <c r="M705" s="39"/>
      <c r="N705" s="37"/>
    </row>
    <row r="706">
      <c r="B706" s="37"/>
      <c r="E706" s="37"/>
      <c r="F706" s="37"/>
      <c r="M706" s="39"/>
      <c r="N706" s="37"/>
    </row>
    <row r="707">
      <c r="B707" s="37"/>
      <c r="E707" s="37"/>
      <c r="F707" s="37"/>
      <c r="M707" s="39"/>
      <c r="N707" s="37"/>
    </row>
    <row r="708">
      <c r="B708" s="37"/>
      <c r="E708" s="37"/>
      <c r="F708" s="37"/>
      <c r="M708" s="39"/>
      <c r="N708" s="37"/>
    </row>
    <row r="709">
      <c r="B709" s="37"/>
      <c r="E709" s="37"/>
      <c r="F709" s="37"/>
      <c r="M709" s="39"/>
      <c r="N709" s="37"/>
    </row>
    <row r="710">
      <c r="B710" s="37"/>
      <c r="E710" s="37"/>
      <c r="F710" s="37"/>
      <c r="M710" s="39"/>
      <c r="N710" s="37"/>
    </row>
    <row r="711">
      <c r="B711" s="37"/>
      <c r="E711" s="37"/>
      <c r="F711" s="37"/>
      <c r="M711" s="39"/>
      <c r="N711" s="37"/>
    </row>
    <row r="712">
      <c r="B712" s="37"/>
      <c r="E712" s="37"/>
      <c r="F712" s="37"/>
      <c r="M712" s="39"/>
      <c r="N712" s="37"/>
    </row>
    <row r="713">
      <c r="B713" s="37"/>
      <c r="E713" s="37"/>
      <c r="F713" s="37"/>
      <c r="M713" s="39"/>
      <c r="N713" s="37"/>
    </row>
    <row r="714">
      <c r="B714" s="37"/>
      <c r="E714" s="37"/>
      <c r="F714" s="37"/>
      <c r="M714" s="39"/>
      <c r="N714" s="37"/>
    </row>
    <row r="715">
      <c r="B715" s="37"/>
      <c r="E715" s="37"/>
      <c r="F715" s="37"/>
      <c r="M715" s="39"/>
      <c r="N715" s="37"/>
    </row>
    <row r="716">
      <c r="B716" s="37"/>
      <c r="E716" s="37"/>
      <c r="F716" s="37"/>
      <c r="M716" s="39"/>
      <c r="N716" s="37"/>
    </row>
    <row r="717">
      <c r="B717" s="37"/>
      <c r="E717" s="37"/>
      <c r="F717" s="37"/>
      <c r="M717" s="39"/>
      <c r="N717" s="37"/>
    </row>
    <row r="718">
      <c r="B718" s="37"/>
      <c r="E718" s="37"/>
      <c r="F718" s="37"/>
      <c r="M718" s="39"/>
      <c r="N718" s="37"/>
    </row>
    <row r="719">
      <c r="B719" s="37"/>
      <c r="E719" s="37"/>
      <c r="F719" s="37"/>
      <c r="M719" s="39"/>
      <c r="N719" s="37"/>
    </row>
    <row r="720">
      <c r="B720" s="37"/>
      <c r="E720" s="37"/>
      <c r="F720" s="37"/>
      <c r="M720" s="39"/>
      <c r="N720" s="37"/>
    </row>
    <row r="721">
      <c r="B721" s="37"/>
      <c r="E721" s="37"/>
      <c r="F721" s="37"/>
      <c r="M721" s="39"/>
      <c r="N721" s="37"/>
    </row>
    <row r="722">
      <c r="B722" s="37"/>
      <c r="E722" s="37"/>
      <c r="F722" s="37"/>
      <c r="M722" s="39"/>
      <c r="N722" s="37"/>
    </row>
    <row r="723">
      <c r="B723" s="37"/>
      <c r="E723" s="37"/>
      <c r="F723" s="37"/>
      <c r="M723" s="39"/>
      <c r="N723" s="37"/>
    </row>
    <row r="724">
      <c r="B724" s="37"/>
      <c r="E724" s="37"/>
      <c r="F724" s="37"/>
      <c r="M724" s="39"/>
      <c r="N724" s="37"/>
    </row>
    <row r="725">
      <c r="B725" s="37"/>
      <c r="E725" s="37"/>
      <c r="F725" s="37"/>
      <c r="M725" s="39"/>
      <c r="N725" s="37"/>
    </row>
    <row r="726">
      <c r="B726" s="37"/>
      <c r="E726" s="37"/>
      <c r="F726" s="37"/>
      <c r="M726" s="39"/>
      <c r="N726" s="37"/>
    </row>
    <row r="727">
      <c r="B727" s="37"/>
      <c r="E727" s="37"/>
      <c r="F727" s="37"/>
      <c r="M727" s="39"/>
      <c r="N727" s="37"/>
    </row>
    <row r="728">
      <c r="B728" s="37"/>
      <c r="E728" s="37"/>
      <c r="F728" s="37"/>
      <c r="M728" s="39"/>
      <c r="N728" s="37"/>
    </row>
    <row r="729">
      <c r="B729" s="37"/>
      <c r="E729" s="37"/>
      <c r="F729" s="37"/>
      <c r="M729" s="39"/>
      <c r="N729" s="37"/>
    </row>
    <row r="730">
      <c r="B730" s="37"/>
      <c r="E730" s="37"/>
      <c r="F730" s="37"/>
      <c r="M730" s="39"/>
      <c r="N730" s="37"/>
    </row>
    <row r="731">
      <c r="B731" s="37"/>
      <c r="E731" s="37"/>
      <c r="F731" s="37"/>
      <c r="M731" s="39"/>
      <c r="N731" s="37"/>
    </row>
    <row r="732">
      <c r="B732" s="37"/>
      <c r="E732" s="37"/>
      <c r="F732" s="37"/>
      <c r="M732" s="39"/>
      <c r="N732" s="37"/>
    </row>
    <row r="733">
      <c r="B733" s="37"/>
      <c r="E733" s="37"/>
      <c r="F733" s="37"/>
      <c r="M733" s="39"/>
      <c r="N733" s="37"/>
    </row>
    <row r="734">
      <c r="B734" s="37"/>
      <c r="E734" s="37"/>
      <c r="F734" s="37"/>
      <c r="M734" s="39"/>
      <c r="N734" s="37"/>
    </row>
    <row r="735">
      <c r="B735" s="37"/>
      <c r="E735" s="37"/>
      <c r="F735" s="37"/>
      <c r="M735" s="39"/>
      <c r="N735" s="37"/>
    </row>
    <row r="736">
      <c r="B736" s="37"/>
      <c r="E736" s="37"/>
      <c r="F736" s="37"/>
      <c r="M736" s="39"/>
      <c r="N736" s="37"/>
    </row>
    <row r="737">
      <c r="B737" s="37"/>
      <c r="E737" s="37"/>
      <c r="F737" s="37"/>
      <c r="M737" s="39"/>
      <c r="N737" s="37"/>
    </row>
    <row r="738">
      <c r="B738" s="37"/>
      <c r="E738" s="37"/>
      <c r="F738" s="37"/>
      <c r="M738" s="39"/>
      <c r="N738" s="37"/>
    </row>
    <row r="739">
      <c r="B739" s="37"/>
      <c r="E739" s="37"/>
      <c r="F739" s="37"/>
      <c r="M739" s="39"/>
      <c r="N739" s="37"/>
    </row>
    <row r="740">
      <c r="B740" s="37"/>
      <c r="E740" s="37"/>
      <c r="F740" s="37"/>
      <c r="M740" s="39"/>
      <c r="N740" s="37"/>
    </row>
    <row r="741">
      <c r="B741" s="37"/>
      <c r="E741" s="37"/>
      <c r="F741" s="37"/>
      <c r="M741" s="39"/>
      <c r="N741" s="37"/>
    </row>
    <row r="742">
      <c r="B742" s="37"/>
      <c r="E742" s="37"/>
      <c r="F742" s="37"/>
      <c r="M742" s="39"/>
      <c r="N742" s="37"/>
    </row>
    <row r="743">
      <c r="B743" s="37"/>
      <c r="E743" s="37"/>
      <c r="F743" s="37"/>
      <c r="M743" s="39"/>
      <c r="N743" s="37"/>
    </row>
    <row r="744">
      <c r="B744" s="37"/>
      <c r="E744" s="37"/>
      <c r="F744" s="37"/>
      <c r="M744" s="39"/>
      <c r="N744" s="37"/>
    </row>
    <row r="745">
      <c r="B745" s="37"/>
      <c r="E745" s="37"/>
      <c r="F745" s="37"/>
      <c r="M745" s="39"/>
      <c r="N745" s="37"/>
    </row>
    <row r="746">
      <c r="B746" s="37"/>
      <c r="E746" s="37"/>
      <c r="F746" s="37"/>
      <c r="M746" s="39"/>
      <c r="N746" s="37"/>
    </row>
    <row r="747">
      <c r="B747" s="37"/>
      <c r="E747" s="37"/>
      <c r="F747" s="37"/>
      <c r="M747" s="39"/>
      <c r="N747" s="37"/>
    </row>
    <row r="748">
      <c r="B748" s="37"/>
      <c r="E748" s="37"/>
      <c r="F748" s="37"/>
      <c r="M748" s="39"/>
      <c r="N748" s="37"/>
    </row>
    <row r="749">
      <c r="B749" s="37"/>
      <c r="E749" s="37"/>
      <c r="F749" s="37"/>
      <c r="M749" s="39"/>
      <c r="N749" s="37"/>
    </row>
    <row r="750">
      <c r="B750" s="37"/>
      <c r="E750" s="37"/>
      <c r="F750" s="37"/>
      <c r="M750" s="39"/>
      <c r="N750" s="37"/>
    </row>
    <row r="751">
      <c r="B751" s="37"/>
      <c r="E751" s="37"/>
      <c r="F751" s="37"/>
      <c r="M751" s="39"/>
      <c r="N751" s="37"/>
    </row>
    <row r="752">
      <c r="B752" s="37"/>
      <c r="E752" s="37"/>
      <c r="F752" s="37"/>
      <c r="M752" s="39"/>
      <c r="N752" s="37"/>
    </row>
    <row r="753">
      <c r="B753" s="37"/>
      <c r="E753" s="37"/>
      <c r="F753" s="37"/>
      <c r="M753" s="39"/>
      <c r="N753" s="37"/>
    </row>
    <row r="754">
      <c r="B754" s="37"/>
      <c r="E754" s="37"/>
      <c r="F754" s="37"/>
      <c r="M754" s="39"/>
      <c r="N754" s="37"/>
    </row>
    <row r="755">
      <c r="B755" s="37"/>
      <c r="E755" s="37"/>
      <c r="F755" s="37"/>
      <c r="M755" s="39"/>
      <c r="N755" s="37"/>
    </row>
    <row r="756">
      <c r="B756" s="37"/>
      <c r="E756" s="37"/>
      <c r="F756" s="37"/>
      <c r="M756" s="39"/>
      <c r="N756" s="37"/>
    </row>
    <row r="757">
      <c r="B757" s="37"/>
      <c r="E757" s="37"/>
      <c r="F757" s="37"/>
      <c r="M757" s="39"/>
      <c r="N757" s="37"/>
    </row>
    <row r="758">
      <c r="B758" s="37"/>
      <c r="E758" s="37"/>
      <c r="F758" s="37"/>
      <c r="M758" s="39"/>
      <c r="N758" s="37"/>
    </row>
    <row r="759">
      <c r="B759" s="37"/>
      <c r="E759" s="37"/>
      <c r="F759" s="37"/>
      <c r="M759" s="39"/>
      <c r="N759" s="37"/>
    </row>
    <row r="760">
      <c r="B760" s="37"/>
      <c r="E760" s="37"/>
      <c r="F760" s="37"/>
      <c r="M760" s="39"/>
      <c r="N760" s="37"/>
    </row>
    <row r="761">
      <c r="B761" s="37"/>
      <c r="E761" s="37"/>
      <c r="F761" s="37"/>
      <c r="M761" s="39"/>
      <c r="N761" s="37"/>
    </row>
    <row r="762">
      <c r="B762" s="37"/>
      <c r="E762" s="37"/>
      <c r="F762" s="37"/>
      <c r="M762" s="39"/>
      <c r="N762" s="37"/>
    </row>
    <row r="763">
      <c r="B763" s="37"/>
      <c r="E763" s="37"/>
      <c r="F763" s="37"/>
      <c r="M763" s="39"/>
      <c r="N763" s="37"/>
    </row>
    <row r="764">
      <c r="B764" s="37"/>
      <c r="E764" s="37"/>
      <c r="F764" s="37"/>
      <c r="M764" s="39"/>
      <c r="N764" s="37"/>
    </row>
    <row r="765">
      <c r="B765" s="37"/>
      <c r="E765" s="37"/>
      <c r="F765" s="37"/>
      <c r="M765" s="39"/>
      <c r="N765" s="37"/>
    </row>
    <row r="766">
      <c r="B766" s="37"/>
      <c r="E766" s="37"/>
      <c r="F766" s="37"/>
      <c r="M766" s="39"/>
      <c r="N766" s="37"/>
    </row>
    <row r="767">
      <c r="B767" s="37"/>
      <c r="E767" s="37"/>
      <c r="F767" s="37"/>
      <c r="M767" s="39"/>
      <c r="N767" s="37"/>
    </row>
    <row r="768">
      <c r="B768" s="37"/>
      <c r="E768" s="37"/>
      <c r="F768" s="37"/>
      <c r="M768" s="39"/>
      <c r="N768" s="37"/>
    </row>
    <row r="769">
      <c r="B769" s="37"/>
      <c r="E769" s="37"/>
      <c r="F769" s="37"/>
      <c r="M769" s="39"/>
      <c r="N769" s="37"/>
    </row>
    <row r="770">
      <c r="B770" s="37"/>
      <c r="E770" s="37"/>
      <c r="F770" s="37"/>
      <c r="M770" s="39"/>
      <c r="N770" s="37"/>
    </row>
    <row r="771">
      <c r="B771" s="37"/>
      <c r="E771" s="37"/>
      <c r="F771" s="37"/>
      <c r="M771" s="39"/>
      <c r="N771" s="37"/>
    </row>
    <row r="772">
      <c r="B772" s="37"/>
      <c r="E772" s="37"/>
      <c r="F772" s="37"/>
      <c r="M772" s="39"/>
      <c r="N772" s="37"/>
    </row>
    <row r="773">
      <c r="B773" s="37"/>
      <c r="E773" s="37"/>
      <c r="F773" s="37"/>
      <c r="M773" s="39"/>
      <c r="N773" s="37"/>
    </row>
    <row r="774">
      <c r="B774" s="37"/>
      <c r="E774" s="37"/>
      <c r="F774" s="37"/>
      <c r="M774" s="39"/>
      <c r="N774" s="37"/>
    </row>
    <row r="775">
      <c r="B775" s="37"/>
      <c r="E775" s="37"/>
      <c r="F775" s="37"/>
      <c r="M775" s="39"/>
      <c r="N775" s="37"/>
    </row>
    <row r="776">
      <c r="B776" s="37"/>
      <c r="E776" s="37"/>
      <c r="F776" s="37"/>
      <c r="M776" s="39"/>
      <c r="N776" s="37"/>
    </row>
    <row r="777">
      <c r="B777" s="37"/>
      <c r="E777" s="37"/>
      <c r="F777" s="37"/>
      <c r="M777" s="39"/>
      <c r="N777" s="37"/>
    </row>
    <row r="778">
      <c r="B778" s="37"/>
      <c r="E778" s="37"/>
      <c r="F778" s="37"/>
      <c r="M778" s="39"/>
      <c r="N778" s="37"/>
    </row>
    <row r="779">
      <c r="B779" s="37"/>
      <c r="E779" s="37"/>
      <c r="F779" s="37"/>
      <c r="M779" s="39"/>
      <c r="N779" s="37"/>
    </row>
    <row r="780">
      <c r="B780" s="37"/>
      <c r="E780" s="37"/>
      <c r="F780" s="37"/>
      <c r="M780" s="39"/>
      <c r="N780" s="37"/>
    </row>
    <row r="781">
      <c r="B781" s="37"/>
      <c r="E781" s="37"/>
      <c r="F781" s="37"/>
      <c r="M781" s="39"/>
      <c r="N781" s="37"/>
    </row>
    <row r="782">
      <c r="B782" s="37"/>
      <c r="E782" s="37"/>
      <c r="F782" s="37"/>
      <c r="M782" s="39"/>
      <c r="N782" s="37"/>
    </row>
    <row r="783">
      <c r="B783" s="37"/>
      <c r="E783" s="37"/>
      <c r="F783" s="37"/>
      <c r="M783" s="39"/>
      <c r="N783" s="37"/>
    </row>
    <row r="784">
      <c r="B784" s="37"/>
      <c r="E784" s="37"/>
      <c r="F784" s="37"/>
      <c r="M784" s="39"/>
      <c r="N784" s="37"/>
    </row>
    <row r="785">
      <c r="B785" s="37"/>
      <c r="E785" s="37"/>
      <c r="F785" s="37"/>
      <c r="M785" s="39"/>
      <c r="N785" s="37"/>
    </row>
    <row r="786">
      <c r="B786" s="37"/>
      <c r="E786" s="37"/>
      <c r="F786" s="37"/>
      <c r="M786" s="39"/>
      <c r="N786" s="37"/>
    </row>
    <row r="787">
      <c r="B787" s="37"/>
      <c r="E787" s="37"/>
      <c r="F787" s="37"/>
      <c r="M787" s="39"/>
      <c r="N787" s="37"/>
    </row>
    <row r="788">
      <c r="B788" s="37"/>
      <c r="E788" s="37"/>
      <c r="F788" s="37"/>
      <c r="M788" s="39"/>
      <c r="N788" s="37"/>
    </row>
    <row r="789">
      <c r="B789" s="37"/>
      <c r="E789" s="37"/>
      <c r="F789" s="37"/>
      <c r="M789" s="39"/>
      <c r="N789" s="37"/>
    </row>
    <row r="790">
      <c r="B790" s="37"/>
      <c r="E790" s="37"/>
      <c r="F790" s="37"/>
      <c r="M790" s="39"/>
      <c r="N790" s="37"/>
    </row>
    <row r="791">
      <c r="B791" s="37"/>
      <c r="E791" s="37"/>
      <c r="F791" s="37"/>
      <c r="M791" s="39"/>
      <c r="N791" s="37"/>
    </row>
    <row r="792">
      <c r="B792" s="37"/>
      <c r="E792" s="37"/>
      <c r="F792" s="37"/>
      <c r="M792" s="39"/>
      <c r="N792" s="37"/>
    </row>
    <row r="793">
      <c r="B793" s="37"/>
      <c r="E793" s="37"/>
      <c r="F793" s="37"/>
      <c r="M793" s="39"/>
      <c r="N793" s="37"/>
    </row>
    <row r="794">
      <c r="B794" s="37"/>
      <c r="E794" s="37"/>
      <c r="F794" s="37"/>
      <c r="M794" s="39"/>
      <c r="N794" s="37"/>
    </row>
    <row r="795">
      <c r="B795" s="37"/>
      <c r="E795" s="37"/>
      <c r="F795" s="37"/>
      <c r="M795" s="39"/>
      <c r="N795" s="37"/>
    </row>
    <row r="796">
      <c r="B796" s="37"/>
      <c r="E796" s="37"/>
      <c r="F796" s="37"/>
      <c r="M796" s="39"/>
      <c r="N796" s="37"/>
    </row>
    <row r="797">
      <c r="B797" s="37"/>
      <c r="E797" s="37"/>
      <c r="F797" s="37"/>
      <c r="M797" s="39"/>
      <c r="N797" s="37"/>
    </row>
    <row r="798">
      <c r="B798" s="37"/>
      <c r="E798" s="37"/>
      <c r="F798" s="37"/>
      <c r="M798" s="39"/>
      <c r="N798" s="37"/>
    </row>
    <row r="799">
      <c r="B799" s="37"/>
      <c r="E799" s="37"/>
      <c r="F799" s="37"/>
      <c r="M799" s="39"/>
      <c r="N799" s="37"/>
    </row>
    <row r="800">
      <c r="B800" s="37"/>
      <c r="E800" s="37"/>
      <c r="F800" s="37"/>
      <c r="M800" s="39"/>
      <c r="N800" s="37"/>
    </row>
    <row r="801">
      <c r="B801" s="37"/>
      <c r="E801" s="37"/>
      <c r="F801" s="37"/>
      <c r="M801" s="39"/>
      <c r="N801" s="37"/>
    </row>
    <row r="802">
      <c r="B802" s="37"/>
      <c r="E802" s="37"/>
      <c r="F802" s="37"/>
      <c r="M802" s="39"/>
      <c r="N802" s="37"/>
    </row>
    <row r="803">
      <c r="B803" s="37"/>
      <c r="E803" s="37"/>
      <c r="F803" s="37"/>
      <c r="M803" s="39"/>
      <c r="N803" s="37"/>
    </row>
    <row r="804">
      <c r="B804" s="37"/>
      <c r="E804" s="37"/>
      <c r="F804" s="37"/>
      <c r="M804" s="39"/>
      <c r="N804" s="37"/>
    </row>
    <row r="805">
      <c r="B805" s="37"/>
      <c r="E805" s="37"/>
      <c r="F805" s="37"/>
      <c r="M805" s="39"/>
      <c r="N805" s="37"/>
    </row>
    <row r="806">
      <c r="B806" s="37"/>
      <c r="E806" s="37"/>
      <c r="F806" s="37"/>
      <c r="M806" s="39"/>
      <c r="N806" s="37"/>
    </row>
    <row r="807">
      <c r="B807" s="37"/>
      <c r="E807" s="37"/>
      <c r="F807" s="37"/>
      <c r="M807" s="39"/>
      <c r="N807" s="37"/>
    </row>
    <row r="808">
      <c r="B808" s="37"/>
      <c r="E808" s="37"/>
      <c r="F808" s="37"/>
      <c r="M808" s="39"/>
      <c r="N808" s="37"/>
    </row>
    <row r="809">
      <c r="B809" s="37"/>
      <c r="E809" s="37"/>
      <c r="F809" s="37"/>
      <c r="M809" s="39"/>
      <c r="N809" s="37"/>
    </row>
    <row r="810">
      <c r="B810" s="37"/>
      <c r="E810" s="37"/>
      <c r="F810" s="37"/>
      <c r="M810" s="39"/>
      <c r="N810" s="37"/>
    </row>
    <row r="811">
      <c r="B811" s="37"/>
      <c r="E811" s="37"/>
      <c r="F811" s="37"/>
      <c r="M811" s="39"/>
      <c r="N811" s="37"/>
    </row>
    <row r="812">
      <c r="B812" s="37"/>
      <c r="E812" s="37"/>
      <c r="F812" s="37"/>
      <c r="M812" s="39"/>
      <c r="N812" s="37"/>
    </row>
    <row r="813">
      <c r="B813" s="37"/>
      <c r="E813" s="37"/>
      <c r="F813" s="37"/>
      <c r="M813" s="39"/>
      <c r="N813" s="37"/>
    </row>
    <row r="814">
      <c r="B814" s="37"/>
      <c r="E814" s="37"/>
      <c r="F814" s="37"/>
      <c r="M814" s="39"/>
      <c r="N814" s="37"/>
    </row>
    <row r="815">
      <c r="B815" s="37"/>
      <c r="E815" s="37"/>
      <c r="F815" s="37"/>
      <c r="M815" s="39"/>
      <c r="N815" s="37"/>
    </row>
    <row r="816">
      <c r="B816" s="37"/>
      <c r="E816" s="37"/>
      <c r="F816" s="37"/>
      <c r="M816" s="39"/>
      <c r="N816" s="37"/>
    </row>
    <row r="817">
      <c r="B817" s="37"/>
      <c r="E817" s="37"/>
      <c r="F817" s="37"/>
      <c r="M817" s="39"/>
      <c r="N817" s="37"/>
    </row>
    <row r="818">
      <c r="B818" s="37"/>
      <c r="E818" s="37"/>
      <c r="F818" s="37"/>
      <c r="M818" s="39"/>
      <c r="N818" s="37"/>
    </row>
    <row r="819">
      <c r="B819" s="37"/>
      <c r="E819" s="37"/>
      <c r="F819" s="37"/>
      <c r="M819" s="39"/>
      <c r="N819" s="37"/>
    </row>
    <row r="820">
      <c r="B820" s="37"/>
      <c r="E820" s="37"/>
      <c r="F820" s="37"/>
      <c r="M820" s="39"/>
      <c r="N820" s="37"/>
    </row>
    <row r="821">
      <c r="B821" s="37"/>
      <c r="E821" s="37"/>
      <c r="F821" s="37"/>
      <c r="M821" s="39"/>
      <c r="N821" s="37"/>
    </row>
    <row r="822">
      <c r="B822" s="37"/>
      <c r="E822" s="37"/>
      <c r="F822" s="37"/>
      <c r="M822" s="39"/>
      <c r="N822" s="37"/>
    </row>
    <row r="823">
      <c r="B823" s="37"/>
      <c r="E823" s="37"/>
      <c r="F823" s="37"/>
      <c r="M823" s="39"/>
      <c r="N823" s="37"/>
    </row>
    <row r="824">
      <c r="B824" s="37"/>
      <c r="E824" s="37"/>
      <c r="F824" s="37"/>
      <c r="M824" s="39"/>
      <c r="N824" s="37"/>
    </row>
    <row r="825">
      <c r="B825" s="37"/>
      <c r="E825" s="37"/>
      <c r="F825" s="37"/>
      <c r="M825" s="39"/>
      <c r="N825" s="37"/>
    </row>
    <row r="826">
      <c r="B826" s="37"/>
      <c r="E826" s="37"/>
      <c r="F826" s="37"/>
      <c r="M826" s="39"/>
      <c r="N826" s="37"/>
    </row>
    <row r="827">
      <c r="B827" s="37"/>
      <c r="E827" s="37"/>
      <c r="F827" s="37"/>
      <c r="M827" s="39"/>
      <c r="N827" s="37"/>
    </row>
    <row r="828">
      <c r="B828" s="37"/>
      <c r="E828" s="37"/>
      <c r="F828" s="37"/>
      <c r="M828" s="39"/>
      <c r="N828" s="37"/>
    </row>
    <row r="829">
      <c r="B829" s="37"/>
      <c r="E829" s="37"/>
      <c r="F829" s="37"/>
      <c r="M829" s="39"/>
      <c r="N829" s="37"/>
    </row>
    <row r="830">
      <c r="B830" s="37"/>
      <c r="E830" s="37"/>
      <c r="F830" s="37"/>
      <c r="M830" s="39"/>
      <c r="N830" s="37"/>
    </row>
    <row r="831">
      <c r="B831" s="37"/>
      <c r="E831" s="37"/>
      <c r="F831" s="37"/>
      <c r="M831" s="39"/>
      <c r="N831" s="37"/>
    </row>
    <row r="832">
      <c r="B832" s="37"/>
      <c r="E832" s="37"/>
      <c r="F832" s="37"/>
      <c r="M832" s="39"/>
      <c r="N832" s="37"/>
    </row>
    <row r="833">
      <c r="B833" s="37"/>
      <c r="E833" s="37"/>
      <c r="F833" s="37"/>
      <c r="M833" s="39"/>
      <c r="N833" s="37"/>
    </row>
    <row r="834">
      <c r="B834" s="37"/>
      <c r="E834" s="37"/>
      <c r="F834" s="37"/>
      <c r="M834" s="39"/>
      <c r="N834" s="37"/>
    </row>
    <row r="835">
      <c r="B835" s="37"/>
      <c r="E835" s="37"/>
      <c r="F835" s="37"/>
      <c r="M835" s="39"/>
      <c r="N835" s="37"/>
    </row>
    <row r="836">
      <c r="B836" s="37"/>
      <c r="E836" s="37"/>
      <c r="F836" s="37"/>
      <c r="M836" s="39"/>
      <c r="N836" s="37"/>
    </row>
    <row r="837">
      <c r="B837" s="37"/>
      <c r="E837" s="37"/>
      <c r="F837" s="37"/>
      <c r="M837" s="39"/>
      <c r="N837" s="37"/>
    </row>
    <row r="838">
      <c r="B838" s="37"/>
      <c r="E838" s="37"/>
      <c r="F838" s="37"/>
      <c r="M838" s="39"/>
      <c r="N838" s="37"/>
    </row>
    <row r="839">
      <c r="B839" s="37"/>
      <c r="E839" s="37"/>
      <c r="F839" s="37"/>
      <c r="M839" s="39"/>
      <c r="N839" s="37"/>
    </row>
    <row r="840">
      <c r="B840" s="37"/>
      <c r="E840" s="37"/>
      <c r="F840" s="37"/>
      <c r="M840" s="39"/>
      <c r="N840" s="37"/>
    </row>
    <row r="841">
      <c r="B841" s="37"/>
      <c r="E841" s="37"/>
      <c r="F841" s="37"/>
      <c r="M841" s="39"/>
      <c r="N841" s="37"/>
    </row>
    <row r="842">
      <c r="B842" s="37"/>
      <c r="E842" s="37"/>
      <c r="F842" s="37"/>
      <c r="M842" s="39"/>
      <c r="N842" s="37"/>
    </row>
    <row r="843">
      <c r="B843" s="37"/>
      <c r="E843" s="37"/>
      <c r="F843" s="37"/>
      <c r="M843" s="39"/>
      <c r="N843" s="37"/>
    </row>
    <row r="844">
      <c r="B844" s="37"/>
      <c r="E844" s="37"/>
      <c r="F844" s="37"/>
      <c r="M844" s="39"/>
      <c r="N844" s="37"/>
    </row>
    <row r="845">
      <c r="B845" s="37"/>
      <c r="E845" s="37"/>
      <c r="F845" s="37"/>
      <c r="M845" s="39"/>
      <c r="N845" s="37"/>
    </row>
    <row r="846">
      <c r="B846" s="37"/>
      <c r="E846" s="37"/>
      <c r="F846" s="37"/>
      <c r="M846" s="39"/>
      <c r="N846" s="37"/>
    </row>
    <row r="847">
      <c r="B847" s="37"/>
      <c r="E847" s="37"/>
      <c r="F847" s="37"/>
      <c r="M847" s="39"/>
      <c r="N847" s="37"/>
    </row>
    <row r="848">
      <c r="B848" s="37"/>
      <c r="E848" s="37"/>
      <c r="F848" s="37"/>
      <c r="M848" s="39"/>
      <c r="N848" s="37"/>
    </row>
    <row r="849">
      <c r="B849" s="37"/>
      <c r="E849" s="37"/>
      <c r="F849" s="37"/>
      <c r="M849" s="39"/>
      <c r="N849" s="37"/>
    </row>
    <row r="850">
      <c r="B850" s="37"/>
      <c r="E850" s="37"/>
      <c r="F850" s="37"/>
      <c r="M850" s="39"/>
      <c r="N850" s="37"/>
    </row>
    <row r="851">
      <c r="B851" s="37"/>
      <c r="E851" s="37"/>
      <c r="F851" s="37"/>
      <c r="M851" s="39"/>
      <c r="N851" s="37"/>
    </row>
    <row r="852">
      <c r="B852" s="37"/>
      <c r="E852" s="37"/>
      <c r="F852" s="37"/>
      <c r="M852" s="39"/>
      <c r="N852" s="37"/>
    </row>
    <row r="853">
      <c r="B853" s="37"/>
      <c r="E853" s="37"/>
      <c r="F853" s="37"/>
      <c r="M853" s="39"/>
      <c r="N853" s="37"/>
    </row>
    <row r="854">
      <c r="B854" s="37"/>
      <c r="E854" s="37"/>
      <c r="F854" s="37"/>
      <c r="M854" s="39"/>
      <c r="N854" s="37"/>
    </row>
    <row r="855">
      <c r="B855" s="37"/>
      <c r="E855" s="37"/>
      <c r="F855" s="37"/>
      <c r="M855" s="39"/>
      <c r="N855" s="37"/>
    </row>
    <row r="856">
      <c r="B856" s="37"/>
      <c r="E856" s="37"/>
      <c r="F856" s="37"/>
      <c r="M856" s="39"/>
      <c r="N856" s="37"/>
    </row>
    <row r="857">
      <c r="B857" s="37"/>
      <c r="E857" s="37"/>
      <c r="F857" s="37"/>
      <c r="M857" s="39"/>
      <c r="N857" s="37"/>
    </row>
    <row r="858">
      <c r="B858" s="37"/>
      <c r="E858" s="37"/>
      <c r="F858" s="37"/>
      <c r="M858" s="39"/>
      <c r="N858" s="37"/>
    </row>
    <row r="859">
      <c r="B859" s="37"/>
      <c r="E859" s="37"/>
      <c r="F859" s="37"/>
      <c r="M859" s="39"/>
      <c r="N859" s="37"/>
    </row>
    <row r="860">
      <c r="B860" s="37"/>
      <c r="E860" s="37"/>
      <c r="F860" s="37"/>
      <c r="M860" s="39"/>
      <c r="N860" s="37"/>
    </row>
    <row r="861">
      <c r="B861" s="37"/>
      <c r="E861" s="37"/>
      <c r="F861" s="37"/>
      <c r="M861" s="39"/>
      <c r="N861" s="37"/>
    </row>
    <row r="862">
      <c r="B862" s="37"/>
      <c r="E862" s="37"/>
      <c r="F862" s="37"/>
      <c r="M862" s="39"/>
      <c r="N862" s="37"/>
    </row>
    <row r="863">
      <c r="B863" s="37"/>
      <c r="E863" s="37"/>
      <c r="F863" s="37"/>
      <c r="M863" s="39"/>
      <c r="N863" s="37"/>
    </row>
    <row r="864">
      <c r="B864" s="37"/>
      <c r="E864" s="37"/>
      <c r="F864" s="37"/>
      <c r="M864" s="39"/>
      <c r="N864" s="37"/>
    </row>
    <row r="865">
      <c r="B865" s="37"/>
      <c r="E865" s="37"/>
      <c r="F865" s="37"/>
      <c r="M865" s="39"/>
      <c r="N865" s="37"/>
    </row>
    <row r="866">
      <c r="B866" s="37"/>
      <c r="E866" s="37"/>
      <c r="F866" s="37"/>
      <c r="M866" s="39"/>
      <c r="N866" s="37"/>
    </row>
    <row r="867">
      <c r="B867" s="37"/>
      <c r="E867" s="37"/>
      <c r="F867" s="37"/>
      <c r="M867" s="39"/>
      <c r="N867" s="37"/>
    </row>
    <row r="868">
      <c r="B868" s="37"/>
      <c r="E868" s="37"/>
      <c r="F868" s="37"/>
      <c r="M868" s="39"/>
      <c r="N868" s="37"/>
    </row>
    <row r="869">
      <c r="B869" s="37"/>
      <c r="E869" s="37"/>
      <c r="F869" s="37"/>
      <c r="M869" s="39"/>
      <c r="N869" s="37"/>
    </row>
    <row r="870">
      <c r="B870" s="37"/>
      <c r="E870" s="37"/>
      <c r="F870" s="37"/>
      <c r="M870" s="39"/>
      <c r="N870" s="37"/>
    </row>
    <row r="871">
      <c r="B871" s="37"/>
      <c r="E871" s="37"/>
      <c r="F871" s="37"/>
      <c r="M871" s="39"/>
      <c r="N871" s="37"/>
    </row>
    <row r="872">
      <c r="B872" s="37"/>
      <c r="E872" s="37"/>
      <c r="F872" s="37"/>
      <c r="M872" s="39"/>
      <c r="N872" s="37"/>
    </row>
    <row r="873">
      <c r="B873" s="37"/>
      <c r="E873" s="37"/>
      <c r="F873" s="37"/>
      <c r="M873" s="39"/>
      <c r="N873" s="37"/>
    </row>
    <row r="874">
      <c r="B874" s="37"/>
      <c r="E874" s="37"/>
      <c r="F874" s="37"/>
      <c r="M874" s="39"/>
      <c r="N874" s="37"/>
    </row>
    <row r="875">
      <c r="B875" s="37"/>
      <c r="E875" s="37"/>
      <c r="F875" s="37"/>
      <c r="M875" s="39"/>
      <c r="N875" s="37"/>
    </row>
    <row r="876">
      <c r="B876" s="37"/>
      <c r="E876" s="37"/>
      <c r="F876" s="37"/>
      <c r="M876" s="39"/>
      <c r="N876" s="37"/>
    </row>
    <row r="877">
      <c r="B877" s="37"/>
      <c r="E877" s="37"/>
      <c r="F877" s="37"/>
      <c r="M877" s="39"/>
      <c r="N877" s="37"/>
    </row>
    <row r="878">
      <c r="B878" s="37"/>
      <c r="E878" s="37"/>
      <c r="F878" s="37"/>
      <c r="M878" s="39"/>
      <c r="N878" s="37"/>
    </row>
    <row r="879">
      <c r="B879" s="37"/>
      <c r="E879" s="37"/>
      <c r="F879" s="37"/>
      <c r="M879" s="39"/>
      <c r="N879" s="37"/>
    </row>
    <row r="880">
      <c r="B880" s="37"/>
      <c r="E880" s="37"/>
      <c r="F880" s="37"/>
      <c r="M880" s="39"/>
      <c r="N880" s="37"/>
    </row>
    <row r="881">
      <c r="B881" s="37"/>
      <c r="E881" s="37"/>
      <c r="F881" s="37"/>
      <c r="M881" s="39"/>
      <c r="N881" s="37"/>
    </row>
    <row r="882">
      <c r="B882" s="37"/>
      <c r="E882" s="37"/>
      <c r="F882" s="37"/>
      <c r="M882" s="39"/>
      <c r="N882" s="37"/>
    </row>
    <row r="883">
      <c r="B883" s="37"/>
      <c r="E883" s="37"/>
      <c r="F883" s="37"/>
      <c r="M883" s="39"/>
      <c r="N883" s="37"/>
    </row>
    <row r="884">
      <c r="B884" s="37"/>
      <c r="E884" s="37"/>
      <c r="F884" s="37"/>
      <c r="M884" s="39"/>
      <c r="N884" s="37"/>
    </row>
    <row r="885">
      <c r="B885" s="37"/>
      <c r="E885" s="37"/>
      <c r="F885" s="37"/>
      <c r="M885" s="39"/>
      <c r="N885" s="37"/>
    </row>
    <row r="886">
      <c r="B886" s="37"/>
      <c r="E886" s="37"/>
      <c r="F886" s="37"/>
      <c r="M886" s="39"/>
      <c r="N886" s="37"/>
    </row>
    <row r="887">
      <c r="B887" s="37"/>
      <c r="E887" s="37"/>
      <c r="F887" s="37"/>
      <c r="M887" s="39"/>
      <c r="N887" s="37"/>
    </row>
    <row r="888">
      <c r="B888" s="37"/>
      <c r="E888" s="37"/>
      <c r="F888" s="37"/>
      <c r="M888" s="39"/>
      <c r="N888" s="37"/>
    </row>
    <row r="889">
      <c r="B889" s="37"/>
      <c r="E889" s="37"/>
      <c r="F889" s="37"/>
      <c r="M889" s="39"/>
      <c r="N889" s="37"/>
    </row>
    <row r="890">
      <c r="B890" s="37"/>
      <c r="E890" s="37"/>
      <c r="F890" s="37"/>
      <c r="M890" s="39"/>
      <c r="N890" s="37"/>
    </row>
    <row r="891">
      <c r="B891" s="37"/>
      <c r="E891" s="37"/>
      <c r="F891" s="37"/>
      <c r="M891" s="39"/>
      <c r="N891" s="37"/>
    </row>
    <row r="892">
      <c r="B892" s="37"/>
      <c r="E892" s="37"/>
      <c r="F892" s="37"/>
      <c r="M892" s="39"/>
      <c r="N892" s="37"/>
    </row>
    <row r="893">
      <c r="B893" s="37"/>
      <c r="E893" s="37"/>
      <c r="F893" s="37"/>
      <c r="M893" s="39"/>
      <c r="N893" s="37"/>
    </row>
    <row r="894">
      <c r="B894" s="37"/>
      <c r="E894" s="37"/>
      <c r="F894" s="37"/>
      <c r="M894" s="39"/>
      <c r="N894" s="37"/>
    </row>
    <row r="895">
      <c r="B895" s="37"/>
      <c r="E895" s="37"/>
      <c r="F895" s="37"/>
      <c r="M895" s="39"/>
      <c r="N895" s="37"/>
    </row>
    <row r="896">
      <c r="B896" s="37"/>
      <c r="E896" s="37"/>
      <c r="F896" s="37"/>
      <c r="M896" s="39"/>
      <c r="N896" s="37"/>
    </row>
    <row r="897">
      <c r="B897" s="37"/>
      <c r="E897" s="37"/>
      <c r="F897" s="37"/>
      <c r="M897" s="39"/>
      <c r="N897" s="37"/>
    </row>
    <row r="898">
      <c r="B898" s="37"/>
      <c r="E898" s="37"/>
      <c r="F898" s="37"/>
      <c r="M898" s="39"/>
      <c r="N898" s="37"/>
    </row>
    <row r="899">
      <c r="B899" s="37"/>
      <c r="E899" s="37"/>
      <c r="F899" s="37"/>
      <c r="M899" s="39"/>
      <c r="N899" s="37"/>
    </row>
    <row r="900">
      <c r="B900" s="37"/>
      <c r="E900" s="37"/>
      <c r="F900" s="37"/>
      <c r="M900" s="39"/>
      <c r="N900" s="37"/>
    </row>
    <row r="901">
      <c r="B901" s="37"/>
      <c r="E901" s="37"/>
      <c r="F901" s="37"/>
      <c r="M901" s="39"/>
      <c r="N901" s="37"/>
    </row>
    <row r="902">
      <c r="B902" s="37"/>
      <c r="E902" s="37"/>
      <c r="F902" s="37"/>
      <c r="M902" s="39"/>
      <c r="N902" s="37"/>
    </row>
    <row r="903">
      <c r="B903" s="37"/>
      <c r="E903" s="37"/>
      <c r="F903" s="37"/>
      <c r="M903" s="39"/>
      <c r="N903" s="37"/>
    </row>
    <row r="904">
      <c r="B904" s="37"/>
      <c r="E904" s="37"/>
      <c r="F904" s="37"/>
      <c r="M904" s="39"/>
      <c r="N904" s="37"/>
    </row>
    <row r="905">
      <c r="B905" s="37"/>
      <c r="E905" s="37"/>
      <c r="F905" s="37"/>
      <c r="M905" s="39"/>
      <c r="N905" s="37"/>
    </row>
    <row r="906">
      <c r="B906" s="37"/>
      <c r="E906" s="37"/>
      <c r="F906" s="37"/>
      <c r="M906" s="39"/>
      <c r="N906" s="37"/>
    </row>
    <row r="907">
      <c r="B907" s="37"/>
      <c r="E907" s="37"/>
      <c r="F907" s="37"/>
      <c r="M907" s="39"/>
      <c r="N907" s="37"/>
    </row>
    <row r="908">
      <c r="B908" s="37"/>
      <c r="E908" s="37"/>
      <c r="F908" s="37"/>
      <c r="M908" s="39"/>
      <c r="N908" s="37"/>
    </row>
    <row r="909">
      <c r="B909" s="37"/>
      <c r="E909" s="37"/>
      <c r="F909" s="37"/>
      <c r="M909" s="39"/>
      <c r="N909" s="37"/>
    </row>
    <row r="910">
      <c r="B910" s="37"/>
      <c r="E910" s="37"/>
      <c r="F910" s="37"/>
      <c r="M910" s="39"/>
      <c r="N910" s="37"/>
    </row>
    <row r="911">
      <c r="B911" s="37"/>
      <c r="E911" s="37"/>
      <c r="F911" s="37"/>
      <c r="M911" s="39"/>
      <c r="N911" s="37"/>
    </row>
    <row r="912">
      <c r="B912" s="37"/>
      <c r="E912" s="37"/>
      <c r="F912" s="37"/>
      <c r="M912" s="39"/>
      <c r="N912" s="37"/>
    </row>
    <row r="913">
      <c r="B913" s="37"/>
      <c r="E913" s="37"/>
      <c r="F913" s="37"/>
      <c r="M913" s="39"/>
      <c r="N913" s="37"/>
    </row>
    <row r="914">
      <c r="B914" s="37"/>
      <c r="E914" s="37"/>
      <c r="F914" s="37"/>
      <c r="M914" s="39"/>
      <c r="N914" s="37"/>
    </row>
    <row r="915">
      <c r="B915" s="37"/>
      <c r="E915" s="37"/>
      <c r="F915" s="37"/>
      <c r="M915" s="39"/>
      <c r="N915" s="37"/>
    </row>
    <row r="916">
      <c r="B916" s="37"/>
      <c r="E916" s="37"/>
      <c r="F916" s="37"/>
      <c r="M916" s="39"/>
      <c r="N916" s="37"/>
    </row>
    <row r="917">
      <c r="B917" s="37"/>
      <c r="E917" s="37"/>
      <c r="F917" s="37"/>
      <c r="M917" s="39"/>
      <c r="N917" s="37"/>
    </row>
    <row r="918">
      <c r="B918" s="37"/>
      <c r="E918" s="37"/>
      <c r="F918" s="37"/>
      <c r="M918" s="39"/>
      <c r="N918" s="37"/>
    </row>
    <row r="919">
      <c r="B919" s="37"/>
      <c r="E919" s="37"/>
      <c r="F919" s="37"/>
      <c r="M919" s="39"/>
      <c r="N919" s="37"/>
    </row>
    <row r="920">
      <c r="B920" s="37"/>
      <c r="E920" s="37"/>
      <c r="F920" s="37"/>
      <c r="M920" s="39"/>
      <c r="N920" s="37"/>
    </row>
    <row r="921">
      <c r="B921" s="37"/>
      <c r="E921" s="37"/>
      <c r="F921" s="37"/>
      <c r="M921" s="39"/>
      <c r="N921" s="37"/>
    </row>
    <row r="922">
      <c r="B922" s="37"/>
      <c r="E922" s="37"/>
      <c r="F922" s="37"/>
      <c r="M922" s="39"/>
      <c r="N922" s="37"/>
    </row>
    <row r="923">
      <c r="B923" s="37"/>
      <c r="E923" s="37"/>
      <c r="F923" s="37"/>
      <c r="M923" s="39"/>
      <c r="N923" s="37"/>
    </row>
    <row r="924">
      <c r="B924" s="37"/>
      <c r="E924" s="37"/>
      <c r="F924" s="37"/>
      <c r="M924" s="39"/>
      <c r="N924" s="37"/>
    </row>
    <row r="925">
      <c r="B925" s="37"/>
      <c r="E925" s="37"/>
      <c r="F925" s="37"/>
      <c r="M925" s="39"/>
      <c r="N925" s="37"/>
    </row>
    <row r="926">
      <c r="B926" s="37"/>
      <c r="E926" s="37"/>
      <c r="F926" s="37"/>
      <c r="M926" s="39"/>
      <c r="N926" s="37"/>
    </row>
    <row r="927">
      <c r="B927" s="37"/>
      <c r="E927" s="37"/>
      <c r="F927" s="37"/>
      <c r="M927" s="39"/>
      <c r="N927" s="37"/>
    </row>
    <row r="928">
      <c r="B928" s="37"/>
      <c r="E928" s="37"/>
      <c r="F928" s="37"/>
      <c r="M928" s="39"/>
      <c r="N928" s="37"/>
    </row>
    <row r="929">
      <c r="B929" s="37"/>
      <c r="E929" s="37"/>
      <c r="F929" s="37"/>
      <c r="M929" s="39"/>
      <c r="N929" s="37"/>
    </row>
    <row r="930">
      <c r="B930" s="37"/>
      <c r="E930" s="37"/>
      <c r="F930" s="37"/>
      <c r="M930" s="39"/>
      <c r="N930" s="37"/>
    </row>
    <row r="931">
      <c r="B931" s="37"/>
      <c r="E931" s="37"/>
      <c r="F931" s="37"/>
      <c r="M931" s="39"/>
      <c r="N931" s="37"/>
    </row>
    <row r="932">
      <c r="B932" s="37"/>
      <c r="E932" s="37"/>
      <c r="F932" s="37"/>
      <c r="M932" s="39"/>
      <c r="N932" s="37"/>
    </row>
    <row r="933">
      <c r="B933" s="37"/>
      <c r="E933" s="37"/>
      <c r="F933" s="37"/>
      <c r="M933" s="39"/>
      <c r="N933" s="37"/>
    </row>
    <row r="934">
      <c r="B934" s="37"/>
      <c r="E934" s="37"/>
      <c r="F934" s="37"/>
      <c r="M934" s="39"/>
      <c r="N934" s="37"/>
    </row>
    <row r="935">
      <c r="B935" s="37"/>
      <c r="E935" s="37"/>
      <c r="F935" s="37"/>
      <c r="M935" s="39"/>
      <c r="N935" s="37"/>
    </row>
    <row r="936">
      <c r="B936" s="37"/>
      <c r="E936" s="37"/>
      <c r="F936" s="37"/>
      <c r="M936" s="39"/>
      <c r="N936" s="37"/>
    </row>
    <row r="937">
      <c r="B937" s="37"/>
      <c r="E937" s="37"/>
      <c r="F937" s="37"/>
      <c r="M937" s="39"/>
      <c r="N937" s="37"/>
    </row>
    <row r="938">
      <c r="B938" s="37"/>
      <c r="E938" s="37"/>
      <c r="F938" s="37"/>
      <c r="M938" s="39"/>
      <c r="N938" s="37"/>
    </row>
    <row r="939">
      <c r="B939" s="37"/>
      <c r="E939" s="37"/>
      <c r="F939" s="37"/>
      <c r="M939" s="39"/>
      <c r="N939" s="37"/>
    </row>
    <row r="940">
      <c r="B940" s="37"/>
      <c r="E940" s="37"/>
      <c r="F940" s="37"/>
      <c r="M940" s="39"/>
      <c r="N940" s="37"/>
    </row>
    <row r="941">
      <c r="B941" s="37"/>
      <c r="E941" s="37"/>
      <c r="F941" s="37"/>
      <c r="M941" s="39"/>
      <c r="N941" s="37"/>
    </row>
    <row r="942">
      <c r="B942" s="37"/>
      <c r="E942" s="37"/>
      <c r="F942" s="37"/>
      <c r="M942" s="39"/>
      <c r="N942" s="37"/>
    </row>
    <row r="943">
      <c r="B943" s="37"/>
      <c r="E943" s="37"/>
      <c r="F943" s="37"/>
      <c r="M943" s="39"/>
      <c r="N943" s="37"/>
    </row>
    <row r="944">
      <c r="B944" s="37"/>
      <c r="E944" s="37"/>
      <c r="F944" s="37"/>
      <c r="M944" s="39"/>
      <c r="N944" s="37"/>
    </row>
    <row r="945">
      <c r="B945" s="37"/>
      <c r="E945" s="37"/>
      <c r="F945" s="37"/>
      <c r="M945" s="39"/>
      <c r="N945" s="37"/>
    </row>
    <row r="946">
      <c r="B946" s="37"/>
      <c r="E946" s="37"/>
      <c r="F946" s="37"/>
      <c r="M946" s="39"/>
      <c r="N946" s="37"/>
    </row>
    <row r="947">
      <c r="B947" s="37"/>
      <c r="E947" s="37"/>
      <c r="F947" s="37"/>
      <c r="M947" s="39"/>
      <c r="N947" s="37"/>
    </row>
    <row r="948">
      <c r="B948" s="37"/>
      <c r="E948" s="37"/>
      <c r="F948" s="37"/>
      <c r="M948" s="39"/>
      <c r="N948" s="37"/>
    </row>
    <row r="949">
      <c r="B949" s="37"/>
      <c r="E949" s="37"/>
      <c r="F949" s="37"/>
      <c r="M949" s="39"/>
      <c r="N949" s="37"/>
    </row>
    <row r="950">
      <c r="B950" s="37"/>
      <c r="E950" s="37"/>
      <c r="F950" s="37"/>
      <c r="M950" s="39"/>
      <c r="N950" s="37"/>
    </row>
    <row r="951">
      <c r="B951" s="37"/>
      <c r="E951" s="37"/>
      <c r="F951" s="37"/>
      <c r="M951" s="39"/>
      <c r="N951" s="37"/>
    </row>
    <row r="952">
      <c r="B952" s="37"/>
      <c r="E952" s="37"/>
      <c r="F952" s="37"/>
      <c r="M952" s="39"/>
      <c r="N952" s="37"/>
    </row>
    <row r="953">
      <c r="B953" s="37"/>
      <c r="E953" s="37"/>
      <c r="F953" s="37"/>
      <c r="M953" s="39"/>
      <c r="N953" s="37"/>
    </row>
    <row r="954">
      <c r="B954" s="37"/>
      <c r="E954" s="37"/>
      <c r="F954" s="37"/>
      <c r="M954" s="39"/>
      <c r="N954" s="37"/>
    </row>
    <row r="955">
      <c r="B955" s="37"/>
      <c r="E955" s="37"/>
      <c r="F955" s="37"/>
      <c r="M955" s="39"/>
      <c r="N955" s="37"/>
    </row>
    <row r="956">
      <c r="B956" s="37"/>
      <c r="E956" s="37"/>
      <c r="F956" s="37"/>
      <c r="M956" s="39"/>
      <c r="N956" s="37"/>
    </row>
    <row r="957">
      <c r="B957" s="37"/>
      <c r="E957" s="37"/>
      <c r="F957" s="37"/>
      <c r="M957" s="39"/>
      <c r="N957" s="37"/>
    </row>
    <row r="958">
      <c r="B958" s="37"/>
      <c r="E958" s="37"/>
      <c r="F958" s="37"/>
      <c r="M958" s="39"/>
      <c r="N958" s="37"/>
    </row>
    <row r="959">
      <c r="B959" s="37"/>
      <c r="E959" s="37"/>
      <c r="F959" s="37"/>
      <c r="M959" s="39"/>
      <c r="N959" s="37"/>
    </row>
    <row r="960">
      <c r="B960" s="37"/>
      <c r="E960" s="37"/>
      <c r="F960" s="37"/>
      <c r="M960" s="39"/>
      <c r="N960" s="37"/>
    </row>
    <row r="961">
      <c r="B961" s="37"/>
      <c r="E961" s="37"/>
      <c r="F961" s="37"/>
      <c r="M961" s="39"/>
      <c r="N961" s="37"/>
    </row>
    <row r="962">
      <c r="B962" s="37"/>
      <c r="E962" s="37"/>
      <c r="F962" s="37"/>
      <c r="M962" s="39"/>
      <c r="N962" s="37"/>
    </row>
    <row r="963">
      <c r="B963" s="37"/>
      <c r="E963" s="37"/>
      <c r="F963" s="37"/>
      <c r="M963" s="39"/>
      <c r="N963" s="37"/>
    </row>
    <row r="964">
      <c r="B964" s="37"/>
      <c r="E964" s="37"/>
      <c r="F964" s="37"/>
      <c r="M964" s="39"/>
      <c r="N964" s="37"/>
    </row>
    <row r="965">
      <c r="B965" s="37"/>
      <c r="E965" s="37"/>
      <c r="F965" s="37"/>
      <c r="M965" s="39"/>
      <c r="N965" s="37"/>
    </row>
    <row r="966">
      <c r="B966" s="37"/>
      <c r="E966" s="37"/>
      <c r="F966" s="37"/>
      <c r="M966" s="39"/>
      <c r="N966" s="37"/>
    </row>
    <row r="967">
      <c r="B967" s="37"/>
      <c r="E967" s="37"/>
      <c r="F967" s="37"/>
      <c r="M967" s="39"/>
      <c r="N967" s="37"/>
    </row>
    <row r="968">
      <c r="B968" s="37"/>
      <c r="E968" s="37"/>
      <c r="F968" s="37"/>
      <c r="M968" s="39"/>
      <c r="N968" s="37"/>
    </row>
    <row r="969">
      <c r="B969" s="37"/>
      <c r="E969" s="37"/>
      <c r="F969" s="37"/>
      <c r="M969" s="39"/>
      <c r="N969" s="37"/>
    </row>
    <row r="970">
      <c r="B970" s="37"/>
      <c r="E970" s="37"/>
      <c r="F970" s="37"/>
      <c r="M970" s="39"/>
      <c r="N970" s="37"/>
    </row>
    <row r="971">
      <c r="B971" s="37"/>
      <c r="E971" s="37"/>
      <c r="F971" s="37"/>
      <c r="M971" s="39"/>
      <c r="N971" s="37"/>
    </row>
    <row r="972">
      <c r="B972" s="37"/>
      <c r="E972" s="37"/>
      <c r="F972" s="37"/>
      <c r="M972" s="39"/>
      <c r="N972" s="37"/>
    </row>
    <row r="973">
      <c r="B973" s="37"/>
      <c r="E973" s="37"/>
      <c r="F973" s="37"/>
      <c r="M973" s="39"/>
      <c r="N973" s="37"/>
    </row>
    <row r="974">
      <c r="B974" s="37"/>
      <c r="E974" s="37"/>
      <c r="F974" s="37"/>
      <c r="M974" s="39"/>
      <c r="N974" s="37"/>
    </row>
    <row r="975">
      <c r="B975" s="37"/>
      <c r="E975" s="37"/>
      <c r="F975" s="37"/>
      <c r="M975" s="39"/>
      <c r="N975" s="37"/>
    </row>
    <row r="976">
      <c r="B976" s="37"/>
      <c r="E976" s="37"/>
      <c r="F976" s="37"/>
      <c r="M976" s="39"/>
      <c r="N976" s="37"/>
    </row>
    <row r="977">
      <c r="B977" s="37"/>
      <c r="E977" s="37"/>
      <c r="F977" s="37"/>
      <c r="M977" s="39"/>
      <c r="N977" s="37"/>
    </row>
    <row r="978">
      <c r="B978" s="37"/>
      <c r="E978" s="37"/>
      <c r="F978" s="37"/>
      <c r="M978" s="39"/>
      <c r="N978" s="37"/>
    </row>
    <row r="979">
      <c r="B979" s="37"/>
      <c r="E979" s="37"/>
      <c r="F979" s="37"/>
      <c r="M979" s="39"/>
      <c r="N979" s="37"/>
    </row>
    <row r="980">
      <c r="B980" s="37"/>
      <c r="E980" s="37"/>
      <c r="F980" s="37"/>
      <c r="M980" s="39"/>
      <c r="N980" s="37"/>
    </row>
    <row r="981">
      <c r="B981" s="37"/>
      <c r="E981" s="37"/>
      <c r="F981" s="37"/>
      <c r="M981" s="39"/>
      <c r="N981" s="37"/>
    </row>
    <row r="982">
      <c r="B982" s="37"/>
      <c r="E982" s="37"/>
      <c r="F982" s="37"/>
      <c r="M982" s="39"/>
      <c r="N982" s="37"/>
    </row>
    <row r="983">
      <c r="B983" s="37"/>
      <c r="E983" s="37"/>
      <c r="F983" s="37"/>
      <c r="M983" s="39"/>
      <c r="N983" s="37"/>
    </row>
    <row r="984">
      <c r="B984" s="37"/>
      <c r="E984" s="37"/>
      <c r="F984" s="37"/>
      <c r="M984" s="39"/>
      <c r="N984" s="37"/>
    </row>
    <row r="985">
      <c r="B985" s="37"/>
      <c r="E985" s="37"/>
      <c r="F985" s="37"/>
      <c r="M985" s="39"/>
      <c r="N985" s="37"/>
    </row>
    <row r="986">
      <c r="B986" s="37"/>
      <c r="E986" s="37"/>
      <c r="F986" s="37"/>
      <c r="M986" s="39"/>
      <c r="N986" s="37"/>
    </row>
    <row r="987">
      <c r="B987" s="37"/>
      <c r="E987" s="37"/>
      <c r="F987" s="37"/>
      <c r="M987" s="39"/>
      <c r="N987" s="37"/>
    </row>
    <row r="988">
      <c r="B988" s="37"/>
      <c r="E988" s="37"/>
      <c r="F988" s="37"/>
      <c r="M988" s="39"/>
      <c r="N988" s="37"/>
    </row>
    <row r="989">
      <c r="B989" s="37"/>
      <c r="E989" s="37"/>
      <c r="F989" s="37"/>
      <c r="M989" s="39"/>
      <c r="N989" s="37"/>
    </row>
    <row r="990">
      <c r="B990" s="37"/>
      <c r="E990" s="37"/>
      <c r="F990" s="37"/>
      <c r="M990" s="39"/>
      <c r="N990" s="37"/>
    </row>
    <row r="991">
      <c r="B991" s="37"/>
      <c r="E991" s="37"/>
      <c r="F991" s="37"/>
      <c r="M991" s="39"/>
      <c r="N991" s="37"/>
    </row>
    <row r="992">
      <c r="B992" s="37"/>
      <c r="E992" s="37"/>
      <c r="F992" s="37"/>
      <c r="M992" s="39"/>
      <c r="N992" s="37"/>
    </row>
    <row r="993">
      <c r="B993" s="37"/>
      <c r="E993" s="37"/>
      <c r="F993" s="37"/>
      <c r="M993" s="39"/>
      <c r="N993" s="37"/>
    </row>
  </sheetData>
  <hyperlinks>
    <hyperlink r:id="rId1" ref="M52"/>
    <hyperlink r:id="rId2" ref="M54"/>
    <hyperlink r:id="rId3" ref="M58"/>
    <hyperlink r:id="rId4" ref="M60"/>
    <hyperlink r:id="rId5" ref="M63"/>
    <hyperlink r:id="rId6" ref="M64"/>
    <hyperlink r:id="rId7" ref="M65"/>
    <hyperlink r:id="rId8" ref="M66"/>
    <hyperlink r:id="rId9" ref="M69"/>
    <hyperlink r:id="rId10" ref="O556"/>
    <hyperlink r:id="rId11" ref="O557"/>
    <hyperlink r:id="rId12" ref="M559"/>
    <hyperlink r:id="rId13" ref="M562"/>
    <hyperlink r:id="rId14" ref="M568"/>
    <hyperlink r:id="rId15" ref="C572"/>
    <hyperlink r:id="rId16" ref="O575"/>
    <hyperlink r:id="rId17" ref="O576"/>
    <hyperlink r:id="rId18" ref="J583"/>
    <hyperlink r:id="rId19" ref="I603"/>
    <hyperlink r:id="rId20" ref="J614"/>
    <hyperlink r:id="rId21" ref="J615"/>
    <hyperlink r:id="rId22" ref="J619"/>
    <hyperlink r:id="rId23" ref="P626"/>
    <hyperlink r:id="rId24" ref="J634"/>
    <hyperlink r:id="rId25" ref="J637"/>
    <hyperlink r:id="rId26" ref="J648"/>
    <hyperlink r:id="rId27" ref="J650"/>
    <hyperlink r:id="rId28" ref="J658"/>
  </hyperlinks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75"/>
    <col customWidth="1" min="3" max="3" width="13.38"/>
    <col customWidth="1" min="4" max="4" width="17.5"/>
    <col customWidth="1" min="6" max="6" width="20.75"/>
    <col customWidth="1" min="11" max="11" width="17.5"/>
    <col customWidth="1" min="14" max="14" width="14.63"/>
    <col customWidth="1" min="18" max="18" width="16.63"/>
    <col customWidth="1" min="20" max="20" width="16.63"/>
  </cols>
  <sheetData>
    <row r="1">
      <c r="A1" s="127" t="s">
        <v>4774</v>
      </c>
      <c r="B1" s="128" t="s">
        <v>4775</v>
      </c>
      <c r="C1" s="129" t="s">
        <v>4776</v>
      </c>
      <c r="D1" s="127" t="s">
        <v>4777</v>
      </c>
      <c r="E1" s="127" t="s">
        <v>4778</v>
      </c>
      <c r="F1" s="127" t="s">
        <v>4779</v>
      </c>
      <c r="G1" s="127" t="s">
        <v>4780</v>
      </c>
      <c r="H1" s="127" t="s">
        <v>4781</v>
      </c>
      <c r="I1" s="127" t="s">
        <v>4782</v>
      </c>
      <c r="J1" s="127" t="s">
        <v>10</v>
      </c>
      <c r="K1" s="129" t="s">
        <v>4783</v>
      </c>
      <c r="L1" s="129" t="s">
        <v>4784</v>
      </c>
      <c r="M1" s="127" t="s">
        <v>9</v>
      </c>
      <c r="N1" s="127" t="s">
        <v>7</v>
      </c>
      <c r="O1" s="127" t="s">
        <v>8</v>
      </c>
      <c r="P1" s="129" t="s">
        <v>4785</v>
      </c>
      <c r="Q1" s="127" t="s">
        <v>4074</v>
      </c>
      <c r="R1" s="127" t="s">
        <v>4786</v>
      </c>
      <c r="S1" s="127" t="s">
        <v>13</v>
      </c>
      <c r="T1" s="127" t="s">
        <v>4787</v>
      </c>
      <c r="U1" s="130"/>
      <c r="V1" s="130"/>
      <c r="W1" s="130"/>
      <c r="X1" s="130"/>
      <c r="Y1" s="130"/>
      <c r="Z1" s="130"/>
      <c r="AA1" s="130"/>
      <c r="AB1" s="130"/>
    </row>
    <row r="2">
      <c r="B2" s="131"/>
      <c r="E2" s="26" t="s">
        <v>4788</v>
      </c>
      <c r="F2" s="26" t="s">
        <v>4789</v>
      </c>
      <c r="J2" s="26" t="s">
        <v>4790</v>
      </c>
      <c r="K2" s="26" t="s">
        <v>4791</v>
      </c>
      <c r="L2" s="26" t="s">
        <v>4790</v>
      </c>
      <c r="P2" s="26" t="s">
        <v>4</v>
      </c>
      <c r="Q2" s="26" t="s">
        <v>4791</v>
      </c>
      <c r="R2" s="26" t="s">
        <v>4790</v>
      </c>
      <c r="S2" s="26" t="s">
        <v>4791</v>
      </c>
      <c r="T2" s="26" t="s">
        <v>4790</v>
      </c>
    </row>
    <row r="3">
      <c r="B3" s="131"/>
      <c r="E3" s="26" t="s">
        <v>4792</v>
      </c>
      <c r="F3" s="26" t="s">
        <v>4793</v>
      </c>
      <c r="K3" s="132" t="s">
        <v>4794</v>
      </c>
      <c r="P3" s="26" t="s">
        <v>4790</v>
      </c>
      <c r="Q3" s="26" t="s">
        <v>4795</v>
      </c>
      <c r="S3" s="26" t="s">
        <v>4795</v>
      </c>
    </row>
    <row r="4">
      <c r="B4" s="131"/>
      <c r="E4" s="26" t="s">
        <v>4796</v>
      </c>
      <c r="F4" s="26" t="s">
        <v>4797</v>
      </c>
      <c r="K4" s="33" t="s">
        <v>4798</v>
      </c>
      <c r="Q4" s="26" t="s">
        <v>4799</v>
      </c>
      <c r="S4" s="26" t="s">
        <v>4799</v>
      </c>
    </row>
    <row r="5">
      <c r="B5" s="131"/>
      <c r="E5" s="26" t="s">
        <v>4800</v>
      </c>
      <c r="F5" s="26" t="s">
        <v>4801</v>
      </c>
    </row>
    <row r="6">
      <c r="B6" s="131"/>
      <c r="E6" s="26" t="s">
        <v>4802</v>
      </c>
      <c r="F6" s="26" t="s">
        <v>4803</v>
      </c>
    </row>
    <row r="7">
      <c r="B7" s="131"/>
      <c r="E7" s="26" t="s">
        <v>4804</v>
      </c>
      <c r="F7" s="26" t="s">
        <v>4805</v>
      </c>
    </row>
    <row r="8">
      <c r="B8" s="131"/>
      <c r="E8" s="26" t="s">
        <v>4806</v>
      </c>
      <c r="F8" s="26" t="s">
        <v>4807</v>
      </c>
    </row>
    <row r="9">
      <c r="A9" s="26" t="s">
        <v>4808</v>
      </c>
      <c r="B9" s="131"/>
      <c r="E9" s="26" t="s">
        <v>4809</v>
      </c>
      <c r="F9" s="26" t="s">
        <v>4810</v>
      </c>
    </row>
    <row r="10">
      <c r="B10" s="131"/>
      <c r="E10" s="26" t="s">
        <v>4811</v>
      </c>
      <c r="F10" s="26" t="s">
        <v>4812</v>
      </c>
    </row>
    <row r="11">
      <c r="B11" s="131"/>
    </row>
    <row r="12">
      <c r="A12" s="26" t="s">
        <v>4813</v>
      </c>
      <c r="B12" s="131"/>
    </row>
    <row r="13">
      <c r="A13" s="133" t="s">
        <v>4774</v>
      </c>
      <c r="B13" s="134" t="s">
        <v>4814</v>
      </c>
      <c r="C13" s="133" t="s">
        <v>4780</v>
      </c>
      <c r="D13" s="133" t="s">
        <v>4782</v>
      </c>
      <c r="E13" s="133" t="s">
        <v>4781</v>
      </c>
      <c r="F13" s="133" t="s">
        <v>7</v>
      </c>
      <c r="G13" s="133" t="s">
        <v>8</v>
      </c>
      <c r="H13" s="133" t="s">
        <v>9</v>
      </c>
      <c r="I13" s="133" t="s">
        <v>10</v>
      </c>
      <c r="J13" s="133" t="s">
        <v>4815</v>
      </c>
      <c r="K13" s="133" t="s">
        <v>4816</v>
      </c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</row>
    <row r="14">
      <c r="B14" s="131"/>
    </row>
    <row r="15">
      <c r="B15" s="131"/>
    </row>
    <row r="16">
      <c r="B16" s="131"/>
    </row>
    <row r="17">
      <c r="B17" s="131"/>
    </row>
    <row r="18">
      <c r="B18" s="131"/>
    </row>
    <row r="19">
      <c r="B19" s="131"/>
    </row>
    <row r="20">
      <c r="B20" s="131"/>
    </row>
    <row r="21">
      <c r="B21" s="131"/>
    </row>
    <row r="22">
      <c r="B22" s="131"/>
    </row>
    <row r="23">
      <c r="B23" s="131"/>
    </row>
    <row r="24">
      <c r="B24" s="131"/>
    </row>
    <row r="25">
      <c r="B25" s="131"/>
    </row>
    <row r="26">
      <c r="B26" s="131"/>
    </row>
    <row r="27">
      <c r="B27" s="131"/>
    </row>
    <row r="28">
      <c r="B28" s="131"/>
    </row>
    <row r="29">
      <c r="B29" s="131"/>
    </row>
    <row r="30">
      <c r="B30" s="131"/>
    </row>
    <row r="31">
      <c r="B31" s="131"/>
    </row>
    <row r="32">
      <c r="B32" s="131"/>
    </row>
    <row r="33">
      <c r="B33" s="131"/>
    </row>
    <row r="34">
      <c r="B34" s="131"/>
    </row>
    <row r="35">
      <c r="B35" s="131"/>
    </row>
    <row r="36">
      <c r="B36" s="131"/>
    </row>
    <row r="37">
      <c r="B37" s="131"/>
    </row>
    <row r="38">
      <c r="B38" s="131"/>
    </row>
    <row r="39">
      <c r="B39" s="131"/>
    </row>
    <row r="40">
      <c r="B40" s="131"/>
    </row>
    <row r="41">
      <c r="B41" s="131"/>
    </row>
    <row r="42">
      <c r="B42" s="131"/>
    </row>
    <row r="43">
      <c r="B43" s="131"/>
    </row>
    <row r="44">
      <c r="B44" s="131"/>
    </row>
    <row r="45">
      <c r="B45" s="131"/>
    </row>
    <row r="46">
      <c r="B46" s="131"/>
    </row>
    <row r="47">
      <c r="B47" s="131"/>
    </row>
    <row r="48">
      <c r="B48" s="131"/>
    </row>
    <row r="49">
      <c r="B49" s="131"/>
    </row>
    <row r="50">
      <c r="B50" s="131"/>
    </row>
    <row r="51">
      <c r="B51" s="131"/>
    </row>
    <row r="52">
      <c r="B52" s="131"/>
    </row>
    <row r="53">
      <c r="B53" s="131"/>
    </row>
    <row r="54">
      <c r="B54" s="131"/>
    </row>
    <row r="55">
      <c r="B55" s="131"/>
    </row>
    <row r="56">
      <c r="B56" s="131"/>
    </row>
    <row r="57">
      <c r="B57" s="131"/>
    </row>
    <row r="58">
      <c r="B58" s="131"/>
    </row>
    <row r="59">
      <c r="B59" s="131"/>
    </row>
    <row r="60">
      <c r="B60" s="131"/>
    </row>
    <row r="61">
      <c r="B61" s="131"/>
    </row>
    <row r="62">
      <c r="B62" s="131"/>
    </row>
    <row r="63">
      <c r="B63" s="131"/>
    </row>
    <row r="64">
      <c r="B64" s="131"/>
    </row>
    <row r="65">
      <c r="B65" s="131"/>
    </row>
    <row r="66">
      <c r="B66" s="131"/>
    </row>
    <row r="67">
      <c r="B67" s="131"/>
    </row>
    <row r="68">
      <c r="B68" s="131"/>
    </row>
    <row r="69">
      <c r="B69" s="131"/>
    </row>
    <row r="70">
      <c r="B70" s="131"/>
    </row>
    <row r="71">
      <c r="B71" s="131"/>
    </row>
    <row r="72">
      <c r="B72" s="131"/>
    </row>
    <row r="73">
      <c r="B73" s="131"/>
    </row>
    <row r="74">
      <c r="B74" s="131"/>
    </row>
    <row r="75">
      <c r="B75" s="131"/>
    </row>
    <row r="76">
      <c r="B76" s="131"/>
    </row>
    <row r="77">
      <c r="B77" s="131"/>
    </row>
    <row r="78">
      <c r="B78" s="131"/>
    </row>
    <row r="79">
      <c r="B79" s="131"/>
    </row>
    <row r="80">
      <c r="B80" s="131"/>
    </row>
    <row r="81">
      <c r="B81" s="131"/>
    </row>
    <row r="82">
      <c r="B82" s="131"/>
    </row>
    <row r="83">
      <c r="B83" s="131"/>
    </row>
    <row r="84">
      <c r="B84" s="131"/>
    </row>
    <row r="85">
      <c r="B85" s="131"/>
    </row>
    <row r="86">
      <c r="B86" s="131"/>
    </row>
    <row r="87">
      <c r="B87" s="131"/>
    </row>
    <row r="88">
      <c r="B88" s="131"/>
    </row>
    <row r="89">
      <c r="B89" s="131"/>
    </row>
    <row r="90">
      <c r="B90" s="131"/>
    </row>
    <row r="91">
      <c r="B91" s="131"/>
    </row>
    <row r="92">
      <c r="B92" s="131"/>
    </row>
    <row r="93">
      <c r="B93" s="131"/>
    </row>
    <row r="94">
      <c r="B94" s="131"/>
    </row>
    <row r="95">
      <c r="B95" s="131"/>
    </row>
    <row r="96">
      <c r="B96" s="131"/>
    </row>
    <row r="97">
      <c r="B97" s="131"/>
    </row>
    <row r="98">
      <c r="B98" s="131"/>
    </row>
    <row r="99">
      <c r="B99" s="131"/>
    </row>
    <row r="100">
      <c r="B100" s="131"/>
    </row>
    <row r="101">
      <c r="B101" s="131"/>
    </row>
    <row r="102">
      <c r="B102" s="131"/>
    </row>
    <row r="103">
      <c r="B103" s="131"/>
    </row>
    <row r="104">
      <c r="B104" s="131"/>
    </row>
    <row r="105">
      <c r="B105" s="131"/>
    </row>
    <row r="106">
      <c r="B106" s="131"/>
    </row>
    <row r="107">
      <c r="B107" s="131"/>
    </row>
    <row r="108">
      <c r="B108" s="131"/>
    </row>
    <row r="109">
      <c r="B109" s="131"/>
    </row>
    <row r="110">
      <c r="B110" s="131"/>
    </row>
    <row r="111">
      <c r="B111" s="131"/>
    </row>
    <row r="112">
      <c r="B112" s="131"/>
    </row>
    <row r="113">
      <c r="B113" s="131"/>
    </row>
    <row r="114">
      <c r="B114" s="131"/>
    </row>
    <row r="115">
      <c r="B115" s="131"/>
    </row>
    <row r="116">
      <c r="B116" s="131"/>
    </row>
    <row r="117">
      <c r="B117" s="131"/>
    </row>
    <row r="118">
      <c r="B118" s="131"/>
    </row>
    <row r="119">
      <c r="B119" s="131"/>
    </row>
    <row r="120">
      <c r="B120" s="131"/>
    </row>
    <row r="121">
      <c r="B121" s="131"/>
    </row>
    <row r="122">
      <c r="B122" s="131"/>
    </row>
    <row r="123">
      <c r="B123" s="131"/>
    </row>
    <row r="124">
      <c r="B124" s="131"/>
    </row>
    <row r="125">
      <c r="B125" s="131"/>
    </row>
    <row r="126">
      <c r="B126" s="131"/>
    </row>
    <row r="127">
      <c r="B127" s="131"/>
    </row>
    <row r="128">
      <c r="B128" s="131"/>
    </row>
    <row r="129">
      <c r="B129" s="131"/>
    </row>
    <row r="130">
      <c r="B130" s="131"/>
    </row>
    <row r="131">
      <c r="B131" s="131"/>
    </row>
    <row r="132">
      <c r="B132" s="131"/>
    </row>
    <row r="133">
      <c r="B133" s="131"/>
    </row>
    <row r="134">
      <c r="B134" s="131"/>
    </row>
    <row r="135">
      <c r="B135" s="131"/>
    </row>
    <row r="136">
      <c r="B136" s="131"/>
    </row>
    <row r="137">
      <c r="B137" s="131"/>
    </row>
    <row r="138">
      <c r="B138" s="131"/>
    </row>
    <row r="139">
      <c r="B139" s="131"/>
    </row>
    <row r="140">
      <c r="B140" s="131"/>
    </row>
    <row r="141">
      <c r="B141" s="131"/>
    </row>
    <row r="142">
      <c r="B142" s="131"/>
    </row>
    <row r="143">
      <c r="B143" s="131"/>
    </row>
    <row r="144">
      <c r="B144" s="131"/>
    </row>
    <row r="145">
      <c r="B145" s="131"/>
    </row>
    <row r="146">
      <c r="B146" s="131"/>
    </row>
    <row r="147">
      <c r="B147" s="131"/>
    </row>
    <row r="148">
      <c r="B148" s="131"/>
    </row>
    <row r="149">
      <c r="B149" s="131"/>
    </row>
    <row r="150">
      <c r="B150" s="131"/>
    </row>
    <row r="151">
      <c r="B151" s="131"/>
    </row>
    <row r="152">
      <c r="B152" s="131"/>
    </row>
    <row r="153">
      <c r="B153" s="131"/>
    </row>
    <row r="154">
      <c r="B154" s="131"/>
    </row>
    <row r="155">
      <c r="B155" s="131"/>
    </row>
    <row r="156">
      <c r="B156" s="131"/>
    </row>
    <row r="157">
      <c r="B157" s="131"/>
    </row>
    <row r="158">
      <c r="B158" s="131"/>
    </row>
    <row r="159">
      <c r="B159" s="131"/>
    </row>
    <row r="160">
      <c r="B160" s="131"/>
    </row>
    <row r="161">
      <c r="B161" s="131"/>
    </row>
    <row r="162">
      <c r="B162" s="131"/>
    </row>
    <row r="163">
      <c r="B163" s="131"/>
    </row>
    <row r="164">
      <c r="B164" s="131"/>
    </row>
    <row r="165">
      <c r="B165" s="131"/>
    </row>
    <row r="166">
      <c r="B166" s="131"/>
    </row>
    <row r="167">
      <c r="B167" s="131"/>
    </row>
    <row r="168">
      <c r="B168" s="131"/>
    </row>
    <row r="169">
      <c r="B169" s="131"/>
    </row>
    <row r="170">
      <c r="B170" s="131"/>
    </row>
    <row r="171">
      <c r="B171" s="131"/>
    </row>
    <row r="172">
      <c r="B172" s="131"/>
    </row>
    <row r="173">
      <c r="B173" s="131"/>
    </row>
    <row r="174">
      <c r="B174" s="131"/>
    </row>
    <row r="175">
      <c r="B175" s="131"/>
    </row>
    <row r="176">
      <c r="B176" s="131"/>
    </row>
    <row r="177">
      <c r="B177" s="131"/>
    </row>
    <row r="178">
      <c r="B178" s="131"/>
    </row>
    <row r="179">
      <c r="B179" s="131"/>
    </row>
    <row r="180">
      <c r="B180" s="131"/>
    </row>
    <row r="181">
      <c r="B181" s="131"/>
    </row>
    <row r="182">
      <c r="B182" s="131"/>
    </row>
    <row r="183">
      <c r="B183" s="131"/>
    </row>
    <row r="184">
      <c r="B184" s="131"/>
    </row>
    <row r="185">
      <c r="B185" s="131"/>
    </row>
    <row r="186">
      <c r="B186" s="131"/>
    </row>
    <row r="187">
      <c r="B187" s="131"/>
    </row>
    <row r="188">
      <c r="B188" s="131"/>
    </row>
    <row r="189">
      <c r="B189" s="131"/>
    </row>
    <row r="190">
      <c r="B190" s="131"/>
    </row>
    <row r="191">
      <c r="B191" s="131"/>
    </row>
    <row r="192">
      <c r="B192" s="131"/>
    </row>
    <row r="193">
      <c r="B193" s="131"/>
    </row>
    <row r="194">
      <c r="B194" s="131"/>
    </row>
    <row r="195">
      <c r="B195" s="131"/>
    </row>
    <row r="196">
      <c r="B196" s="131"/>
    </row>
    <row r="197">
      <c r="B197" s="131"/>
    </row>
    <row r="198">
      <c r="B198" s="131"/>
    </row>
    <row r="199">
      <c r="B199" s="131"/>
    </row>
    <row r="200">
      <c r="B200" s="131"/>
    </row>
    <row r="201">
      <c r="B201" s="131"/>
    </row>
    <row r="202">
      <c r="B202" s="131"/>
    </row>
    <row r="203">
      <c r="B203" s="131"/>
    </row>
    <row r="204">
      <c r="B204" s="131"/>
    </row>
    <row r="205">
      <c r="B205" s="131"/>
    </row>
    <row r="206">
      <c r="B206" s="131"/>
    </row>
    <row r="207">
      <c r="B207" s="131"/>
    </row>
    <row r="208">
      <c r="B208" s="131"/>
    </row>
    <row r="209">
      <c r="B209" s="131"/>
    </row>
    <row r="210">
      <c r="B210" s="131"/>
    </row>
    <row r="211">
      <c r="B211" s="131"/>
    </row>
    <row r="212">
      <c r="B212" s="131"/>
    </row>
    <row r="213">
      <c r="B213" s="131"/>
    </row>
    <row r="214">
      <c r="B214" s="131"/>
    </row>
    <row r="215">
      <c r="B215" s="131"/>
    </row>
    <row r="216">
      <c r="B216" s="131"/>
    </row>
    <row r="217">
      <c r="B217" s="131"/>
    </row>
    <row r="218">
      <c r="B218" s="131"/>
    </row>
    <row r="219">
      <c r="B219" s="131"/>
    </row>
    <row r="220">
      <c r="B220" s="131"/>
    </row>
    <row r="221">
      <c r="B221" s="131"/>
    </row>
    <row r="222">
      <c r="B222" s="131"/>
    </row>
    <row r="223">
      <c r="B223" s="131"/>
    </row>
    <row r="224">
      <c r="B224" s="131"/>
    </row>
    <row r="225">
      <c r="B225" s="131"/>
    </row>
    <row r="226">
      <c r="B226" s="131"/>
    </row>
    <row r="227">
      <c r="B227" s="131"/>
    </row>
    <row r="228">
      <c r="B228" s="131"/>
    </row>
    <row r="229">
      <c r="B229" s="131"/>
    </row>
    <row r="230">
      <c r="B230" s="131"/>
    </row>
    <row r="231">
      <c r="B231" s="131"/>
    </row>
    <row r="232">
      <c r="B232" s="131"/>
    </row>
    <row r="233">
      <c r="B233" s="131"/>
    </row>
    <row r="234">
      <c r="B234" s="131"/>
    </row>
    <row r="235">
      <c r="B235" s="131"/>
    </row>
    <row r="236">
      <c r="B236" s="131"/>
    </row>
    <row r="237">
      <c r="B237" s="131"/>
    </row>
    <row r="238">
      <c r="B238" s="131"/>
    </row>
    <row r="239">
      <c r="B239" s="131"/>
    </row>
    <row r="240">
      <c r="B240" s="131"/>
    </row>
    <row r="241">
      <c r="B241" s="131"/>
    </row>
    <row r="242">
      <c r="B242" s="131"/>
    </row>
    <row r="243">
      <c r="B243" s="131"/>
    </row>
    <row r="244">
      <c r="B244" s="131"/>
    </row>
    <row r="245">
      <c r="B245" s="131"/>
    </row>
    <row r="246">
      <c r="B246" s="131"/>
    </row>
    <row r="247">
      <c r="B247" s="131"/>
    </row>
    <row r="248">
      <c r="B248" s="131"/>
    </row>
    <row r="249">
      <c r="B249" s="131"/>
    </row>
    <row r="250">
      <c r="B250" s="131"/>
    </row>
    <row r="251">
      <c r="B251" s="131"/>
    </row>
    <row r="252">
      <c r="B252" s="131"/>
    </row>
    <row r="253">
      <c r="B253" s="131"/>
    </row>
    <row r="254">
      <c r="B254" s="131"/>
    </row>
    <row r="255">
      <c r="B255" s="131"/>
    </row>
    <row r="256">
      <c r="B256" s="131"/>
    </row>
    <row r="257">
      <c r="B257" s="131"/>
    </row>
    <row r="258">
      <c r="B258" s="131"/>
    </row>
    <row r="259">
      <c r="B259" s="131"/>
    </row>
    <row r="260">
      <c r="B260" s="131"/>
    </row>
    <row r="261">
      <c r="B261" s="131"/>
    </row>
    <row r="262">
      <c r="B262" s="131"/>
    </row>
    <row r="263">
      <c r="B263" s="131"/>
    </row>
    <row r="264">
      <c r="B264" s="131"/>
    </row>
    <row r="265">
      <c r="B265" s="131"/>
    </row>
    <row r="266">
      <c r="B266" s="131"/>
    </row>
    <row r="267">
      <c r="B267" s="131"/>
    </row>
    <row r="268">
      <c r="B268" s="131"/>
    </row>
    <row r="269">
      <c r="B269" s="131"/>
    </row>
    <row r="270">
      <c r="B270" s="131"/>
    </row>
    <row r="271">
      <c r="B271" s="131"/>
    </row>
    <row r="272">
      <c r="B272" s="131"/>
    </row>
    <row r="273">
      <c r="B273" s="131"/>
    </row>
    <row r="274">
      <c r="B274" s="131"/>
    </row>
    <row r="275">
      <c r="B275" s="131"/>
    </row>
    <row r="276">
      <c r="B276" s="131"/>
    </row>
    <row r="277">
      <c r="B277" s="131"/>
    </row>
    <row r="278">
      <c r="B278" s="131"/>
    </row>
    <row r="279">
      <c r="B279" s="131"/>
    </row>
    <row r="280">
      <c r="B280" s="131"/>
    </row>
    <row r="281">
      <c r="B281" s="131"/>
    </row>
    <row r="282">
      <c r="B282" s="131"/>
    </row>
    <row r="283">
      <c r="B283" s="131"/>
    </row>
    <row r="284">
      <c r="B284" s="131"/>
    </row>
    <row r="285">
      <c r="B285" s="131"/>
    </row>
    <row r="286">
      <c r="B286" s="131"/>
    </row>
    <row r="287">
      <c r="B287" s="131"/>
    </row>
    <row r="288">
      <c r="B288" s="131"/>
    </row>
    <row r="289">
      <c r="B289" s="131"/>
    </row>
    <row r="290">
      <c r="B290" s="131"/>
    </row>
    <row r="291">
      <c r="B291" s="131"/>
    </row>
    <row r="292">
      <c r="B292" s="131"/>
    </row>
    <row r="293">
      <c r="B293" s="131"/>
    </row>
    <row r="294">
      <c r="B294" s="131"/>
    </row>
    <row r="295">
      <c r="B295" s="131"/>
    </row>
    <row r="296">
      <c r="B296" s="131"/>
    </row>
    <row r="297">
      <c r="B297" s="131"/>
    </row>
    <row r="298">
      <c r="B298" s="131"/>
    </row>
    <row r="299">
      <c r="B299" s="131"/>
    </row>
    <row r="300">
      <c r="B300" s="131"/>
    </row>
    <row r="301">
      <c r="B301" s="131"/>
    </row>
    <row r="302">
      <c r="B302" s="131"/>
    </row>
    <row r="303">
      <c r="B303" s="131"/>
    </row>
    <row r="304">
      <c r="B304" s="131"/>
    </row>
    <row r="305">
      <c r="B305" s="131"/>
    </row>
    <row r="306">
      <c r="B306" s="131"/>
    </row>
    <row r="307">
      <c r="B307" s="131"/>
    </row>
    <row r="308">
      <c r="B308" s="131"/>
    </row>
    <row r="309">
      <c r="B309" s="131"/>
    </row>
    <row r="310">
      <c r="B310" s="131"/>
    </row>
    <row r="311">
      <c r="B311" s="131"/>
    </row>
    <row r="312">
      <c r="B312" s="131"/>
    </row>
    <row r="313">
      <c r="B313" s="131"/>
    </row>
    <row r="314">
      <c r="B314" s="131"/>
    </row>
    <row r="315">
      <c r="B315" s="131"/>
    </row>
    <row r="316">
      <c r="B316" s="131"/>
    </row>
    <row r="317">
      <c r="B317" s="131"/>
    </row>
    <row r="318">
      <c r="B318" s="131"/>
    </row>
    <row r="319">
      <c r="B319" s="131"/>
    </row>
    <row r="320">
      <c r="B320" s="131"/>
    </row>
    <row r="321">
      <c r="B321" s="131"/>
    </row>
    <row r="322">
      <c r="B322" s="131"/>
    </row>
    <row r="323">
      <c r="B323" s="131"/>
    </row>
    <row r="324">
      <c r="B324" s="131"/>
    </row>
    <row r="325">
      <c r="B325" s="131"/>
    </row>
    <row r="326">
      <c r="B326" s="131"/>
    </row>
    <row r="327">
      <c r="B327" s="131"/>
    </row>
    <row r="328">
      <c r="B328" s="131"/>
    </row>
    <row r="329">
      <c r="B329" s="131"/>
    </row>
    <row r="330">
      <c r="B330" s="131"/>
    </row>
    <row r="331">
      <c r="B331" s="131"/>
    </row>
    <row r="332">
      <c r="B332" s="131"/>
    </row>
    <row r="333">
      <c r="B333" s="131"/>
    </row>
    <row r="334">
      <c r="B334" s="131"/>
    </row>
    <row r="335">
      <c r="B335" s="131"/>
    </row>
    <row r="336">
      <c r="B336" s="131"/>
    </row>
    <row r="337">
      <c r="B337" s="131"/>
    </row>
    <row r="338">
      <c r="B338" s="131"/>
    </row>
    <row r="339">
      <c r="B339" s="131"/>
    </row>
    <row r="340">
      <c r="B340" s="131"/>
    </row>
    <row r="341">
      <c r="B341" s="131"/>
    </row>
    <row r="342">
      <c r="B342" s="131"/>
    </row>
    <row r="343">
      <c r="B343" s="131"/>
    </row>
    <row r="344">
      <c r="B344" s="131"/>
    </row>
    <row r="345">
      <c r="B345" s="131"/>
    </row>
    <row r="346">
      <c r="B346" s="131"/>
    </row>
    <row r="347">
      <c r="B347" s="131"/>
    </row>
    <row r="348">
      <c r="B348" s="131"/>
    </row>
    <row r="349">
      <c r="B349" s="131"/>
    </row>
    <row r="350">
      <c r="B350" s="131"/>
    </row>
    <row r="351">
      <c r="B351" s="131"/>
    </row>
    <row r="352">
      <c r="B352" s="131"/>
    </row>
    <row r="353">
      <c r="B353" s="131"/>
    </row>
    <row r="354">
      <c r="B354" s="131"/>
    </row>
    <row r="355">
      <c r="B355" s="131"/>
    </row>
    <row r="356">
      <c r="B356" s="131"/>
    </row>
    <row r="357">
      <c r="B357" s="131"/>
    </row>
    <row r="358">
      <c r="B358" s="131"/>
    </row>
    <row r="359">
      <c r="B359" s="131"/>
    </row>
    <row r="360">
      <c r="B360" s="131"/>
    </row>
    <row r="361">
      <c r="B361" s="131"/>
    </row>
    <row r="362">
      <c r="B362" s="131"/>
    </row>
    <row r="363">
      <c r="B363" s="131"/>
    </row>
    <row r="364">
      <c r="B364" s="131"/>
    </row>
    <row r="365">
      <c r="B365" s="131"/>
    </row>
    <row r="366">
      <c r="B366" s="131"/>
    </row>
    <row r="367">
      <c r="B367" s="131"/>
    </row>
    <row r="368">
      <c r="B368" s="131"/>
    </row>
    <row r="369">
      <c r="B369" s="131"/>
    </row>
    <row r="370">
      <c r="B370" s="131"/>
    </row>
    <row r="371">
      <c r="B371" s="131"/>
    </row>
    <row r="372">
      <c r="B372" s="131"/>
    </row>
    <row r="373">
      <c r="B373" s="131"/>
    </row>
    <row r="374">
      <c r="B374" s="131"/>
    </row>
    <row r="375">
      <c r="B375" s="131"/>
    </row>
    <row r="376">
      <c r="B376" s="131"/>
    </row>
    <row r="377">
      <c r="B377" s="131"/>
    </row>
    <row r="378">
      <c r="B378" s="131"/>
    </row>
    <row r="379">
      <c r="B379" s="131"/>
    </row>
    <row r="380">
      <c r="B380" s="131"/>
    </row>
    <row r="381">
      <c r="B381" s="131"/>
    </row>
    <row r="382">
      <c r="B382" s="131"/>
    </row>
    <row r="383">
      <c r="B383" s="131"/>
    </row>
    <row r="384">
      <c r="B384" s="131"/>
    </row>
    <row r="385">
      <c r="B385" s="131"/>
    </row>
    <row r="386">
      <c r="B386" s="131"/>
    </row>
    <row r="387">
      <c r="B387" s="131"/>
    </row>
    <row r="388">
      <c r="B388" s="131"/>
    </row>
    <row r="389">
      <c r="B389" s="131"/>
    </row>
    <row r="390">
      <c r="B390" s="131"/>
    </row>
    <row r="391">
      <c r="B391" s="131"/>
    </row>
    <row r="392">
      <c r="B392" s="131"/>
    </row>
    <row r="393">
      <c r="B393" s="131"/>
    </row>
    <row r="394">
      <c r="B394" s="131"/>
    </row>
    <row r="395">
      <c r="B395" s="131"/>
    </row>
    <row r="396">
      <c r="B396" s="131"/>
    </row>
    <row r="397">
      <c r="B397" s="131"/>
    </row>
    <row r="398">
      <c r="B398" s="131"/>
    </row>
    <row r="399">
      <c r="B399" s="131"/>
    </row>
    <row r="400">
      <c r="B400" s="131"/>
    </row>
    <row r="401">
      <c r="B401" s="131"/>
    </row>
    <row r="402">
      <c r="B402" s="131"/>
    </row>
    <row r="403">
      <c r="B403" s="131"/>
    </row>
    <row r="404">
      <c r="B404" s="131"/>
    </row>
    <row r="405">
      <c r="B405" s="131"/>
    </row>
    <row r="406">
      <c r="B406" s="131"/>
    </row>
    <row r="407">
      <c r="B407" s="131"/>
    </row>
    <row r="408">
      <c r="B408" s="131"/>
    </row>
    <row r="409">
      <c r="B409" s="131"/>
    </row>
    <row r="410">
      <c r="B410" s="131"/>
    </row>
    <row r="411">
      <c r="B411" s="131"/>
    </row>
    <row r="412">
      <c r="B412" s="131"/>
    </row>
    <row r="413">
      <c r="B413" s="131"/>
    </row>
    <row r="414">
      <c r="B414" s="131"/>
    </row>
    <row r="415">
      <c r="B415" s="131"/>
    </row>
    <row r="416">
      <c r="B416" s="131"/>
    </row>
    <row r="417">
      <c r="B417" s="131"/>
    </row>
    <row r="418">
      <c r="B418" s="131"/>
    </row>
    <row r="419">
      <c r="B419" s="131"/>
    </row>
    <row r="420">
      <c r="B420" s="131"/>
    </row>
    <row r="421">
      <c r="B421" s="131"/>
    </row>
    <row r="422">
      <c r="B422" s="131"/>
    </row>
    <row r="423">
      <c r="B423" s="131"/>
    </row>
    <row r="424">
      <c r="B424" s="131"/>
    </row>
    <row r="425">
      <c r="B425" s="131"/>
    </row>
    <row r="426">
      <c r="B426" s="131"/>
    </row>
    <row r="427">
      <c r="B427" s="131"/>
    </row>
    <row r="428">
      <c r="B428" s="131"/>
    </row>
    <row r="429">
      <c r="B429" s="131"/>
    </row>
    <row r="430">
      <c r="B430" s="131"/>
    </row>
    <row r="431">
      <c r="B431" s="131"/>
    </row>
    <row r="432">
      <c r="B432" s="131"/>
    </row>
    <row r="433">
      <c r="B433" s="131"/>
    </row>
    <row r="434">
      <c r="B434" s="131"/>
    </row>
    <row r="435">
      <c r="B435" s="131"/>
    </row>
    <row r="436">
      <c r="B436" s="131"/>
    </row>
    <row r="437">
      <c r="B437" s="131"/>
    </row>
    <row r="438">
      <c r="B438" s="131"/>
    </row>
    <row r="439">
      <c r="B439" s="131"/>
    </row>
    <row r="440">
      <c r="B440" s="131"/>
    </row>
    <row r="441">
      <c r="B441" s="131"/>
    </row>
    <row r="442">
      <c r="B442" s="131"/>
    </row>
    <row r="443">
      <c r="B443" s="131"/>
    </row>
    <row r="444">
      <c r="B444" s="131"/>
    </row>
    <row r="445">
      <c r="B445" s="131"/>
    </row>
    <row r="446">
      <c r="B446" s="131"/>
    </row>
    <row r="447">
      <c r="B447" s="131"/>
    </row>
    <row r="448">
      <c r="B448" s="131"/>
    </row>
    <row r="449">
      <c r="B449" s="131"/>
    </row>
    <row r="450">
      <c r="B450" s="131"/>
    </row>
    <row r="451">
      <c r="B451" s="131"/>
    </row>
    <row r="452">
      <c r="B452" s="131"/>
    </row>
    <row r="453">
      <c r="B453" s="131"/>
    </row>
    <row r="454">
      <c r="B454" s="131"/>
    </row>
    <row r="455">
      <c r="B455" s="131"/>
    </row>
    <row r="456">
      <c r="B456" s="131"/>
    </row>
    <row r="457">
      <c r="B457" s="131"/>
    </row>
    <row r="458">
      <c r="B458" s="131"/>
    </row>
    <row r="459">
      <c r="B459" s="131"/>
    </row>
    <row r="460">
      <c r="B460" s="131"/>
    </row>
    <row r="461">
      <c r="B461" s="131"/>
    </row>
    <row r="462">
      <c r="B462" s="131"/>
    </row>
    <row r="463">
      <c r="B463" s="131"/>
    </row>
    <row r="464">
      <c r="B464" s="131"/>
    </row>
    <row r="465">
      <c r="B465" s="131"/>
    </row>
    <row r="466">
      <c r="B466" s="131"/>
    </row>
    <row r="467">
      <c r="B467" s="131"/>
    </row>
    <row r="468">
      <c r="B468" s="131"/>
    </row>
    <row r="469">
      <c r="B469" s="131"/>
    </row>
    <row r="470">
      <c r="B470" s="131"/>
    </row>
    <row r="471">
      <c r="B471" s="131"/>
    </row>
    <row r="472">
      <c r="B472" s="131"/>
    </row>
    <row r="473">
      <c r="B473" s="131"/>
    </row>
    <row r="474">
      <c r="B474" s="131"/>
    </row>
    <row r="475">
      <c r="B475" s="131"/>
    </row>
    <row r="476">
      <c r="B476" s="131"/>
    </row>
    <row r="477">
      <c r="B477" s="131"/>
    </row>
    <row r="478">
      <c r="B478" s="131"/>
    </row>
    <row r="479">
      <c r="B479" s="131"/>
    </row>
    <row r="480">
      <c r="B480" s="131"/>
    </row>
    <row r="481">
      <c r="B481" s="131"/>
    </row>
    <row r="482">
      <c r="B482" s="131"/>
    </row>
    <row r="483">
      <c r="B483" s="131"/>
    </row>
    <row r="484">
      <c r="B484" s="131"/>
    </row>
    <row r="485">
      <c r="B485" s="131"/>
    </row>
    <row r="486">
      <c r="B486" s="131"/>
    </row>
    <row r="487">
      <c r="B487" s="131"/>
    </row>
    <row r="488">
      <c r="B488" s="131"/>
    </row>
    <row r="489">
      <c r="B489" s="131"/>
    </row>
    <row r="490">
      <c r="B490" s="131"/>
    </row>
    <row r="491">
      <c r="B491" s="131"/>
    </row>
    <row r="492">
      <c r="B492" s="131"/>
    </row>
    <row r="493">
      <c r="B493" s="131"/>
    </row>
    <row r="494">
      <c r="B494" s="131"/>
    </row>
    <row r="495">
      <c r="B495" s="131"/>
    </row>
    <row r="496">
      <c r="B496" s="131"/>
    </row>
    <row r="497">
      <c r="B497" s="131"/>
    </row>
    <row r="498">
      <c r="B498" s="131"/>
    </row>
    <row r="499">
      <c r="B499" s="131"/>
    </row>
    <row r="500">
      <c r="B500" s="131"/>
    </row>
    <row r="501">
      <c r="B501" s="131"/>
    </row>
    <row r="502">
      <c r="B502" s="131"/>
    </row>
    <row r="503">
      <c r="B503" s="131"/>
    </row>
    <row r="504">
      <c r="B504" s="131"/>
    </row>
    <row r="505">
      <c r="B505" s="131"/>
    </row>
    <row r="506">
      <c r="B506" s="131"/>
    </row>
    <row r="507">
      <c r="B507" s="131"/>
    </row>
    <row r="508">
      <c r="B508" s="131"/>
    </row>
    <row r="509">
      <c r="B509" s="131"/>
    </row>
    <row r="510">
      <c r="B510" s="131"/>
    </row>
    <row r="511">
      <c r="B511" s="131"/>
    </row>
    <row r="512">
      <c r="B512" s="131"/>
    </row>
    <row r="513">
      <c r="B513" s="131"/>
    </row>
    <row r="514">
      <c r="B514" s="131"/>
    </row>
    <row r="515">
      <c r="B515" s="131"/>
    </row>
    <row r="516">
      <c r="B516" s="131"/>
    </row>
    <row r="517">
      <c r="B517" s="131"/>
    </row>
    <row r="518">
      <c r="B518" s="131"/>
    </row>
    <row r="519">
      <c r="B519" s="131"/>
    </row>
    <row r="520">
      <c r="B520" s="131"/>
    </row>
    <row r="521">
      <c r="B521" s="131"/>
    </row>
    <row r="522">
      <c r="B522" s="131"/>
    </row>
    <row r="523">
      <c r="B523" s="131"/>
    </row>
    <row r="524">
      <c r="B524" s="131"/>
    </row>
    <row r="525">
      <c r="B525" s="131"/>
    </row>
    <row r="526">
      <c r="B526" s="131"/>
    </row>
    <row r="527">
      <c r="B527" s="131"/>
    </row>
    <row r="528">
      <c r="B528" s="131"/>
    </row>
    <row r="529">
      <c r="B529" s="131"/>
    </row>
    <row r="530">
      <c r="B530" s="131"/>
    </row>
    <row r="531">
      <c r="B531" s="131"/>
    </row>
    <row r="532">
      <c r="B532" s="131"/>
    </row>
    <row r="533">
      <c r="B533" s="131"/>
    </row>
    <row r="534">
      <c r="B534" s="131"/>
    </row>
    <row r="535">
      <c r="B535" s="131"/>
    </row>
    <row r="536">
      <c r="B536" s="131"/>
    </row>
    <row r="537">
      <c r="B537" s="131"/>
    </row>
    <row r="538">
      <c r="B538" s="131"/>
    </row>
    <row r="539">
      <c r="B539" s="131"/>
    </row>
    <row r="540">
      <c r="B540" s="131"/>
    </row>
    <row r="541">
      <c r="B541" s="131"/>
    </row>
    <row r="542">
      <c r="B542" s="131"/>
    </row>
    <row r="543">
      <c r="B543" s="131"/>
    </row>
    <row r="544">
      <c r="B544" s="131"/>
    </row>
    <row r="545">
      <c r="B545" s="131"/>
    </row>
    <row r="546">
      <c r="B546" s="131"/>
    </row>
    <row r="547">
      <c r="B547" s="131"/>
    </row>
    <row r="548">
      <c r="B548" s="131"/>
    </row>
    <row r="549">
      <c r="B549" s="131"/>
    </row>
    <row r="550">
      <c r="B550" s="131"/>
    </row>
    <row r="551">
      <c r="B551" s="131"/>
    </row>
    <row r="552">
      <c r="B552" s="131"/>
    </row>
    <row r="553">
      <c r="B553" s="131"/>
    </row>
    <row r="554">
      <c r="B554" s="131"/>
    </row>
    <row r="555">
      <c r="B555" s="131"/>
    </row>
    <row r="556">
      <c r="B556" s="131"/>
    </row>
    <row r="557">
      <c r="B557" s="131"/>
    </row>
    <row r="558">
      <c r="B558" s="131"/>
    </row>
    <row r="559">
      <c r="B559" s="131"/>
    </row>
    <row r="560">
      <c r="B560" s="131"/>
    </row>
    <row r="561">
      <c r="B561" s="131"/>
    </row>
    <row r="562">
      <c r="B562" s="131"/>
    </row>
    <row r="563">
      <c r="B563" s="131"/>
    </row>
    <row r="564">
      <c r="B564" s="131"/>
    </row>
    <row r="565">
      <c r="B565" s="131"/>
    </row>
    <row r="566">
      <c r="B566" s="131"/>
    </row>
    <row r="567">
      <c r="B567" s="131"/>
    </row>
    <row r="568">
      <c r="B568" s="131"/>
    </row>
    <row r="569">
      <c r="B569" s="131"/>
    </row>
    <row r="570">
      <c r="B570" s="131"/>
    </row>
    <row r="571">
      <c r="B571" s="131"/>
    </row>
    <row r="572">
      <c r="B572" s="131"/>
    </row>
    <row r="573">
      <c r="B573" s="131"/>
    </row>
    <row r="574">
      <c r="B574" s="131"/>
    </row>
    <row r="575">
      <c r="B575" s="131"/>
    </row>
    <row r="576">
      <c r="B576" s="131"/>
    </row>
    <row r="577">
      <c r="B577" s="131"/>
    </row>
    <row r="578">
      <c r="B578" s="131"/>
    </row>
    <row r="579">
      <c r="B579" s="131"/>
    </row>
    <row r="580">
      <c r="B580" s="131"/>
    </row>
    <row r="581">
      <c r="B581" s="131"/>
    </row>
    <row r="582">
      <c r="B582" s="131"/>
    </row>
    <row r="583">
      <c r="B583" s="131"/>
    </row>
    <row r="584">
      <c r="B584" s="131"/>
    </row>
    <row r="585">
      <c r="B585" s="131"/>
    </row>
    <row r="586">
      <c r="B586" s="131"/>
    </row>
    <row r="587">
      <c r="B587" s="131"/>
    </row>
    <row r="588">
      <c r="B588" s="131"/>
    </row>
    <row r="589">
      <c r="B589" s="131"/>
    </row>
    <row r="590">
      <c r="B590" s="131"/>
    </row>
    <row r="591">
      <c r="B591" s="131"/>
    </row>
    <row r="592">
      <c r="B592" s="131"/>
    </row>
    <row r="593">
      <c r="B593" s="131"/>
    </row>
    <row r="594">
      <c r="B594" s="131"/>
    </row>
    <row r="595">
      <c r="B595" s="131"/>
    </row>
    <row r="596">
      <c r="B596" s="131"/>
    </row>
    <row r="597">
      <c r="B597" s="131"/>
    </row>
    <row r="598">
      <c r="B598" s="131"/>
    </row>
    <row r="599">
      <c r="B599" s="131"/>
    </row>
    <row r="600">
      <c r="B600" s="131"/>
    </row>
    <row r="601">
      <c r="B601" s="131"/>
    </row>
    <row r="602">
      <c r="B602" s="131"/>
    </row>
    <row r="603">
      <c r="B603" s="131"/>
    </row>
    <row r="604">
      <c r="B604" s="131"/>
    </row>
    <row r="605">
      <c r="B605" s="131"/>
    </row>
    <row r="606">
      <c r="B606" s="131"/>
    </row>
    <row r="607">
      <c r="B607" s="131"/>
    </row>
    <row r="608">
      <c r="B608" s="131"/>
    </row>
    <row r="609">
      <c r="B609" s="131"/>
    </row>
    <row r="610">
      <c r="B610" s="131"/>
    </row>
    <row r="611">
      <c r="B611" s="131"/>
    </row>
    <row r="612">
      <c r="B612" s="131"/>
    </row>
    <row r="613">
      <c r="B613" s="131"/>
    </row>
    <row r="614">
      <c r="B614" s="131"/>
    </row>
    <row r="615">
      <c r="B615" s="131"/>
    </row>
    <row r="616">
      <c r="B616" s="131"/>
    </row>
    <row r="617">
      <c r="B617" s="131"/>
    </row>
    <row r="618">
      <c r="B618" s="131"/>
    </row>
    <row r="619">
      <c r="B619" s="131"/>
    </row>
    <row r="620">
      <c r="B620" s="131"/>
    </row>
    <row r="621">
      <c r="B621" s="131"/>
    </row>
    <row r="622">
      <c r="B622" s="131"/>
    </row>
    <row r="623">
      <c r="B623" s="131"/>
    </row>
    <row r="624">
      <c r="B624" s="131"/>
    </row>
    <row r="625">
      <c r="B625" s="131"/>
    </row>
    <row r="626">
      <c r="B626" s="131"/>
    </row>
    <row r="627">
      <c r="B627" s="131"/>
    </row>
    <row r="628">
      <c r="B628" s="131"/>
    </row>
    <row r="629">
      <c r="B629" s="131"/>
    </row>
    <row r="630">
      <c r="B630" s="131"/>
    </row>
    <row r="631">
      <c r="B631" s="131"/>
    </row>
    <row r="632">
      <c r="B632" s="131"/>
    </row>
    <row r="633">
      <c r="B633" s="131"/>
    </row>
    <row r="634">
      <c r="B634" s="131"/>
    </row>
    <row r="635">
      <c r="B635" s="131"/>
    </row>
    <row r="636">
      <c r="B636" s="131"/>
    </row>
    <row r="637">
      <c r="B637" s="131"/>
    </row>
    <row r="638">
      <c r="B638" s="131"/>
    </row>
    <row r="639">
      <c r="B639" s="131"/>
    </row>
    <row r="640">
      <c r="B640" s="131"/>
    </row>
    <row r="641">
      <c r="B641" s="131"/>
    </row>
    <row r="642">
      <c r="B642" s="131"/>
    </row>
    <row r="643">
      <c r="B643" s="131"/>
    </row>
    <row r="644">
      <c r="B644" s="131"/>
    </row>
    <row r="645">
      <c r="B645" s="131"/>
    </row>
    <row r="646">
      <c r="B646" s="131"/>
    </row>
    <row r="647">
      <c r="B647" s="131"/>
    </row>
    <row r="648">
      <c r="B648" s="131"/>
    </row>
    <row r="649">
      <c r="B649" s="131"/>
    </row>
    <row r="650">
      <c r="B650" s="131"/>
    </row>
    <row r="651">
      <c r="B651" s="131"/>
    </row>
    <row r="652">
      <c r="B652" s="131"/>
    </row>
    <row r="653">
      <c r="B653" s="131"/>
    </row>
    <row r="654">
      <c r="B654" s="131"/>
    </row>
    <row r="655">
      <c r="B655" s="131"/>
    </row>
    <row r="656">
      <c r="B656" s="131"/>
    </row>
    <row r="657">
      <c r="B657" s="131"/>
    </row>
    <row r="658">
      <c r="B658" s="131"/>
    </row>
    <row r="659">
      <c r="B659" s="131"/>
    </row>
    <row r="660">
      <c r="B660" s="131"/>
    </row>
    <row r="661">
      <c r="B661" s="131"/>
    </row>
    <row r="662">
      <c r="B662" s="131"/>
    </row>
    <row r="663">
      <c r="B663" s="131"/>
    </row>
    <row r="664">
      <c r="B664" s="131"/>
    </row>
    <row r="665">
      <c r="B665" s="131"/>
    </row>
    <row r="666">
      <c r="B666" s="131"/>
    </row>
    <row r="667">
      <c r="B667" s="131"/>
    </row>
    <row r="668">
      <c r="B668" s="131"/>
    </row>
    <row r="669">
      <c r="B669" s="131"/>
    </row>
    <row r="670">
      <c r="B670" s="131"/>
    </row>
    <row r="671">
      <c r="B671" s="131"/>
    </row>
    <row r="672">
      <c r="B672" s="131"/>
    </row>
    <row r="673">
      <c r="B673" s="131"/>
    </row>
    <row r="674">
      <c r="B674" s="131"/>
    </row>
    <row r="675">
      <c r="B675" s="131"/>
    </row>
    <row r="676">
      <c r="B676" s="131"/>
    </row>
    <row r="677">
      <c r="B677" s="131"/>
    </row>
    <row r="678">
      <c r="B678" s="131"/>
    </row>
    <row r="679">
      <c r="B679" s="131"/>
    </row>
    <row r="680">
      <c r="B680" s="131"/>
    </row>
    <row r="681">
      <c r="B681" s="131"/>
    </row>
    <row r="682">
      <c r="B682" s="131"/>
    </row>
    <row r="683">
      <c r="B683" s="131"/>
    </row>
    <row r="684">
      <c r="B684" s="131"/>
    </row>
    <row r="685">
      <c r="B685" s="131"/>
    </row>
    <row r="686">
      <c r="B686" s="131"/>
    </row>
    <row r="687">
      <c r="B687" s="131"/>
    </row>
    <row r="688">
      <c r="B688" s="131"/>
    </row>
    <row r="689">
      <c r="B689" s="131"/>
    </row>
    <row r="690">
      <c r="B690" s="131"/>
    </row>
    <row r="691">
      <c r="B691" s="131"/>
    </row>
    <row r="692">
      <c r="B692" s="131"/>
    </row>
    <row r="693">
      <c r="B693" s="131"/>
    </row>
    <row r="694">
      <c r="B694" s="131"/>
    </row>
    <row r="695">
      <c r="B695" s="131"/>
    </row>
    <row r="696">
      <c r="B696" s="131"/>
    </row>
    <row r="697">
      <c r="B697" s="131"/>
    </row>
    <row r="698">
      <c r="B698" s="131"/>
    </row>
    <row r="699">
      <c r="B699" s="131"/>
    </row>
    <row r="700">
      <c r="B700" s="131"/>
    </row>
    <row r="701">
      <c r="B701" s="131"/>
    </row>
    <row r="702">
      <c r="B702" s="131"/>
    </row>
    <row r="703">
      <c r="B703" s="131"/>
    </row>
    <row r="704">
      <c r="B704" s="131"/>
    </row>
    <row r="705">
      <c r="B705" s="131"/>
    </row>
    <row r="706">
      <c r="B706" s="131"/>
    </row>
    <row r="707">
      <c r="B707" s="131"/>
    </row>
    <row r="708">
      <c r="B708" s="131"/>
    </row>
    <row r="709">
      <c r="B709" s="131"/>
    </row>
    <row r="710">
      <c r="B710" s="131"/>
    </row>
    <row r="711">
      <c r="B711" s="131"/>
    </row>
    <row r="712">
      <c r="B712" s="131"/>
    </row>
    <row r="713">
      <c r="B713" s="131"/>
    </row>
    <row r="714">
      <c r="B714" s="131"/>
    </row>
    <row r="715">
      <c r="B715" s="131"/>
    </row>
    <row r="716">
      <c r="B716" s="131"/>
    </row>
    <row r="717">
      <c r="B717" s="131"/>
    </row>
    <row r="718">
      <c r="B718" s="131"/>
    </row>
    <row r="719">
      <c r="B719" s="131"/>
    </row>
    <row r="720">
      <c r="B720" s="131"/>
    </row>
    <row r="721">
      <c r="B721" s="131"/>
    </row>
    <row r="722">
      <c r="B722" s="131"/>
    </row>
    <row r="723">
      <c r="B723" s="131"/>
    </row>
    <row r="724">
      <c r="B724" s="131"/>
    </row>
    <row r="725">
      <c r="B725" s="131"/>
    </row>
    <row r="726">
      <c r="B726" s="131"/>
    </row>
    <row r="727">
      <c r="B727" s="131"/>
    </row>
    <row r="728">
      <c r="B728" s="131"/>
    </row>
    <row r="729">
      <c r="B729" s="131"/>
    </row>
    <row r="730">
      <c r="B730" s="131"/>
    </row>
    <row r="731">
      <c r="B731" s="131"/>
    </row>
    <row r="732">
      <c r="B732" s="131"/>
    </row>
    <row r="733">
      <c r="B733" s="131"/>
    </row>
    <row r="734">
      <c r="B734" s="131"/>
    </row>
    <row r="735">
      <c r="B735" s="131"/>
    </row>
    <row r="736">
      <c r="B736" s="131"/>
    </row>
    <row r="737">
      <c r="B737" s="131"/>
    </row>
    <row r="738">
      <c r="B738" s="131"/>
    </row>
    <row r="739">
      <c r="B739" s="131"/>
    </row>
    <row r="740">
      <c r="B740" s="131"/>
    </row>
    <row r="741">
      <c r="B741" s="131"/>
    </row>
    <row r="742">
      <c r="B742" s="131"/>
    </row>
    <row r="743">
      <c r="B743" s="131"/>
    </row>
    <row r="744">
      <c r="B744" s="131"/>
    </row>
    <row r="745">
      <c r="B745" s="131"/>
    </row>
    <row r="746">
      <c r="B746" s="131"/>
    </row>
    <row r="747">
      <c r="B747" s="131"/>
    </row>
    <row r="748">
      <c r="B748" s="131"/>
    </row>
    <row r="749">
      <c r="B749" s="131"/>
    </row>
    <row r="750">
      <c r="B750" s="131"/>
    </row>
    <row r="751">
      <c r="B751" s="131"/>
    </row>
    <row r="752">
      <c r="B752" s="131"/>
    </row>
    <row r="753">
      <c r="B753" s="131"/>
    </row>
    <row r="754">
      <c r="B754" s="131"/>
    </row>
    <row r="755">
      <c r="B755" s="131"/>
    </row>
    <row r="756">
      <c r="B756" s="131"/>
    </row>
    <row r="757">
      <c r="B757" s="131"/>
    </row>
    <row r="758">
      <c r="B758" s="131"/>
    </row>
    <row r="759">
      <c r="B759" s="131"/>
    </row>
    <row r="760">
      <c r="B760" s="131"/>
    </row>
    <row r="761">
      <c r="B761" s="131"/>
    </row>
    <row r="762">
      <c r="B762" s="131"/>
    </row>
    <row r="763">
      <c r="B763" s="131"/>
    </row>
    <row r="764">
      <c r="B764" s="131"/>
    </row>
    <row r="765">
      <c r="B765" s="131"/>
    </row>
    <row r="766">
      <c r="B766" s="131"/>
    </row>
    <row r="767">
      <c r="B767" s="131"/>
    </row>
    <row r="768">
      <c r="B768" s="131"/>
    </row>
    <row r="769">
      <c r="B769" s="131"/>
    </row>
    <row r="770">
      <c r="B770" s="131"/>
    </row>
    <row r="771">
      <c r="B771" s="131"/>
    </row>
    <row r="772">
      <c r="B772" s="131"/>
    </row>
    <row r="773">
      <c r="B773" s="131"/>
    </row>
    <row r="774">
      <c r="B774" s="131"/>
    </row>
    <row r="775">
      <c r="B775" s="131"/>
    </row>
    <row r="776">
      <c r="B776" s="131"/>
    </row>
    <row r="777">
      <c r="B777" s="131"/>
    </row>
    <row r="778">
      <c r="B778" s="131"/>
    </row>
    <row r="779">
      <c r="B779" s="131"/>
    </row>
    <row r="780">
      <c r="B780" s="131"/>
    </row>
    <row r="781">
      <c r="B781" s="131"/>
    </row>
    <row r="782">
      <c r="B782" s="131"/>
    </row>
    <row r="783">
      <c r="B783" s="131"/>
    </row>
    <row r="784">
      <c r="B784" s="131"/>
    </row>
    <row r="785">
      <c r="B785" s="131"/>
    </row>
    <row r="786">
      <c r="B786" s="131"/>
    </row>
    <row r="787">
      <c r="B787" s="131"/>
    </row>
    <row r="788">
      <c r="B788" s="131"/>
    </row>
    <row r="789">
      <c r="B789" s="131"/>
    </row>
    <row r="790">
      <c r="B790" s="131"/>
    </row>
    <row r="791">
      <c r="B791" s="131"/>
    </row>
    <row r="792">
      <c r="B792" s="131"/>
    </row>
    <row r="793">
      <c r="B793" s="131"/>
    </row>
    <row r="794">
      <c r="B794" s="131"/>
    </row>
    <row r="795">
      <c r="B795" s="131"/>
    </row>
    <row r="796">
      <c r="B796" s="131"/>
    </row>
    <row r="797">
      <c r="B797" s="131"/>
    </row>
    <row r="798">
      <c r="B798" s="131"/>
    </row>
    <row r="799">
      <c r="B799" s="131"/>
    </row>
    <row r="800">
      <c r="B800" s="131"/>
    </row>
    <row r="801">
      <c r="B801" s="131"/>
    </row>
    <row r="802">
      <c r="B802" s="131"/>
    </row>
    <row r="803">
      <c r="B803" s="131"/>
    </row>
    <row r="804">
      <c r="B804" s="131"/>
    </row>
    <row r="805">
      <c r="B805" s="131"/>
    </row>
    <row r="806">
      <c r="B806" s="131"/>
    </row>
    <row r="807">
      <c r="B807" s="131"/>
    </row>
    <row r="808">
      <c r="B808" s="131"/>
    </row>
    <row r="809">
      <c r="B809" s="131"/>
    </row>
    <row r="810">
      <c r="B810" s="131"/>
    </row>
    <row r="811">
      <c r="B811" s="131"/>
    </row>
    <row r="812">
      <c r="B812" s="131"/>
    </row>
    <row r="813">
      <c r="B813" s="131"/>
    </row>
    <row r="814">
      <c r="B814" s="131"/>
    </row>
    <row r="815">
      <c r="B815" s="131"/>
    </row>
    <row r="816">
      <c r="B816" s="131"/>
    </row>
    <row r="817">
      <c r="B817" s="131"/>
    </row>
    <row r="818">
      <c r="B818" s="131"/>
    </row>
    <row r="819">
      <c r="B819" s="131"/>
    </row>
    <row r="820">
      <c r="B820" s="131"/>
    </row>
    <row r="821">
      <c r="B821" s="131"/>
    </row>
    <row r="822">
      <c r="B822" s="131"/>
    </row>
    <row r="823">
      <c r="B823" s="131"/>
    </row>
    <row r="824">
      <c r="B824" s="131"/>
    </row>
    <row r="825">
      <c r="B825" s="131"/>
    </row>
    <row r="826">
      <c r="B826" s="131"/>
    </row>
    <row r="827">
      <c r="B827" s="131"/>
    </row>
    <row r="828">
      <c r="B828" s="131"/>
    </row>
    <row r="829">
      <c r="B829" s="131"/>
    </row>
    <row r="830">
      <c r="B830" s="131"/>
    </row>
    <row r="831">
      <c r="B831" s="131"/>
    </row>
    <row r="832">
      <c r="B832" s="131"/>
    </row>
    <row r="833">
      <c r="B833" s="131"/>
    </row>
    <row r="834">
      <c r="B834" s="131"/>
    </row>
    <row r="835">
      <c r="B835" s="131"/>
    </row>
    <row r="836">
      <c r="B836" s="131"/>
    </row>
    <row r="837">
      <c r="B837" s="131"/>
    </row>
    <row r="838">
      <c r="B838" s="131"/>
    </row>
    <row r="839">
      <c r="B839" s="131"/>
    </row>
    <row r="840">
      <c r="B840" s="131"/>
    </row>
    <row r="841">
      <c r="B841" s="131"/>
    </row>
    <row r="842">
      <c r="B842" s="131"/>
    </row>
    <row r="843">
      <c r="B843" s="131"/>
    </row>
    <row r="844">
      <c r="B844" s="131"/>
    </row>
    <row r="845">
      <c r="B845" s="131"/>
    </row>
    <row r="846">
      <c r="B846" s="131"/>
    </row>
    <row r="847">
      <c r="B847" s="131"/>
    </row>
    <row r="848">
      <c r="B848" s="131"/>
    </row>
    <row r="849">
      <c r="B849" s="131"/>
    </row>
    <row r="850">
      <c r="B850" s="131"/>
    </row>
    <row r="851">
      <c r="B851" s="131"/>
    </row>
    <row r="852">
      <c r="B852" s="131"/>
    </row>
    <row r="853">
      <c r="B853" s="131"/>
    </row>
    <row r="854">
      <c r="B854" s="131"/>
    </row>
    <row r="855">
      <c r="B855" s="131"/>
    </row>
    <row r="856">
      <c r="B856" s="131"/>
    </row>
    <row r="857">
      <c r="B857" s="131"/>
    </row>
    <row r="858">
      <c r="B858" s="131"/>
    </row>
    <row r="859">
      <c r="B859" s="131"/>
    </row>
    <row r="860">
      <c r="B860" s="131"/>
    </row>
    <row r="861">
      <c r="B861" s="131"/>
    </row>
    <row r="862">
      <c r="B862" s="131"/>
    </row>
    <row r="863">
      <c r="B863" s="131"/>
    </row>
    <row r="864">
      <c r="B864" s="131"/>
    </row>
    <row r="865">
      <c r="B865" s="131"/>
    </row>
    <row r="866">
      <c r="B866" s="131"/>
    </row>
    <row r="867">
      <c r="B867" s="131"/>
    </row>
    <row r="868">
      <c r="B868" s="131"/>
    </row>
    <row r="869">
      <c r="B869" s="131"/>
    </row>
    <row r="870">
      <c r="B870" s="131"/>
    </row>
    <row r="871">
      <c r="B871" s="131"/>
    </row>
    <row r="872">
      <c r="B872" s="131"/>
    </row>
    <row r="873">
      <c r="B873" s="131"/>
    </row>
    <row r="874">
      <c r="B874" s="131"/>
    </row>
    <row r="875">
      <c r="B875" s="131"/>
    </row>
    <row r="876">
      <c r="B876" s="131"/>
    </row>
    <row r="877">
      <c r="B877" s="131"/>
    </row>
    <row r="878">
      <c r="B878" s="131"/>
    </row>
    <row r="879">
      <c r="B879" s="131"/>
    </row>
    <row r="880">
      <c r="B880" s="131"/>
    </row>
    <row r="881">
      <c r="B881" s="131"/>
    </row>
    <row r="882">
      <c r="B882" s="131"/>
    </row>
    <row r="883">
      <c r="B883" s="131"/>
    </row>
    <row r="884">
      <c r="B884" s="131"/>
    </row>
    <row r="885">
      <c r="B885" s="131"/>
    </row>
    <row r="886">
      <c r="B886" s="131"/>
    </row>
    <row r="887">
      <c r="B887" s="131"/>
    </row>
    <row r="888">
      <c r="B888" s="131"/>
    </row>
    <row r="889">
      <c r="B889" s="131"/>
    </row>
    <row r="890">
      <c r="B890" s="131"/>
    </row>
    <row r="891">
      <c r="B891" s="131"/>
    </row>
    <row r="892">
      <c r="B892" s="131"/>
    </row>
    <row r="893">
      <c r="B893" s="131"/>
    </row>
    <row r="894">
      <c r="B894" s="131"/>
    </row>
    <row r="895">
      <c r="B895" s="131"/>
    </row>
    <row r="896">
      <c r="B896" s="131"/>
    </row>
    <row r="897">
      <c r="B897" s="131"/>
    </row>
    <row r="898">
      <c r="B898" s="131"/>
    </row>
    <row r="899">
      <c r="B899" s="131"/>
    </row>
    <row r="900">
      <c r="B900" s="131"/>
    </row>
    <row r="901">
      <c r="B901" s="131"/>
    </row>
    <row r="902">
      <c r="B902" s="131"/>
    </row>
    <row r="903">
      <c r="B903" s="131"/>
    </row>
    <row r="904">
      <c r="B904" s="131"/>
    </row>
    <row r="905">
      <c r="B905" s="131"/>
    </row>
    <row r="906">
      <c r="B906" s="131"/>
    </row>
    <row r="907">
      <c r="B907" s="131"/>
    </row>
    <row r="908">
      <c r="B908" s="131"/>
    </row>
    <row r="909">
      <c r="B909" s="131"/>
    </row>
    <row r="910">
      <c r="B910" s="131"/>
    </row>
    <row r="911">
      <c r="B911" s="131"/>
    </row>
    <row r="912">
      <c r="B912" s="131"/>
    </row>
    <row r="913">
      <c r="B913" s="131"/>
    </row>
    <row r="914">
      <c r="B914" s="131"/>
    </row>
    <row r="915">
      <c r="B915" s="131"/>
    </row>
    <row r="916">
      <c r="B916" s="131"/>
    </row>
    <row r="917">
      <c r="B917" s="131"/>
    </row>
    <row r="918">
      <c r="B918" s="131"/>
    </row>
    <row r="919">
      <c r="B919" s="131"/>
    </row>
    <row r="920">
      <c r="B920" s="131"/>
    </row>
    <row r="921">
      <c r="B921" s="131"/>
    </row>
    <row r="922">
      <c r="B922" s="131"/>
    </row>
    <row r="923">
      <c r="B923" s="131"/>
    </row>
    <row r="924">
      <c r="B924" s="131"/>
    </row>
    <row r="925">
      <c r="B925" s="131"/>
    </row>
    <row r="926">
      <c r="B926" s="131"/>
    </row>
    <row r="927">
      <c r="B927" s="131"/>
    </row>
    <row r="928">
      <c r="B928" s="131"/>
    </row>
    <row r="929">
      <c r="B929" s="131"/>
    </row>
    <row r="930">
      <c r="B930" s="131"/>
    </row>
    <row r="931">
      <c r="B931" s="131"/>
    </row>
    <row r="932">
      <c r="B932" s="131"/>
    </row>
    <row r="933">
      <c r="B933" s="131"/>
    </row>
    <row r="934">
      <c r="B934" s="131"/>
    </row>
    <row r="935">
      <c r="B935" s="131"/>
    </row>
    <row r="936">
      <c r="B936" s="131"/>
    </row>
    <row r="937">
      <c r="B937" s="131"/>
    </row>
    <row r="938">
      <c r="B938" s="131"/>
    </row>
    <row r="939">
      <c r="B939" s="131"/>
    </row>
    <row r="940">
      <c r="B940" s="131"/>
    </row>
    <row r="941">
      <c r="B941" s="131"/>
    </row>
    <row r="942">
      <c r="B942" s="131"/>
    </row>
    <row r="943">
      <c r="B943" s="131"/>
    </row>
    <row r="944">
      <c r="B944" s="131"/>
    </row>
    <row r="945">
      <c r="B945" s="131"/>
    </row>
    <row r="946">
      <c r="B946" s="131"/>
    </row>
    <row r="947">
      <c r="B947" s="131"/>
    </row>
    <row r="948">
      <c r="B948" s="131"/>
    </row>
    <row r="949">
      <c r="B949" s="131"/>
    </row>
    <row r="950">
      <c r="B950" s="131"/>
    </row>
    <row r="951">
      <c r="B951" s="131"/>
    </row>
    <row r="952">
      <c r="B952" s="131"/>
    </row>
    <row r="953">
      <c r="B953" s="131"/>
    </row>
    <row r="954">
      <c r="B954" s="131"/>
    </row>
    <row r="955">
      <c r="B955" s="131"/>
    </row>
    <row r="956">
      <c r="B956" s="131"/>
    </row>
    <row r="957">
      <c r="B957" s="131"/>
    </row>
    <row r="958">
      <c r="B958" s="131"/>
    </row>
    <row r="959">
      <c r="B959" s="131"/>
    </row>
    <row r="960">
      <c r="B960" s="131"/>
    </row>
    <row r="961">
      <c r="B961" s="131"/>
    </row>
    <row r="962">
      <c r="B962" s="131"/>
    </row>
    <row r="963">
      <c r="B963" s="131"/>
    </row>
    <row r="964">
      <c r="B964" s="131"/>
    </row>
    <row r="965">
      <c r="B965" s="131"/>
    </row>
    <row r="966">
      <c r="B966" s="131"/>
    </row>
    <row r="967">
      <c r="B967" s="131"/>
    </row>
    <row r="968">
      <c r="B968" s="131"/>
    </row>
    <row r="969">
      <c r="B969" s="131"/>
    </row>
    <row r="970">
      <c r="B970" s="131"/>
    </row>
    <row r="971">
      <c r="B971" s="131"/>
    </row>
    <row r="972">
      <c r="B972" s="131"/>
    </row>
    <row r="973">
      <c r="B973" s="131"/>
    </row>
    <row r="974">
      <c r="B974" s="131"/>
    </row>
    <row r="975">
      <c r="B975" s="131"/>
    </row>
    <row r="976">
      <c r="B976" s="131"/>
    </row>
    <row r="977">
      <c r="B977" s="1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18.38"/>
    <col customWidth="1" min="7" max="7" width="16.63"/>
    <col customWidth="1" min="9" max="9" width="23.13"/>
  </cols>
  <sheetData>
    <row r="1">
      <c r="A1" s="136" t="s">
        <v>3935</v>
      </c>
      <c r="B1" s="137" t="s">
        <v>4365</v>
      </c>
      <c r="C1" s="136" t="s">
        <v>5</v>
      </c>
      <c r="D1" s="136" t="s">
        <v>6</v>
      </c>
      <c r="E1" s="138" t="s">
        <v>3936</v>
      </c>
      <c r="F1" s="139" t="s">
        <v>3</v>
      </c>
      <c r="G1" s="136" t="s">
        <v>3937</v>
      </c>
      <c r="H1" s="136" t="s">
        <v>3938</v>
      </c>
      <c r="I1" s="136" t="s">
        <v>3939</v>
      </c>
      <c r="J1" s="140" t="s">
        <v>3940</v>
      </c>
      <c r="K1" s="129" t="s">
        <v>4817</v>
      </c>
      <c r="L1" s="141" t="s">
        <v>4818</v>
      </c>
      <c r="M1" s="141" t="s">
        <v>4819</v>
      </c>
      <c r="N1" s="141" t="s">
        <v>4820</v>
      </c>
      <c r="O1" s="141" t="s">
        <v>4821</v>
      </c>
      <c r="P1" s="142" t="s">
        <v>4368</v>
      </c>
      <c r="Q1" s="129" t="s">
        <v>4822</v>
      </c>
      <c r="R1" s="142" t="s">
        <v>1</v>
      </c>
      <c r="S1" s="143" t="s">
        <v>4366</v>
      </c>
      <c r="T1" s="142" t="s">
        <v>4</v>
      </c>
      <c r="U1" s="144" t="s">
        <v>4367</v>
      </c>
      <c r="V1" s="142" t="s">
        <v>4369</v>
      </c>
      <c r="W1" s="142" t="s">
        <v>4370</v>
      </c>
      <c r="X1" s="142" t="s">
        <v>4074</v>
      </c>
      <c r="Y1" s="145" t="s">
        <v>4823</v>
      </c>
    </row>
    <row r="2">
      <c r="A2" s="146" t="s">
        <v>14</v>
      </c>
      <c r="B2" s="147">
        <v>4.05315587E8</v>
      </c>
      <c r="C2" s="4" t="s">
        <v>17</v>
      </c>
      <c r="D2" s="4" t="s">
        <v>18</v>
      </c>
      <c r="E2" s="148">
        <v>2900.0</v>
      </c>
      <c r="F2" s="149">
        <v>1968.0</v>
      </c>
      <c r="G2" s="4" t="s">
        <v>19</v>
      </c>
      <c r="H2" s="4" t="s">
        <v>20</v>
      </c>
      <c r="I2" s="5" t="s">
        <v>21</v>
      </c>
      <c r="J2" s="36"/>
      <c r="L2" s="150"/>
      <c r="M2" s="150" t="s">
        <v>4824</v>
      </c>
      <c r="N2" s="150" t="s">
        <v>4824</v>
      </c>
      <c r="O2" s="150" t="s">
        <v>4824</v>
      </c>
      <c r="P2" s="151"/>
      <c r="Q2" s="26" t="s">
        <v>4825</v>
      </c>
      <c r="R2" s="4" t="s">
        <v>15</v>
      </c>
      <c r="S2" s="5" t="s">
        <v>16</v>
      </c>
      <c r="T2" s="152" t="s">
        <v>4826</v>
      </c>
      <c r="U2" s="153"/>
      <c r="V2" s="151"/>
      <c r="W2" s="151"/>
      <c r="X2" s="151"/>
    </row>
    <row r="3">
      <c r="A3" s="154" t="s">
        <v>22</v>
      </c>
      <c r="B3" s="155"/>
      <c r="C3" s="156"/>
      <c r="D3" s="156"/>
      <c r="E3" s="156"/>
      <c r="F3" s="156"/>
      <c r="G3" s="156"/>
      <c r="H3" s="156"/>
      <c r="I3" s="156"/>
      <c r="J3" s="157"/>
      <c r="L3" s="150"/>
      <c r="M3" s="150" t="s">
        <v>4824</v>
      </c>
      <c r="N3" s="150" t="s">
        <v>4824</v>
      </c>
      <c r="O3" s="150" t="s">
        <v>4824</v>
      </c>
      <c r="P3" s="156"/>
      <c r="Q3" s="26" t="s">
        <v>4825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</row>
    <row r="4">
      <c r="A4" s="146" t="s">
        <v>29</v>
      </c>
      <c r="B4" s="158">
        <v>4.04935804E8</v>
      </c>
      <c r="C4" s="159" t="s">
        <v>4827</v>
      </c>
      <c r="D4" s="4" t="s">
        <v>18</v>
      </c>
      <c r="E4" s="153"/>
      <c r="F4" s="160">
        <v>1865.0</v>
      </c>
      <c r="G4" s="161" t="s">
        <v>4828</v>
      </c>
      <c r="H4" s="4" t="s">
        <v>33</v>
      </c>
      <c r="I4" s="162" t="s">
        <v>34</v>
      </c>
      <c r="J4" s="36" t="s">
        <v>35</v>
      </c>
      <c r="L4" s="150"/>
      <c r="M4" s="150" t="s">
        <v>4824</v>
      </c>
      <c r="N4" s="150" t="s">
        <v>4824</v>
      </c>
      <c r="O4" s="150" t="s">
        <v>4824</v>
      </c>
      <c r="P4" s="151"/>
      <c r="Q4" s="26" t="s">
        <v>4825</v>
      </c>
      <c r="R4" s="4" t="s">
        <v>30</v>
      </c>
      <c r="S4" s="5" t="s">
        <v>16</v>
      </c>
      <c r="T4" s="152"/>
      <c r="U4" s="153"/>
      <c r="V4" s="151"/>
      <c r="W4" s="151"/>
      <c r="X4" s="151"/>
    </row>
    <row r="5">
      <c r="A5" s="146" t="s">
        <v>36</v>
      </c>
      <c r="B5" s="147">
        <v>4.03750721E8</v>
      </c>
      <c r="C5" s="163" t="s">
        <v>4829</v>
      </c>
      <c r="D5" s="4" t="s">
        <v>18</v>
      </c>
      <c r="E5" s="148">
        <v>2900.0</v>
      </c>
      <c r="F5" s="149">
        <v>1968.0</v>
      </c>
      <c r="G5" s="4" t="s">
        <v>40</v>
      </c>
      <c r="H5" s="4" t="s">
        <v>41</v>
      </c>
      <c r="I5" s="4" t="s">
        <v>42</v>
      </c>
      <c r="J5" s="36" t="s">
        <v>43</v>
      </c>
      <c r="L5" s="150"/>
      <c r="M5" s="150" t="s">
        <v>4830</v>
      </c>
      <c r="N5" s="150" t="s">
        <v>4824</v>
      </c>
      <c r="O5" s="150" t="s">
        <v>4824</v>
      </c>
      <c r="P5" s="151"/>
      <c r="Q5" s="26" t="s">
        <v>4831</v>
      </c>
      <c r="R5" s="4" t="s">
        <v>30</v>
      </c>
      <c r="S5" s="8" t="s">
        <v>4832</v>
      </c>
      <c r="T5" s="5"/>
      <c r="U5" s="153"/>
      <c r="V5" s="151"/>
      <c r="W5" s="151"/>
      <c r="X5" s="151"/>
    </row>
    <row r="6">
      <c r="A6" s="164" t="s">
        <v>44</v>
      </c>
      <c r="B6" s="165"/>
      <c r="C6" s="166"/>
      <c r="D6" s="166"/>
      <c r="E6" s="167"/>
      <c r="F6" s="168"/>
      <c r="G6" s="169"/>
      <c r="H6" s="169"/>
      <c r="I6" s="169"/>
      <c r="J6" s="170"/>
      <c r="L6" s="150"/>
      <c r="M6" s="150" t="s">
        <v>4824</v>
      </c>
      <c r="N6" s="150" t="s">
        <v>4824</v>
      </c>
      <c r="O6" s="150" t="s">
        <v>4824</v>
      </c>
      <c r="P6" s="169"/>
      <c r="Q6" s="26" t="s">
        <v>4825</v>
      </c>
      <c r="R6" s="169"/>
      <c r="S6" s="169"/>
      <c r="T6" s="169"/>
      <c r="U6" s="167"/>
      <c r="V6" s="169"/>
      <c r="W6" s="169"/>
      <c r="X6" s="169"/>
      <c r="Y6" s="171"/>
      <c r="Z6" s="171"/>
      <c r="AA6" s="171"/>
      <c r="AB6" s="171"/>
      <c r="AC6" s="171"/>
      <c r="AD6" s="171"/>
      <c r="AE6" s="171"/>
    </row>
    <row r="7">
      <c r="A7" s="146" t="s">
        <v>49</v>
      </c>
      <c r="B7" s="147">
        <v>4.4704724000191E13</v>
      </c>
      <c r="C7" s="4" t="s">
        <v>52</v>
      </c>
      <c r="D7" s="4" t="s">
        <v>53</v>
      </c>
      <c r="E7" s="153"/>
      <c r="F7" s="172">
        <v>2018.0</v>
      </c>
      <c r="G7" s="5" t="s">
        <v>54</v>
      </c>
      <c r="H7" s="4"/>
      <c r="I7" s="4" t="s">
        <v>55</v>
      </c>
      <c r="J7" s="36" t="s">
        <v>56</v>
      </c>
      <c r="L7" s="150"/>
      <c r="M7" s="150" t="s">
        <v>4824</v>
      </c>
      <c r="N7" s="150" t="s">
        <v>4824</v>
      </c>
      <c r="O7" s="150" t="s">
        <v>4824</v>
      </c>
      <c r="P7" s="151"/>
      <c r="Q7" s="26" t="s">
        <v>4825</v>
      </c>
      <c r="R7" s="4" t="s">
        <v>23</v>
      </c>
      <c r="S7" s="36" t="s">
        <v>51</v>
      </c>
      <c r="T7" s="173" t="s">
        <v>4833</v>
      </c>
      <c r="U7" s="57" t="s">
        <v>4834</v>
      </c>
      <c r="V7" s="151"/>
      <c r="W7" s="151"/>
      <c r="X7" s="151"/>
    </row>
    <row r="8">
      <c r="A8" s="164" t="s">
        <v>57</v>
      </c>
      <c r="B8" s="165"/>
      <c r="C8" s="174" t="s">
        <v>60</v>
      </c>
      <c r="D8" s="174" t="s">
        <v>53</v>
      </c>
      <c r="E8" s="167"/>
      <c r="F8" s="175">
        <v>2000.0</v>
      </c>
      <c r="G8" s="176" t="s">
        <v>61</v>
      </c>
      <c r="H8" s="174"/>
      <c r="I8" s="174" t="s">
        <v>62</v>
      </c>
      <c r="J8" s="46" t="s">
        <v>63</v>
      </c>
      <c r="L8" s="150"/>
      <c r="M8" s="150" t="s">
        <v>4830</v>
      </c>
      <c r="N8" s="150" t="s">
        <v>4824</v>
      </c>
      <c r="O8" s="150" t="s">
        <v>4830</v>
      </c>
      <c r="P8" s="169"/>
      <c r="Q8" s="26" t="s">
        <v>4831</v>
      </c>
      <c r="R8" s="174" t="s">
        <v>30</v>
      </c>
      <c r="S8" s="177" t="s">
        <v>4835</v>
      </c>
      <c r="T8" s="174"/>
      <c r="U8" s="167"/>
      <c r="V8" s="169"/>
      <c r="W8" s="169"/>
      <c r="X8" s="169"/>
      <c r="Y8" s="171"/>
      <c r="Z8" s="171"/>
      <c r="AA8" s="171"/>
      <c r="AB8" s="171"/>
      <c r="AC8" s="171"/>
      <c r="AD8" s="171"/>
      <c r="AE8" s="171"/>
    </row>
    <row r="9">
      <c r="A9" s="178" t="s">
        <v>64</v>
      </c>
      <c r="B9" s="179"/>
      <c r="C9" s="180" t="s">
        <v>66</v>
      </c>
      <c r="D9" s="180" t="s">
        <v>53</v>
      </c>
      <c r="E9" s="181"/>
      <c r="F9" s="182">
        <v>1997.0</v>
      </c>
      <c r="G9" s="183" t="s">
        <v>67</v>
      </c>
      <c r="H9" s="180"/>
      <c r="I9" s="180" t="s">
        <v>68</v>
      </c>
      <c r="J9" s="184" t="s">
        <v>69</v>
      </c>
      <c r="L9" s="44"/>
      <c r="M9" s="150" t="s">
        <v>4830</v>
      </c>
      <c r="N9" s="150" t="s">
        <v>4824</v>
      </c>
      <c r="O9" s="150" t="s">
        <v>4830</v>
      </c>
      <c r="P9" s="185"/>
      <c r="Q9" s="26" t="s">
        <v>4831</v>
      </c>
      <c r="R9" s="180" t="s">
        <v>23</v>
      </c>
      <c r="S9" s="184" t="s">
        <v>65</v>
      </c>
      <c r="T9" s="180"/>
      <c r="U9" s="181"/>
      <c r="V9" s="185"/>
      <c r="W9" s="185"/>
      <c r="X9" s="185"/>
      <c r="Y9" s="186"/>
      <c r="Z9" s="186"/>
      <c r="AA9" s="186"/>
      <c r="AB9" s="186"/>
      <c r="AC9" s="186"/>
      <c r="AD9" s="186"/>
      <c r="AE9" s="186"/>
    </row>
    <row r="10">
      <c r="A10" s="187" t="s">
        <v>70</v>
      </c>
      <c r="B10" s="188" t="s">
        <v>4378</v>
      </c>
      <c r="C10" s="154" t="s">
        <v>72</v>
      </c>
      <c r="D10" s="154" t="s">
        <v>53</v>
      </c>
      <c r="E10" s="189"/>
      <c r="F10" s="190"/>
      <c r="G10" s="154" t="s">
        <v>73</v>
      </c>
      <c r="H10" s="154" t="s">
        <v>74</v>
      </c>
      <c r="I10" s="154" t="s">
        <v>75</v>
      </c>
      <c r="J10" s="191" t="s">
        <v>76</v>
      </c>
      <c r="L10" s="44"/>
      <c r="M10" s="150" t="s">
        <v>4824</v>
      </c>
      <c r="N10" s="150" t="s">
        <v>4824</v>
      </c>
      <c r="O10" s="150" t="s">
        <v>4824</v>
      </c>
      <c r="P10" s="192"/>
      <c r="Q10" s="26" t="s">
        <v>4825</v>
      </c>
      <c r="R10" s="154" t="s">
        <v>30</v>
      </c>
      <c r="S10" s="191" t="s">
        <v>71</v>
      </c>
      <c r="T10" s="154"/>
      <c r="U10" s="189"/>
      <c r="V10" s="192"/>
      <c r="W10" s="192"/>
      <c r="X10" s="192"/>
      <c r="Y10" s="156"/>
      <c r="Z10" s="156"/>
      <c r="AA10" s="156"/>
      <c r="AB10" s="156"/>
      <c r="AC10" s="156"/>
      <c r="AD10" s="156"/>
      <c r="AE10" s="156"/>
    </row>
    <row r="11">
      <c r="A11" s="178" t="s">
        <v>77</v>
      </c>
      <c r="B11" s="179"/>
      <c r="C11" s="180" t="s">
        <v>79</v>
      </c>
      <c r="D11" s="180" t="s">
        <v>53</v>
      </c>
      <c r="E11" s="181"/>
      <c r="F11" s="182">
        <v>1985.0</v>
      </c>
      <c r="G11" s="183" t="s">
        <v>80</v>
      </c>
      <c r="H11" s="180"/>
      <c r="I11" s="180" t="s">
        <v>81</v>
      </c>
      <c r="J11" s="184" t="s">
        <v>82</v>
      </c>
      <c r="L11" s="44"/>
      <c r="M11" s="150" t="s">
        <v>4830</v>
      </c>
      <c r="N11" s="150" t="s">
        <v>4824</v>
      </c>
      <c r="O11" s="150" t="s">
        <v>4830</v>
      </c>
      <c r="P11" s="185"/>
      <c r="Q11" s="26" t="s">
        <v>4831</v>
      </c>
      <c r="R11" s="180" t="s">
        <v>78</v>
      </c>
      <c r="S11" s="193" t="s">
        <v>4836</v>
      </c>
      <c r="T11" s="180"/>
      <c r="U11" s="181"/>
      <c r="V11" s="185"/>
      <c r="W11" s="185"/>
      <c r="X11" s="185"/>
      <c r="Y11" s="186"/>
      <c r="Z11" s="186"/>
      <c r="AA11" s="186"/>
      <c r="AB11" s="186"/>
      <c r="AC11" s="186"/>
      <c r="AD11" s="186"/>
      <c r="AE11" s="186"/>
    </row>
    <row r="12">
      <c r="A12" s="178" t="s">
        <v>83</v>
      </c>
      <c r="B12" s="179"/>
      <c r="C12" s="180" t="s">
        <v>85</v>
      </c>
      <c r="D12" s="180" t="s">
        <v>53</v>
      </c>
      <c r="E12" s="181"/>
      <c r="F12" s="182">
        <v>1998.0</v>
      </c>
      <c r="G12" s="180" t="s">
        <v>86</v>
      </c>
      <c r="H12" s="180" t="s">
        <v>87</v>
      </c>
      <c r="I12" s="180" t="s">
        <v>88</v>
      </c>
      <c r="J12" s="184" t="s">
        <v>89</v>
      </c>
      <c r="K12" s="26" t="s">
        <v>4837</v>
      </c>
      <c r="L12" s="194">
        <v>7829.0</v>
      </c>
      <c r="M12" s="150" t="s">
        <v>4830</v>
      </c>
      <c r="N12" s="150" t="s">
        <v>4824</v>
      </c>
      <c r="O12" s="150" t="s">
        <v>4830</v>
      </c>
      <c r="P12" s="195" t="s">
        <v>4838</v>
      </c>
      <c r="Q12" s="26" t="s">
        <v>4831</v>
      </c>
      <c r="R12" s="180" t="s">
        <v>23</v>
      </c>
      <c r="S12" s="184" t="s">
        <v>84</v>
      </c>
      <c r="T12" s="180"/>
      <c r="U12" s="181"/>
      <c r="V12" s="185"/>
      <c r="W12" s="185"/>
      <c r="X12" s="185"/>
      <c r="Y12" s="186"/>
      <c r="Z12" s="186"/>
      <c r="AA12" s="186"/>
      <c r="AB12" s="186"/>
      <c r="AC12" s="186"/>
      <c r="AD12" s="186"/>
      <c r="AE12" s="186"/>
    </row>
    <row r="13">
      <c r="A13" s="146" t="s">
        <v>90</v>
      </c>
      <c r="B13" s="147">
        <v>8.7739736000164E13</v>
      </c>
      <c r="C13" s="4" t="s">
        <v>93</v>
      </c>
      <c r="D13" s="4" t="s">
        <v>53</v>
      </c>
      <c r="E13" s="153"/>
      <c r="F13" s="172">
        <v>2018.0</v>
      </c>
      <c r="G13" s="5" t="s">
        <v>94</v>
      </c>
      <c r="H13" s="4"/>
      <c r="I13" s="5" t="s">
        <v>95</v>
      </c>
      <c r="J13" s="196" t="s">
        <v>4839</v>
      </c>
      <c r="L13" s="44"/>
      <c r="M13" s="150" t="s">
        <v>4830</v>
      </c>
      <c r="N13" s="150" t="s">
        <v>4824</v>
      </c>
      <c r="O13" s="150" t="s">
        <v>4830</v>
      </c>
      <c r="P13" s="151"/>
      <c r="Q13" s="26" t="s">
        <v>4831</v>
      </c>
      <c r="R13" s="4" t="s">
        <v>15</v>
      </c>
      <c r="S13" s="197" t="s">
        <v>4840</v>
      </c>
      <c r="T13" s="198" t="s">
        <v>4841</v>
      </c>
      <c r="U13" s="153"/>
      <c r="V13" s="151"/>
      <c r="W13" s="151"/>
      <c r="X13" s="151"/>
    </row>
    <row r="14">
      <c r="A14" s="178" t="s">
        <v>96</v>
      </c>
      <c r="B14" s="179"/>
      <c r="C14" s="180" t="s">
        <v>97</v>
      </c>
      <c r="D14" s="180" t="s">
        <v>53</v>
      </c>
      <c r="E14" s="181"/>
      <c r="F14" s="199"/>
      <c r="G14" s="183" t="s">
        <v>98</v>
      </c>
      <c r="H14" s="180"/>
      <c r="I14" s="180" t="s">
        <v>99</v>
      </c>
      <c r="J14" s="184" t="s">
        <v>100</v>
      </c>
      <c r="L14" s="44"/>
      <c r="M14" s="150" t="s">
        <v>4830</v>
      </c>
      <c r="N14" s="150" t="s">
        <v>4824</v>
      </c>
      <c r="O14" s="150" t="s">
        <v>4830</v>
      </c>
      <c r="P14" s="185"/>
      <c r="Q14" s="26" t="s">
        <v>4831</v>
      </c>
      <c r="R14" s="180" t="s">
        <v>23</v>
      </c>
      <c r="S14" s="184" t="s">
        <v>71</v>
      </c>
      <c r="T14" s="180"/>
      <c r="U14" s="181"/>
      <c r="V14" s="185"/>
      <c r="W14" s="185"/>
      <c r="X14" s="185"/>
      <c r="Y14" s="186"/>
      <c r="Z14" s="186"/>
      <c r="AA14" s="186"/>
      <c r="AB14" s="186"/>
      <c r="AC14" s="186"/>
      <c r="AD14" s="186"/>
      <c r="AE14" s="186"/>
    </row>
    <row r="15">
      <c r="A15" s="178" t="s">
        <v>101</v>
      </c>
      <c r="B15" s="179"/>
      <c r="C15" s="180" t="s">
        <v>102</v>
      </c>
      <c r="D15" s="180" t="s">
        <v>53</v>
      </c>
      <c r="E15" s="181"/>
      <c r="F15" s="199"/>
      <c r="G15" s="180" t="s">
        <v>103</v>
      </c>
      <c r="H15" s="180" t="s">
        <v>104</v>
      </c>
      <c r="I15" s="183" t="s">
        <v>105</v>
      </c>
      <c r="J15" s="184"/>
      <c r="L15" s="44"/>
      <c r="M15" s="150" t="s">
        <v>4824</v>
      </c>
      <c r="N15" s="150" t="s">
        <v>4824</v>
      </c>
      <c r="O15" s="150" t="s">
        <v>4824</v>
      </c>
      <c r="P15" s="185"/>
      <c r="Q15" s="26" t="s">
        <v>4825</v>
      </c>
      <c r="R15" s="180" t="s">
        <v>78</v>
      </c>
      <c r="S15" s="184" t="s">
        <v>71</v>
      </c>
      <c r="T15" s="180"/>
      <c r="U15" s="181"/>
      <c r="V15" s="185"/>
      <c r="W15" s="185"/>
      <c r="X15" s="185"/>
      <c r="Y15" s="186"/>
      <c r="Z15" s="186"/>
      <c r="AA15" s="186"/>
      <c r="AB15" s="186"/>
      <c r="AC15" s="186"/>
      <c r="AD15" s="186"/>
      <c r="AE15" s="186"/>
    </row>
    <row r="16">
      <c r="A16" s="178" t="s">
        <v>106</v>
      </c>
      <c r="B16" s="179"/>
      <c r="C16" s="180" t="s">
        <v>108</v>
      </c>
      <c r="D16" s="180" t="s">
        <v>53</v>
      </c>
      <c r="E16" s="181"/>
      <c r="F16" s="199"/>
      <c r="G16" s="180" t="s">
        <v>109</v>
      </c>
      <c r="H16" s="180" t="s">
        <v>110</v>
      </c>
      <c r="I16" s="183" t="s">
        <v>111</v>
      </c>
      <c r="J16" s="184"/>
      <c r="L16" s="44"/>
      <c r="M16" s="150" t="s">
        <v>4824</v>
      </c>
      <c r="N16" s="150" t="s">
        <v>4824</v>
      </c>
      <c r="O16" s="150" t="s">
        <v>4824</v>
      </c>
      <c r="P16" s="185"/>
      <c r="Q16" s="26" t="s">
        <v>4825</v>
      </c>
      <c r="R16" s="180" t="s">
        <v>107</v>
      </c>
      <c r="S16" s="193" t="s">
        <v>4842</v>
      </c>
      <c r="T16" s="180"/>
      <c r="U16" s="181"/>
      <c r="V16" s="185"/>
      <c r="W16" s="185"/>
      <c r="X16" s="185"/>
      <c r="Y16" s="186"/>
      <c r="Z16" s="186"/>
      <c r="AA16" s="186"/>
      <c r="AB16" s="186"/>
      <c r="AC16" s="186"/>
      <c r="AD16" s="186"/>
      <c r="AE16" s="186"/>
    </row>
    <row r="17">
      <c r="A17" s="178" t="s">
        <v>112</v>
      </c>
      <c r="B17" s="179"/>
      <c r="C17" s="180" t="s">
        <v>113</v>
      </c>
      <c r="D17" s="180" t="s">
        <v>53</v>
      </c>
      <c r="E17" s="181"/>
      <c r="F17" s="199"/>
      <c r="G17" s="180" t="s">
        <v>114</v>
      </c>
      <c r="H17" s="180" t="s">
        <v>115</v>
      </c>
      <c r="I17" s="183" t="s">
        <v>116</v>
      </c>
      <c r="J17" s="184"/>
      <c r="L17" s="44"/>
      <c r="M17" s="150" t="s">
        <v>4824</v>
      </c>
      <c r="N17" s="150" t="s">
        <v>4824</v>
      </c>
      <c r="O17" s="150" t="s">
        <v>4824</v>
      </c>
      <c r="P17" s="185"/>
      <c r="Q17" s="26" t="s">
        <v>4825</v>
      </c>
      <c r="R17" s="180" t="s">
        <v>15</v>
      </c>
      <c r="S17" s="184" t="s">
        <v>16</v>
      </c>
      <c r="T17" s="180"/>
      <c r="U17" s="181"/>
      <c r="V17" s="185"/>
      <c r="W17" s="185"/>
      <c r="X17" s="185"/>
      <c r="Y17" s="186"/>
      <c r="Z17" s="186"/>
      <c r="AA17" s="186"/>
      <c r="AB17" s="186"/>
      <c r="AC17" s="186"/>
      <c r="AD17" s="186"/>
      <c r="AE17" s="186"/>
    </row>
    <row r="18">
      <c r="A18" s="178" t="s">
        <v>117</v>
      </c>
      <c r="B18" s="179"/>
      <c r="C18" s="180" t="s">
        <v>120</v>
      </c>
      <c r="D18" s="180" t="s">
        <v>53</v>
      </c>
      <c r="E18" s="181"/>
      <c r="F18" s="199"/>
      <c r="G18" s="183" t="s">
        <v>121</v>
      </c>
      <c r="H18" s="180"/>
      <c r="I18" s="183" t="s">
        <v>122</v>
      </c>
      <c r="J18" s="184"/>
      <c r="L18" s="44"/>
      <c r="M18" s="150" t="s">
        <v>4824</v>
      </c>
      <c r="N18" s="150" t="s">
        <v>4824</v>
      </c>
      <c r="O18" s="150" t="s">
        <v>4824</v>
      </c>
      <c r="P18" s="185"/>
      <c r="Q18" s="26" t="s">
        <v>4825</v>
      </c>
      <c r="R18" s="180" t="s">
        <v>15</v>
      </c>
      <c r="S18" s="193" t="s">
        <v>4843</v>
      </c>
      <c r="T18" s="183"/>
      <c r="U18" s="181"/>
      <c r="V18" s="185"/>
      <c r="W18" s="185"/>
      <c r="X18" s="185"/>
      <c r="Y18" s="186"/>
      <c r="Z18" s="186"/>
      <c r="AA18" s="186"/>
      <c r="AB18" s="186"/>
      <c r="AC18" s="186"/>
      <c r="AD18" s="186"/>
      <c r="AE18" s="186"/>
    </row>
    <row r="19">
      <c r="A19" s="200" t="s">
        <v>123</v>
      </c>
      <c r="B19" s="201">
        <v>1.8985358000186E13</v>
      </c>
      <c r="C19" s="202" t="s">
        <v>125</v>
      </c>
      <c r="D19" s="202" t="s">
        <v>53</v>
      </c>
      <c r="E19" s="203"/>
      <c r="F19" s="204">
        <v>1983.0</v>
      </c>
      <c r="G19" s="205" t="s">
        <v>126</v>
      </c>
      <c r="H19" s="202"/>
      <c r="I19" s="202" t="s">
        <v>127</v>
      </c>
      <c r="J19" s="206" t="s">
        <v>128</v>
      </c>
      <c r="L19" s="44"/>
      <c r="M19" s="150" t="s">
        <v>4824</v>
      </c>
      <c r="N19" s="150" t="s">
        <v>4824</v>
      </c>
      <c r="O19" s="150" t="s">
        <v>4824</v>
      </c>
      <c r="P19" s="207"/>
      <c r="Q19" s="26" t="s">
        <v>4825</v>
      </c>
      <c r="R19" s="202" t="s">
        <v>30</v>
      </c>
      <c r="S19" s="206" t="s">
        <v>124</v>
      </c>
      <c r="T19" s="198" t="s">
        <v>4844</v>
      </c>
      <c r="U19" s="203"/>
      <c r="V19" s="207"/>
      <c r="W19" s="207"/>
      <c r="X19" s="207"/>
      <c r="Y19" s="208"/>
      <c r="Z19" s="208"/>
      <c r="AA19" s="208"/>
      <c r="AB19" s="208"/>
      <c r="AC19" s="208"/>
      <c r="AD19" s="208"/>
      <c r="AE19" s="208"/>
    </row>
    <row r="20">
      <c r="A20" s="146" t="s">
        <v>129</v>
      </c>
      <c r="B20" s="147">
        <v>2.241204314E9</v>
      </c>
      <c r="C20" s="4" t="s">
        <v>131</v>
      </c>
      <c r="D20" s="4" t="s">
        <v>132</v>
      </c>
      <c r="E20" s="153"/>
      <c r="F20" s="201">
        <v>1994.0</v>
      </c>
      <c r="G20" s="5" t="s">
        <v>133</v>
      </c>
      <c r="H20" s="4"/>
      <c r="I20" s="4" t="s">
        <v>134</v>
      </c>
      <c r="J20" s="36" t="s">
        <v>135</v>
      </c>
      <c r="L20" s="44"/>
      <c r="M20" s="150" t="s">
        <v>4824</v>
      </c>
      <c r="N20" s="150" t="s">
        <v>4824</v>
      </c>
      <c r="O20" s="150" t="s">
        <v>4824</v>
      </c>
      <c r="P20" s="151"/>
      <c r="Q20" s="26" t="s">
        <v>4825</v>
      </c>
      <c r="R20" s="4" t="s">
        <v>15</v>
      </c>
      <c r="S20" s="36" t="s">
        <v>130</v>
      </c>
      <c r="T20" s="4"/>
      <c r="U20" s="209" t="s">
        <v>4845</v>
      </c>
      <c r="V20" s="151"/>
      <c r="W20" s="151"/>
      <c r="X20" s="151"/>
      <c r="Y20" s="210" t="s">
        <v>4846</v>
      </c>
    </row>
    <row r="21">
      <c r="A21" s="178" t="s">
        <v>136</v>
      </c>
      <c r="B21" s="179"/>
      <c r="C21" s="180" t="s">
        <v>138</v>
      </c>
      <c r="D21" s="180" t="s">
        <v>132</v>
      </c>
      <c r="E21" s="181"/>
      <c r="F21" s="182">
        <v>1982.0</v>
      </c>
      <c r="G21" s="180" t="s">
        <v>139</v>
      </c>
      <c r="H21" s="180" t="s">
        <v>140</v>
      </c>
      <c r="I21" s="180" t="s">
        <v>141</v>
      </c>
      <c r="J21" s="184" t="s">
        <v>142</v>
      </c>
      <c r="L21" s="44"/>
      <c r="M21" s="150" t="s">
        <v>4824</v>
      </c>
      <c r="N21" s="150" t="s">
        <v>4824</v>
      </c>
      <c r="O21" s="150" t="s">
        <v>4830</v>
      </c>
      <c r="P21" s="185"/>
      <c r="Q21" s="26" t="s">
        <v>4831</v>
      </c>
      <c r="R21" s="180" t="s">
        <v>23</v>
      </c>
      <c r="S21" s="184" t="s">
        <v>137</v>
      </c>
      <c r="T21" s="180"/>
      <c r="U21" s="181"/>
      <c r="V21" s="185"/>
      <c r="W21" s="185"/>
      <c r="X21" s="185"/>
      <c r="Y21" s="186"/>
      <c r="Z21" s="186"/>
      <c r="AA21" s="186"/>
      <c r="AB21" s="186"/>
      <c r="AC21" s="186"/>
      <c r="AD21" s="186"/>
      <c r="AE21" s="186"/>
    </row>
    <row r="22">
      <c r="A22" s="187" t="s">
        <v>143</v>
      </c>
      <c r="B22" s="188" t="s">
        <v>4378</v>
      </c>
      <c r="C22" s="154" t="s">
        <v>145</v>
      </c>
      <c r="D22" s="154" t="s">
        <v>132</v>
      </c>
      <c r="E22" s="189"/>
      <c r="F22" s="190"/>
      <c r="G22" s="154" t="s">
        <v>146</v>
      </c>
      <c r="H22" s="154" t="s">
        <v>147</v>
      </c>
      <c r="I22" s="154" t="s">
        <v>148</v>
      </c>
      <c r="J22" s="191" t="s">
        <v>149</v>
      </c>
      <c r="L22" s="44"/>
      <c r="M22" s="150" t="s">
        <v>4824</v>
      </c>
      <c r="N22" s="150" t="s">
        <v>4824</v>
      </c>
      <c r="O22" s="150" t="s">
        <v>4824</v>
      </c>
      <c r="P22" s="192"/>
      <c r="Q22" s="26" t="s">
        <v>4825</v>
      </c>
      <c r="R22" s="154" t="s">
        <v>107</v>
      </c>
      <c r="S22" s="191" t="s">
        <v>144</v>
      </c>
      <c r="T22" s="154"/>
      <c r="U22" s="189"/>
      <c r="V22" s="192"/>
      <c r="W22" s="192"/>
      <c r="X22" s="192"/>
      <c r="Y22" s="156"/>
      <c r="Z22" s="156"/>
      <c r="AA22" s="156"/>
      <c r="AB22" s="156"/>
      <c r="AC22" s="156"/>
      <c r="AD22" s="156"/>
      <c r="AE22" s="156"/>
    </row>
    <row r="23">
      <c r="A23" s="164" t="s">
        <v>150</v>
      </c>
      <c r="B23" s="165"/>
      <c r="C23" s="174" t="s">
        <v>151</v>
      </c>
      <c r="D23" s="174" t="s">
        <v>132</v>
      </c>
      <c r="E23" s="167"/>
      <c r="F23" s="168"/>
      <c r="G23" s="174" t="s">
        <v>152</v>
      </c>
      <c r="H23" s="174" t="s">
        <v>153</v>
      </c>
      <c r="I23" s="174" t="s">
        <v>154</v>
      </c>
      <c r="J23" s="46" t="s">
        <v>155</v>
      </c>
      <c r="L23" s="194">
        <v>4003640.0</v>
      </c>
      <c r="M23" s="150" t="s">
        <v>4830</v>
      </c>
      <c r="N23" s="150" t="s">
        <v>4824</v>
      </c>
      <c r="O23" s="150" t="s">
        <v>4824</v>
      </c>
      <c r="P23" s="169"/>
      <c r="Q23" s="26" t="s">
        <v>4831</v>
      </c>
      <c r="R23" s="174" t="s">
        <v>107</v>
      </c>
      <c r="S23" s="46" t="s">
        <v>144</v>
      </c>
      <c r="T23" s="174"/>
      <c r="U23" s="167"/>
      <c r="V23" s="169"/>
      <c r="W23" s="169"/>
      <c r="X23" s="169"/>
      <c r="Y23" s="171"/>
      <c r="Z23" s="171"/>
      <c r="AA23" s="171"/>
      <c r="AB23" s="171"/>
      <c r="AC23" s="171"/>
      <c r="AD23" s="171"/>
      <c r="AE23" s="171"/>
    </row>
    <row r="24">
      <c r="A24" s="146" t="s">
        <v>156</v>
      </c>
      <c r="B24" s="147">
        <v>3572676.0</v>
      </c>
      <c r="C24" s="8" t="s">
        <v>4847</v>
      </c>
      <c r="D24" s="4" t="s">
        <v>132</v>
      </c>
      <c r="E24" s="153"/>
      <c r="F24" s="201">
        <v>1998.0</v>
      </c>
      <c r="G24" s="5" t="s">
        <v>159</v>
      </c>
      <c r="H24" s="4"/>
      <c r="I24" s="4" t="s">
        <v>160</v>
      </c>
      <c r="J24" s="36" t="s">
        <v>161</v>
      </c>
      <c r="K24" s="26" t="s">
        <v>4837</v>
      </c>
      <c r="L24" s="194">
        <v>203431.0</v>
      </c>
      <c r="M24" s="150" t="s">
        <v>4830</v>
      </c>
      <c r="N24" s="150" t="s">
        <v>4824</v>
      </c>
      <c r="O24" s="150" t="s">
        <v>4830</v>
      </c>
      <c r="P24" s="163" t="s">
        <v>4848</v>
      </c>
      <c r="Q24" s="26" t="s">
        <v>4831</v>
      </c>
      <c r="R24" s="4" t="s">
        <v>15</v>
      </c>
      <c r="S24" s="36" t="s">
        <v>157</v>
      </c>
      <c r="T24" s="198" t="s">
        <v>4849</v>
      </c>
      <c r="U24" s="210" t="s">
        <v>4850</v>
      </c>
      <c r="V24" s="151"/>
      <c r="W24" s="151"/>
      <c r="X24" s="151"/>
    </row>
    <row r="25">
      <c r="A25" s="146" t="s">
        <v>162</v>
      </c>
      <c r="B25" s="147">
        <v>1703047.0</v>
      </c>
      <c r="C25" s="4" t="s">
        <v>165</v>
      </c>
      <c r="D25" s="4" t="s">
        <v>132</v>
      </c>
      <c r="E25" s="153"/>
      <c r="F25" s="149">
        <v>2006.0</v>
      </c>
      <c r="G25" s="4" t="s">
        <v>166</v>
      </c>
      <c r="H25" s="5" t="s">
        <v>167</v>
      </c>
      <c r="I25" s="4"/>
      <c r="J25" s="36" t="s">
        <v>168</v>
      </c>
      <c r="L25" s="194">
        <v>5318535.0</v>
      </c>
      <c r="M25" s="150" t="s">
        <v>4824</v>
      </c>
      <c r="N25" s="150" t="s">
        <v>4824</v>
      </c>
      <c r="O25" s="150" t="s">
        <v>4824</v>
      </c>
      <c r="P25" s="211"/>
      <c r="Q25" s="26" t="s">
        <v>4825</v>
      </c>
      <c r="R25" s="4" t="s">
        <v>163</v>
      </c>
      <c r="S25" s="36" t="s">
        <v>164</v>
      </c>
      <c r="T25" s="4"/>
      <c r="U25" s="153"/>
      <c r="V25" s="151"/>
      <c r="W25" s="151"/>
      <c r="X25" s="151"/>
    </row>
    <row r="26">
      <c r="A26" s="146" t="s">
        <v>169</v>
      </c>
      <c r="B26" s="147">
        <v>3292971.0</v>
      </c>
      <c r="C26" s="4" t="s">
        <v>171</v>
      </c>
      <c r="D26" s="4" t="s">
        <v>132</v>
      </c>
      <c r="E26" s="153"/>
      <c r="F26" s="149">
        <v>2015.0</v>
      </c>
      <c r="G26" s="4" t="s">
        <v>172</v>
      </c>
      <c r="H26" s="4" t="s">
        <v>173</v>
      </c>
      <c r="I26" s="4" t="s">
        <v>174</v>
      </c>
      <c r="J26" s="36" t="s">
        <v>175</v>
      </c>
      <c r="L26" s="194">
        <v>1.126406E7</v>
      </c>
      <c r="M26" s="150" t="s">
        <v>4824</v>
      </c>
      <c r="N26" s="150" t="s">
        <v>4824</v>
      </c>
      <c r="O26" s="150" t="s">
        <v>4824</v>
      </c>
      <c r="P26" s="211"/>
      <c r="Q26" s="26" t="s">
        <v>4825</v>
      </c>
      <c r="R26" s="4" t="s">
        <v>15</v>
      </c>
      <c r="S26" s="36" t="s">
        <v>170</v>
      </c>
      <c r="T26" s="198" t="s">
        <v>4851</v>
      </c>
      <c r="U26" s="57" t="s">
        <v>4852</v>
      </c>
      <c r="V26" s="151"/>
      <c r="W26" s="151"/>
      <c r="X26" s="151"/>
    </row>
    <row r="27">
      <c r="A27" s="212" t="s">
        <v>176</v>
      </c>
      <c r="B27" s="213" t="s">
        <v>4378</v>
      </c>
      <c r="C27" s="214" t="s">
        <v>179</v>
      </c>
      <c r="D27" s="214" t="s">
        <v>132</v>
      </c>
      <c r="E27" s="215"/>
      <c r="F27" s="216"/>
      <c r="G27" s="214" t="s">
        <v>180</v>
      </c>
      <c r="H27" s="214" t="s">
        <v>181</v>
      </c>
      <c r="I27" s="217" t="s">
        <v>182</v>
      </c>
      <c r="J27" s="40"/>
      <c r="L27" s="44"/>
      <c r="M27" s="150" t="s">
        <v>4824</v>
      </c>
      <c r="N27" s="150" t="s">
        <v>4824</v>
      </c>
      <c r="O27" s="150" t="s">
        <v>4824</v>
      </c>
      <c r="P27" s="218"/>
      <c r="Q27" s="26" t="s">
        <v>4825</v>
      </c>
      <c r="R27" s="214" t="s">
        <v>177</v>
      </c>
      <c r="S27" s="40" t="s">
        <v>178</v>
      </c>
      <c r="T27" s="214"/>
      <c r="U27" s="215"/>
      <c r="V27" s="219"/>
      <c r="W27" s="219"/>
      <c r="X27" s="219"/>
      <c r="Y27" s="220"/>
      <c r="Z27" s="220"/>
      <c r="AA27" s="220"/>
      <c r="AB27" s="220"/>
      <c r="AC27" s="220"/>
      <c r="AD27" s="220"/>
      <c r="AE27" s="220"/>
    </row>
    <row r="28">
      <c r="A28" s="187" t="s">
        <v>183</v>
      </c>
      <c r="B28" s="188" t="s">
        <v>4853</v>
      </c>
      <c r="C28" s="154" t="s">
        <v>185</v>
      </c>
      <c r="D28" s="154" t="s">
        <v>132</v>
      </c>
      <c r="E28" s="189"/>
      <c r="F28" s="190"/>
      <c r="G28" s="154" t="s">
        <v>186</v>
      </c>
      <c r="H28" s="154" t="s">
        <v>187</v>
      </c>
      <c r="I28" s="154" t="s">
        <v>188</v>
      </c>
      <c r="J28" s="191" t="s">
        <v>189</v>
      </c>
      <c r="L28" s="44"/>
      <c r="M28" s="150" t="s">
        <v>4824</v>
      </c>
      <c r="N28" s="150" t="s">
        <v>4824</v>
      </c>
      <c r="O28" s="150" t="s">
        <v>4824</v>
      </c>
      <c r="P28" s="221"/>
      <c r="Q28" s="26" t="s">
        <v>4825</v>
      </c>
      <c r="R28" s="154" t="s">
        <v>15</v>
      </c>
      <c r="S28" s="191" t="s">
        <v>184</v>
      </c>
      <c r="T28" s="154"/>
      <c r="U28" s="189"/>
      <c r="V28" s="192"/>
      <c r="W28" s="192"/>
      <c r="X28" s="192"/>
      <c r="Y28" s="156"/>
      <c r="Z28" s="156"/>
      <c r="AA28" s="156"/>
      <c r="AB28" s="156"/>
      <c r="AC28" s="156"/>
      <c r="AD28" s="156"/>
      <c r="AE28" s="156"/>
    </row>
    <row r="29">
      <c r="A29" s="146" t="s">
        <v>190</v>
      </c>
      <c r="B29" s="147">
        <v>1.143104975E9</v>
      </c>
      <c r="C29" s="4" t="s">
        <v>191</v>
      </c>
      <c r="D29" s="4" t="s">
        <v>132</v>
      </c>
      <c r="E29" s="153"/>
      <c r="F29" s="149">
        <v>1995.0</v>
      </c>
      <c r="G29" s="4" t="s">
        <v>192</v>
      </c>
      <c r="H29" s="4" t="s">
        <v>193</v>
      </c>
      <c r="I29" s="4" t="s">
        <v>194</v>
      </c>
      <c r="J29" s="36" t="s">
        <v>195</v>
      </c>
      <c r="L29" s="44"/>
      <c r="M29" s="150" t="s">
        <v>4830</v>
      </c>
      <c r="N29" s="150" t="s">
        <v>4824</v>
      </c>
      <c r="O29" s="150" t="s">
        <v>4830</v>
      </c>
      <c r="P29" s="222">
        <v>44682.0</v>
      </c>
      <c r="Q29" s="26" t="s">
        <v>4831</v>
      </c>
      <c r="R29" s="4" t="s">
        <v>15</v>
      </c>
      <c r="S29" s="36" t="s">
        <v>170</v>
      </c>
      <c r="T29" s="173" t="s">
        <v>4854</v>
      </c>
      <c r="U29" s="210" t="s">
        <v>4855</v>
      </c>
      <c r="V29" s="151"/>
      <c r="W29" s="151"/>
      <c r="X29" s="151"/>
      <c r="Y29" s="210" t="s">
        <v>4856</v>
      </c>
    </row>
    <row r="30">
      <c r="A30" s="164" t="s">
        <v>196</v>
      </c>
      <c r="B30" s="165"/>
      <c r="C30" s="174" t="s">
        <v>197</v>
      </c>
      <c r="D30" s="174" t="s">
        <v>132</v>
      </c>
      <c r="E30" s="167"/>
      <c r="F30" s="168"/>
      <c r="G30" s="174" t="s">
        <v>198</v>
      </c>
      <c r="H30" s="174" t="s">
        <v>199</v>
      </c>
      <c r="I30" s="174" t="s">
        <v>200</v>
      </c>
      <c r="J30" s="46" t="s">
        <v>201</v>
      </c>
      <c r="L30" s="44"/>
      <c r="M30" s="150" t="s">
        <v>4824</v>
      </c>
      <c r="N30" s="150" t="s">
        <v>4824</v>
      </c>
      <c r="O30" s="150" t="s">
        <v>4824</v>
      </c>
      <c r="P30" s="166"/>
      <c r="Q30" s="26" t="s">
        <v>4825</v>
      </c>
      <c r="R30" s="174" t="s">
        <v>15</v>
      </c>
      <c r="S30" s="46" t="s">
        <v>16</v>
      </c>
      <c r="T30" s="174"/>
      <c r="U30" s="167"/>
      <c r="V30" s="169"/>
      <c r="W30" s="169"/>
      <c r="X30" s="169"/>
      <c r="Y30" s="171"/>
      <c r="Z30" s="171"/>
      <c r="AA30" s="171"/>
      <c r="AB30" s="171"/>
      <c r="AC30" s="171"/>
      <c r="AD30" s="171"/>
      <c r="AE30" s="171"/>
    </row>
    <row r="31">
      <c r="A31" s="146" t="s">
        <v>202</v>
      </c>
      <c r="B31" s="147">
        <v>2564904.0</v>
      </c>
      <c r="C31" s="4" t="s">
        <v>204</v>
      </c>
      <c r="D31" s="4" t="s">
        <v>132</v>
      </c>
      <c r="E31" s="153"/>
      <c r="F31" s="149">
        <v>1990.0</v>
      </c>
      <c r="G31" s="4" t="s">
        <v>205</v>
      </c>
      <c r="H31" s="4" t="s">
        <v>206</v>
      </c>
      <c r="I31" s="5" t="s">
        <v>207</v>
      </c>
      <c r="J31" s="36"/>
      <c r="L31" s="44"/>
      <c r="M31" s="150" t="s">
        <v>4824</v>
      </c>
      <c r="N31" s="150" t="s">
        <v>4824</v>
      </c>
      <c r="O31" s="150" t="s">
        <v>4824</v>
      </c>
      <c r="P31" s="222">
        <v>44682.0</v>
      </c>
      <c r="Q31" s="26" t="s">
        <v>4825</v>
      </c>
      <c r="R31" s="4" t="s">
        <v>15</v>
      </c>
      <c r="S31" s="36" t="s">
        <v>203</v>
      </c>
      <c r="T31" s="173" t="s">
        <v>4857</v>
      </c>
      <c r="U31" s="153"/>
      <c r="V31" s="151"/>
      <c r="W31" s="151"/>
      <c r="X31" s="151"/>
    </row>
    <row r="32">
      <c r="A32" s="164" t="s">
        <v>208</v>
      </c>
      <c r="B32" s="165"/>
      <c r="C32" s="174" t="s">
        <v>210</v>
      </c>
      <c r="D32" s="174" t="s">
        <v>132</v>
      </c>
      <c r="E32" s="167"/>
      <c r="F32" s="168"/>
      <c r="G32" s="174" t="s">
        <v>211</v>
      </c>
      <c r="H32" s="174" t="s">
        <v>212</v>
      </c>
      <c r="I32" s="176" t="s">
        <v>213</v>
      </c>
      <c r="J32" s="46"/>
      <c r="L32" s="44"/>
      <c r="M32" s="150" t="s">
        <v>4824</v>
      </c>
      <c r="N32" s="150" t="s">
        <v>4824</v>
      </c>
      <c r="O32" s="150" t="s">
        <v>4824</v>
      </c>
      <c r="P32" s="166"/>
      <c r="Q32" s="26" t="s">
        <v>4825</v>
      </c>
      <c r="R32" s="174" t="s">
        <v>30</v>
      </c>
      <c r="S32" s="46" t="s">
        <v>209</v>
      </c>
      <c r="T32" s="174"/>
      <c r="U32" s="167"/>
      <c r="V32" s="169"/>
      <c r="W32" s="169"/>
      <c r="X32" s="169"/>
      <c r="Y32" s="171"/>
      <c r="Z32" s="171"/>
      <c r="AA32" s="171"/>
      <c r="AB32" s="171"/>
      <c r="AC32" s="171"/>
      <c r="AD32" s="171"/>
      <c r="AE32" s="171"/>
    </row>
    <row r="33">
      <c r="A33" s="146" t="s">
        <v>214</v>
      </c>
      <c r="B33" s="147">
        <v>1213083.0</v>
      </c>
      <c r="C33" s="4" t="s">
        <v>215</v>
      </c>
      <c r="D33" s="4" t="s">
        <v>132</v>
      </c>
      <c r="E33" s="153"/>
      <c r="F33" s="149">
        <v>1981.0</v>
      </c>
      <c r="G33" s="4" t="s">
        <v>216</v>
      </c>
      <c r="H33" s="4" t="s">
        <v>217</v>
      </c>
      <c r="I33" s="4" t="s">
        <v>218</v>
      </c>
      <c r="J33" s="36" t="s">
        <v>219</v>
      </c>
      <c r="L33" s="194">
        <v>1.1332026E7</v>
      </c>
      <c r="M33" s="150" t="s">
        <v>4830</v>
      </c>
      <c r="N33" s="150" t="s">
        <v>4824</v>
      </c>
      <c r="O33" s="150" t="s">
        <v>4830</v>
      </c>
      <c r="P33" s="211"/>
      <c r="Q33" s="26" t="s">
        <v>4831</v>
      </c>
      <c r="R33" s="4" t="s">
        <v>107</v>
      </c>
      <c r="S33" s="36" t="s">
        <v>144</v>
      </c>
      <c r="T33" s="173" t="s">
        <v>4858</v>
      </c>
      <c r="U33" s="153"/>
      <c r="V33" s="151"/>
      <c r="W33" s="151"/>
      <c r="X33" s="151"/>
    </row>
    <row r="34">
      <c r="A34" s="146" t="s">
        <v>220</v>
      </c>
      <c r="B34" s="147" t="s">
        <v>4859</v>
      </c>
      <c r="C34" s="4" t="s">
        <v>221</v>
      </c>
      <c r="D34" s="4" t="s">
        <v>132</v>
      </c>
      <c r="E34" s="153"/>
      <c r="F34" s="149">
        <v>1984.0</v>
      </c>
      <c r="G34" s="4" t="s">
        <v>222</v>
      </c>
      <c r="H34" s="4" t="s">
        <v>223</v>
      </c>
      <c r="I34" s="4" t="s">
        <v>224</v>
      </c>
      <c r="J34" s="36" t="s">
        <v>225</v>
      </c>
      <c r="L34" s="44"/>
      <c r="M34" s="150" t="s">
        <v>4824</v>
      </c>
      <c r="N34" s="150" t="s">
        <v>4824</v>
      </c>
      <c r="O34" s="150" t="s">
        <v>4824</v>
      </c>
      <c r="P34" s="211"/>
      <c r="Q34" s="26" t="s">
        <v>4825</v>
      </c>
      <c r="R34" s="4" t="s">
        <v>15</v>
      </c>
      <c r="S34" s="36" t="s">
        <v>144</v>
      </c>
      <c r="T34" s="4"/>
      <c r="U34" s="153"/>
      <c r="V34" s="151"/>
      <c r="W34" s="151"/>
      <c r="X34" s="151"/>
    </row>
    <row r="35">
      <c r="A35" s="146" t="s">
        <v>226</v>
      </c>
      <c r="B35" s="223">
        <v>2191199.0</v>
      </c>
      <c r="C35" s="4" t="s">
        <v>228</v>
      </c>
      <c r="D35" s="4" t="s">
        <v>132</v>
      </c>
      <c r="E35" s="153"/>
      <c r="F35" s="149">
        <v>1987.0</v>
      </c>
      <c r="G35" s="4" t="s">
        <v>229</v>
      </c>
      <c r="H35" s="4" t="s">
        <v>230</v>
      </c>
      <c r="I35" s="4" t="s">
        <v>231</v>
      </c>
      <c r="J35" s="36" t="s">
        <v>232</v>
      </c>
      <c r="L35" s="44"/>
      <c r="M35" s="150" t="s">
        <v>4830</v>
      </c>
      <c r="N35" s="150" t="s">
        <v>4824</v>
      </c>
      <c r="O35" s="150" t="s">
        <v>4830</v>
      </c>
      <c r="P35" s="222">
        <v>44835.0</v>
      </c>
      <c r="Q35" s="26" t="s">
        <v>4831</v>
      </c>
      <c r="R35" s="4" t="s">
        <v>107</v>
      </c>
      <c r="S35" s="36" t="s">
        <v>227</v>
      </c>
      <c r="T35" s="198" t="s">
        <v>4860</v>
      </c>
      <c r="U35" s="153"/>
      <c r="V35" s="151"/>
      <c r="W35" s="151"/>
      <c r="X35" s="151"/>
    </row>
    <row r="36">
      <c r="A36" s="164" t="s">
        <v>233</v>
      </c>
      <c r="B36" s="165"/>
      <c r="C36" s="174" t="s">
        <v>234</v>
      </c>
      <c r="D36" s="174" t="s">
        <v>235</v>
      </c>
      <c r="E36" s="167"/>
      <c r="F36" s="168"/>
      <c r="G36" s="176" t="s">
        <v>236</v>
      </c>
      <c r="H36" s="174"/>
      <c r="I36" s="176" t="s">
        <v>237</v>
      </c>
      <c r="J36" s="46"/>
      <c r="L36" s="44"/>
      <c r="M36" s="150" t="s">
        <v>4824</v>
      </c>
      <c r="N36" s="150" t="s">
        <v>4824</v>
      </c>
      <c r="O36" s="150" t="s">
        <v>4824</v>
      </c>
      <c r="P36" s="166"/>
      <c r="Q36" s="26" t="s">
        <v>4825</v>
      </c>
      <c r="R36" s="174" t="s">
        <v>23</v>
      </c>
      <c r="S36" s="46" t="s">
        <v>144</v>
      </c>
      <c r="T36" s="174"/>
      <c r="U36" s="167"/>
      <c r="V36" s="169"/>
      <c r="W36" s="169"/>
      <c r="X36" s="169"/>
      <c r="Y36" s="171"/>
      <c r="Z36" s="171"/>
      <c r="AA36" s="171"/>
      <c r="AB36" s="171"/>
      <c r="AC36" s="171"/>
      <c r="AD36" s="171"/>
      <c r="AE36" s="171"/>
    </row>
    <row r="37">
      <c r="A37" s="164" t="s">
        <v>238</v>
      </c>
      <c r="B37" s="165"/>
      <c r="C37" s="174" t="s">
        <v>239</v>
      </c>
      <c r="D37" s="174" t="s">
        <v>235</v>
      </c>
      <c r="E37" s="167"/>
      <c r="F37" s="168"/>
      <c r="G37" s="174" t="s">
        <v>240</v>
      </c>
      <c r="H37" s="174" t="s">
        <v>241</v>
      </c>
      <c r="I37" s="176" t="s">
        <v>242</v>
      </c>
      <c r="J37" s="46"/>
      <c r="L37" s="44"/>
      <c r="M37" s="150" t="s">
        <v>4824</v>
      </c>
      <c r="N37" s="150" t="s">
        <v>4824</v>
      </c>
      <c r="O37" s="150" t="s">
        <v>4824</v>
      </c>
      <c r="P37" s="166"/>
      <c r="Q37" s="26" t="s">
        <v>4825</v>
      </c>
      <c r="R37" s="174" t="s">
        <v>23</v>
      </c>
      <c r="S37" s="46" t="s">
        <v>16</v>
      </c>
      <c r="T37" s="174"/>
      <c r="U37" s="167"/>
      <c r="V37" s="169"/>
      <c r="W37" s="169"/>
      <c r="X37" s="169"/>
      <c r="Y37" s="171"/>
      <c r="Z37" s="171"/>
      <c r="AA37" s="171"/>
      <c r="AB37" s="171"/>
      <c r="AC37" s="171"/>
      <c r="AD37" s="171"/>
      <c r="AE37" s="171"/>
    </row>
    <row r="38">
      <c r="A38" s="164" t="s">
        <v>243</v>
      </c>
      <c r="B38" s="165"/>
      <c r="C38" s="174" t="s">
        <v>245</v>
      </c>
      <c r="D38" s="174" t="s">
        <v>235</v>
      </c>
      <c r="E38" s="167"/>
      <c r="F38" s="168"/>
      <c r="G38" s="174" t="s">
        <v>246</v>
      </c>
      <c r="H38" s="174" t="s">
        <v>247</v>
      </c>
      <c r="I38" s="176" t="s">
        <v>248</v>
      </c>
      <c r="J38" s="46"/>
      <c r="L38" s="44"/>
      <c r="M38" s="150" t="s">
        <v>4824</v>
      </c>
      <c r="N38" s="150" t="s">
        <v>4824</v>
      </c>
      <c r="O38" s="150" t="s">
        <v>4824</v>
      </c>
      <c r="P38" s="166"/>
      <c r="Q38" s="26" t="s">
        <v>4825</v>
      </c>
      <c r="R38" s="174" t="s">
        <v>23</v>
      </c>
      <c r="S38" s="46" t="s">
        <v>244</v>
      </c>
      <c r="T38" s="174"/>
      <c r="U38" s="167"/>
      <c r="V38" s="169"/>
      <c r="W38" s="169"/>
      <c r="X38" s="169"/>
      <c r="Y38" s="171"/>
      <c r="Z38" s="171"/>
      <c r="AA38" s="171"/>
      <c r="AB38" s="171"/>
      <c r="AC38" s="171"/>
      <c r="AD38" s="171"/>
      <c r="AE38" s="171"/>
    </row>
    <row r="39">
      <c r="A39" s="164" t="s">
        <v>249</v>
      </c>
      <c r="B39" s="165"/>
      <c r="C39" s="174" t="s">
        <v>250</v>
      </c>
      <c r="D39" s="174" t="s">
        <v>235</v>
      </c>
      <c r="E39" s="167"/>
      <c r="F39" s="168"/>
      <c r="G39" s="174" t="s">
        <v>251</v>
      </c>
      <c r="H39" s="174" t="s">
        <v>252</v>
      </c>
      <c r="I39" s="174" t="s">
        <v>253</v>
      </c>
      <c r="J39" s="46" t="s">
        <v>254</v>
      </c>
      <c r="L39" s="44"/>
      <c r="M39" s="150" t="s">
        <v>4824</v>
      </c>
      <c r="N39" s="150" t="s">
        <v>4824</v>
      </c>
      <c r="O39" s="150" t="s">
        <v>4824</v>
      </c>
      <c r="P39" s="166"/>
      <c r="Q39" s="26" t="s">
        <v>4825</v>
      </c>
      <c r="R39" s="174" t="s">
        <v>23</v>
      </c>
      <c r="S39" s="46" t="s">
        <v>16</v>
      </c>
      <c r="T39" s="174"/>
      <c r="U39" s="167"/>
      <c r="V39" s="169"/>
      <c r="W39" s="169"/>
      <c r="X39" s="169"/>
      <c r="Y39" s="171"/>
      <c r="Z39" s="171"/>
      <c r="AA39" s="171"/>
      <c r="AB39" s="171"/>
      <c r="AC39" s="171"/>
      <c r="AD39" s="171"/>
      <c r="AE39" s="171"/>
    </row>
    <row r="40">
      <c r="A40" s="146" t="s">
        <v>255</v>
      </c>
      <c r="B40" s="224"/>
      <c r="C40" s="4" t="s">
        <v>256</v>
      </c>
      <c r="D40" s="4" t="s">
        <v>235</v>
      </c>
      <c r="E40" s="153"/>
      <c r="F40" s="149">
        <v>1983.0</v>
      </c>
      <c r="G40" s="4" t="s">
        <v>257</v>
      </c>
      <c r="H40" s="4" t="s">
        <v>258</v>
      </c>
      <c r="I40" s="4" t="s">
        <v>259</v>
      </c>
      <c r="J40" s="36" t="s">
        <v>260</v>
      </c>
      <c r="L40" s="44"/>
      <c r="M40" s="150" t="s">
        <v>4824</v>
      </c>
      <c r="N40" s="150" t="s">
        <v>4824</v>
      </c>
      <c r="O40" s="150" t="s">
        <v>4824</v>
      </c>
      <c r="P40" s="211" t="s">
        <v>4371</v>
      </c>
      <c r="Q40" s="26" t="s">
        <v>4825</v>
      </c>
      <c r="R40" s="4" t="s">
        <v>15</v>
      </c>
      <c r="S40" s="36" t="s">
        <v>16</v>
      </c>
      <c r="T40" s="4"/>
      <c r="U40" s="153"/>
      <c r="V40" s="151"/>
      <c r="W40" s="151"/>
      <c r="X40" s="151"/>
    </row>
    <row r="41">
      <c r="A41" s="164" t="s">
        <v>261</v>
      </c>
      <c r="B41" s="165"/>
      <c r="C41" s="174" t="s">
        <v>262</v>
      </c>
      <c r="D41" s="176" t="s">
        <v>263</v>
      </c>
      <c r="E41" s="167"/>
      <c r="F41" s="168"/>
      <c r="G41" s="174" t="s">
        <v>264</v>
      </c>
      <c r="H41" s="174" t="s">
        <v>265</v>
      </c>
      <c r="I41" s="174" t="s">
        <v>266</v>
      </c>
      <c r="J41" s="46" t="s">
        <v>267</v>
      </c>
      <c r="L41" s="44"/>
      <c r="M41" s="150" t="s">
        <v>4824</v>
      </c>
      <c r="N41" s="150" t="s">
        <v>4824</v>
      </c>
      <c r="O41" s="150" t="s">
        <v>4824</v>
      </c>
      <c r="P41" s="169"/>
      <c r="Q41" s="26" t="s">
        <v>4825</v>
      </c>
      <c r="R41" s="174" t="s">
        <v>23</v>
      </c>
      <c r="S41" s="46" t="s">
        <v>71</v>
      </c>
      <c r="T41" s="174"/>
      <c r="U41" s="167"/>
      <c r="V41" s="169"/>
      <c r="W41" s="169"/>
      <c r="X41" s="169"/>
      <c r="Y41" s="171"/>
      <c r="Z41" s="171"/>
      <c r="AA41" s="171"/>
      <c r="AB41" s="171"/>
      <c r="AC41" s="171"/>
      <c r="AD41" s="171"/>
      <c r="AE41" s="171"/>
    </row>
    <row r="42">
      <c r="A42" s="146" t="s">
        <v>268</v>
      </c>
      <c r="B42" s="223">
        <v>3665348.0</v>
      </c>
      <c r="C42" s="4" t="s">
        <v>270</v>
      </c>
      <c r="D42" s="5" t="s">
        <v>263</v>
      </c>
      <c r="E42" s="201">
        <v>17000.0</v>
      </c>
      <c r="F42" s="149">
        <v>2014.0</v>
      </c>
      <c r="G42" s="5" t="s">
        <v>271</v>
      </c>
      <c r="H42" s="4"/>
      <c r="I42" s="4" t="s">
        <v>272</v>
      </c>
      <c r="J42" s="36" t="s">
        <v>273</v>
      </c>
      <c r="K42" s="26" t="s">
        <v>4792</v>
      </c>
      <c r="L42" s="194">
        <v>1312251.0</v>
      </c>
      <c r="M42" s="150" t="s">
        <v>4830</v>
      </c>
      <c r="N42" s="150" t="s">
        <v>4824</v>
      </c>
      <c r="O42" s="150" t="s">
        <v>4830</v>
      </c>
      <c r="P42" s="225" t="s">
        <v>4861</v>
      </c>
      <c r="Q42" s="26" t="s">
        <v>4831</v>
      </c>
      <c r="R42" s="4" t="s">
        <v>177</v>
      </c>
      <c r="S42" s="36" t="s">
        <v>269</v>
      </c>
      <c r="T42" s="198" t="s">
        <v>4862</v>
      </c>
      <c r="U42" s="153"/>
      <c r="V42" s="151"/>
      <c r="W42" s="151"/>
      <c r="X42" s="151"/>
    </row>
    <row r="43">
      <c r="A43" s="180" t="s">
        <v>274</v>
      </c>
      <c r="B43" s="226"/>
      <c r="C43" s="183" t="s">
        <v>275</v>
      </c>
      <c r="D43" s="180" t="s">
        <v>263</v>
      </c>
      <c r="E43" s="180"/>
      <c r="F43" s="180"/>
      <c r="G43" s="180" t="s">
        <v>276</v>
      </c>
      <c r="H43" s="227"/>
      <c r="I43" s="180" t="s">
        <v>277</v>
      </c>
      <c r="J43" s="184" t="s">
        <v>278</v>
      </c>
      <c r="L43" s="44"/>
      <c r="M43" s="150" t="s">
        <v>4824</v>
      </c>
      <c r="N43" s="150" t="s">
        <v>4824</v>
      </c>
      <c r="O43" s="150" t="s">
        <v>4824</v>
      </c>
      <c r="P43" s="183"/>
      <c r="Q43" s="26" t="s">
        <v>4825</v>
      </c>
      <c r="R43" s="184" t="s">
        <v>177</v>
      </c>
      <c r="S43" s="184" t="s">
        <v>170</v>
      </c>
      <c r="T43" s="186"/>
      <c r="U43" s="180"/>
      <c r="V43" s="180"/>
      <c r="W43" s="186"/>
      <c r="X43" s="186"/>
      <c r="Y43" s="186"/>
      <c r="Z43" s="186"/>
      <c r="AA43" s="186"/>
      <c r="AB43" s="186"/>
      <c r="AC43" s="186"/>
      <c r="AD43" s="186"/>
      <c r="AE43" s="186"/>
    </row>
    <row r="44">
      <c r="A44" s="4" t="s">
        <v>279</v>
      </c>
      <c r="B44" s="147">
        <v>4.6504141E7</v>
      </c>
      <c r="C44" s="5" t="s">
        <v>281</v>
      </c>
      <c r="D44" s="4" t="s">
        <v>263</v>
      </c>
      <c r="E44" s="201">
        <v>51101.0</v>
      </c>
      <c r="F44" s="201">
        <v>1992.0</v>
      </c>
      <c r="G44" s="44" t="s">
        <v>282</v>
      </c>
      <c r="H44" s="44" t="s">
        <v>283</v>
      </c>
      <c r="I44" s="4" t="s">
        <v>284</v>
      </c>
      <c r="J44" s="36" t="s">
        <v>285</v>
      </c>
      <c r="L44" s="44"/>
      <c r="M44" s="150" t="s">
        <v>4830</v>
      </c>
      <c r="N44" s="150" t="s">
        <v>4824</v>
      </c>
      <c r="O44" s="150" t="s">
        <v>4830</v>
      </c>
      <c r="P44" s="5"/>
      <c r="Q44" s="26" t="s">
        <v>4831</v>
      </c>
      <c r="R44" s="36" t="s">
        <v>107</v>
      </c>
      <c r="S44" s="36" t="s">
        <v>280</v>
      </c>
      <c r="T44" s="228" t="s">
        <v>4863</v>
      </c>
      <c r="U44" s="4"/>
      <c r="V44" s="4"/>
    </row>
    <row r="45">
      <c r="A45" s="4" t="s">
        <v>286</v>
      </c>
      <c r="B45" s="147">
        <v>4.0527085E7</v>
      </c>
      <c r="C45" s="7" t="s">
        <v>4864</v>
      </c>
      <c r="D45" s="4" t="s">
        <v>263</v>
      </c>
      <c r="E45" s="201">
        <v>18600.0</v>
      </c>
      <c r="F45" s="201">
        <v>1992.0</v>
      </c>
      <c r="G45" s="44" t="s">
        <v>288</v>
      </c>
      <c r="H45" s="44" t="s">
        <v>289</v>
      </c>
      <c r="I45" s="4" t="s">
        <v>290</v>
      </c>
      <c r="J45" s="36" t="s">
        <v>291</v>
      </c>
      <c r="L45" s="44"/>
      <c r="M45" s="150" t="s">
        <v>4824</v>
      </c>
      <c r="N45" s="150" t="s">
        <v>4824</v>
      </c>
      <c r="O45" s="150" t="s">
        <v>4824</v>
      </c>
      <c r="P45" s="5"/>
      <c r="Q45" s="26" t="s">
        <v>4825</v>
      </c>
      <c r="R45" s="36" t="s">
        <v>30</v>
      </c>
      <c r="S45" s="36" t="s">
        <v>137</v>
      </c>
      <c r="T45" s="228" t="s">
        <v>4865</v>
      </c>
      <c r="U45" s="229" t="s">
        <v>4866</v>
      </c>
      <c r="V45" s="4"/>
    </row>
    <row r="46">
      <c r="A46" s="4" t="s">
        <v>292</v>
      </c>
      <c r="B46" s="147">
        <v>2.5687093E7</v>
      </c>
      <c r="C46" s="7" t="s">
        <v>4867</v>
      </c>
      <c r="D46" s="4" t="s">
        <v>263</v>
      </c>
      <c r="E46" s="201">
        <v>27401.0</v>
      </c>
      <c r="F46" s="201">
        <v>1998.0</v>
      </c>
      <c r="G46" s="4" t="s">
        <v>295</v>
      </c>
      <c r="H46" s="44"/>
      <c r="I46" s="4" t="s">
        <v>296</v>
      </c>
      <c r="J46" s="36" t="s">
        <v>297</v>
      </c>
      <c r="L46" s="44"/>
      <c r="M46" s="150" t="s">
        <v>4824</v>
      </c>
      <c r="N46" s="150" t="s">
        <v>4824</v>
      </c>
      <c r="O46" s="150" t="s">
        <v>4824</v>
      </c>
      <c r="P46" s="5"/>
      <c r="Q46" s="26" t="s">
        <v>4825</v>
      </c>
      <c r="R46" s="36" t="s">
        <v>293</v>
      </c>
      <c r="S46" s="36" t="s">
        <v>144</v>
      </c>
      <c r="T46" s="230" t="s">
        <v>4868</v>
      </c>
      <c r="U46" s="57" t="s">
        <v>4869</v>
      </c>
      <c r="V46" s="4"/>
    </row>
    <row r="47">
      <c r="A47" s="4" t="s">
        <v>298</v>
      </c>
      <c r="B47" s="147">
        <v>2.8660609E7</v>
      </c>
      <c r="C47" s="7" t="s">
        <v>4870</v>
      </c>
      <c r="D47" s="4" t="s">
        <v>263</v>
      </c>
      <c r="E47" s="201">
        <v>70300.0</v>
      </c>
      <c r="F47" s="201">
        <v>2011.0</v>
      </c>
      <c r="G47" s="4" t="s">
        <v>301</v>
      </c>
      <c r="H47" s="44"/>
      <c r="I47" s="4" t="s">
        <v>302</v>
      </c>
      <c r="J47" s="36" t="s">
        <v>303</v>
      </c>
      <c r="L47" s="44"/>
      <c r="M47" s="150" t="s">
        <v>4824</v>
      </c>
      <c r="N47" s="150" t="s">
        <v>4824</v>
      </c>
      <c r="O47" s="150" t="s">
        <v>4824</v>
      </c>
      <c r="P47" s="5"/>
      <c r="Q47" s="26" t="s">
        <v>4825</v>
      </c>
      <c r="R47" s="36" t="s">
        <v>293</v>
      </c>
      <c r="S47" s="36" t="s">
        <v>299</v>
      </c>
      <c r="T47" s="173" t="s">
        <v>4871</v>
      </c>
      <c r="U47" s="223" t="s">
        <v>4872</v>
      </c>
      <c r="V47" s="4"/>
    </row>
    <row r="48">
      <c r="A48" s="4" t="s">
        <v>304</v>
      </c>
      <c r="B48" s="147">
        <v>2.7233294E7</v>
      </c>
      <c r="C48" s="7" t="s">
        <v>4873</v>
      </c>
      <c r="D48" s="4" t="s">
        <v>263</v>
      </c>
      <c r="E48" s="201">
        <v>15000.0</v>
      </c>
      <c r="F48" s="201">
        <v>2005.0</v>
      </c>
      <c r="G48" s="4" t="s">
        <v>306</v>
      </c>
      <c r="H48" s="44"/>
      <c r="I48" s="4" t="s">
        <v>307</v>
      </c>
      <c r="J48" s="36" t="s">
        <v>308</v>
      </c>
      <c r="L48" s="44"/>
      <c r="M48" s="150" t="s">
        <v>4824</v>
      </c>
      <c r="N48" s="150" t="s">
        <v>4824</v>
      </c>
      <c r="O48" s="150" t="s">
        <v>4824</v>
      </c>
      <c r="P48" s="5"/>
      <c r="Q48" s="26" t="s">
        <v>4825</v>
      </c>
      <c r="R48" s="36" t="s">
        <v>107</v>
      </c>
      <c r="S48" s="36" t="s">
        <v>170</v>
      </c>
      <c r="T48" s="231" t="s">
        <v>4874</v>
      </c>
      <c r="U48" s="209" t="s">
        <v>4875</v>
      </c>
      <c r="V48" s="4"/>
    </row>
    <row r="49">
      <c r="A49" s="180" t="s">
        <v>309</v>
      </c>
      <c r="B49" s="226"/>
      <c r="C49" s="180" t="s">
        <v>310</v>
      </c>
      <c r="D49" s="180" t="s">
        <v>263</v>
      </c>
      <c r="E49" s="180"/>
      <c r="F49" s="180"/>
      <c r="G49" s="180" t="s">
        <v>311</v>
      </c>
      <c r="H49" s="227"/>
      <c r="I49" s="180" t="s">
        <v>312</v>
      </c>
      <c r="J49" s="184" t="s">
        <v>313</v>
      </c>
      <c r="L49" s="44"/>
      <c r="M49" s="150" t="s">
        <v>4824</v>
      </c>
      <c r="N49" s="150" t="s">
        <v>4824</v>
      </c>
      <c r="O49" s="150" t="s">
        <v>4824</v>
      </c>
      <c r="P49" s="183"/>
      <c r="Q49" s="26" t="s">
        <v>4825</v>
      </c>
      <c r="R49" s="184" t="s">
        <v>177</v>
      </c>
      <c r="S49" s="184" t="s">
        <v>137</v>
      </c>
      <c r="T49" s="186"/>
      <c r="U49" s="180"/>
      <c r="V49" s="180"/>
      <c r="W49" s="186"/>
      <c r="X49" s="186"/>
      <c r="Y49" s="186"/>
      <c r="Z49" s="186"/>
      <c r="AA49" s="186"/>
      <c r="AB49" s="186"/>
      <c r="AC49" s="186"/>
      <c r="AD49" s="186"/>
      <c r="AE49" s="186"/>
    </row>
    <row r="50">
      <c r="A50" s="4" t="s">
        <v>314</v>
      </c>
      <c r="B50" s="147">
        <v>2.6416051E7</v>
      </c>
      <c r="C50" s="7" t="s">
        <v>4876</v>
      </c>
      <c r="D50" s="4" t="s">
        <v>263</v>
      </c>
      <c r="E50" s="201">
        <v>15800.0</v>
      </c>
      <c r="F50" s="201">
        <v>2000.0</v>
      </c>
      <c r="G50" s="4" t="s">
        <v>316</v>
      </c>
      <c r="H50" s="44"/>
      <c r="I50" s="4" t="s">
        <v>317</v>
      </c>
      <c r="J50" s="36" t="s">
        <v>318</v>
      </c>
      <c r="L50" s="44"/>
      <c r="M50" s="150" t="s">
        <v>4824</v>
      </c>
      <c r="N50" s="150" t="s">
        <v>4824</v>
      </c>
      <c r="O50" s="150" t="s">
        <v>4824</v>
      </c>
      <c r="P50" s="5"/>
      <c r="Q50" s="26" t="s">
        <v>4825</v>
      </c>
      <c r="R50" s="36" t="s">
        <v>177</v>
      </c>
      <c r="S50" s="36" t="s">
        <v>170</v>
      </c>
      <c r="T50" s="198" t="s">
        <v>4877</v>
      </c>
      <c r="U50" s="57" t="s">
        <v>4878</v>
      </c>
      <c r="V50" s="4"/>
    </row>
    <row r="51">
      <c r="A51" s="50" t="s">
        <v>319</v>
      </c>
      <c r="B51" s="232">
        <v>2.6072106E7</v>
      </c>
      <c r="C51" s="201" t="s">
        <v>4879</v>
      </c>
      <c r="D51" s="5" t="s">
        <v>263</v>
      </c>
      <c r="E51" s="201">
        <v>50003.0</v>
      </c>
      <c r="F51" s="52">
        <v>2004.0</v>
      </c>
      <c r="G51" s="5" t="s">
        <v>321</v>
      </c>
      <c r="I51" s="4" t="s">
        <v>322</v>
      </c>
      <c r="J51" s="36" t="s">
        <v>323</v>
      </c>
      <c r="L51" s="44"/>
      <c r="M51" s="150" t="s">
        <v>4824</v>
      </c>
      <c r="N51" s="150" t="s">
        <v>4824</v>
      </c>
      <c r="O51" s="150" t="s">
        <v>4824</v>
      </c>
      <c r="Q51" s="26" t="s">
        <v>4825</v>
      </c>
      <c r="R51" s="50" t="s">
        <v>293</v>
      </c>
      <c r="S51" s="36" t="s">
        <v>269</v>
      </c>
      <c r="T51" s="26" t="s">
        <v>4372</v>
      </c>
      <c r="U51" s="37"/>
    </row>
    <row r="52">
      <c r="A52" s="4" t="s">
        <v>324</v>
      </c>
      <c r="B52" s="147" t="s">
        <v>4880</v>
      </c>
      <c r="C52" s="201" t="s">
        <v>4881</v>
      </c>
      <c r="D52" s="5" t="s">
        <v>263</v>
      </c>
      <c r="E52" s="201">
        <v>51101.0</v>
      </c>
      <c r="F52" s="53">
        <v>1953.0</v>
      </c>
      <c r="G52" s="4" t="s">
        <v>327</v>
      </c>
      <c r="H52" s="4" t="s">
        <v>328</v>
      </c>
      <c r="I52" s="4" t="s">
        <v>329</v>
      </c>
      <c r="J52" s="36" t="s">
        <v>330</v>
      </c>
      <c r="K52" s="26" t="s">
        <v>4792</v>
      </c>
      <c r="L52" s="194">
        <v>3547265.0</v>
      </c>
      <c r="M52" s="150" t="s">
        <v>4830</v>
      </c>
      <c r="N52" s="150" t="s">
        <v>4824</v>
      </c>
      <c r="O52" s="150" t="s">
        <v>4824</v>
      </c>
      <c r="P52" s="26" t="s">
        <v>4882</v>
      </c>
      <c r="Q52" s="26" t="s">
        <v>4825</v>
      </c>
      <c r="R52" s="4" t="s">
        <v>30</v>
      </c>
      <c r="S52" s="7" t="s">
        <v>4373</v>
      </c>
      <c r="T52" s="54" t="s">
        <v>4374</v>
      </c>
      <c r="U52" s="57" t="s">
        <v>4883</v>
      </c>
    </row>
    <row r="53">
      <c r="A53" s="154" t="s">
        <v>331</v>
      </c>
      <c r="B53" s="233" t="s">
        <v>4375</v>
      </c>
      <c r="C53" s="234"/>
      <c r="D53" s="234"/>
      <c r="E53" s="234"/>
      <c r="F53" s="234"/>
      <c r="G53" s="234"/>
      <c r="H53" s="234"/>
      <c r="I53" s="234"/>
      <c r="J53" s="235"/>
      <c r="L53" s="44"/>
      <c r="M53" s="150" t="s">
        <v>4824</v>
      </c>
      <c r="N53" s="150" t="s">
        <v>4824</v>
      </c>
      <c r="O53" s="150" t="s">
        <v>4824</v>
      </c>
      <c r="P53" s="234"/>
      <c r="Q53" s="26" t="s">
        <v>4825</v>
      </c>
      <c r="R53" s="234"/>
      <c r="S53" s="234"/>
      <c r="T53" s="236"/>
      <c r="U53" s="234"/>
      <c r="V53" s="234"/>
      <c r="W53" s="234"/>
      <c r="X53" s="234"/>
      <c r="Y53" s="234"/>
      <c r="Z53" s="234"/>
      <c r="AA53" s="234"/>
      <c r="AB53" s="234"/>
      <c r="AC53" s="234"/>
      <c r="AD53" s="234"/>
      <c r="AE53" s="234"/>
    </row>
    <row r="54">
      <c r="A54" s="237" t="s">
        <v>338</v>
      </c>
      <c r="B54" s="232">
        <v>6.3981505E7</v>
      </c>
      <c r="C54" s="4" t="s">
        <v>340</v>
      </c>
      <c r="D54" s="5" t="s">
        <v>263</v>
      </c>
      <c r="E54" s="37"/>
      <c r="F54" s="52">
        <v>1995.0</v>
      </c>
      <c r="G54" s="5" t="s">
        <v>341</v>
      </c>
      <c r="H54" s="4"/>
      <c r="I54" s="4" t="s">
        <v>342</v>
      </c>
      <c r="J54" s="36" t="s">
        <v>343</v>
      </c>
      <c r="L54" s="44"/>
      <c r="M54" s="150" t="s">
        <v>4830</v>
      </c>
      <c r="N54" s="150" t="s">
        <v>4824</v>
      </c>
      <c r="O54" s="150" t="s">
        <v>4830</v>
      </c>
      <c r="Q54" s="26" t="s">
        <v>4831</v>
      </c>
      <c r="R54" s="4" t="s">
        <v>177</v>
      </c>
      <c r="S54" s="7" t="s">
        <v>4376</v>
      </c>
      <c r="T54" s="55" t="s">
        <v>4377</v>
      </c>
      <c r="U54" s="37"/>
    </row>
    <row r="55">
      <c r="A55" s="154" t="s">
        <v>344</v>
      </c>
      <c r="B55" s="233" t="s">
        <v>4375</v>
      </c>
      <c r="C55" s="234"/>
      <c r="D55" s="234"/>
      <c r="E55" s="234"/>
      <c r="F55" s="234"/>
      <c r="G55" s="234"/>
      <c r="H55" s="234"/>
      <c r="I55" s="234"/>
      <c r="J55" s="235"/>
      <c r="L55" s="44"/>
      <c r="M55" s="150" t="s">
        <v>4824</v>
      </c>
      <c r="N55" s="150" t="s">
        <v>4824</v>
      </c>
      <c r="O55" s="150" t="s">
        <v>4824</v>
      </c>
      <c r="P55" s="234"/>
      <c r="Q55" s="26" t="s">
        <v>4825</v>
      </c>
      <c r="R55" s="234"/>
      <c r="S55" s="234"/>
      <c r="T55" s="236"/>
      <c r="U55" s="234"/>
      <c r="V55" s="234"/>
      <c r="W55" s="234"/>
      <c r="X55" s="234"/>
      <c r="Y55" s="234"/>
      <c r="Z55" s="234"/>
      <c r="AA55" s="234"/>
      <c r="AB55" s="234"/>
      <c r="AC55" s="234"/>
      <c r="AD55" s="234"/>
      <c r="AE55" s="234"/>
    </row>
    <row r="56">
      <c r="A56" s="154" t="s">
        <v>349</v>
      </c>
      <c r="B56" s="233" t="s">
        <v>4375</v>
      </c>
      <c r="C56" s="234"/>
      <c r="D56" s="234"/>
      <c r="E56" s="234"/>
      <c r="F56" s="234"/>
      <c r="G56" s="234"/>
      <c r="H56" s="234"/>
      <c r="I56" s="234"/>
      <c r="J56" s="235"/>
      <c r="L56" s="44"/>
      <c r="M56" s="150" t="s">
        <v>4824</v>
      </c>
      <c r="N56" s="150" t="s">
        <v>4824</v>
      </c>
      <c r="O56" s="150" t="s">
        <v>4824</v>
      </c>
      <c r="P56" s="234"/>
      <c r="Q56" s="26" t="s">
        <v>4825</v>
      </c>
      <c r="R56" s="234"/>
      <c r="S56" s="234"/>
      <c r="T56" s="234"/>
      <c r="U56" s="234"/>
      <c r="V56" s="234"/>
      <c r="W56" s="234"/>
      <c r="X56" s="234"/>
      <c r="Y56" s="234"/>
      <c r="Z56" s="234"/>
      <c r="AA56" s="234"/>
      <c r="AB56" s="234"/>
      <c r="AC56" s="234"/>
      <c r="AD56" s="234"/>
      <c r="AE56" s="234"/>
    </row>
    <row r="57">
      <c r="A57" s="154" t="s">
        <v>354</v>
      </c>
      <c r="B57" s="233" t="s">
        <v>4378</v>
      </c>
      <c r="C57" s="234"/>
      <c r="D57" s="234"/>
      <c r="E57" s="234"/>
      <c r="F57" s="234"/>
      <c r="G57" s="234"/>
      <c r="H57" s="234"/>
      <c r="I57" s="234"/>
      <c r="J57" s="235"/>
      <c r="L57" s="44"/>
      <c r="M57" s="150" t="s">
        <v>4824</v>
      </c>
      <c r="N57" s="150" t="s">
        <v>4824</v>
      </c>
      <c r="O57" s="150" t="s">
        <v>4824</v>
      </c>
      <c r="P57" s="234"/>
      <c r="Q57" s="26" t="s">
        <v>4825</v>
      </c>
      <c r="R57" s="234"/>
      <c r="S57" s="234"/>
      <c r="T57" s="234"/>
      <c r="U57" s="234"/>
      <c r="V57" s="234"/>
      <c r="W57" s="234"/>
      <c r="X57" s="234"/>
      <c r="Y57" s="234"/>
      <c r="Z57" s="234"/>
      <c r="AA57" s="234"/>
      <c r="AB57" s="234"/>
      <c r="AC57" s="234"/>
      <c r="AD57" s="234"/>
      <c r="AE57" s="234"/>
    </row>
    <row r="58">
      <c r="A58" s="4" t="s">
        <v>357</v>
      </c>
      <c r="B58" s="232">
        <v>2.716828E7</v>
      </c>
      <c r="C58" s="36" t="s">
        <v>359</v>
      </c>
      <c r="D58" s="5" t="s">
        <v>263</v>
      </c>
      <c r="E58" s="37"/>
      <c r="F58" s="53">
        <v>2004.0</v>
      </c>
      <c r="G58" s="5" t="s">
        <v>360</v>
      </c>
      <c r="H58" s="4"/>
      <c r="I58" s="4" t="s">
        <v>361</v>
      </c>
      <c r="J58" s="36" t="s">
        <v>362</v>
      </c>
      <c r="L58" s="44"/>
      <c r="M58" s="150" t="s">
        <v>4824</v>
      </c>
      <c r="N58" s="150" t="s">
        <v>4824</v>
      </c>
      <c r="O58" s="150" t="s">
        <v>4824</v>
      </c>
      <c r="Q58" s="26" t="s">
        <v>4831</v>
      </c>
      <c r="R58" s="4" t="s">
        <v>358</v>
      </c>
      <c r="S58" s="5" t="s">
        <v>170</v>
      </c>
      <c r="T58" s="56" t="s">
        <v>4379</v>
      </c>
      <c r="U58" s="37"/>
    </row>
    <row r="59">
      <c r="A59" s="154" t="s">
        <v>363</v>
      </c>
      <c r="B59" s="238" t="s">
        <v>4378</v>
      </c>
      <c r="C59" s="156"/>
      <c r="D59" s="156"/>
      <c r="E59" s="239"/>
      <c r="F59" s="239"/>
      <c r="G59" s="156"/>
      <c r="H59" s="156"/>
      <c r="I59" s="156"/>
      <c r="J59" s="157"/>
      <c r="L59" s="44"/>
      <c r="M59" s="240" t="s">
        <v>4824</v>
      </c>
      <c r="N59" s="240" t="s">
        <v>4824</v>
      </c>
      <c r="O59" s="240" t="s">
        <v>4824</v>
      </c>
      <c r="P59" s="156"/>
      <c r="Q59" s="241" t="s">
        <v>4825</v>
      </c>
      <c r="R59" s="156"/>
      <c r="S59" s="156"/>
      <c r="T59" s="156"/>
      <c r="U59" s="239"/>
      <c r="V59" s="156"/>
      <c r="W59" s="156"/>
      <c r="X59" s="156"/>
      <c r="Y59" s="156"/>
      <c r="Z59" s="156"/>
      <c r="AA59" s="156"/>
      <c r="AB59" s="156"/>
      <c r="AC59" s="156"/>
      <c r="AD59" s="156"/>
      <c r="AE59" s="156"/>
    </row>
    <row r="60">
      <c r="A60" s="4" t="s">
        <v>370</v>
      </c>
      <c r="B60" s="232">
        <v>2.6242028E7</v>
      </c>
      <c r="C60" s="4" t="s">
        <v>372</v>
      </c>
      <c r="D60" s="5" t="s">
        <v>263</v>
      </c>
      <c r="E60" s="37"/>
      <c r="F60" s="52">
        <v>2001.0</v>
      </c>
      <c r="G60" s="5" t="s">
        <v>373</v>
      </c>
      <c r="H60" s="4"/>
      <c r="I60" s="4" t="s">
        <v>374</v>
      </c>
      <c r="J60" s="36" t="s">
        <v>375</v>
      </c>
      <c r="L60" s="44"/>
      <c r="M60" s="150" t="s">
        <v>4824</v>
      </c>
      <c r="N60" s="150" t="s">
        <v>4824</v>
      </c>
      <c r="O60" s="150" t="s">
        <v>4824</v>
      </c>
      <c r="Q60" s="26" t="s">
        <v>4825</v>
      </c>
      <c r="R60" s="4" t="s">
        <v>371</v>
      </c>
      <c r="S60" s="36" t="s">
        <v>16</v>
      </c>
      <c r="T60" s="56" t="s">
        <v>4380</v>
      </c>
      <c r="U60" s="37"/>
    </row>
    <row r="61">
      <c r="A61" s="154" t="s">
        <v>376</v>
      </c>
      <c r="B61" s="238" t="s">
        <v>4378</v>
      </c>
      <c r="C61" s="156"/>
      <c r="D61" s="156"/>
      <c r="E61" s="239"/>
      <c r="F61" s="239"/>
      <c r="G61" s="156"/>
      <c r="H61" s="156"/>
      <c r="I61" s="156"/>
      <c r="J61" s="157"/>
      <c r="L61" s="44"/>
      <c r="M61" s="150" t="s">
        <v>4824</v>
      </c>
      <c r="N61" s="150" t="s">
        <v>4824</v>
      </c>
      <c r="O61" s="150" t="s">
        <v>4824</v>
      </c>
      <c r="P61" s="234"/>
      <c r="Q61" s="26" t="s">
        <v>4825</v>
      </c>
      <c r="R61" s="156"/>
      <c r="S61" s="156"/>
      <c r="T61" s="156"/>
      <c r="U61" s="239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</row>
    <row r="62">
      <c r="A62" s="57" t="s">
        <v>4381</v>
      </c>
      <c r="B62" s="232">
        <v>3602524.0</v>
      </c>
      <c r="C62" s="4" t="s">
        <v>383</v>
      </c>
      <c r="D62" s="5" t="s">
        <v>263</v>
      </c>
      <c r="E62" s="58" t="s">
        <v>4382</v>
      </c>
      <c r="F62" s="53">
        <v>2018.0</v>
      </c>
      <c r="G62" s="5" t="s">
        <v>384</v>
      </c>
      <c r="H62" s="4"/>
      <c r="I62" s="4" t="s">
        <v>385</v>
      </c>
      <c r="J62" s="36" t="s">
        <v>386</v>
      </c>
      <c r="K62" s="26" t="s">
        <v>4792</v>
      </c>
      <c r="L62" s="194">
        <v>644273.0</v>
      </c>
      <c r="M62" s="150" t="s">
        <v>4830</v>
      </c>
      <c r="N62" s="150" t="s">
        <v>4824</v>
      </c>
      <c r="O62" s="150" t="s">
        <v>4824</v>
      </c>
      <c r="Q62" s="26" t="s">
        <v>4831</v>
      </c>
      <c r="R62" s="4" t="s">
        <v>358</v>
      </c>
      <c r="S62" s="5" t="s">
        <v>170</v>
      </c>
      <c r="T62" s="26" t="s">
        <v>4383</v>
      </c>
      <c r="U62" s="37"/>
    </row>
    <row r="63">
      <c r="A63" s="4" t="s">
        <v>387</v>
      </c>
      <c r="B63" s="232" t="s">
        <v>4884</v>
      </c>
      <c r="C63" s="4" t="s">
        <v>388</v>
      </c>
      <c r="D63" s="5" t="s">
        <v>263</v>
      </c>
      <c r="E63" s="37"/>
      <c r="F63" s="53">
        <v>1991.0</v>
      </c>
      <c r="G63" s="5" t="s">
        <v>389</v>
      </c>
      <c r="H63" s="4"/>
      <c r="I63" s="4" t="s">
        <v>390</v>
      </c>
      <c r="J63" s="36" t="s">
        <v>391</v>
      </c>
      <c r="L63" s="194">
        <v>6620459.0</v>
      </c>
      <c r="M63" s="150" t="s">
        <v>4824</v>
      </c>
      <c r="N63" s="150" t="s">
        <v>4824</v>
      </c>
      <c r="O63" s="150" t="s">
        <v>4824</v>
      </c>
      <c r="Q63" s="26" t="s">
        <v>4825</v>
      </c>
      <c r="R63" s="4" t="s">
        <v>163</v>
      </c>
      <c r="S63" s="5" t="s">
        <v>269</v>
      </c>
      <c r="T63" s="59" t="s">
        <v>4384</v>
      </c>
      <c r="U63" s="242" t="s">
        <v>4385</v>
      </c>
    </row>
    <row r="64">
      <c r="A64" s="4" t="s">
        <v>392</v>
      </c>
      <c r="B64" s="232">
        <v>6.124291E7</v>
      </c>
      <c r="C64" s="4" t="s">
        <v>394</v>
      </c>
      <c r="D64" s="4" t="s">
        <v>395</v>
      </c>
      <c r="E64" s="53">
        <v>2500.0</v>
      </c>
      <c r="F64" s="53">
        <v>1982.0</v>
      </c>
      <c r="G64" s="4" t="s">
        <v>396</v>
      </c>
      <c r="H64" s="4" t="s">
        <v>397</v>
      </c>
      <c r="I64" s="4" t="s">
        <v>398</v>
      </c>
      <c r="J64" s="36" t="s">
        <v>399</v>
      </c>
      <c r="L64" s="44"/>
      <c r="M64" s="150" t="s">
        <v>4824</v>
      </c>
      <c r="N64" s="150" t="s">
        <v>4824</v>
      </c>
      <c r="O64" s="150" t="s">
        <v>4824</v>
      </c>
      <c r="Q64" s="26" t="s">
        <v>4825</v>
      </c>
      <c r="R64" s="4" t="s">
        <v>107</v>
      </c>
      <c r="S64" s="8" t="s">
        <v>4386</v>
      </c>
      <c r="T64" s="59" t="s">
        <v>4387</v>
      </c>
      <c r="U64" s="37"/>
    </row>
    <row r="65">
      <c r="A65" s="4" t="s">
        <v>400</v>
      </c>
      <c r="B65" s="232">
        <v>1.4595007E7</v>
      </c>
      <c r="C65" s="4" t="s">
        <v>402</v>
      </c>
      <c r="D65" s="4" t="s">
        <v>395</v>
      </c>
      <c r="E65" s="53">
        <v>5592.0</v>
      </c>
      <c r="F65" s="53">
        <v>1990.0</v>
      </c>
      <c r="G65" s="4" t="s">
        <v>403</v>
      </c>
      <c r="H65" s="4" t="s">
        <v>404</v>
      </c>
      <c r="I65" s="4" t="s">
        <v>405</v>
      </c>
      <c r="J65" s="36" t="s">
        <v>406</v>
      </c>
      <c r="L65" s="44"/>
      <c r="M65" s="150" t="s">
        <v>4824</v>
      </c>
      <c r="N65" s="150" t="s">
        <v>4824</v>
      </c>
      <c r="O65" s="150" t="s">
        <v>4824</v>
      </c>
      <c r="P65" s="61">
        <v>44690.0</v>
      </c>
      <c r="Q65" s="26" t="s">
        <v>4825</v>
      </c>
      <c r="R65" s="4" t="s">
        <v>23</v>
      </c>
      <c r="S65" s="5" t="s">
        <v>401</v>
      </c>
      <c r="T65" s="59" t="s">
        <v>4388</v>
      </c>
      <c r="U65" s="51" t="s">
        <v>4389</v>
      </c>
    </row>
    <row r="66">
      <c r="A66" s="4" t="s">
        <v>407</v>
      </c>
      <c r="B66" s="232">
        <v>2.6365996E7</v>
      </c>
      <c r="C66" s="4" t="s">
        <v>408</v>
      </c>
      <c r="D66" s="4" t="s">
        <v>395</v>
      </c>
      <c r="E66" s="53">
        <v>8920.0</v>
      </c>
      <c r="F66" s="53">
        <v>2001.0</v>
      </c>
      <c r="G66" s="4" t="s">
        <v>409</v>
      </c>
      <c r="H66" s="4" t="s">
        <v>410</v>
      </c>
      <c r="I66" s="4" t="s">
        <v>411</v>
      </c>
      <c r="J66" s="36" t="s">
        <v>412</v>
      </c>
      <c r="L66" s="44"/>
      <c r="M66" s="150" t="s">
        <v>4830</v>
      </c>
      <c r="N66" s="150" t="s">
        <v>4824</v>
      </c>
      <c r="O66" s="150" t="s">
        <v>4830</v>
      </c>
      <c r="P66" s="63">
        <v>44853.0</v>
      </c>
      <c r="Q66" s="26" t="s">
        <v>4831</v>
      </c>
      <c r="R66" s="4" t="s">
        <v>23</v>
      </c>
      <c r="S66" s="5" t="s">
        <v>51</v>
      </c>
      <c r="T66" s="59" t="s">
        <v>4390</v>
      </c>
      <c r="U66" s="62" t="s">
        <v>4391</v>
      </c>
    </row>
    <row r="67">
      <c r="A67" s="154" t="s">
        <v>413</v>
      </c>
      <c r="B67" s="238" t="s">
        <v>4378</v>
      </c>
      <c r="C67" s="156"/>
      <c r="D67" s="154"/>
      <c r="E67" s="239"/>
      <c r="F67" s="239"/>
      <c r="G67" s="156"/>
      <c r="H67" s="156"/>
      <c r="I67" s="156"/>
      <c r="J67" s="157"/>
      <c r="L67" s="44"/>
      <c r="M67" s="150" t="s">
        <v>4824</v>
      </c>
      <c r="N67" s="150" t="s">
        <v>4824</v>
      </c>
      <c r="O67" s="150" t="s">
        <v>4824</v>
      </c>
      <c r="P67" s="234"/>
      <c r="Q67" s="26" t="s">
        <v>4825</v>
      </c>
      <c r="R67" s="156"/>
      <c r="S67" s="156"/>
      <c r="T67" s="156"/>
      <c r="U67" s="239"/>
      <c r="V67" s="156"/>
      <c r="W67" s="156"/>
      <c r="X67" s="156"/>
      <c r="Y67" s="156"/>
      <c r="Z67" s="156"/>
      <c r="AA67" s="156"/>
      <c r="AB67" s="156"/>
      <c r="AC67" s="156"/>
      <c r="AD67" s="156"/>
      <c r="AE67" s="156"/>
    </row>
    <row r="68">
      <c r="A68" s="154" t="s">
        <v>420</v>
      </c>
      <c r="B68" s="238" t="s">
        <v>4378</v>
      </c>
      <c r="C68" s="156"/>
      <c r="D68" s="156"/>
      <c r="E68" s="239"/>
      <c r="F68" s="239"/>
      <c r="G68" s="156"/>
      <c r="H68" s="156"/>
      <c r="I68" s="156"/>
      <c r="J68" s="157"/>
      <c r="L68" s="44"/>
      <c r="M68" s="150" t="s">
        <v>4824</v>
      </c>
      <c r="N68" s="150" t="s">
        <v>4824</v>
      </c>
      <c r="O68" s="150" t="s">
        <v>4824</v>
      </c>
      <c r="P68" s="234"/>
      <c r="Q68" s="26" t="s">
        <v>4825</v>
      </c>
      <c r="R68" s="156"/>
      <c r="S68" s="156"/>
      <c r="T68" s="156"/>
      <c r="U68" s="239"/>
      <c r="V68" s="156"/>
      <c r="W68" s="156"/>
      <c r="X68" s="156"/>
      <c r="Y68" s="156"/>
      <c r="Z68" s="156"/>
      <c r="AA68" s="156"/>
      <c r="AB68" s="156"/>
      <c r="AC68" s="156"/>
      <c r="AD68" s="156"/>
      <c r="AE68" s="156"/>
    </row>
    <row r="69">
      <c r="A69" s="4" t="s">
        <v>425</v>
      </c>
      <c r="B69" s="232">
        <v>8.3024917E7</v>
      </c>
      <c r="C69" s="4" t="s">
        <v>426</v>
      </c>
      <c r="D69" s="4" t="s">
        <v>395</v>
      </c>
      <c r="E69" s="53">
        <v>2900.0</v>
      </c>
      <c r="F69" s="53">
        <v>1977.0</v>
      </c>
      <c r="G69" s="4" t="s">
        <v>427</v>
      </c>
      <c r="H69" s="4" t="s">
        <v>428</v>
      </c>
      <c r="I69" s="4" t="s">
        <v>429</v>
      </c>
      <c r="J69" s="36" t="s">
        <v>430</v>
      </c>
      <c r="K69" s="26" t="s">
        <v>4800</v>
      </c>
      <c r="L69" s="194">
        <v>750222.0</v>
      </c>
      <c r="M69" s="150" t="s">
        <v>4830</v>
      </c>
      <c r="N69" s="150" t="s">
        <v>4830</v>
      </c>
      <c r="O69" s="150" t="s">
        <v>4830</v>
      </c>
      <c r="P69" s="65" t="s">
        <v>4861</v>
      </c>
      <c r="Q69" s="26" t="s">
        <v>4831</v>
      </c>
      <c r="R69" s="4" t="s">
        <v>78</v>
      </c>
      <c r="S69" s="5" t="s">
        <v>51</v>
      </c>
      <c r="T69" s="59" t="s">
        <v>4392</v>
      </c>
      <c r="U69" s="64" t="s">
        <v>4393</v>
      </c>
    </row>
    <row r="70">
      <c r="A70" s="154" t="s">
        <v>431</v>
      </c>
      <c r="B70" s="238" t="s">
        <v>4378</v>
      </c>
      <c r="C70" s="156"/>
      <c r="D70" s="154"/>
      <c r="E70" s="239"/>
      <c r="F70" s="239"/>
      <c r="G70" s="156"/>
      <c r="H70" s="156"/>
      <c r="I70" s="156"/>
      <c r="J70" s="157"/>
      <c r="L70" s="44"/>
      <c r="M70" s="150" t="s">
        <v>4824</v>
      </c>
      <c r="N70" s="150" t="s">
        <v>4824</v>
      </c>
      <c r="O70" s="150" t="s">
        <v>4824</v>
      </c>
      <c r="P70" s="234"/>
      <c r="Q70" s="26" t="s">
        <v>4825</v>
      </c>
      <c r="R70" s="156"/>
      <c r="S70" s="156"/>
      <c r="T70" s="156"/>
      <c r="U70" s="239"/>
      <c r="V70" s="156"/>
      <c r="W70" s="156"/>
      <c r="X70" s="156"/>
      <c r="Y70" s="156"/>
      <c r="Z70" s="156"/>
      <c r="AA70" s="156"/>
      <c r="AB70" s="156"/>
      <c r="AC70" s="156"/>
      <c r="AD70" s="156"/>
      <c r="AE70" s="156"/>
    </row>
    <row r="71">
      <c r="A71" s="154" t="s">
        <v>438</v>
      </c>
      <c r="B71" s="243" t="s">
        <v>4395</v>
      </c>
      <c r="C71" s="156"/>
      <c r="D71" s="156"/>
      <c r="E71" s="239"/>
      <c r="F71" s="239"/>
      <c r="G71" s="156"/>
      <c r="H71" s="156"/>
      <c r="I71" s="156"/>
      <c r="J71" s="157"/>
      <c r="L71" s="44"/>
      <c r="M71" s="150" t="s">
        <v>4824</v>
      </c>
      <c r="N71" s="150" t="s">
        <v>4824</v>
      </c>
      <c r="O71" s="150" t="s">
        <v>4824</v>
      </c>
      <c r="P71" s="234"/>
      <c r="Q71" s="26" t="s">
        <v>4825</v>
      </c>
      <c r="R71" s="156"/>
      <c r="S71" s="156"/>
      <c r="T71" s="156"/>
      <c r="U71" s="244"/>
      <c r="V71" s="156"/>
      <c r="W71" s="156"/>
      <c r="X71" s="156"/>
      <c r="Y71" s="156"/>
      <c r="Z71" s="156"/>
      <c r="AA71" s="156"/>
      <c r="AB71" s="156"/>
      <c r="AC71" s="156"/>
      <c r="AD71" s="156"/>
      <c r="AE71" s="156"/>
    </row>
    <row r="72">
      <c r="A72" s="154" t="s">
        <v>445</v>
      </c>
      <c r="B72" s="243" t="s">
        <v>4885</v>
      </c>
      <c r="C72" s="154" t="s">
        <v>446</v>
      </c>
      <c r="D72" s="154" t="s">
        <v>395</v>
      </c>
      <c r="E72" s="154"/>
      <c r="F72" s="154"/>
      <c r="G72" s="154" t="s">
        <v>447</v>
      </c>
      <c r="H72" s="154" t="s">
        <v>448</v>
      </c>
      <c r="I72" s="245" t="s">
        <v>449</v>
      </c>
      <c r="J72" s="246"/>
      <c r="L72" s="44"/>
      <c r="M72" s="150" t="s">
        <v>4824</v>
      </c>
      <c r="N72" s="150" t="s">
        <v>4824</v>
      </c>
      <c r="O72" s="150" t="s">
        <v>4824</v>
      </c>
      <c r="P72" s="234"/>
      <c r="Q72" s="26" t="s">
        <v>4825</v>
      </c>
      <c r="R72" s="154" t="s">
        <v>15</v>
      </c>
      <c r="S72" s="191" t="s">
        <v>51</v>
      </c>
      <c r="T72" s="154"/>
      <c r="U72" s="245"/>
      <c r="V72" s="156"/>
      <c r="W72" s="156"/>
      <c r="X72" s="156"/>
      <c r="Y72" s="156"/>
      <c r="Z72" s="156"/>
      <c r="AA72" s="156"/>
      <c r="AB72" s="156"/>
      <c r="AC72" s="156"/>
      <c r="AD72" s="156"/>
      <c r="AE72" s="156"/>
    </row>
    <row r="73">
      <c r="A73" s="180" t="s">
        <v>450</v>
      </c>
      <c r="B73" s="226"/>
      <c r="C73" s="180" t="s">
        <v>451</v>
      </c>
      <c r="D73" s="180" t="s">
        <v>452</v>
      </c>
      <c r="E73" s="180"/>
      <c r="F73" s="180"/>
      <c r="G73" s="180" t="s">
        <v>453</v>
      </c>
      <c r="H73" s="180" t="s">
        <v>454</v>
      </c>
      <c r="I73" s="227" t="s">
        <v>455</v>
      </c>
      <c r="J73" s="184" t="s">
        <v>456</v>
      </c>
      <c r="L73" s="44"/>
      <c r="M73" s="150" t="s">
        <v>4824</v>
      </c>
      <c r="N73" s="150" t="s">
        <v>4824</v>
      </c>
      <c r="O73" s="150" t="s">
        <v>4824</v>
      </c>
      <c r="P73" s="183"/>
      <c r="Q73" s="26" t="s">
        <v>4825</v>
      </c>
      <c r="R73" s="180" t="s">
        <v>78</v>
      </c>
      <c r="S73" s="184" t="s">
        <v>71</v>
      </c>
      <c r="T73" s="180"/>
      <c r="U73" s="180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</row>
    <row r="74">
      <c r="A74" s="180" t="s">
        <v>457</v>
      </c>
      <c r="B74" s="226"/>
      <c r="C74" s="180" t="s">
        <v>458</v>
      </c>
      <c r="D74" s="180" t="s">
        <v>452</v>
      </c>
      <c r="E74" s="180"/>
      <c r="F74" s="180"/>
      <c r="G74" s="180" t="s">
        <v>459</v>
      </c>
      <c r="H74" s="180" t="s">
        <v>459</v>
      </c>
      <c r="I74" s="183" t="s">
        <v>460</v>
      </c>
      <c r="J74" s="247"/>
      <c r="L74" s="44"/>
      <c r="M74" s="150" t="s">
        <v>4824</v>
      </c>
      <c r="N74" s="150" t="s">
        <v>4824</v>
      </c>
      <c r="O74" s="150" t="s">
        <v>4824</v>
      </c>
      <c r="P74" s="248"/>
      <c r="Q74" s="26" t="s">
        <v>4825</v>
      </c>
      <c r="R74" s="180" t="s">
        <v>293</v>
      </c>
      <c r="S74" s="184" t="s">
        <v>92</v>
      </c>
      <c r="T74" s="180"/>
      <c r="U74" s="183"/>
      <c r="V74" s="186"/>
      <c r="W74" s="186"/>
      <c r="X74" s="186"/>
      <c r="Y74" s="186"/>
      <c r="Z74" s="186"/>
      <c r="AA74" s="186"/>
      <c r="AB74" s="186"/>
      <c r="AC74" s="186"/>
      <c r="AD74" s="186"/>
      <c r="AE74" s="186"/>
    </row>
    <row r="75">
      <c r="A75" s="4" t="s">
        <v>461</v>
      </c>
      <c r="B75" s="147" t="s">
        <v>4886</v>
      </c>
      <c r="C75" s="4" t="s">
        <v>462</v>
      </c>
      <c r="D75" s="4" t="s">
        <v>463</v>
      </c>
      <c r="E75" s="201" t="s">
        <v>4887</v>
      </c>
      <c r="F75" s="201">
        <v>1991.0</v>
      </c>
      <c r="G75" s="4" t="s">
        <v>464</v>
      </c>
      <c r="H75" s="4" t="s">
        <v>465</v>
      </c>
      <c r="I75" s="44" t="s">
        <v>466</v>
      </c>
      <c r="J75" s="36" t="s">
        <v>467</v>
      </c>
      <c r="K75" s="26" t="s">
        <v>4888</v>
      </c>
      <c r="L75" s="194">
        <v>436874.0</v>
      </c>
      <c r="M75" s="150" t="s">
        <v>4830</v>
      </c>
      <c r="N75" s="150" t="s">
        <v>4830</v>
      </c>
      <c r="O75" s="150" t="s">
        <v>4830</v>
      </c>
      <c r="P75" s="7" t="s">
        <v>4861</v>
      </c>
      <c r="Q75" s="26" t="s">
        <v>4831</v>
      </c>
      <c r="R75" s="4" t="s">
        <v>23</v>
      </c>
      <c r="S75" s="36" t="s">
        <v>51</v>
      </c>
      <c r="T75" s="4"/>
      <c r="U75" s="223" t="s">
        <v>4889</v>
      </c>
    </row>
    <row r="76">
      <c r="A76" s="154" t="s">
        <v>468</v>
      </c>
      <c r="B76" s="238" t="s">
        <v>4378</v>
      </c>
      <c r="C76" s="154" t="s">
        <v>469</v>
      </c>
      <c r="D76" s="154" t="s">
        <v>463</v>
      </c>
      <c r="E76" s="154"/>
      <c r="F76" s="154"/>
      <c r="G76" s="154" t="s">
        <v>470</v>
      </c>
      <c r="H76" s="154" t="s">
        <v>471</v>
      </c>
      <c r="I76" s="249" t="s">
        <v>472</v>
      </c>
      <c r="J76" s="191" t="s">
        <v>473</v>
      </c>
      <c r="L76" s="44"/>
      <c r="M76" s="150" t="s">
        <v>4824</v>
      </c>
      <c r="N76" s="150" t="s">
        <v>4824</v>
      </c>
      <c r="O76" s="150" t="s">
        <v>4824</v>
      </c>
      <c r="P76" s="234"/>
      <c r="Q76" s="26" t="s">
        <v>4825</v>
      </c>
      <c r="R76" s="154" t="s">
        <v>78</v>
      </c>
      <c r="S76" s="191" t="s">
        <v>16</v>
      </c>
      <c r="T76" s="154"/>
      <c r="U76" s="154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</row>
    <row r="77">
      <c r="A77" s="4" t="s">
        <v>474</v>
      </c>
      <c r="B77" s="147" t="s">
        <v>4890</v>
      </c>
      <c r="C77" s="4" t="s">
        <v>475</v>
      </c>
      <c r="D77" s="4" t="s">
        <v>463</v>
      </c>
      <c r="E77" s="201">
        <v>21100.0</v>
      </c>
      <c r="F77" s="201">
        <v>2000.0</v>
      </c>
      <c r="G77" s="201" t="s">
        <v>4891</v>
      </c>
      <c r="H77" s="4"/>
      <c r="I77" s="44" t="s">
        <v>477</v>
      </c>
      <c r="J77" s="36" t="s">
        <v>478</v>
      </c>
      <c r="L77" s="194">
        <v>2076472.0</v>
      </c>
      <c r="M77" s="150" t="s">
        <v>4824</v>
      </c>
      <c r="N77" s="150" t="s">
        <v>4824</v>
      </c>
      <c r="O77" s="150" t="s">
        <v>4824</v>
      </c>
      <c r="P77" s="5"/>
      <c r="Q77" s="26" t="s">
        <v>4831</v>
      </c>
      <c r="R77" s="4" t="s">
        <v>23</v>
      </c>
      <c r="S77" s="36" t="s">
        <v>51</v>
      </c>
      <c r="T77" s="4"/>
      <c r="U77" s="4"/>
    </row>
    <row r="78">
      <c r="A78" s="4" t="s">
        <v>479</v>
      </c>
      <c r="B78" s="147" t="s">
        <v>4892</v>
      </c>
      <c r="C78" s="201" t="s">
        <v>4893</v>
      </c>
      <c r="D78" s="4" t="s">
        <v>463</v>
      </c>
      <c r="E78" s="201">
        <v>20520.0</v>
      </c>
      <c r="F78" s="201">
        <v>1926.0</v>
      </c>
      <c r="G78" s="201" t="s">
        <v>4894</v>
      </c>
      <c r="H78" s="4" t="s">
        <v>482</v>
      </c>
      <c r="I78" s="44" t="s">
        <v>483</v>
      </c>
      <c r="J78" s="36" t="s">
        <v>484</v>
      </c>
      <c r="L78" s="194">
        <v>5168752.0</v>
      </c>
      <c r="M78" s="150" t="s">
        <v>4830</v>
      </c>
      <c r="N78" s="150" t="s">
        <v>4830</v>
      </c>
      <c r="O78" s="150" t="s">
        <v>4830</v>
      </c>
      <c r="P78" s="5"/>
      <c r="Q78" s="26" t="s">
        <v>4831</v>
      </c>
      <c r="R78" s="4" t="s">
        <v>23</v>
      </c>
      <c r="S78" s="36" t="s">
        <v>144</v>
      </c>
      <c r="T78" s="4"/>
      <c r="U78" s="210" t="s">
        <v>4895</v>
      </c>
    </row>
    <row r="79">
      <c r="A79" s="4" t="s">
        <v>485</v>
      </c>
      <c r="B79" s="147" t="s">
        <v>4896</v>
      </c>
      <c r="C79" s="4" t="s">
        <v>486</v>
      </c>
      <c r="D79" s="4" t="s">
        <v>463</v>
      </c>
      <c r="E79" s="223">
        <v>20780.0</v>
      </c>
      <c r="F79" s="201">
        <v>1980.0</v>
      </c>
      <c r="G79" s="4" t="s">
        <v>487</v>
      </c>
      <c r="H79" s="4" t="s">
        <v>488</v>
      </c>
      <c r="I79" s="44" t="s">
        <v>489</v>
      </c>
      <c r="J79" s="36" t="s">
        <v>490</v>
      </c>
      <c r="L79" s="44"/>
      <c r="M79" s="150" t="s">
        <v>4830</v>
      </c>
      <c r="N79" s="150" t="s">
        <v>4830</v>
      </c>
      <c r="O79" s="150" t="s">
        <v>4830</v>
      </c>
      <c r="P79" s="5"/>
      <c r="Q79" s="26" t="s">
        <v>4831</v>
      </c>
      <c r="R79" s="4" t="s">
        <v>30</v>
      </c>
      <c r="S79" s="36" t="s">
        <v>16</v>
      </c>
      <c r="T79" s="4"/>
      <c r="U79" s="4"/>
      <c r="Y79" s="210" t="s">
        <v>4897</v>
      </c>
    </row>
    <row r="80">
      <c r="A80" s="4" t="s">
        <v>491</v>
      </c>
      <c r="B80" s="147" t="s">
        <v>4898</v>
      </c>
      <c r="C80" s="4" t="s">
        <v>492</v>
      </c>
      <c r="D80" s="4" t="s">
        <v>463</v>
      </c>
      <c r="E80" s="223">
        <v>20740.0</v>
      </c>
      <c r="F80" s="201">
        <v>1954.0</v>
      </c>
      <c r="G80" s="4" t="s">
        <v>493</v>
      </c>
      <c r="H80" s="4" t="s">
        <v>494</v>
      </c>
      <c r="I80" s="44" t="s">
        <v>495</v>
      </c>
      <c r="J80" s="36" t="s">
        <v>496</v>
      </c>
      <c r="L80" s="194">
        <v>3023610.0</v>
      </c>
      <c r="M80" s="150" t="s">
        <v>4830</v>
      </c>
      <c r="N80" s="150" t="s">
        <v>4830</v>
      </c>
      <c r="O80" s="150" t="s">
        <v>4830</v>
      </c>
      <c r="P80" s="5"/>
      <c r="Q80" s="26" t="s">
        <v>4831</v>
      </c>
      <c r="R80" s="4" t="s">
        <v>78</v>
      </c>
      <c r="S80" s="36" t="s">
        <v>144</v>
      </c>
      <c r="T80" s="4"/>
      <c r="U80" s="4"/>
      <c r="Y80" s="210" t="s">
        <v>4897</v>
      </c>
    </row>
    <row r="81">
      <c r="A81" s="174" t="s">
        <v>497</v>
      </c>
      <c r="B81" s="250"/>
      <c r="C81" s="174" t="s">
        <v>499</v>
      </c>
      <c r="D81" s="174" t="s">
        <v>463</v>
      </c>
      <c r="E81" s="174"/>
      <c r="F81" s="174"/>
      <c r="G81" s="174" t="s">
        <v>500</v>
      </c>
      <c r="H81" s="174" t="s">
        <v>501</v>
      </c>
      <c r="I81" s="47" t="s">
        <v>502</v>
      </c>
      <c r="J81" s="46" t="s">
        <v>503</v>
      </c>
      <c r="L81" s="194">
        <v>1.3039311E7</v>
      </c>
      <c r="M81" s="150" t="s">
        <v>4830</v>
      </c>
      <c r="N81" s="150" t="s">
        <v>4830</v>
      </c>
      <c r="O81" s="150" t="s">
        <v>4824</v>
      </c>
      <c r="P81" s="176"/>
      <c r="Q81" s="26" t="s">
        <v>4831</v>
      </c>
      <c r="R81" s="174" t="s">
        <v>30</v>
      </c>
      <c r="S81" s="46" t="s">
        <v>498</v>
      </c>
      <c r="T81" s="174"/>
      <c r="U81" s="174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</row>
    <row r="82">
      <c r="A82" s="174" t="s">
        <v>504</v>
      </c>
      <c r="B82" s="250"/>
      <c r="C82" s="174" t="s">
        <v>506</v>
      </c>
      <c r="D82" s="174" t="s">
        <v>507</v>
      </c>
      <c r="E82" s="174"/>
      <c r="F82" s="174"/>
      <c r="G82" s="174"/>
      <c r="H82" s="174"/>
      <c r="I82" s="176" t="s">
        <v>508</v>
      </c>
      <c r="J82" s="251"/>
      <c r="L82" s="44"/>
      <c r="M82" s="150" t="s">
        <v>4824</v>
      </c>
      <c r="N82" s="150" t="s">
        <v>4824</v>
      </c>
      <c r="O82" s="150" t="s">
        <v>4824</v>
      </c>
      <c r="P82" s="174"/>
      <c r="Q82" s="26" t="s">
        <v>4825</v>
      </c>
      <c r="R82" s="174" t="s">
        <v>505</v>
      </c>
      <c r="S82" s="46" t="s">
        <v>71</v>
      </c>
      <c r="T82" s="174"/>
      <c r="U82" s="176"/>
      <c r="V82" s="171"/>
      <c r="W82" s="171"/>
      <c r="X82" s="171"/>
      <c r="Y82" s="171"/>
      <c r="Z82" s="171"/>
      <c r="AA82" s="171"/>
      <c r="AB82" s="171"/>
      <c r="AC82" s="171"/>
      <c r="AD82" s="171"/>
      <c r="AE82" s="171"/>
    </row>
    <row r="83">
      <c r="A83" s="154" t="s">
        <v>509</v>
      </c>
      <c r="B83" s="238" t="s">
        <v>4378</v>
      </c>
      <c r="C83" s="252" t="s">
        <v>512</v>
      </c>
      <c r="D83" s="154" t="s">
        <v>507</v>
      </c>
      <c r="E83" s="154"/>
      <c r="F83" s="154"/>
      <c r="G83" s="154" t="s">
        <v>513</v>
      </c>
      <c r="H83" s="154"/>
      <c r="I83" s="249" t="s">
        <v>514</v>
      </c>
      <c r="J83" s="191" t="s">
        <v>515</v>
      </c>
      <c r="L83" s="44"/>
      <c r="M83" s="150" t="s">
        <v>4824</v>
      </c>
      <c r="N83" s="150" t="s">
        <v>4824</v>
      </c>
      <c r="O83" s="150" t="s">
        <v>4824</v>
      </c>
      <c r="P83" s="234"/>
      <c r="Q83" s="26" t="s">
        <v>4825</v>
      </c>
      <c r="R83" s="154" t="s">
        <v>15</v>
      </c>
      <c r="S83" s="253" t="s">
        <v>4899</v>
      </c>
      <c r="T83" s="154"/>
      <c r="U83" s="154"/>
      <c r="V83" s="156"/>
      <c r="W83" s="156"/>
      <c r="X83" s="156"/>
      <c r="Y83" s="156"/>
      <c r="Z83" s="156"/>
      <c r="AA83" s="156"/>
      <c r="AB83" s="156"/>
      <c r="AC83" s="156"/>
      <c r="AD83" s="156"/>
      <c r="AE83" s="156"/>
    </row>
    <row r="84">
      <c r="A84" s="4" t="s">
        <v>516</v>
      </c>
      <c r="B84" s="147">
        <v>3.02134549E8</v>
      </c>
      <c r="C84" s="254" t="s">
        <v>517</v>
      </c>
      <c r="D84" s="4" t="s">
        <v>507</v>
      </c>
      <c r="E84" s="223">
        <v>64000.0</v>
      </c>
      <c r="F84" s="201">
        <v>1957.0</v>
      </c>
      <c r="G84" s="4" t="s">
        <v>518</v>
      </c>
      <c r="H84" s="4"/>
      <c r="I84" s="44" t="s">
        <v>519</v>
      </c>
      <c r="J84" s="36" t="s">
        <v>520</v>
      </c>
      <c r="L84" s="44"/>
      <c r="M84" s="150" t="s">
        <v>4824</v>
      </c>
      <c r="N84" s="150" t="s">
        <v>4824</v>
      </c>
      <c r="O84" s="150" t="s">
        <v>4824</v>
      </c>
      <c r="P84" s="63">
        <v>44625.0</v>
      </c>
      <c r="Q84" s="26" t="s">
        <v>4825</v>
      </c>
      <c r="R84" s="4" t="s">
        <v>23</v>
      </c>
      <c r="S84" s="197" t="s">
        <v>4900</v>
      </c>
      <c r="T84" s="4"/>
      <c r="U84" s="209" t="s">
        <v>4901</v>
      </c>
      <c r="Y84" s="231" t="s">
        <v>4902</v>
      </c>
    </row>
    <row r="85">
      <c r="A85" s="174" t="s">
        <v>521</v>
      </c>
      <c r="B85" s="250"/>
      <c r="C85" s="174" t="s">
        <v>522</v>
      </c>
      <c r="D85" s="174" t="s">
        <v>507</v>
      </c>
      <c r="E85" s="174"/>
      <c r="F85" s="255">
        <v>1907.0</v>
      </c>
      <c r="G85" s="174" t="s">
        <v>523</v>
      </c>
      <c r="H85" s="174" t="s">
        <v>524</v>
      </c>
      <c r="I85" s="47" t="s">
        <v>525</v>
      </c>
      <c r="J85" s="46" t="s">
        <v>526</v>
      </c>
      <c r="L85" s="194">
        <v>2821272.0</v>
      </c>
      <c r="M85" s="150" t="s">
        <v>4830</v>
      </c>
      <c r="N85" s="150" t="s">
        <v>4824</v>
      </c>
      <c r="O85" s="150" t="s">
        <v>4830</v>
      </c>
      <c r="P85" s="256" t="s">
        <v>4882</v>
      </c>
      <c r="Q85" s="26" t="s">
        <v>4831</v>
      </c>
      <c r="R85" s="174" t="s">
        <v>30</v>
      </c>
      <c r="S85" s="46" t="s">
        <v>498</v>
      </c>
      <c r="T85" s="174"/>
      <c r="U85" s="174"/>
      <c r="V85" s="171"/>
      <c r="W85" s="171"/>
      <c r="X85" s="171"/>
      <c r="Y85" s="171"/>
      <c r="Z85" s="171"/>
      <c r="AA85" s="171"/>
      <c r="AB85" s="171"/>
      <c r="AC85" s="171"/>
      <c r="AD85" s="171"/>
      <c r="AE85" s="171"/>
    </row>
    <row r="86">
      <c r="A86" s="4" t="s">
        <v>527</v>
      </c>
      <c r="B86" s="147">
        <v>3.35620316E8</v>
      </c>
      <c r="C86" s="223" t="s">
        <v>4903</v>
      </c>
      <c r="D86" s="4" t="s">
        <v>507</v>
      </c>
      <c r="E86" s="223" t="s">
        <v>4904</v>
      </c>
      <c r="F86" s="201">
        <v>1956.0</v>
      </c>
      <c r="G86" s="4" t="s">
        <v>530</v>
      </c>
      <c r="H86" s="4" t="s">
        <v>531</v>
      </c>
      <c r="I86" s="44" t="s">
        <v>532</v>
      </c>
      <c r="J86" s="36" t="s">
        <v>533</v>
      </c>
      <c r="L86" s="44"/>
      <c r="M86" s="150" t="s">
        <v>4830</v>
      </c>
      <c r="N86" s="150" t="s">
        <v>4824</v>
      </c>
      <c r="O86" s="150" t="s">
        <v>4830</v>
      </c>
      <c r="P86" s="7">
        <v>0.0</v>
      </c>
      <c r="Q86" s="26" t="s">
        <v>4831</v>
      </c>
      <c r="R86" s="4" t="s">
        <v>23</v>
      </c>
      <c r="S86" s="197" t="s">
        <v>4905</v>
      </c>
      <c r="T86" s="4"/>
      <c r="U86" s="4"/>
      <c r="Y86" s="210" t="s">
        <v>4906</v>
      </c>
    </row>
    <row r="87">
      <c r="A87" s="4" t="s">
        <v>534</v>
      </c>
      <c r="B87" s="147">
        <v>4.11687239E8</v>
      </c>
      <c r="C87" s="8" t="s">
        <v>4907</v>
      </c>
      <c r="D87" s="4" t="s">
        <v>507</v>
      </c>
      <c r="E87" s="223">
        <v>75006.0</v>
      </c>
      <c r="F87" s="201">
        <v>1994.0</v>
      </c>
      <c r="G87" s="4" t="s">
        <v>536</v>
      </c>
      <c r="H87" s="4"/>
      <c r="I87" s="44" t="s">
        <v>537</v>
      </c>
      <c r="J87" s="36" t="s">
        <v>538</v>
      </c>
      <c r="K87" s="26" t="s">
        <v>4792</v>
      </c>
      <c r="L87" s="194">
        <v>1897457.0</v>
      </c>
      <c r="M87" s="150" t="s">
        <v>4830</v>
      </c>
      <c r="N87" s="150" t="s">
        <v>4824</v>
      </c>
      <c r="O87" s="150" t="s">
        <v>4830</v>
      </c>
      <c r="P87" s="223" t="s">
        <v>4908</v>
      </c>
      <c r="Q87" s="26" t="s">
        <v>4831</v>
      </c>
      <c r="R87" s="4" t="s">
        <v>358</v>
      </c>
      <c r="S87" s="197" t="s">
        <v>4909</v>
      </c>
      <c r="T87" s="4"/>
      <c r="U87" s="4"/>
      <c r="Y87" s="231" t="s">
        <v>4910</v>
      </c>
    </row>
    <row r="88">
      <c r="A88" s="174" t="s">
        <v>539</v>
      </c>
      <c r="B88" s="250"/>
      <c r="C88" s="174" t="s">
        <v>541</v>
      </c>
      <c r="D88" s="174" t="s">
        <v>507</v>
      </c>
      <c r="E88" s="174"/>
      <c r="F88" s="255">
        <v>1995.0</v>
      </c>
      <c r="G88" s="174" t="s">
        <v>542</v>
      </c>
      <c r="H88" s="174" t="s">
        <v>543</v>
      </c>
      <c r="I88" s="47" t="s">
        <v>544</v>
      </c>
      <c r="J88" s="46" t="s">
        <v>545</v>
      </c>
      <c r="L88" s="194">
        <v>5827357.0</v>
      </c>
      <c r="M88" s="150" t="s">
        <v>4830</v>
      </c>
      <c r="N88" s="150" t="s">
        <v>4830</v>
      </c>
      <c r="O88" s="150" t="s">
        <v>4830</v>
      </c>
      <c r="P88" s="176"/>
      <c r="Q88" s="26" t="s">
        <v>4831</v>
      </c>
      <c r="R88" s="174" t="s">
        <v>30</v>
      </c>
      <c r="S88" s="46" t="s">
        <v>540</v>
      </c>
      <c r="T88" s="174"/>
      <c r="U88" s="174"/>
      <c r="V88" s="171"/>
      <c r="W88" s="171"/>
      <c r="X88" s="171"/>
      <c r="Y88" s="171"/>
      <c r="Z88" s="171"/>
      <c r="AA88" s="171"/>
      <c r="AB88" s="171"/>
      <c r="AC88" s="171"/>
      <c r="AD88" s="171"/>
      <c r="AE88" s="171"/>
    </row>
    <row r="89">
      <c r="A89" s="174" t="s">
        <v>546</v>
      </c>
      <c r="B89" s="250"/>
      <c r="C89" s="257" t="s">
        <v>548</v>
      </c>
      <c r="D89" s="174" t="s">
        <v>507</v>
      </c>
      <c r="E89" s="174"/>
      <c r="F89" s="174"/>
      <c r="G89" s="174" t="s">
        <v>549</v>
      </c>
      <c r="H89" s="174" t="s">
        <v>550</v>
      </c>
      <c r="I89" s="176" t="s">
        <v>551</v>
      </c>
      <c r="J89" s="251"/>
      <c r="L89" s="44"/>
      <c r="M89" s="150" t="s">
        <v>4824</v>
      </c>
      <c r="N89" s="150" t="s">
        <v>4824</v>
      </c>
      <c r="O89" s="150" t="s">
        <v>4824</v>
      </c>
      <c r="P89" s="174"/>
      <c r="Q89" s="26" t="s">
        <v>4825</v>
      </c>
      <c r="R89" s="174" t="s">
        <v>15</v>
      </c>
      <c r="S89" s="177" t="s">
        <v>4911</v>
      </c>
      <c r="T89" s="174"/>
      <c r="U89" s="176"/>
      <c r="V89" s="171"/>
      <c r="W89" s="171"/>
      <c r="X89" s="171"/>
      <c r="Y89" s="171"/>
      <c r="Z89" s="171"/>
      <c r="AA89" s="171"/>
      <c r="AB89" s="171"/>
      <c r="AC89" s="171"/>
      <c r="AD89" s="171"/>
      <c r="AE89" s="171"/>
    </row>
    <row r="90">
      <c r="A90" s="154" t="s">
        <v>552</v>
      </c>
      <c r="B90" s="238" t="s">
        <v>4378</v>
      </c>
      <c r="C90" s="154" t="s">
        <v>553</v>
      </c>
      <c r="D90" s="154" t="s">
        <v>507</v>
      </c>
      <c r="E90" s="154"/>
      <c r="F90" s="154"/>
      <c r="G90" s="154" t="s">
        <v>554</v>
      </c>
      <c r="H90" s="154" t="s">
        <v>555</v>
      </c>
      <c r="I90" s="249" t="s">
        <v>556</v>
      </c>
      <c r="J90" s="191" t="s">
        <v>557</v>
      </c>
      <c r="L90" s="44"/>
      <c r="M90" s="150" t="s">
        <v>4824</v>
      </c>
      <c r="N90" s="150" t="s">
        <v>4824</v>
      </c>
      <c r="O90" s="150" t="s">
        <v>4824</v>
      </c>
      <c r="P90" s="234"/>
      <c r="Q90" s="26" t="s">
        <v>4825</v>
      </c>
      <c r="R90" s="154" t="s">
        <v>23</v>
      </c>
      <c r="S90" s="191" t="s">
        <v>269</v>
      </c>
      <c r="T90" s="154"/>
      <c r="U90" s="154"/>
      <c r="V90" s="156"/>
      <c r="W90" s="156"/>
      <c r="X90" s="156"/>
      <c r="Y90" s="156"/>
      <c r="Z90" s="156"/>
      <c r="AA90" s="156"/>
      <c r="AB90" s="156"/>
      <c r="AC90" s="156"/>
      <c r="AD90" s="156"/>
      <c r="AE90" s="156"/>
    </row>
    <row r="91">
      <c r="A91" s="8" t="s">
        <v>4912</v>
      </c>
      <c r="B91" s="147">
        <v>3.19597456E8</v>
      </c>
      <c r="C91" s="4" t="s">
        <v>560</v>
      </c>
      <c r="D91" s="4" t="s">
        <v>507</v>
      </c>
      <c r="E91" s="223">
        <v>75002.0</v>
      </c>
      <c r="F91" s="201">
        <v>1980.0</v>
      </c>
      <c r="G91" s="4" t="s">
        <v>561</v>
      </c>
      <c r="H91" s="4" t="s">
        <v>561</v>
      </c>
      <c r="I91" s="44" t="s">
        <v>562</v>
      </c>
      <c r="J91" s="36" t="s">
        <v>563</v>
      </c>
      <c r="L91" s="44"/>
      <c r="M91" s="150" t="s">
        <v>4830</v>
      </c>
      <c r="N91" s="150" t="s">
        <v>4830</v>
      </c>
      <c r="O91" s="150" t="s">
        <v>4824</v>
      </c>
      <c r="P91" s="223" t="s">
        <v>4908</v>
      </c>
      <c r="Q91" s="26" t="s">
        <v>4831</v>
      </c>
      <c r="R91" s="4" t="s">
        <v>23</v>
      </c>
      <c r="S91" s="36" t="s">
        <v>559</v>
      </c>
      <c r="T91" s="4"/>
      <c r="U91" s="4"/>
      <c r="Y91" s="231" t="s">
        <v>4913</v>
      </c>
    </row>
    <row r="92">
      <c r="A92" s="4" t="s">
        <v>564</v>
      </c>
      <c r="B92" s="147">
        <v>3.14614587E8</v>
      </c>
      <c r="C92" s="4" t="s">
        <v>566</v>
      </c>
      <c r="D92" s="4" t="s">
        <v>507</v>
      </c>
      <c r="E92" s="223">
        <v>63200.0</v>
      </c>
      <c r="F92" s="201">
        <v>1978.0</v>
      </c>
      <c r="G92" s="4" t="s">
        <v>567</v>
      </c>
      <c r="H92" s="4" t="s">
        <v>568</v>
      </c>
      <c r="I92" s="44" t="s">
        <v>569</v>
      </c>
      <c r="J92" s="36" t="s">
        <v>570</v>
      </c>
      <c r="L92" s="194">
        <v>8339249.0</v>
      </c>
      <c r="M92" s="150" t="s">
        <v>4830</v>
      </c>
      <c r="N92" s="150" t="s">
        <v>4824</v>
      </c>
      <c r="O92" s="150" t="s">
        <v>4824</v>
      </c>
      <c r="P92" s="63">
        <v>44625.0</v>
      </c>
      <c r="R92" s="4" t="s">
        <v>23</v>
      </c>
      <c r="S92" s="36" t="s">
        <v>565</v>
      </c>
      <c r="T92" s="4"/>
      <c r="U92" s="210" t="s">
        <v>4914</v>
      </c>
      <c r="Y92" s="231" t="s">
        <v>4915</v>
      </c>
    </row>
    <row r="93">
      <c r="A93" s="174" t="s">
        <v>571</v>
      </c>
      <c r="B93" s="250"/>
      <c r="C93" s="174" t="s">
        <v>573</v>
      </c>
      <c r="D93" s="174" t="s">
        <v>507</v>
      </c>
      <c r="E93" s="174"/>
      <c r="F93" s="174"/>
      <c r="G93" s="174" t="s">
        <v>574</v>
      </c>
      <c r="H93" s="174"/>
      <c r="I93" s="47" t="s">
        <v>575</v>
      </c>
      <c r="J93" s="46" t="s">
        <v>576</v>
      </c>
      <c r="L93" s="44"/>
      <c r="M93" s="150" t="s">
        <v>4830</v>
      </c>
      <c r="N93" s="150" t="s">
        <v>4830</v>
      </c>
      <c r="O93" s="150" t="s">
        <v>4830</v>
      </c>
      <c r="P93" s="176"/>
      <c r="Q93" s="26" t="s">
        <v>4831</v>
      </c>
      <c r="R93" s="174" t="s">
        <v>23</v>
      </c>
      <c r="S93" s="46" t="s">
        <v>572</v>
      </c>
      <c r="T93" s="174"/>
      <c r="U93" s="174"/>
      <c r="V93" s="171"/>
      <c r="W93" s="171"/>
      <c r="X93" s="171"/>
      <c r="Y93" s="171"/>
      <c r="Z93" s="171"/>
      <c r="AA93" s="171"/>
      <c r="AB93" s="171"/>
      <c r="AC93" s="171"/>
      <c r="AD93" s="171"/>
      <c r="AE93" s="171"/>
    </row>
    <row r="94">
      <c r="A94" s="174" t="s">
        <v>577</v>
      </c>
      <c r="B94" s="250"/>
      <c r="C94" s="257" t="s">
        <v>578</v>
      </c>
      <c r="D94" s="174" t="s">
        <v>507</v>
      </c>
      <c r="E94" s="174"/>
      <c r="F94" s="174"/>
      <c r="G94" s="174" t="s">
        <v>579</v>
      </c>
      <c r="H94" s="174" t="s">
        <v>580</v>
      </c>
      <c r="I94" s="47" t="s">
        <v>581</v>
      </c>
      <c r="J94" s="46" t="s">
        <v>582</v>
      </c>
      <c r="L94" s="194">
        <v>7295454.0</v>
      </c>
      <c r="M94" s="150" t="s">
        <v>4830</v>
      </c>
      <c r="N94" s="150" t="s">
        <v>4824</v>
      </c>
      <c r="O94" s="150" t="s">
        <v>4830</v>
      </c>
      <c r="P94" s="176"/>
      <c r="Q94" s="26" t="s">
        <v>4831</v>
      </c>
      <c r="R94" s="174" t="s">
        <v>30</v>
      </c>
      <c r="S94" s="177" t="s">
        <v>4916</v>
      </c>
      <c r="T94" s="174"/>
      <c r="U94" s="174"/>
      <c r="V94" s="171"/>
      <c r="W94" s="171"/>
      <c r="X94" s="171"/>
      <c r="Y94" s="171"/>
      <c r="Z94" s="171"/>
      <c r="AA94" s="171"/>
      <c r="AB94" s="171"/>
      <c r="AC94" s="171"/>
      <c r="AD94" s="171"/>
      <c r="AE94" s="171"/>
    </row>
    <row r="95">
      <c r="A95" s="174" t="s">
        <v>583</v>
      </c>
      <c r="B95" s="250"/>
      <c r="C95" s="174" t="s">
        <v>585</v>
      </c>
      <c r="D95" s="174" t="s">
        <v>586</v>
      </c>
      <c r="E95" s="174"/>
      <c r="F95" s="174"/>
      <c r="G95" s="174" t="s">
        <v>587</v>
      </c>
      <c r="H95" s="174" t="s">
        <v>588</v>
      </c>
      <c r="I95" s="176" t="s">
        <v>589</v>
      </c>
      <c r="J95" s="251"/>
      <c r="L95" s="44"/>
      <c r="M95" s="150" t="s">
        <v>4824</v>
      </c>
      <c r="N95" s="150" t="s">
        <v>4824</v>
      </c>
      <c r="O95" s="150" t="s">
        <v>4824</v>
      </c>
      <c r="P95" s="174"/>
      <c r="Q95" s="26" t="s">
        <v>4825</v>
      </c>
      <c r="R95" s="174" t="s">
        <v>584</v>
      </c>
      <c r="S95" s="46" t="s">
        <v>144</v>
      </c>
      <c r="T95" s="174"/>
      <c r="U95" s="176"/>
      <c r="V95" s="171"/>
      <c r="W95" s="171"/>
      <c r="X95" s="171"/>
      <c r="Y95" s="171"/>
      <c r="Z95" s="171"/>
      <c r="AA95" s="171"/>
      <c r="AB95" s="171"/>
      <c r="AC95" s="171"/>
      <c r="AD95" s="171"/>
      <c r="AE95" s="171"/>
    </row>
    <row r="96">
      <c r="A96" s="174" t="s">
        <v>590</v>
      </c>
      <c r="B96" s="250"/>
      <c r="C96" s="174" t="s">
        <v>591</v>
      </c>
      <c r="D96" s="174" t="s">
        <v>586</v>
      </c>
      <c r="E96" s="174"/>
      <c r="F96" s="255">
        <v>1996.0</v>
      </c>
      <c r="G96" s="174" t="s">
        <v>592</v>
      </c>
      <c r="H96" s="174" t="s">
        <v>593</v>
      </c>
      <c r="I96" s="47" t="s">
        <v>594</v>
      </c>
      <c r="J96" s="46" t="s">
        <v>595</v>
      </c>
      <c r="L96" s="44"/>
      <c r="M96" s="150" t="s">
        <v>4824</v>
      </c>
      <c r="N96" s="150" t="s">
        <v>4824</v>
      </c>
      <c r="O96" s="150" t="s">
        <v>4824</v>
      </c>
      <c r="P96" s="176"/>
      <c r="Q96" s="26" t="s">
        <v>4825</v>
      </c>
      <c r="R96" s="174" t="s">
        <v>293</v>
      </c>
      <c r="S96" s="46" t="s">
        <v>144</v>
      </c>
      <c r="T96" s="174"/>
      <c r="U96" s="174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</row>
    <row r="97">
      <c r="A97" s="4" t="s">
        <v>596</v>
      </c>
      <c r="B97" s="147" t="s">
        <v>4917</v>
      </c>
      <c r="C97" s="201" t="s">
        <v>4918</v>
      </c>
      <c r="D97" s="4" t="s">
        <v>586</v>
      </c>
      <c r="E97" s="210">
        <v>75179.0</v>
      </c>
      <c r="F97" s="201">
        <v>1962.0</v>
      </c>
      <c r="G97" s="4" t="s">
        <v>598</v>
      </c>
      <c r="H97" s="4" t="s">
        <v>599</v>
      </c>
      <c r="I97" s="44" t="s">
        <v>600</v>
      </c>
      <c r="J97" s="36" t="s">
        <v>601</v>
      </c>
      <c r="L97" s="44"/>
      <c r="M97" s="150" t="s">
        <v>4830</v>
      </c>
      <c r="N97" s="150" t="s">
        <v>4824</v>
      </c>
      <c r="O97" s="150" t="s">
        <v>4824</v>
      </c>
      <c r="P97" s="5"/>
      <c r="Q97" s="26" t="s">
        <v>4831</v>
      </c>
      <c r="R97" s="4" t="s">
        <v>78</v>
      </c>
      <c r="S97" s="36" t="s">
        <v>170</v>
      </c>
      <c r="T97" s="198" t="s">
        <v>4919</v>
      </c>
      <c r="U97" s="4"/>
    </row>
    <row r="98">
      <c r="A98" s="4" t="s">
        <v>602</v>
      </c>
      <c r="B98" s="147" t="s">
        <v>4920</v>
      </c>
      <c r="C98" s="4" t="s">
        <v>603</v>
      </c>
      <c r="D98" s="4" t="s">
        <v>586</v>
      </c>
      <c r="E98" s="201">
        <v>75175.0</v>
      </c>
      <c r="F98" s="4"/>
      <c r="G98" s="4" t="s">
        <v>604</v>
      </c>
      <c r="H98" s="4" t="s">
        <v>605</v>
      </c>
      <c r="I98" s="44" t="s">
        <v>606</v>
      </c>
      <c r="J98" s="36" t="s">
        <v>607</v>
      </c>
      <c r="K98" s="26" t="s">
        <v>4888</v>
      </c>
      <c r="L98" s="194">
        <v>1674095.0</v>
      </c>
      <c r="M98" s="150" t="s">
        <v>4830</v>
      </c>
      <c r="N98" s="150" t="s">
        <v>4830</v>
      </c>
      <c r="O98" s="150" t="s">
        <v>4830</v>
      </c>
      <c r="P98" s="7" t="s">
        <v>4861</v>
      </c>
      <c r="Q98" s="26" t="s">
        <v>4831</v>
      </c>
      <c r="R98" s="4" t="s">
        <v>30</v>
      </c>
      <c r="S98" s="36" t="s">
        <v>401</v>
      </c>
      <c r="T98" s="4"/>
      <c r="U98" s="223" t="s">
        <v>4921</v>
      </c>
    </row>
    <row r="99">
      <c r="A99" s="174" t="s">
        <v>608</v>
      </c>
      <c r="B99" s="250"/>
      <c r="C99" s="174" t="s">
        <v>609</v>
      </c>
      <c r="D99" s="174" t="s">
        <v>586</v>
      </c>
      <c r="E99" s="174"/>
      <c r="F99" s="174"/>
      <c r="G99" s="174" t="s">
        <v>610</v>
      </c>
      <c r="H99" s="174" t="s">
        <v>611</v>
      </c>
      <c r="I99" s="47" t="s">
        <v>612</v>
      </c>
      <c r="J99" s="46" t="s">
        <v>613</v>
      </c>
      <c r="L99" s="194">
        <v>6423939.0</v>
      </c>
      <c r="M99" s="150" t="s">
        <v>4830</v>
      </c>
      <c r="N99" s="150" t="s">
        <v>4824</v>
      </c>
      <c r="O99" s="150" t="s">
        <v>4830</v>
      </c>
      <c r="P99" s="176"/>
      <c r="Q99" s="26" t="s">
        <v>4831</v>
      </c>
      <c r="R99" s="174" t="s">
        <v>30</v>
      </c>
      <c r="S99" s="46" t="s">
        <v>540</v>
      </c>
      <c r="T99" s="174"/>
      <c r="U99" s="174"/>
      <c r="V99" s="171"/>
      <c r="W99" s="171"/>
      <c r="X99" s="171"/>
      <c r="Y99" s="171"/>
      <c r="Z99" s="171"/>
      <c r="AA99" s="171"/>
      <c r="AB99" s="171"/>
      <c r="AC99" s="171"/>
      <c r="AD99" s="171"/>
      <c r="AE99" s="171"/>
    </row>
    <row r="100">
      <c r="A100" s="174" t="s">
        <v>614</v>
      </c>
      <c r="B100" s="250"/>
      <c r="C100" s="174" t="s">
        <v>616</v>
      </c>
      <c r="D100" s="174" t="s">
        <v>586</v>
      </c>
      <c r="E100" s="174"/>
      <c r="F100" s="174"/>
      <c r="G100" s="174" t="s">
        <v>617</v>
      </c>
      <c r="H100" s="174" t="s">
        <v>618</v>
      </c>
      <c r="I100" s="47" t="s">
        <v>619</v>
      </c>
      <c r="J100" s="46" t="s">
        <v>620</v>
      </c>
      <c r="L100" s="194">
        <v>1.5339573E7</v>
      </c>
      <c r="M100" s="150" t="s">
        <v>4830</v>
      </c>
      <c r="N100" s="150" t="s">
        <v>4830</v>
      </c>
      <c r="O100" s="150" t="s">
        <v>4830</v>
      </c>
      <c r="P100" s="176"/>
      <c r="Q100" s="26" t="s">
        <v>4831</v>
      </c>
      <c r="R100" s="174" t="s">
        <v>30</v>
      </c>
      <c r="S100" s="46" t="s">
        <v>615</v>
      </c>
      <c r="T100" s="174"/>
      <c r="U100" s="174"/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</row>
    <row r="101">
      <c r="A101" s="4" t="s">
        <v>621</v>
      </c>
      <c r="B101" s="147" t="s">
        <v>4922</v>
      </c>
      <c r="C101" s="4" t="s">
        <v>622</v>
      </c>
      <c r="D101" s="4" t="s">
        <v>586</v>
      </c>
      <c r="E101" s="210">
        <v>71297.0</v>
      </c>
      <c r="F101" s="258">
        <v>1910.0</v>
      </c>
      <c r="G101" s="4" t="s">
        <v>623</v>
      </c>
      <c r="H101" s="4" t="s">
        <v>624</v>
      </c>
      <c r="I101" s="44" t="s">
        <v>625</v>
      </c>
      <c r="J101" s="36" t="s">
        <v>626</v>
      </c>
      <c r="L101" s="194">
        <v>2541938.0</v>
      </c>
      <c r="M101" s="150" t="s">
        <v>4830</v>
      </c>
      <c r="N101" s="150" t="s">
        <v>4830</v>
      </c>
      <c r="O101" s="150" t="s">
        <v>4830</v>
      </c>
      <c r="P101" s="7" t="s">
        <v>4882</v>
      </c>
      <c r="Q101" s="26" t="s">
        <v>4831</v>
      </c>
      <c r="R101" s="4" t="s">
        <v>30</v>
      </c>
      <c r="S101" s="36" t="s">
        <v>16</v>
      </c>
      <c r="T101" s="210" t="s">
        <v>4923</v>
      </c>
      <c r="U101" s="57" t="s">
        <v>4924</v>
      </c>
    </row>
    <row r="102">
      <c r="A102" s="4" t="s">
        <v>627</v>
      </c>
      <c r="B102" s="147" t="s">
        <v>4925</v>
      </c>
      <c r="C102" s="4" t="s">
        <v>628</v>
      </c>
      <c r="D102" s="4" t="s">
        <v>586</v>
      </c>
      <c r="E102" s="201">
        <v>75172.0</v>
      </c>
      <c r="F102" s="258">
        <v>2007.0</v>
      </c>
      <c r="G102" s="4" t="s">
        <v>629</v>
      </c>
      <c r="H102" s="4" t="s">
        <v>630</v>
      </c>
      <c r="I102" s="44" t="s">
        <v>631</v>
      </c>
      <c r="J102" s="36" t="s">
        <v>632</v>
      </c>
      <c r="K102" s="26" t="s">
        <v>4926</v>
      </c>
      <c r="L102" s="194">
        <v>1058109.0</v>
      </c>
      <c r="M102" s="150" t="s">
        <v>4830</v>
      </c>
      <c r="N102" s="150" t="s">
        <v>4830</v>
      </c>
      <c r="O102" s="150" t="s">
        <v>4830</v>
      </c>
      <c r="P102" s="7" t="s">
        <v>4882</v>
      </c>
      <c r="Q102" s="26" t="s">
        <v>4831</v>
      </c>
      <c r="R102" s="4" t="s">
        <v>30</v>
      </c>
      <c r="S102" s="36" t="s">
        <v>269</v>
      </c>
      <c r="T102" s="198" t="s">
        <v>4927</v>
      </c>
      <c r="U102" s="57" t="s">
        <v>4928</v>
      </c>
    </row>
    <row r="103">
      <c r="A103" s="4" t="s">
        <v>633</v>
      </c>
      <c r="B103" s="147" t="s">
        <v>4929</v>
      </c>
      <c r="C103" s="254" t="s">
        <v>634</v>
      </c>
      <c r="D103" s="4" t="s">
        <v>586</v>
      </c>
      <c r="E103" s="210">
        <v>75173.0</v>
      </c>
      <c r="F103" s="258">
        <v>2011.0</v>
      </c>
      <c r="G103" s="4" t="s">
        <v>635</v>
      </c>
      <c r="H103" s="4" t="s">
        <v>636</v>
      </c>
      <c r="I103" s="44" t="s">
        <v>637</v>
      </c>
      <c r="J103" s="36" t="s">
        <v>638</v>
      </c>
      <c r="L103" s="44"/>
      <c r="M103" s="150" t="s">
        <v>4824</v>
      </c>
      <c r="N103" s="150" t="s">
        <v>4824</v>
      </c>
      <c r="O103" s="150" t="s">
        <v>4824</v>
      </c>
      <c r="P103" s="5"/>
      <c r="Q103" s="26" t="s">
        <v>4825</v>
      </c>
      <c r="R103" s="4" t="s">
        <v>30</v>
      </c>
      <c r="S103" s="197" t="s">
        <v>4930</v>
      </c>
      <c r="T103" s="198" t="s">
        <v>4931</v>
      </c>
      <c r="U103" s="223" t="s">
        <v>4932</v>
      </c>
    </row>
    <row r="104">
      <c r="A104" s="174" t="s">
        <v>639</v>
      </c>
      <c r="B104" s="250"/>
      <c r="C104" s="257" t="s">
        <v>640</v>
      </c>
      <c r="D104" s="174" t="s">
        <v>586</v>
      </c>
      <c r="E104" s="174"/>
      <c r="F104" s="174"/>
      <c r="G104" s="174" t="s">
        <v>641</v>
      </c>
      <c r="H104" s="174" t="s">
        <v>642</v>
      </c>
      <c r="I104" s="47" t="s">
        <v>643</v>
      </c>
      <c r="J104" s="46" t="s">
        <v>644</v>
      </c>
      <c r="L104" s="44"/>
      <c r="M104" s="150" t="s">
        <v>4824</v>
      </c>
      <c r="N104" s="150" t="s">
        <v>4824</v>
      </c>
      <c r="O104" s="150" t="s">
        <v>4824</v>
      </c>
      <c r="P104" s="176"/>
      <c r="Q104" s="26" t="s">
        <v>4825</v>
      </c>
      <c r="R104" s="174" t="s">
        <v>30</v>
      </c>
      <c r="S104" s="177" t="s">
        <v>4916</v>
      </c>
      <c r="T104" s="174"/>
      <c r="U104" s="174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</row>
    <row r="105">
      <c r="A105" s="4" t="s">
        <v>645</v>
      </c>
      <c r="B105" s="147" t="s">
        <v>4933</v>
      </c>
      <c r="C105" s="4" t="s">
        <v>646</v>
      </c>
      <c r="D105" s="4" t="s">
        <v>586</v>
      </c>
      <c r="E105" s="201">
        <v>75172.0</v>
      </c>
      <c r="F105" s="258">
        <v>2010.0</v>
      </c>
      <c r="G105" s="4" t="s">
        <v>647</v>
      </c>
      <c r="H105" s="4" t="s">
        <v>648</v>
      </c>
      <c r="I105" s="44" t="s">
        <v>649</v>
      </c>
      <c r="J105" s="36" t="s">
        <v>650</v>
      </c>
      <c r="L105" s="44"/>
      <c r="M105" s="150" t="s">
        <v>4830</v>
      </c>
      <c r="N105" s="150" t="s">
        <v>4824</v>
      </c>
      <c r="O105" s="150" t="s">
        <v>4830</v>
      </c>
      <c r="P105" s="5"/>
      <c r="Q105" s="26" t="s">
        <v>4831</v>
      </c>
      <c r="R105" s="4" t="s">
        <v>78</v>
      </c>
      <c r="S105" s="36" t="s">
        <v>170</v>
      </c>
      <c r="T105" s="4"/>
      <c r="U105" s="4"/>
    </row>
    <row r="106">
      <c r="A106" s="4" t="s">
        <v>651</v>
      </c>
      <c r="B106" s="147" t="s">
        <v>4934</v>
      </c>
      <c r="C106" s="4" t="s">
        <v>652</v>
      </c>
      <c r="D106" s="4" t="s">
        <v>586</v>
      </c>
      <c r="E106" s="4"/>
      <c r="F106" s="258">
        <v>2007.0</v>
      </c>
      <c r="G106" s="4" t="s">
        <v>653</v>
      </c>
      <c r="H106" s="4" t="s">
        <v>654</v>
      </c>
      <c r="I106" s="44" t="s">
        <v>655</v>
      </c>
      <c r="J106" s="36" t="s">
        <v>656</v>
      </c>
      <c r="L106" s="44"/>
      <c r="M106" s="150" t="s">
        <v>4824</v>
      </c>
      <c r="N106" s="150" t="s">
        <v>4824</v>
      </c>
      <c r="O106" s="150" t="s">
        <v>4824</v>
      </c>
      <c r="P106" s="5"/>
      <c r="Q106" s="26" t="s">
        <v>4825</v>
      </c>
      <c r="R106" s="4" t="s">
        <v>107</v>
      </c>
      <c r="S106" s="36" t="s">
        <v>144</v>
      </c>
      <c r="T106" s="4"/>
      <c r="U106" s="4"/>
    </row>
    <row r="107">
      <c r="A107" s="174" t="s">
        <v>657</v>
      </c>
      <c r="B107" s="250"/>
      <c r="C107" s="174" t="s">
        <v>658</v>
      </c>
      <c r="D107" s="174" t="s">
        <v>586</v>
      </c>
      <c r="E107" s="174"/>
      <c r="F107" s="174"/>
      <c r="G107" s="174" t="s">
        <v>659</v>
      </c>
      <c r="H107" s="174" t="s">
        <v>660</v>
      </c>
      <c r="I107" s="47" t="s">
        <v>661</v>
      </c>
      <c r="J107" s="46" t="s">
        <v>662</v>
      </c>
      <c r="L107" s="44"/>
      <c r="M107" s="150" t="s">
        <v>4830</v>
      </c>
      <c r="N107" s="150" t="s">
        <v>4830</v>
      </c>
      <c r="O107" s="150" t="s">
        <v>4824</v>
      </c>
      <c r="P107" s="176"/>
      <c r="Q107" s="26" t="s">
        <v>4831</v>
      </c>
      <c r="R107" s="174" t="s">
        <v>78</v>
      </c>
      <c r="S107" s="46" t="s">
        <v>170</v>
      </c>
      <c r="T107" s="174"/>
      <c r="U107" s="174"/>
      <c r="V107" s="171"/>
      <c r="W107" s="171"/>
      <c r="X107" s="171"/>
      <c r="Y107" s="171"/>
      <c r="Z107" s="171"/>
      <c r="AA107" s="171"/>
      <c r="AB107" s="171"/>
      <c r="AC107" s="171"/>
      <c r="AD107" s="171"/>
      <c r="AE107" s="171"/>
    </row>
    <row r="108">
      <c r="A108" s="154" t="s">
        <v>663</v>
      </c>
      <c r="B108" s="238" t="s">
        <v>4378</v>
      </c>
      <c r="C108" s="154" t="s">
        <v>664</v>
      </c>
      <c r="D108" s="154" t="s">
        <v>586</v>
      </c>
      <c r="E108" s="154"/>
      <c r="F108" s="154"/>
      <c r="G108" s="154" t="s">
        <v>665</v>
      </c>
      <c r="H108" s="154" t="s">
        <v>666</v>
      </c>
      <c r="I108" s="249" t="s">
        <v>667</v>
      </c>
      <c r="J108" s="191" t="s">
        <v>668</v>
      </c>
      <c r="L108" s="44"/>
      <c r="M108" s="150" t="s">
        <v>4824</v>
      </c>
      <c r="N108" s="150" t="s">
        <v>4824</v>
      </c>
      <c r="O108" s="150" t="s">
        <v>4824</v>
      </c>
      <c r="P108" s="234"/>
      <c r="Q108" s="26" t="s">
        <v>4825</v>
      </c>
      <c r="R108" s="154" t="s">
        <v>30</v>
      </c>
      <c r="S108" s="191" t="s">
        <v>16</v>
      </c>
      <c r="T108" s="154"/>
      <c r="U108" s="154"/>
      <c r="V108" s="156"/>
      <c r="W108" s="156"/>
      <c r="X108" s="156"/>
      <c r="Y108" s="156"/>
      <c r="Z108" s="156"/>
      <c r="AA108" s="156"/>
      <c r="AB108" s="156"/>
      <c r="AC108" s="156"/>
      <c r="AD108" s="156"/>
      <c r="AE108" s="156"/>
    </row>
    <row r="109">
      <c r="A109" s="174" t="s">
        <v>669</v>
      </c>
      <c r="B109" s="250"/>
      <c r="C109" s="257" t="s">
        <v>671</v>
      </c>
      <c r="D109" s="174" t="s">
        <v>586</v>
      </c>
      <c r="E109" s="174"/>
      <c r="F109" s="174"/>
      <c r="G109" s="174" t="s">
        <v>672</v>
      </c>
      <c r="H109" s="174" t="s">
        <v>673</v>
      </c>
      <c r="I109" s="47" t="s">
        <v>674</v>
      </c>
      <c r="J109" s="46" t="s">
        <v>675</v>
      </c>
      <c r="L109" s="194">
        <v>1.742527E7</v>
      </c>
      <c r="M109" s="150" t="s">
        <v>4830</v>
      </c>
      <c r="N109" s="150" t="s">
        <v>4824</v>
      </c>
      <c r="O109" s="150" t="s">
        <v>4824</v>
      </c>
      <c r="P109" s="176"/>
      <c r="Q109" s="26" t="s">
        <v>4825</v>
      </c>
      <c r="R109" s="174" t="s">
        <v>30</v>
      </c>
      <c r="S109" s="177" t="s">
        <v>4935</v>
      </c>
      <c r="T109" s="174"/>
      <c r="U109" s="174"/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</row>
    <row r="110">
      <c r="A110" s="4" t="s">
        <v>676</v>
      </c>
      <c r="B110" s="147" t="s">
        <v>4936</v>
      </c>
      <c r="C110" s="201" t="s">
        <v>4937</v>
      </c>
      <c r="D110" s="4" t="s">
        <v>586</v>
      </c>
      <c r="E110" s="228">
        <v>75179.0</v>
      </c>
      <c r="F110" s="258">
        <v>2007.0</v>
      </c>
      <c r="G110" s="4" t="s">
        <v>678</v>
      </c>
      <c r="H110" s="4" t="s">
        <v>678</v>
      </c>
      <c r="I110" s="44" t="s">
        <v>679</v>
      </c>
      <c r="J110" s="36" t="s">
        <v>680</v>
      </c>
      <c r="L110" s="44"/>
      <c r="M110" s="150" t="s">
        <v>4830</v>
      </c>
      <c r="N110" s="150" t="s">
        <v>4824</v>
      </c>
      <c r="O110" s="150" t="s">
        <v>4830</v>
      </c>
      <c r="P110" s="5"/>
      <c r="Q110" s="26" t="s">
        <v>4831</v>
      </c>
      <c r="R110" s="4" t="s">
        <v>78</v>
      </c>
      <c r="S110" s="36" t="s">
        <v>299</v>
      </c>
      <c r="T110" s="198" t="s">
        <v>4938</v>
      </c>
      <c r="U110" s="231" t="s">
        <v>4939</v>
      </c>
      <c r="W110" s="26" t="s">
        <v>4940</v>
      </c>
      <c r="X110" s="26" t="s">
        <v>4941</v>
      </c>
    </row>
    <row r="111">
      <c r="A111" s="4" t="s">
        <v>681</v>
      </c>
      <c r="B111" s="147" t="s">
        <v>4942</v>
      </c>
      <c r="C111" s="4" t="s">
        <v>683</v>
      </c>
      <c r="D111" s="4" t="s">
        <v>586</v>
      </c>
      <c r="E111" s="4"/>
      <c r="F111" s="4"/>
      <c r="G111" s="4" t="s">
        <v>684</v>
      </c>
      <c r="H111" s="4" t="s">
        <v>685</v>
      </c>
      <c r="I111" s="44" t="s">
        <v>686</v>
      </c>
      <c r="J111" s="196" t="s">
        <v>687</v>
      </c>
      <c r="L111" s="44"/>
      <c r="M111" s="150" t="s">
        <v>4830</v>
      </c>
      <c r="N111" s="150" t="s">
        <v>4943</v>
      </c>
      <c r="O111" s="150" t="s">
        <v>4824</v>
      </c>
      <c r="P111" s="5"/>
      <c r="Q111" s="26" t="s">
        <v>4831</v>
      </c>
      <c r="R111" s="4" t="s">
        <v>30</v>
      </c>
      <c r="S111" s="36" t="s">
        <v>682</v>
      </c>
      <c r="T111" s="198" t="s">
        <v>4944</v>
      </c>
      <c r="U111" s="4"/>
    </row>
    <row r="112">
      <c r="A112" s="4" t="s">
        <v>688</v>
      </c>
      <c r="B112" s="147" t="s">
        <v>4945</v>
      </c>
      <c r="C112" s="4" t="s">
        <v>689</v>
      </c>
      <c r="D112" s="4" t="s">
        <v>586</v>
      </c>
      <c r="E112" s="4"/>
      <c r="F112" s="8">
        <v>2018.0</v>
      </c>
      <c r="G112" s="4" t="s">
        <v>690</v>
      </c>
      <c r="H112" s="4"/>
      <c r="I112" s="44" t="s">
        <v>691</v>
      </c>
      <c r="J112" s="196" t="s">
        <v>692</v>
      </c>
      <c r="L112" s="44"/>
      <c r="M112" s="150" t="s">
        <v>4830</v>
      </c>
      <c r="N112" s="150" t="s">
        <v>4824</v>
      </c>
      <c r="O112" s="150" t="s">
        <v>4830</v>
      </c>
      <c r="P112" s="5"/>
      <c r="Q112" s="26" t="s">
        <v>4831</v>
      </c>
      <c r="R112" s="4" t="s">
        <v>30</v>
      </c>
      <c r="S112" s="36" t="s">
        <v>170</v>
      </c>
      <c r="T112" s="4"/>
      <c r="U112" s="4"/>
      <c r="W112" s="26" t="s">
        <v>4940</v>
      </c>
      <c r="X112" s="26" t="s">
        <v>4946</v>
      </c>
    </row>
    <row r="113">
      <c r="A113" s="4" t="s">
        <v>693</v>
      </c>
      <c r="B113" s="147" t="s">
        <v>4947</v>
      </c>
      <c r="C113" s="223" t="s">
        <v>4948</v>
      </c>
      <c r="D113" s="4" t="s">
        <v>586</v>
      </c>
      <c r="E113" s="210">
        <v>75175.0</v>
      </c>
      <c r="F113" s="8">
        <v>2017.0</v>
      </c>
      <c r="G113" s="4" t="s">
        <v>695</v>
      </c>
      <c r="H113" s="4" t="s">
        <v>696</v>
      </c>
      <c r="I113" s="44" t="s">
        <v>697</v>
      </c>
      <c r="J113" s="36" t="s">
        <v>698</v>
      </c>
      <c r="L113" s="44"/>
      <c r="M113" s="150" t="s">
        <v>4830</v>
      </c>
      <c r="N113" s="150" t="s">
        <v>4824</v>
      </c>
      <c r="O113" s="150" t="s">
        <v>4830</v>
      </c>
      <c r="P113" s="5"/>
      <c r="Q113" s="26" t="s">
        <v>4831</v>
      </c>
      <c r="R113" s="4" t="s">
        <v>78</v>
      </c>
      <c r="S113" s="36" t="s">
        <v>170</v>
      </c>
      <c r="T113" s="4"/>
      <c r="U113" s="4"/>
      <c r="W113" s="26" t="s">
        <v>4940</v>
      </c>
      <c r="X113" s="26" t="s">
        <v>4949</v>
      </c>
    </row>
    <row r="114">
      <c r="A114" s="174" t="s">
        <v>699</v>
      </c>
      <c r="B114" s="250"/>
      <c r="C114" s="174" t="s">
        <v>701</v>
      </c>
      <c r="D114" s="174" t="s">
        <v>586</v>
      </c>
      <c r="E114" s="174"/>
      <c r="F114" s="174"/>
      <c r="G114" s="255" t="s">
        <v>4950</v>
      </c>
      <c r="H114" s="255" t="s">
        <v>4951</v>
      </c>
      <c r="I114" s="47" t="s">
        <v>704</v>
      </c>
      <c r="J114" s="46" t="s">
        <v>705</v>
      </c>
      <c r="L114" s="194">
        <v>1.6590732E7</v>
      </c>
      <c r="M114" s="150" t="s">
        <v>4830</v>
      </c>
      <c r="N114" s="150" t="s">
        <v>4824</v>
      </c>
      <c r="O114" s="150" t="s">
        <v>4830</v>
      </c>
      <c r="P114" s="176"/>
      <c r="Q114" s="26" t="s">
        <v>4825</v>
      </c>
      <c r="R114" s="174" t="s">
        <v>30</v>
      </c>
      <c r="S114" s="46" t="s">
        <v>700</v>
      </c>
      <c r="T114" s="174"/>
      <c r="U114" s="174"/>
      <c r="V114" s="171"/>
      <c r="W114" s="259" t="s">
        <v>4940</v>
      </c>
      <c r="X114" s="259" t="s">
        <v>4952</v>
      </c>
      <c r="Y114" s="171"/>
      <c r="Z114" s="171"/>
      <c r="AA114" s="171"/>
      <c r="AB114" s="171"/>
      <c r="AC114" s="171"/>
      <c r="AD114" s="171"/>
      <c r="AE114" s="171"/>
    </row>
    <row r="115">
      <c r="A115" s="4" t="s">
        <v>706</v>
      </c>
      <c r="B115" s="147" t="s">
        <v>4953</v>
      </c>
      <c r="C115" s="4" t="s">
        <v>708</v>
      </c>
      <c r="D115" s="4" t="s">
        <v>586</v>
      </c>
      <c r="E115" s="201">
        <v>55743.0</v>
      </c>
      <c r="F115" s="8">
        <v>2015.0</v>
      </c>
      <c r="G115" s="4" t="s">
        <v>709</v>
      </c>
      <c r="H115" s="4" t="s">
        <v>710</v>
      </c>
      <c r="I115" s="44" t="s">
        <v>711</v>
      </c>
      <c r="J115" s="36" t="s">
        <v>712</v>
      </c>
      <c r="L115" s="44"/>
      <c r="M115" s="150" t="s">
        <v>4830</v>
      </c>
      <c r="N115" s="150" t="s">
        <v>4824</v>
      </c>
      <c r="O115" s="150" t="s">
        <v>4830</v>
      </c>
      <c r="P115" s="5"/>
      <c r="Q115" s="26" t="s">
        <v>4825</v>
      </c>
      <c r="R115" s="4" t="s">
        <v>30</v>
      </c>
      <c r="S115" s="36" t="s">
        <v>707</v>
      </c>
      <c r="T115" s="198" t="s">
        <v>4954</v>
      </c>
      <c r="U115" s="231" t="s">
        <v>4955</v>
      </c>
      <c r="W115" s="26" t="s">
        <v>4940</v>
      </c>
      <c r="X115" s="26" t="s">
        <v>4956</v>
      </c>
    </row>
    <row r="116">
      <c r="A116" s="260" t="s">
        <v>713</v>
      </c>
      <c r="B116" s="261"/>
      <c r="C116" s="260" t="s">
        <v>715</v>
      </c>
      <c r="D116" s="260" t="s">
        <v>586</v>
      </c>
      <c r="E116" s="260"/>
      <c r="F116" s="260"/>
      <c r="G116" s="260" t="s">
        <v>716</v>
      </c>
      <c r="H116" s="260" t="s">
        <v>716</v>
      </c>
      <c r="I116" s="262" t="s">
        <v>717</v>
      </c>
      <c r="J116" s="263" t="s">
        <v>718</v>
      </c>
      <c r="K116" s="264"/>
      <c r="L116" s="262"/>
      <c r="M116" s="265" t="s">
        <v>4824</v>
      </c>
      <c r="N116" s="265" t="s">
        <v>4824</v>
      </c>
      <c r="O116" s="265" t="s">
        <v>4824</v>
      </c>
      <c r="P116" s="266"/>
      <c r="Q116" s="267" t="s">
        <v>4825</v>
      </c>
      <c r="R116" s="260" t="s">
        <v>78</v>
      </c>
      <c r="S116" s="263" t="s">
        <v>714</v>
      </c>
      <c r="T116" s="260"/>
      <c r="U116" s="260"/>
      <c r="V116" s="264"/>
      <c r="W116" s="264"/>
      <c r="X116" s="264"/>
      <c r="Y116" s="264"/>
      <c r="Z116" s="264"/>
      <c r="AA116" s="264"/>
      <c r="AB116" s="264"/>
      <c r="AC116" s="264"/>
      <c r="AD116" s="264"/>
      <c r="AE116" s="264"/>
    </row>
    <row r="117">
      <c r="A117" s="4" t="s">
        <v>719</v>
      </c>
      <c r="B117" s="147" t="s">
        <v>4957</v>
      </c>
      <c r="C117" s="4" t="s">
        <v>721</v>
      </c>
      <c r="D117" s="4" t="s">
        <v>586</v>
      </c>
      <c r="E117" s="4"/>
      <c r="F117" s="8">
        <v>2018.0</v>
      </c>
      <c r="G117" s="4" t="s">
        <v>722</v>
      </c>
      <c r="H117" s="4" t="s">
        <v>723</v>
      </c>
      <c r="I117" s="44" t="s">
        <v>724</v>
      </c>
      <c r="J117" s="36" t="s">
        <v>725</v>
      </c>
      <c r="L117" s="44"/>
      <c r="M117" s="150" t="s">
        <v>4830</v>
      </c>
      <c r="N117" s="150" t="s">
        <v>4824</v>
      </c>
      <c r="O117" s="150" t="s">
        <v>4824</v>
      </c>
      <c r="P117" s="5"/>
      <c r="Q117" s="26" t="s">
        <v>4825</v>
      </c>
      <c r="R117" s="4" t="s">
        <v>30</v>
      </c>
      <c r="S117" s="36" t="s">
        <v>720</v>
      </c>
      <c r="T117" s="4"/>
      <c r="U117" s="4"/>
    </row>
    <row r="118">
      <c r="A118" s="4" t="s">
        <v>726</v>
      </c>
      <c r="B118" s="268" t="s">
        <v>4958</v>
      </c>
      <c r="C118" s="4" t="s">
        <v>727</v>
      </c>
      <c r="D118" s="4" t="s">
        <v>586</v>
      </c>
      <c r="E118" s="4"/>
      <c r="F118" s="8">
        <v>2013.0</v>
      </c>
      <c r="G118" s="4" t="s">
        <v>728</v>
      </c>
      <c r="H118" s="4" t="s">
        <v>729</v>
      </c>
      <c r="I118" s="44" t="s">
        <v>730</v>
      </c>
      <c r="J118" s="36" t="s">
        <v>731</v>
      </c>
      <c r="L118" s="44"/>
      <c r="M118" s="150" t="s">
        <v>4830</v>
      </c>
      <c r="N118" s="150" t="s">
        <v>4824</v>
      </c>
      <c r="O118" s="150" t="s">
        <v>4824</v>
      </c>
      <c r="P118" s="5"/>
      <c r="Q118" s="26" t="s">
        <v>4825</v>
      </c>
      <c r="R118" s="4" t="s">
        <v>107</v>
      </c>
      <c r="S118" s="36" t="s">
        <v>16</v>
      </c>
      <c r="T118" s="4"/>
      <c r="U118" s="4"/>
    </row>
    <row r="119">
      <c r="A119" s="4" t="s">
        <v>732</v>
      </c>
      <c r="B119" s="147" t="s">
        <v>4959</v>
      </c>
      <c r="C119" s="223" t="s">
        <v>4960</v>
      </c>
      <c r="D119" s="4" t="s">
        <v>586</v>
      </c>
      <c r="E119" s="210">
        <v>75173.0</v>
      </c>
      <c r="F119" s="8">
        <v>2018.0</v>
      </c>
      <c r="G119" s="4" t="s">
        <v>734</v>
      </c>
      <c r="H119" s="4" t="s">
        <v>735</v>
      </c>
      <c r="I119" s="44" t="s">
        <v>736</v>
      </c>
      <c r="J119" s="36" t="s">
        <v>737</v>
      </c>
      <c r="L119" s="44"/>
      <c r="M119" s="150" t="s">
        <v>4830</v>
      </c>
      <c r="N119" s="150" t="s">
        <v>4824</v>
      </c>
      <c r="O119" s="150" t="s">
        <v>4830</v>
      </c>
      <c r="P119" s="5"/>
      <c r="Q119" s="26" t="s">
        <v>4825</v>
      </c>
      <c r="R119" s="4" t="s">
        <v>78</v>
      </c>
      <c r="S119" s="36" t="s">
        <v>170</v>
      </c>
      <c r="T119" s="4"/>
      <c r="U119" s="4"/>
      <c r="W119" s="26" t="s">
        <v>4940</v>
      </c>
      <c r="X119" s="26" t="s">
        <v>4961</v>
      </c>
    </row>
    <row r="120">
      <c r="A120" s="4" t="s">
        <v>738</v>
      </c>
      <c r="B120" s="147" t="s">
        <v>4962</v>
      </c>
      <c r="C120" s="4" t="s">
        <v>739</v>
      </c>
      <c r="D120" s="4" t="s">
        <v>586</v>
      </c>
      <c r="E120" s="228">
        <v>54497.0</v>
      </c>
      <c r="F120" s="8">
        <v>2012.0</v>
      </c>
      <c r="G120" s="4" t="s">
        <v>740</v>
      </c>
      <c r="H120" s="4"/>
      <c r="I120" s="44" t="s">
        <v>741</v>
      </c>
      <c r="J120" s="36" t="s">
        <v>742</v>
      </c>
      <c r="L120" s="44"/>
      <c r="M120" s="150" t="s">
        <v>4830</v>
      </c>
      <c r="N120" s="150" t="s">
        <v>4824</v>
      </c>
      <c r="O120" s="150" t="s">
        <v>4824</v>
      </c>
      <c r="P120" s="5"/>
      <c r="Q120" s="26" t="s">
        <v>4825</v>
      </c>
      <c r="R120" s="4" t="s">
        <v>107</v>
      </c>
      <c r="S120" s="36" t="s">
        <v>170</v>
      </c>
      <c r="T120" s="198" t="s">
        <v>4963</v>
      </c>
      <c r="U120" s="57" t="s">
        <v>4964</v>
      </c>
    </row>
    <row r="121">
      <c r="A121" s="4" t="s">
        <v>743</v>
      </c>
      <c r="B121" s="147" t="s">
        <v>4965</v>
      </c>
      <c r="C121" s="201" t="s">
        <v>4966</v>
      </c>
      <c r="D121" s="4" t="s">
        <v>586</v>
      </c>
      <c r="E121" s="201">
        <v>71272.0</v>
      </c>
      <c r="F121" s="8">
        <v>2017.0</v>
      </c>
      <c r="G121" s="4" t="s">
        <v>746</v>
      </c>
      <c r="H121" s="4" t="s">
        <v>747</v>
      </c>
      <c r="I121" s="44" t="s">
        <v>748</v>
      </c>
      <c r="J121" s="36" t="s">
        <v>749</v>
      </c>
      <c r="L121" s="194">
        <v>4060017.0</v>
      </c>
      <c r="M121" s="150" t="s">
        <v>4830</v>
      </c>
      <c r="N121" s="150" t="s">
        <v>4824</v>
      </c>
      <c r="O121" s="150" t="s">
        <v>4824</v>
      </c>
      <c r="P121" s="5"/>
      <c r="Q121" s="26" t="s">
        <v>4831</v>
      </c>
      <c r="R121" s="4" t="s">
        <v>358</v>
      </c>
      <c r="S121" s="197" t="s">
        <v>4967</v>
      </c>
      <c r="T121" s="4"/>
      <c r="U121" s="223" t="s">
        <v>4968</v>
      </c>
    </row>
    <row r="122">
      <c r="A122" s="180" t="s">
        <v>750</v>
      </c>
      <c r="B122" s="226"/>
      <c r="C122" s="180" t="s">
        <v>751</v>
      </c>
      <c r="D122" s="180" t="s">
        <v>586</v>
      </c>
      <c r="E122" s="180"/>
      <c r="F122" s="180"/>
      <c r="G122" s="180" t="s">
        <v>752</v>
      </c>
      <c r="H122" s="180" t="s">
        <v>753</v>
      </c>
      <c r="I122" s="183" t="s">
        <v>754</v>
      </c>
      <c r="J122" s="247"/>
      <c r="M122" s="150" t="s">
        <v>4824</v>
      </c>
      <c r="N122" s="150" t="s">
        <v>4824</v>
      </c>
      <c r="O122" s="150" t="s">
        <v>4824</v>
      </c>
      <c r="P122" s="180"/>
      <c r="Q122" s="26" t="s">
        <v>4825</v>
      </c>
      <c r="R122" s="180" t="s">
        <v>30</v>
      </c>
      <c r="S122" s="184" t="s">
        <v>144</v>
      </c>
      <c r="T122" s="180"/>
      <c r="U122" s="183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</row>
    <row r="123">
      <c r="A123" s="4" t="s">
        <v>755</v>
      </c>
      <c r="B123" s="147" t="s">
        <v>4969</v>
      </c>
      <c r="C123" s="4" t="s">
        <v>756</v>
      </c>
      <c r="D123" s="4" t="s">
        <v>586</v>
      </c>
      <c r="E123" s="4"/>
      <c r="F123" s="8">
        <v>2014.0</v>
      </c>
      <c r="G123" s="4" t="s">
        <v>757</v>
      </c>
      <c r="H123" s="4" t="s">
        <v>758</v>
      </c>
      <c r="I123" s="44" t="s">
        <v>759</v>
      </c>
      <c r="J123" s="36" t="s">
        <v>760</v>
      </c>
      <c r="L123" s="194">
        <v>5244708.0</v>
      </c>
      <c r="M123" s="150" t="s">
        <v>4830</v>
      </c>
      <c r="N123" s="150" t="s">
        <v>4824</v>
      </c>
      <c r="O123" s="150" t="s">
        <v>4830</v>
      </c>
      <c r="P123" s="5"/>
      <c r="Q123" s="26" t="s">
        <v>4825</v>
      </c>
      <c r="R123" s="4" t="s">
        <v>78</v>
      </c>
      <c r="S123" s="36" t="s">
        <v>170</v>
      </c>
      <c r="T123" s="198" t="s">
        <v>4970</v>
      </c>
      <c r="U123" s="4"/>
    </row>
    <row r="124">
      <c r="A124" s="180" t="s">
        <v>761</v>
      </c>
      <c r="B124" s="226"/>
      <c r="C124" s="180" t="s">
        <v>762</v>
      </c>
      <c r="D124" s="180" t="s">
        <v>586</v>
      </c>
      <c r="E124" s="180"/>
      <c r="F124" s="180"/>
      <c r="G124" s="180" t="s">
        <v>763</v>
      </c>
      <c r="H124" s="180" t="s">
        <v>764</v>
      </c>
      <c r="I124" s="227" t="s">
        <v>765</v>
      </c>
      <c r="J124" s="184" t="s">
        <v>766</v>
      </c>
      <c r="L124" s="194">
        <v>5755502.0</v>
      </c>
      <c r="M124" s="150" t="s">
        <v>4830</v>
      </c>
      <c r="N124" s="150" t="s">
        <v>4824</v>
      </c>
      <c r="O124" s="150" t="s">
        <v>4824</v>
      </c>
      <c r="P124" s="269" t="s">
        <v>4971</v>
      </c>
      <c r="Q124" s="26" t="s">
        <v>4831</v>
      </c>
      <c r="R124" s="180" t="s">
        <v>78</v>
      </c>
      <c r="S124" s="184" t="s">
        <v>170</v>
      </c>
      <c r="T124" s="180"/>
      <c r="U124" s="180"/>
      <c r="V124" s="186"/>
      <c r="W124" s="186"/>
      <c r="X124" s="270" t="s">
        <v>4972</v>
      </c>
      <c r="Y124" s="186"/>
      <c r="Z124" s="186"/>
      <c r="AA124" s="186"/>
      <c r="AB124" s="186"/>
      <c r="AC124" s="186"/>
      <c r="AD124" s="186"/>
      <c r="AE124" s="186"/>
    </row>
    <row r="125">
      <c r="A125" s="4" t="s">
        <v>767</v>
      </c>
      <c r="B125" s="147" t="s">
        <v>4973</v>
      </c>
      <c r="C125" s="4" t="s">
        <v>769</v>
      </c>
      <c r="D125" s="4" t="s">
        <v>586</v>
      </c>
      <c r="E125" s="201">
        <v>75172.0</v>
      </c>
      <c r="F125" s="8">
        <v>2017.0</v>
      </c>
      <c r="G125" s="4" t="s">
        <v>770</v>
      </c>
      <c r="H125" s="4" t="s">
        <v>771</v>
      </c>
      <c r="I125" s="44" t="s">
        <v>772</v>
      </c>
      <c r="J125" s="36" t="s">
        <v>773</v>
      </c>
      <c r="L125" s="194">
        <v>8830727.0</v>
      </c>
      <c r="M125" s="150" t="s">
        <v>4830</v>
      </c>
      <c r="N125" s="150" t="s">
        <v>4824</v>
      </c>
      <c r="O125" s="150" t="s">
        <v>4830</v>
      </c>
      <c r="P125" s="5"/>
      <c r="Q125" s="26" t="s">
        <v>4831</v>
      </c>
      <c r="R125" s="4" t="s">
        <v>78</v>
      </c>
      <c r="S125" s="36" t="s">
        <v>768</v>
      </c>
      <c r="T125" s="4"/>
      <c r="U125" s="231" t="s">
        <v>4974</v>
      </c>
      <c r="W125" s="26" t="s">
        <v>4940</v>
      </c>
      <c r="X125" s="26" t="s">
        <v>4975</v>
      </c>
    </row>
    <row r="126">
      <c r="A126" s="214" t="s">
        <v>774</v>
      </c>
      <c r="B126" s="271" t="s">
        <v>4378</v>
      </c>
      <c r="C126" s="214" t="s">
        <v>775</v>
      </c>
      <c r="D126" s="214" t="s">
        <v>586</v>
      </c>
      <c r="E126" s="214"/>
      <c r="F126" s="214"/>
      <c r="G126" s="214" t="s">
        <v>776</v>
      </c>
      <c r="H126" s="214" t="s">
        <v>777</v>
      </c>
      <c r="I126" s="217" t="s">
        <v>778</v>
      </c>
      <c r="J126" s="272"/>
      <c r="L126" s="150"/>
      <c r="M126" s="150" t="s">
        <v>4824</v>
      </c>
      <c r="N126" s="150" t="s">
        <v>4824</v>
      </c>
      <c r="O126" s="150" t="s">
        <v>4824</v>
      </c>
      <c r="P126" s="234"/>
      <c r="Q126" s="26" t="s">
        <v>4825</v>
      </c>
      <c r="R126" s="214" t="s">
        <v>293</v>
      </c>
      <c r="S126" s="40" t="s">
        <v>170</v>
      </c>
      <c r="T126" s="214"/>
      <c r="U126" s="217"/>
      <c r="V126" s="220"/>
      <c r="W126" s="220"/>
      <c r="X126" s="220"/>
      <c r="Y126" s="220"/>
      <c r="Z126" s="220"/>
      <c r="AA126" s="220"/>
      <c r="AB126" s="220"/>
      <c r="AC126" s="220"/>
      <c r="AD126" s="220"/>
      <c r="AE126" s="220"/>
    </row>
    <row r="127">
      <c r="A127" s="4" t="s">
        <v>779</v>
      </c>
      <c r="B127" s="147" t="s">
        <v>4976</v>
      </c>
      <c r="C127" s="8" t="s">
        <v>4977</v>
      </c>
      <c r="D127" s="4" t="s">
        <v>586</v>
      </c>
      <c r="E127" s="4"/>
      <c r="F127" s="8">
        <v>2008.0</v>
      </c>
      <c r="G127" s="4" t="s">
        <v>781</v>
      </c>
      <c r="H127" s="4" t="s">
        <v>782</v>
      </c>
      <c r="I127" s="44" t="s">
        <v>783</v>
      </c>
      <c r="J127" s="36" t="s">
        <v>784</v>
      </c>
      <c r="K127" s="26" t="s">
        <v>4888</v>
      </c>
      <c r="L127" s="194">
        <v>2341381.0</v>
      </c>
      <c r="M127" s="150" t="s">
        <v>4830</v>
      </c>
      <c r="N127" s="150" t="s">
        <v>4824</v>
      </c>
      <c r="O127" s="150" t="s">
        <v>4830</v>
      </c>
      <c r="P127" s="7" t="s">
        <v>4861</v>
      </c>
      <c r="Q127" s="26" t="s">
        <v>4831</v>
      </c>
      <c r="R127" s="4" t="s">
        <v>78</v>
      </c>
      <c r="S127" s="36" t="s">
        <v>65</v>
      </c>
      <c r="T127" s="198" t="s">
        <v>4978</v>
      </c>
      <c r="U127" s="223" t="s">
        <v>4979</v>
      </c>
      <c r="W127" s="26" t="s">
        <v>4824</v>
      </c>
      <c r="X127" s="26" t="s">
        <v>4980</v>
      </c>
    </row>
    <row r="128">
      <c r="A128" s="154" t="s">
        <v>785</v>
      </c>
      <c r="B128" s="238" t="s">
        <v>4378</v>
      </c>
      <c r="C128" s="154" t="s">
        <v>787</v>
      </c>
      <c r="D128" s="154" t="s">
        <v>586</v>
      </c>
      <c r="E128" s="154"/>
      <c r="F128" s="154"/>
      <c r="G128" s="154" t="s">
        <v>788</v>
      </c>
      <c r="H128" s="154" t="s">
        <v>788</v>
      </c>
      <c r="I128" s="249" t="s">
        <v>789</v>
      </c>
      <c r="J128" s="191" t="s">
        <v>790</v>
      </c>
      <c r="L128" s="194">
        <v>1.4647788E7</v>
      </c>
      <c r="M128" s="150" t="s">
        <v>4830</v>
      </c>
      <c r="N128" s="150" t="s">
        <v>4824</v>
      </c>
      <c r="O128" s="150" t="s">
        <v>4824</v>
      </c>
      <c r="P128" s="234"/>
      <c r="Q128" s="26" t="s">
        <v>4825</v>
      </c>
      <c r="R128" s="154" t="s">
        <v>78</v>
      </c>
      <c r="S128" s="191" t="s">
        <v>786</v>
      </c>
      <c r="T128" s="154"/>
      <c r="U128" s="154"/>
      <c r="V128" s="156"/>
      <c r="W128" s="273"/>
      <c r="X128" s="273"/>
      <c r="Y128" s="156"/>
      <c r="Z128" s="156"/>
      <c r="AA128" s="156"/>
      <c r="AB128" s="156"/>
      <c r="AC128" s="156"/>
      <c r="AD128" s="156"/>
      <c r="AE128" s="156"/>
    </row>
    <row r="129">
      <c r="A129" s="4" t="s">
        <v>791</v>
      </c>
      <c r="B129" s="147" t="s">
        <v>4981</v>
      </c>
      <c r="C129" s="8" t="s">
        <v>4982</v>
      </c>
      <c r="D129" s="4" t="s">
        <v>793</v>
      </c>
      <c r="E129" s="223">
        <v>43100.0</v>
      </c>
      <c r="F129" s="8">
        <v>2010.0</v>
      </c>
      <c r="G129" s="4" t="s">
        <v>794</v>
      </c>
      <c r="H129" s="4" t="s">
        <v>795</v>
      </c>
      <c r="I129" s="44" t="s">
        <v>796</v>
      </c>
      <c r="J129" s="36" t="s">
        <v>797</v>
      </c>
      <c r="L129" s="44"/>
      <c r="M129" s="150" t="s">
        <v>4830</v>
      </c>
      <c r="N129" s="150" t="s">
        <v>4830</v>
      </c>
      <c r="O129" s="150" t="s">
        <v>4830</v>
      </c>
      <c r="P129" s="5"/>
      <c r="Q129" s="26" t="s">
        <v>4831</v>
      </c>
      <c r="R129" s="4" t="s">
        <v>30</v>
      </c>
      <c r="S129" s="36" t="s">
        <v>144</v>
      </c>
      <c r="T129" s="4"/>
      <c r="U129" s="57" t="s">
        <v>4983</v>
      </c>
      <c r="W129" s="26" t="s">
        <v>4984</v>
      </c>
      <c r="X129" s="26" t="s">
        <v>791</v>
      </c>
    </row>
    <row r="130">
      <c r="A130" s="174" t="s">
        <v>798</v>
      </c>
      <c r="B130" s="274" t="s">
        <v>4985</v>
      </c>
      <c r="C130" s="174" t="s">
        <v>799</v>
      </c>
      <c r="D130" s="174" t="s">
        <v>793</v>
      </c>
      <c r="E130" s="174"/>
      <c r="F130" s="174"/>
      <c r="G130" s="174" t="s">
        <v>800</v>
      </c>
      <c r="H130" s="174" t="s">
        <v>801</v>
      </c>
      <c r="I130" s="47" t="s">
        <v>802</v>
      </c>
      <c r="J130" s="46" t="s">
        <v>803</v>
      </c>
      <c r="L130" s="44"/>
      <c r="M130" s="150" t="s">
        <v>4830</v>
      </c>
      <c r="N130" s="150" t="s">
        <v>4830</v>
      </c>
      <c r="O130" s="150" t="s">
        <v>4830</v>
      </c>
      <c r="P130" s="176"/>
      <c r="Q130" s="26" t="s">
        <v>4831</v>
      </c>
      <c r="R130" s="174" t="s">
        <v>30</v>
      </c>
      <c r="S130" s="46" t="s">
        <v>71</v>
      </c>
      <c r="T130" s="174"/>
      <c r="U130" s="174"/>
      <c r="V130" s="171"/>
      <c r="W130" s="259" t="s">
        <v>4986</v>
      </c>
      <c r="X130" s="259" t="s">
        <v>4987</v>
      </c>
      <c r="Y130" s="171"/>
      <c r="Z130" s="171"/>
      <c r="AA130" s="171"/>
      <c r="AB130" s="171"/>
      <c r="AC130" s="171"/>
      <c r="AD130" s="171"/>
      <c r="AE130" s="171"/>
    </row>
    <row r="131">
      <c r="A131" s="180" t="s">
        <v>804</v>
      </c>
      <c r="B131" s="275" t="s">
        <v>4985</v>
      </c>
      <c r="C131" s="180" t="s">
        <v>805</v>
      </c>
      <c r="D131" s="180" t="s">
        <v>793</v>
      </c>
      <c r="E131" s="180"/>
      <c r="F131" s="180"/>
      <c r="G131" s="180" t="s">
        <v>806</v>
      </c>
      <c r="H131" s="180" t="s">
        <v>807</v>
      </c>
      <c r="I131" s="227" t="s">
        <v>808</v>
      </c>
      <c r="J131" s="184" t="s">
        <v>809</v>
      </c>
      <c r="K131" s="26">
        <v>1000.0</v>
      </c>
      <c r="L131" s="194">
        <v>704489.0</v>
      </c>
      <c r="M131" s="150" t="s">
        <v>4830</v>
      </c>
      <c r="N131" s="150" t="s">
        <v>4830</v>
      </c>
      <c r="O131" s="150" t="s">
        <v>4830</v>
      </c>
      <c r="P131" s="269" t="s">
        <v>4988</v>
      </c>
      <c r="Q131" s="26" t="s">
        <v>4831</v>
      </c>
      <c r="R131" s="180" t="s">
        <v>23</v>
      </c>
      <c r="S131" s="184" t="s">
        <v>51</v>
      </c>
      <c r="T131" s="180"/>
      <c r="U131" s="180"/>
      <c r="V131" s="186"/>
      <c r="W131" s="270" t="s">
        <v>4989</v>
      </c>
      <c r="X131" s="270" t="s">
        <v>4990</v>
      </c>
      <c r="Y131" s="186"/>
      <c r="Z131" s="186"/>
      <c r="AA131" s="186"/>
      <c r="AB131" s="186"/>
      <c r="AC131" s="186"/>
      <c r="AD131" s="186"/>
      <c r="AE131" s="186"/>
    </row>
    <row r="132">
      <c r="A132" s="4" t="s">
        <v>810</v>
      </c>
      <c r="B132" s="147" t="s">
        <v>4991</v>
      </c>
      <c r="C132" s="254" t="s">
        <v>812</v>
      </c>
      <c r="D132" s="4" t="s">
        <v>793</v>
      </c>
      <c r="E132" s="223">
        <v>11475.0</v>
      </c>
      <c r="F132" s="201">
        <v>1970.0</v>
      </c>
      <c r="G132" s="4" t="s">
        <v>813</v>
      </c>
      <c r="H132" s="4" t="s">
        <v>814</v>
      </c>
      <c r="I132" s="44" t="s">
        <v>815</v>
      </c>
      <c r="J132" s="36" t="s">
        <v>816</v>
      </c>
      <c r="L132" s="194">
        <v>420457.0</v>
      </c>
      <c r="M132" s="150" t="s">
        <v>4830</v>
      </c>
      <c r="N132" s="150" t="s">
        <v>4824</v>
      </c>
      <c r="O132" s="150" t="s">
        <v>4824</v>
      </c>
      <c r="P132" s="7" t="s">
        <v>4882</v>
      </c>
      <c r="Q132" s="26" t="s">
        <v>4831</v>
      </c>
      <c r="R132" s="4" t="s">
        <v>177</v>
      </c>
      <c r="S132" s="197" t="s">
        <v>4992</v>
      </c>
      <c r="T132" s="198" t="s">
        <v>4993</v>
      </c>
      <c r="U132" s="57" t="s">
        <v>4994</v>
      </c>
    </row>
    <row r="133">
      <c r="A133" s="174" t="s">
        <v>817</v>
      </c>
      <c r="C133" s="174" t="s">
        <v>818</v>
      </c>
      <c r="D133" s="174" t="s">
        <v>793</v>
      </c>
      <c r="E133" s="174"/>
      <c r="F133" s="174"/>
      <c r="G133" s="174" t="s">
        <v>819</v>
      </c>
      <c r="H133" s="174" t="s">
        <v>820</v>
      </c>
      <c r="I133" s="176" t="s">
        <v>821</v>
      </c>
      <c r="J133" s="251"/>
      <c r="L133" s="44"/>
      <c r="M133" s="150" t="s">
        <v>4824</v>
      </c>
      <c r="N133" s="150" t="s">
        <v>4824</v>
      </c>
      <c r="O133" s="150" t="s">
        <v>4824</v>
      </c>
      <c r="P133" s="174"/>
      <c r="Q133" s="26" t="s">
        <v>4825</v>
      </c>
      <c r="R133" s="174" t="s">
        <v>293</v>
      </c>
      <c r="S133" s="46" t="s">
        <v>51</v>
      </c>
      <c r="T133" s="174"/>
      <c r="U133" s="176"/>
      <c r="V133" s="171"/>
      <c r="W133" s="171"/>
      <c r="X133" s="171"/>
      <c r="Y133" s="171"/>
      <c r="Z133" s="171"/>
      <c r="AA133" s="171"/>
      <c r="AB133" s="171"/>
      <c r="AC133" s="171"/>
      <c r="AD133" s="171"/>
      <c r="AE133" s="171"/>
    </row>
    <row r="134">
      <c r="A134" s="180" t="s">
        <v>822</v>
      </c>
      <c r="B134" s="274">
        <v>8.4712702E10</v>
      </c>
      <c r="C134" s="180" t="s">
        <v>823</v>
      </c>
      <c r="D134" s="180" t="s">
        <v>793</v>
      </c>
      <c r="E134" s="180"/>
      <c r="F134" s="248">
        <v>1997.0</v>
      </c>
      <c r="G134" s="180" t="s">
        <v>824</v>
      </c>
      <c r="H134" s="180" t="s">
        <v>825</v>
      </c>
      <c r="I134" s="227" t="s">
        <v>826</v>
      </c>
      <c r="J134" s="184" t="s">
        <v>827</v>
      </c>
      <c r="L134" s="194">
        <v>7455140.0</v>
      </c>
      <c r="M134" s="150" t="s">
        <v>4830</v>
      </c>
      <c r="N134" s="150" t="s">
        <v>4824</v>
      </c>
      <c r="O134" s="150" t="s">
        <v>4824</v>
      </c>
      <c r="P134" s="183"/>
      <c r="Q134" s="26" t="s">
        <v>4831</v>
      </c>
      <c r="R134" s="180" t="s">
        <v>30</v>
      </c>
      <c r="S134" s="184" t="s">
        <v>144</v>
      </c>
      <c r="T134" s="180"/>
      <c r="U134" s="180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</row>
    <row r="135">
      <c r="A135" s="180" t="s">
        <v>828</v>
      </c>
      <c r="B135" s="275">
        <v>8886632.0</v>
      </c>
      <c r="C135" s="180" t="s">
        <v>829</v>
      </c>
      <c r="D135" s="248" t="s">
        <v>1649</v>
      </c>
      <c r="E135" s="180"/>
      <c r="F135" s="180"/>
      <c r="G135" s="180" t="s">
        <v>830</v>
      </c>
      <c r="H135" s="180" t="s">
        <v>831</v>
      </c>
      <c r="I135" s="227" t="s">
        <v>832</v>
      </c>
      <c r="J135" s="184" t="s">
        <v>833</v>
      </c>
      <c r="L135" s="194">
        <v>7343883.0</v>
      </c>
      <c r="M135" s="150" t="s">
        <v>4830</v>
      </c>
      <c r="N135" s="150" t="s">
        <v>4824</v>
      </c>
      <c r="O135" s="150" t="s">
        <v>4830</v>
      </c>
      <c r="P135" s="183"/>
      <c r="Q135" s="26" t="s">
        <v>4831</v>
      </c>
      <c r="R135" s="180" t="s">
        <v>30</v>
      </c>
      <c r="S135" s="184" t="s">
        <v>71</v>
      </c>
      <c r="T135" s="180"/>
      <c r="U135" s="180"/>
      <c r="V135" s="186"/>
      <c r="W135" s="270" t="s">
        <v>4940</v>
      </c>
      <c r="X135" s="276" t="s">
        <v>4995</v>
      </c>
      <c r="Y135" s="186"/>
      <c r="Z135" s="186"/>
      <c r="AA135" s="186"/>
      <c r="AB135" s="186"/>
      <c r="AC135" s="186"/>
      <c r="AD135" s="186"/>
      <c r="AE135" s="186"/>
    </row>
    <row r="136">
      <c r="B136" s="277"/>
      <c r="E136" s="37"/>
      <c r="F136" s="37"/>
      <c r="J136" s="131"/>
      <c r="L136" s="44"/>
      <c r="M136" s="44"/>
      <c r="N136" s="44"/>
      <c r="O136" s="44"/>
      <c r="T136" s="39"/>
      <c r="U136" s="37"/>
    </row>
    <row r="137">
      <c r="A137" s="4" t="s">
        <v>558</v>
      </c>
      <c r="B137" s="147">
        <v>4.38241248E8</v>
      </c>
      <c r="C137" s="223" t="s">
        <v>4996</v>
      </c>
      <c r="D137" s="102" t="s">
        <v>18</v>
      </c>
      <c r="E137" s="37"/>
      <c r="F137" s="201">
        <v>1989.0</v>
      </c>
      <c r="J137" s="131"/>
      <c r="L137" s="44"/>
      <c r="M137" s="44"/>
      <c r="N137" s="44"/>
      <c r="O137" s="44"/>
      <c r="T137" s="39"/>
      <c r="U137" s="37"/>
    </row>
    <row r="138">
      <c r="B138" s="277"/>
      <c r="C138" s="223"/>
      <c r="E138" s="37"/>
      <c r="F138" s="37"/>
      <c r="J138" s="131"/>
      <c r="L138" s="44"/>
      <c r="M138" s="44"/>
      <c r="N138" s="44"/>
      <c r="O138" s="44"/>
      <c r="T138" s="39"/>
      <c r="U138" s="37"/>
    </row>
    <row r="139">
      <c r="A139" s="171"/>
      <c r="B139" s="278" t="s">
        <v>4997</v>
      </c>
      <c r="E139" s="37"/>
      <c r="F139" s="37"/>
      <c r="J139" s="131"/>
      <c r="L139" s="44"/>
      <c r="M139" s="44"/>
      <c r="N139" s="44"/>
      <c r="O139" s="44"/>
      <c r="T139" s="39"/>
      <c r="U139" s="37"/>
    </row>
    <row r="140">
      <c r="B140" s="277"/>
      <c r="E140" s="37"/>
      <c r="F140" s="37"/>
      <c r="J140" s="131"/>
      <c r="L140" s="44"/>
      <c r="M140" s="44"/>
      <c r="N140" s="44"/>
      <c r="O140" s="44"/>
      <c r="T140" s="39"/>
      <c r="U140" s="37"/>
    </row>
    <row r="141">
      <c r="B141" s="277"/>
      <c r="E141" s="37"/>
      <c r="F141" s="37"/>
      <c r="J141" s="131"/>
      <c r="L141" s="44"/>
      <c r="M141" s="44"/>
      <c r="N141" s="44"/>
      <c r="O141" s="44"/>
      <c r="T141" s="39"/>
      <c r="U141" s="37"/>
    </row>
    <row r="142">
      <c r="B142" s="277"/>
      <c r="E142" s="37"/>
      <c r="F142" s="37"/>
      <c r="J142" s="131"/>
      <c r="L142" s="44"/>
      <c r="M142" s="44"/>
      <c r="N142" s="44"/>
      <c r="O142" s="44"/>
      <c r="T142" s="39"/>
      <c r="U142" s="37"/>
    </row>
    <row r="143">
      <c r="B143" s="277"/>
      <c r="E143" s="37"/>
      <c r="F143" s="37"/>
      <c r="J143" s="131"/>
      <c r="L143" s="44"/>
      <c r="M143" s="44"/>
      <c r="N143" s="44"/>
      <c r="O143" s="44"/>
      <c r="T143" s="39"/>
      <c r="U143" s="37"/>
    </row>
    <row r="144">
      <c r="B144" s="277"/>
      <c r="E144" s="37"/>
      <c r="F144" s="37"/>
      <c r="J144" s="131"/>
      <c r="L144" s="44"/>
      <c r="M144" s="44"/>
      <c r="N144" s="44"/>
      <c r="O144" s="44"/>
      <c r="T144" s="39"/>
      <c r="U144" s="37"/>
    </row>
    <row r="145">
      <c r="B145" s="277"/>
      <c r="E145" s="37"/>
      <c r="F145" s="37"/>
      <c r="J145" s="131"/>
      <c r="L145" s="44"/>
      <c r="M145" s="44"/>
      <c r="N145" s="44"/>
      <c r="O145" s="44"/>
      <c r="T145" s="39"/>
      <c r="U145" s="37"/>
    </row>
    <row r="146">
      <c r="B146" s="277"/>
      <c r="E146" s="37"/>
      <c r="F146" s="37"/>
      <c r="J146" s="131"/>
      <c r="L146" s="44"/>
      <c r="M146" s="44"/>
      <c r="N146" s="44"/>
      <c r="O146" s="44"/>
      <c r="T146" s="39"/>
      <c r="U146" s="37"/>
    </row>
    <row r="147">
      <c r="B147" s="277"/>
      <c r="E147" s="37"/>
      <c r="F147" s="37"/>
      <c r="J147" s="131"/>
      <c r="L147" s="44"/>
      <c r="M147" s="44"/>
      <c r="N147" s="44"/>
      <c r="O147" s="44"/>
      <c r="T147" s="39"/>
      <c r="U147" s="37"/>
    </row>
    <row r="148">
      <c r="B148" s="277"/>
      <c r="E148" s="37"/>
      <c r="F148" s="37"/>
      <c r="J148" s="131"/>
      <c r="L148" s="44"/>
      <c r="M148" s="44"/>
      <c r="N148" s="44"/>
      <c r="O148" s="44"/>
      <c r="T148" s="39"/>
      <c r="U148" s="37"/>
    </row>
    <row r="149">
      <c r="B149" s="277"/>
      <c r="E149" s="37"/>
      <c r="F149" s="37"/>
      <c r="J149" s="131"/>
      <c r="L149" s="44"/>
      <c r="M149" s="44"/>
      <c r="N149" s="44"/>
      <c r="O149" s="44"/>
      <c r="T149" s="39"/>
      <c r="U149" s="37"/>
    </row>
    <row r="150">
      <c r="B150" s="277"/>
      <c r="E150" s="37"/>
      <c r="F150" s="37"/>
      <c r="J150" s="131"/>
      <c r="L150" s="44"/>
      <c r="M150" s="44"/>
      <c r="N150" s="44"/>
      <c r="O150" s="44"/>
      <c r="T150" s="39"/>
      <c r="U150" s="37"/>
    </row>
    <row r="151">
      <c r="B151" s="277"/>
      <c r="E151" s="37"/>
      <c r="F151" s="37"/>
      <c r="J151" s="131"/>
      <c r="L151" s="44"/>
      <c r="M151" s="44"/>
      <c r="N151" s="44"/>
      <c r="O151" s="44"/>
      <c r="T151" s="39"/>
      <c r="U151" s="37"/>
    </row>
    <row r="152">
      <c r="B152" s="277"/>
      <c r="E152" s="37"/>
      <c r="F152" s="37"/>
      <c r="J152" s="131"/>
      <c r="L152" s="44"/>
      <c r="M152" s="44"/>
      <c r="N152" s="44"/>
      <c r="O152" s="44"/>
      <c r="T152" s="39"/>
      <c r="U152" s="37"/>
    </row>
    <row r="153">
      <c r="B153" s="277"/>
      <c r="E153" s="37"/>
      <c r="F153" s="37"/>
      <c r="J153" s="131"/>
      <c r="L153" s="44"/>
      <c r="M153" s="44"/>
      <c r="N153" s="44"/>
      <c r="O153" s="44"/>
      <c r="T153" s="39"/>
      <c r="U153" s="37"/>
    </row>
    <row r="154">
      <c r="B154" s="277"/>
      <c r="E154" s="37"/>
      <c r="F154" s="37"/>
      <c r="J154" s="131"/>
      <c r="L154" s="44"/>
      <c r="M154" s="44"/>
      <c r="N154" s="44"/>
      <c r="O154" s="44"/>
      <c r="T154" s="39"/>
      <c r="U154" s="37"/>
    </row>
    <row r="155">
      <c r="B155" s="277"/>
      <c r="E155" s="37"/>
      <c r="F155" s="37"/>
      <c r="J155" s="131"/>
      <c r="L155" s="44"/>
      <c r="M155" s="44"/>
      <c r="N155" s="44"/>
      <c r="O155" s="44"/>
      <c r="T155" s="39"/>
      <c r="U155" s="37"/>
    </row>
    <row r="156">
      <c r="B156" s="277"/>
      <c r="E156" s="37"/>
      <c r="F156" s="37"/>
      <c r="J156" s="131"/>
      <c r="L156" s="44"/>
      <c r="M156" s="44"/>
      <c r="N156" s="44"/>
      <c r="O156" s="44"/>
      <c r="T156" s="39"/>
      <c r="U156" s="37"/>
    </row>
    <row r="157">
      <c r="B157" s="277"/>
      <c r="E157" s="37"/>
      <c r="F157" s="37"/>
      <c r="J157" s="131"/>
      <c r="L157" s="44"/>
      <c r="M157" s="44"/>
      <c r="N157" s="44"/>
      <c r="O157" s="44"/>
      <c r="T157" s="39"/>
      <c r="U157" s="37"/>
    </row>
    <row r="158">
      <c r="B158" s="277"/>
      <c r="E158" s="37"/>
      <c r="F158" s="37"/>
      <c r="J158" s="131"/>
      <c r="L158" s="44"/>
      <c r="M158" s="44"/>
      <c r="N158" s="44"/>
      <c r="O158" s="44"/>
      <c r="T158" s="39"/>
      <c r="U158" s="37"/>
    </row>
    <row r="159">
      <c r="B159" s="277"/>
      <c r="E159" s="37"/>
      <c r="F159" s="37"/>
      <c r="J159" s="131"/>
      <c r="L159" s="44"/>
      <c r="M159" s="44"/>
      <c r="N159" s="44"/>
      <c r="O159" s="44"/>
      <c r="T159" s="39"/>
      <c r="U159" s="37"/>
    </row>
    <row r="160">
      <c r="B160" s="277"/>
      <c r="E160" s="37"/>
      <c r="F160" s="37"/>
      <c r="J160" s="131"/>
      <c r="L160" s="44"/>
      <c r="M160" s="44"/>
      <c r="N160" s="44"/>
      <c r="O160" s="44"/>
      <c r="T160" s="39"/>
      <c r="U160" s="37"/>
    </row>
    <row r="161">
      <c r="B161" s="277"/>
      <c r="E161" s="37"/>
      <c r="F161" s="37"/>
      <c r="J161" s="131"/>
      <c r="L161" s="44"/>
      <c r="M161" s="44"/>
      <c r="N161" s="44"/>
      <c r="O161" s="44"/>
      <c r="T161" s="39"/>
      <c r="U161" s="37"/>
    </row>
    <row r="162">
      <c r="B162" s="277"/>
      <c r="E162" s="37"/>
      <c r="F162" s="37"/>
      <c r="J162" s="131"/>
      <c r="L162" s="44"/>
      <c r="M162" s="44"/>
      <c r="N162" s="44"/>
      <c r="O162" s="44"/>
      <c r="T162" s="39"/>
      <c r="U162" s="37"/>
    </row>
    <row r="163">
      <c r="B163" s="277"/>
      <c r="E163" s="37"/>
      <c r="F163" s="37"/>
      <c r="J163" s="131"/>
      <c r="L163" s="44"/>
      <c r="M163" s="44"/>
      <c r="N163" s="44"/>
      <c r="O163" s="44"/>
      <c r="T163" s="39"/>
      <c r="U163" s="37"/>
    </row>
    <row r="164">
      <c r="B164" s="277"/>
      <c r="E164" s="37"/>
      <c r="F164" s="37"/>
      <c r="J164" s="131"/>
      <c r="L164" s="44"/>
      <c r="M164" s="44"/>
      <c r="N164" s="44"/>
      <c r="O164" s="44"/>
      <c r="T164" s="39"/>
      <c r="U164" s="37"/>
    </row>
    <row r="165">
      <c r="B165" s="277"/>
      <c r="E165" s="37"/>
      <c r="F165" s="37"/>
      <c r="J165" s="131"/>
      <c r="L165" s="44"/>
      <c r="M165" s="44"/>
      <c r="N165" s="44"/>
      <c r="O165" s="44"/>
      <c r="T165" s="39"/>
      <c r="U165" s="37"/>
    </row>
    <row r="166">
      <c r="B166" s="277"/>
      <c r="E166" s="37"/>
      <c r="F166" s="37"/>
      <c r="J166" s="131"/>
      <c r="L166" s="44"/>
      <c r="M166" s="44"/>
      <c r="N166" s="44"/>
      <c r="O166" s="44"/>
      <c r="T166" s="39"/>
      <c r="U166" s="37"/>
    </row>
    <row r="167">
      <c r="B167" s="277"/>
      <c r="E167" s="37"/>
      <c r="F167" s="37"/>
      <c r="J167" s="131"/>
      <c r="L167" s="44"/>
      <c r="M167" s="44"/>
      <c r="N167" s="44"/>
      <c r="O167" s="44"/>
      <c r="T167" s="39"/>
      <c r="U167" s="37"/>
    </row>
    <row r="168">
      <c r="B168" s="277"/>
      <c r="E168" s="37"/>
      <c r="F168" s="37"/>
      <c r="J168" s="131"/>
      <c r="L168" s="44"/>
      <c r="M168" s="44"/>
      <c r="N168" s="44"/>
      <c r="O168" s="44"/>
      <c r="T168" s="39"/>
      <c r="U168" s="37"/>
    </row>
    <row r="169">
      <c r="B169" s="277"/>
      <c r="E169" s="37"/>
      <c r="F169" s="37"/>
      <c r="J169" s="131"/>
      <c r="L169" s="44"/>
      <c r="M169" s="44"/>
      <c r="N169" s="44"/>
      <c r="O169" s="44"/>
      <c r="T169" s="39"/>
      <c r="U169" s="37"/>
    </row>
    <row r="170">
      <c r="B170" s="277"/>
      <c r="E170" s="37"/>
      <c r="F170" s="37"/>
      <c r="J170" s="131"/>
      <c r="L170" s="44"/>
      <c r="M170" s="44"/>
      <c r="N170" s="44"/>
      <c r="O170" s="44"/>
      <c r="T170" s="39"/>
      <c r="U170" s="37"/>
    </row>
    <row r="171">
      <c r="B171" s="277"/>
      <c r="E171" s="37"/>
      <c r="F171" s="37"/>
      <c r="J171" s="131"/>
      <c r="L171" s="44"/>
      <c r="M171" s="44"/>
      <c r="N171" s="44"/>
      <c r="O171" s="44"/>
      <c r="T171" s="39"/>
      <c r="U171" s="37"/>
    </row>
    <row r="172">
      <c r="B172" s="277"/>
      <c r="E172" s="37"/>
      <c r="F172" s="37"/>
      <c r="J172" s="131"/>
      <c r="L172" s="44"/>
      <c r="M172" s="44"/>
      <c r="N172" s="44"/>
      <c r="O172" s="44"/>
      <c r="T172" s="39"/>
      <c r="U172" s="37"/>
    </row>
    <row r="173">
      <c r="B173" s="277"/>
      <c r="E173" s="37"/>
      <c r="F173" s="37"/>
      <c r="J173" s="131"/>
      <c r="L173" s="44"/>
      <c r="M173" s="44"/>
      <c r="N173" s="44"/>
      <c r="O173" s="44"/>
      <c r="T173" s="39"/>
      <c r="U173" s="37"/>
    </row>
    <row r="174">
      <c r="B174" s="277"/>
      <c r="E174" s="37"/>
      <c r="F174" s="37"/>
      <c r="J174" s="131"/>
      <c r="L174" s="44"/>
      <c r="M174" s="44"/>
      <c r="N174" s="44"/>
      <c r="O174" s="44"/>
      <c r="T174" s="39"/>
      <c r="U174" s="37"/>
    </row>
    <row r="175">
      <c r="B175" s="277"/>
      <c r="E175" s="37"/>
      <c r="F175" s="37"/>
      <c r="J175" s="131"/>
      <c r="L175" s="44"/>
      <c r="M175" s="44"/>
      <c r="N175" s="44"/>
      <c r="O175" s="44"/>
      <c r="T175" s="39"/>
      <c r="U175" s="37"/>
    </row>
    <row r="176">
      <c r="B176" s="277"/>
      <c r="E176" s="37"/>
      <c r="F176" s="37"/>
      <c r="J176" s="131"/>
      <c r="L176" s="44"/>
      <c r="M176" s="44"/>
      <c r="N176" s="44"/>
      <c r="O176" s="44"/>
      <c r="T176" s="39"/>
      <c r="U176" s="37"/>
    </row>
    <row r="177">
      <c r="B177" s="277"/>
      <c r="E177" s="37"/>
      <c r="F177" s="37"/>
      <c r="J177" s="131"/>
      <c r="L177" s="44"/>
      <c r="M177" s="44"/>
      <c r="N177" s="44"/>
      <c r="O177" s="44"/>
      <c r="T177" s="39"/>
      <c r="U177" s="37"/>
    </row>
    <row r="178">
      <c r="B178" s="277"/>
      <c r="E178" s="37"/>
      <c r="F178" s="37"/>
      <c r="J178" s="131"/>
      <c r="L178" s="44"/>
      <c r="M178" s="44"/>
      <c r="N178" s="44"/>
      <c r="O178" s="44"/>
      <c r="T178" s="39"/>
      <c r="U178" s="37"/>
    </row>
    <row r="179">
      <c r="B179" s="277"/>
      <c r="E179" s="37"/>
      <c r="F179" s="37"/>
      <c r="J179" s="131"/>
      <c r="L179" s="44"/>
      <c r="M179" s="44"/>
      <c r="N179" s="44"/>
      <c r="O179" s="44"/>
      <c r="T179" s="39"/>
      <c r="U179" s="37"/>
    </row>
    <row r="180">
      <c r="B180" s="277"/>
      <c r="E180" s="37"/>
      <c r="F180" s="37"/>
      <c r="J180" s="131"/>
      <c r="L180" s="44"/>
      <c r="M180" s="44"/>
      <c r="N180" s="44"/>
      <c r="O180" s="44"/>
      <c r="T180" s="39"/>
      <c r="U180" s="37"/>
    </row>
    <row r="181">
      <c r="B181" s="277"/>
      <c r="E181" s="37"/>
      <c r="F181" s="37"/>
      <c r="J181" s="131"/>
      <c r="L181" s="44"/>
      <c r="M181" s="44"/>
      <c r="N181" s="44"/>
      <c r="O181" s="44"/>
      <c r="T181" s="39"/>
      <c r="U181" s="37"/>
    </row>
    <row r="182">
      <c r="B182" s="277"/>
      <c r="E182" s="37"/>
      <c r="F182" s="37"/>
      <c r="J182" s="131"/>
      <c r="L182" s="44"/>
      <c r="M182" s="44"/>
      <c r="N182" s="44"/>
      <c r="O182" s="44"/>
      <c r="T182" s="39"/>
      <c r="U182" s="37"/>
    </row>
    <row r="183">
      <c r="B183" s="277"/>
      <c r="E183" s="37"/>
      <c r="F183" s="37"/>
      <c r="J183" s="131"/>
      <c r="L183" s="44"/>
      <c r="M183" s="44"/>
      <c r="N183" s="44"/>
      <c r="O183" s="44"/>
      <c r="T183" s="39"/>
      <c r="U183" s="37"/>
    </row>
    <row r="184">
      <c r="B184" s="277"/>
      <c r="E184" s="37"/>
      <c r="F184" s="37"/>
      <c r="J184" s="131"/>
      <c r="L184" s="44"/>
      <c r="M184" s="44"/>
      <c r="N184" s="44"/>
      <c r="O184" s="44"/>
      <c r="T184" s="39"/>
      <c r="U184" s="37"/>
    </row>
    <row r="185">
      <c r="B185" s="277"/>
      <c r="E185" s="37"/>
      <c r="F185" s="37"/>
      <c r="J185" s="131"/>
      <c r="L185" s="44"/>
      <c r="M185" s="44"/>
      <c r="N185" s="44"/>
      <c r="O185" s="44"/>
      <c r="T185" s="39"/>
      <c r="U185" s="37"/>
    </row>
    <row r="186">
      <c r="B186" s="277"/>
      <c r="E186" s="37"/>
      <c r="F186" s="37"/>
      <c r="J186" s="131"/>
      <c r="L186" s="44"/>
      <c r="M186" s="44"/>
      <c r="N186" s="44"/>
      <c r="O186" s="44"/>
      <c r="T186" s="39"/>
      <c r="U186" s="37"/>
    </row>
    <row r="187">
      <c r="B187" s="277"/>
      <c r="E187" s="37"/>
      <c r="F187" s="37"/>
      <c r="J187" s="131"/>
      <c r="L187" s="44"/>
      <c r="M187" s="44"/>
      <c r="N187" s="44"/>
      <c r="O187" s="44"/>
      <c r="T187" s="39"/>
      <c r="U187" s="37"/>
    </row>
    <row r="188">
      <c r="B188" s="277"/>
      <c r="E188" s="37"/>
      <c r="F188" s="37"/>
      <c r="J188" s="131"/>
      <c r="L188" s="44"/>
      <c r="M188" s="44"/>
      <c r="N188" s="44"/>
      <c r="O188" s="44"/>
      <c r="T188" s="39"/>
      <c r="U188" s="37"/>
    </row>
    <row r="189">
      <c r="B189" s="277"/>
      <c r="E189" s="37"/>
      <c r="F189" s="37"/>
      <c r="J189" s="131"/>
      <c r="L189" s="44"/>
      <c r="M189" s="44"/>
      <c r="N189" s="44"/>
      <c r="O189" s="44"/>
      <c r="T189" s="39"/>
      <c r="U189" s="37"/>
    </row>
    <row r="190">
      <c r="B190" s="277"/>
      <c r="E190" s="37"/>
      <c r="F190" s="37"/>
      <c r="J190" s="131"/>
      <c r="L190" s="44"/>
      <c r="M190" s="44"/>
      <c r="N190" s="44"/>
      <c r="O190" s="44"/>
      <c r="T190" s="39"/>
      <c r="U190" s="37"/>
    </row>
    <row r="191">
      <c r="B191" s="277"/>
      <c r="E191" s="37"/>
      <c r="F191" s="37"/>
      <c r="J191" s="131"/>
      <c r="L191" s="44"/>
      <c r="M191" s="44"/>
      <c r="N191" s="44"/>
      <c r="O191" s="44"/>
      <c r="T191" s="39"/>
      <c r="U191" s="37"/>
    </row>
    <row r="192">
      <c r="B192" s="277"/>
      <c r="E192" s="37"/>
      <c r="F192" s="37"/>
      <c r="J192" s="131"/>
      <c r="L192" s="44"/>
      <c r="M192" s="44"/>
      <c r="N192" s="44"/>
      <c r="O192" s="44"/>
      <c r="T192" s="39"/>
      <c r="U192" s="37"/>
    </row>
    <row r="193">
      <c r="B193" s="277"/>
      <c r="E193" s="37"/>
      <c r="F193" s="37"/>
      <c r="J193" s="131"/>
      <c r="L193" s="44"/>
      <c r="M193" s="44"/>
      <c r="N193" s="44"/>
      <c r="O193" s="44"/>
      <c r="T193" s="39"/>
      <c r="U193" s="37"/>
    </row>
    <row r="194">
      <c r="B194" s="277"/>
      <c r="E194" s="37"/>
      <c r="F194" s="37"/>
      <c r="J194" s="131"/>
      <c r="L194" s="44"/>
      <c r="M194" s="44"/>
      <c r="N194" s="44"/>
      <c r="O194" s="44"/>
      <c r="T194" s="39"/>
      <c r="U194" s="37"/>
    </row>
    <row r="195">
      <c r="B195" s="277"/>
      <c r="E195" s="37"/>
      <c r="F195" s="37"/>
      <c r="J195" s="131"/>
      <c r="L195" s="44"/>
      <c r="M195" s="44"/>
      <c r="N195" s="44"/>
      <c r="O195" s="44"/>
      <c r="T195" s="39"/>
      <c r="U195" s="37"/>
    </row>
    <row r="196">
      <c r="B196" s="277"/>
      <c r="E196" s="37"/>
      <c r="F196" s="37"/>
      <c r="J196" s="131"/>
      <c r="L196" s="44"/>
      <c r="M196" s="44"/>
      <c r="N196" s="44"/>
      <c r="O196" s="44"/>
      <c r="T196" s="39"/>
      <c r="U196" s="37"/>
    </row>
    <row r="197">
      <c r="B197" s="277"/>
      <c r="E197" s="37"/>
      <c r="F197" s="37"/>
      <c r="J197" s="131"/>
      <c r="L197" s="44"/>
      <c r="M197" s="44"/>
      <c r="N197" s="44"/>
      <c r="O197" s="44"/>
      <c r="T197" s="39"/>
      <c r="U197" s="37"/>
    </row>
    <row r="198">
      <c r="B198" s="277"/>
      <c r="E198" s="37"/>
      <c r="F198" s="37"/>
      <c r="J198" s="131"/>
      <c r="L198" s="44"/>
      <c r="M198" s="44"/>
      <c r="N198" s="44"/>
      <c r="O198" s="44"/>
      <c r="T198" s="39"/>
      <c r="U198" s="37"/>
    </row>
    <row r="199">
      <c r="B199" s="277"/>
      <c r="E199" s="37"/>
      <c r="F199" s="37"/>
      <c r="J199" s="131"/>
      <c r="L199" s="44"/>
      <c r="M199" s="44"/>
      <c r="N199" s="44"/>
      <c r="O199" s="44"/>
      <c r="T199" s="39"/>
      <c r="U199" s="37"/>
    </row>
    <row r="200">
      <c r="B200" s="277"/>
      <c r="E200" s="37"/>
      <c r="F200" s="37"/>
      <c r="J200" s="131"/>
      <c r="L200" s="44"/>
      <c r="M200" s="44"/>
      <c r="N200" s="44"/>
      <c r="O200" s="44"/>
      <c r="T200" s="39"/>
      <c r="U200" s="37"/>
    </row>
    <row r="201">
      <c r="B201" s="277"/>
      <c r="E201" s="37"/>
      <c r="F201" s="37"/>
      <c r="J201" s="131"/>
      <c r="L201" s="44"/>
      <c r="M201" s="44"/>
      <c r="N201" s="44"/>
      <c r="O201" s="44"/>
      <c r="T201" s="39"/>
      <c r="U201" s="37"/>
    </row>
    <row r="202">
      <c r="B202" s="277"/>
      <c r="E202" s="37"/>
      <c r="F202" s="37"/>
      <c r="J202" s="131"/>
      <c r="L202" s="44"/>
      <c r="M202" s="44"/>
      <c r="N202" s="44"/>
      <c r="O202" s="44"/>
      <c r="T202" s="39"/>
      <c r="U202" s="37"/>
    </row>
    <row r="203">
      <c r="B203" s="277"/>
      <c r="E203" s="37"/>
      <c r="F203" s="37"/>
      <c r="J203" s="131"/>
      <c r="L203" s="44"/>
      <c r="M203" s="44"/>
      <c r="N203" s="44"/>
      <c r="O203" s="44"/>
      <c r="T203" s="39"/>
      <c r="U203" s="37"/>
    </row>
    <row r="204">
      <c r="B204" s="277"/>
      <c r="E204" s="37"/>
      <c r="F204" s="37"/>
      <c r="J204" s="131"/>
      <c r="L204" s="44"/>
      <c r="M204" s="44"/>
      <c r="N204" s="44"/>
      <c r="O204" s="44"/>
      <c r="T204" s="39"/>
      <c r="U204" s="37"/>
    </row>
    <row r="205">
      <c r="B205" s="277"/>
      <c r="E205" s="37"/>
      <c r="F205" s="37"/>
      <c r="J205" s="131"/>
      <c r="L205" s="44"/>
      <c r="M205" s="44"/>
      <c r="N205" s="44"/>
      <c r="O205" s="44"/>
      <c r="T205" s="39"/>
      <c r="U205" s="37"/>
    </row>
    <row r="206">
      <c r="B206" s="277"/>
      <c r="E206" s="37"/>
      <c r="F206" s="37"/>
      <c r="J206" s="131"/>
      <c r="L206" s="44"/>
      <c r="M206" s="44"/>
      <c r="N206" s="44"/>
      <c r="O206" s="44"/>
      <c r="T206" s="39"/>
      <c r="U206" s="37"/>
    </row>
    <row r="207">
      <c r="B207" s="277"/>
      <c r="E207" s="37"/>
      <c r="F207" s="37"/>
      <c r="J207" s="131"/>
      <c r="L207" s="44"/>
      <c r="M207" s="44"/>
      <c r="N207" s="44"/>
      <c r="O207" s="44"/>
      <c r="T207" s="39"/>
      <c r="U207" s="37"/>
    </row>
    <row r="208">
      <c r="B208" s="277"/>
      <c r="E208" s="37"/>
      <c r="F208" s="37"/>
      <c r="J208" s="131"/>
      <c r="L208" s="44"/>
      <c r="M208" s="44"/>
      <c r="N208" s="44"/>
      <c r="O208" s="44"/>
      <c r="T208" s="39"/>
      <c r="U208" s="37"/>
    </row>
    <row r="209">
      <c r="B209" s="277"/>
      <c r="E209" s="37"/>
      <c r="F209" s="37"/>
      <c r="J209" s="131"/>
      <c r="L209" s="44"/>
      <c r="M209" s="44"/>
      <c r="N209" s="44"/>
      <c r="O209" s="44"/>
      <c r="T209" s="39"/>
      <c r="U209" s="37"/>
    </row>
    <row r="210">
      <c r="B210" s="277"/>
      <c r="E210" s="37"/>
      <c r="F210" s="37"/>
      <c r="J210" s="131"/>
      <c r="L210" s="44"/>
      <c r="M210" s="44"/>
      <c r="N210" s="44"/>
      <c r="O210" s="44"/>
      <c r="T210" s="39"/>
      <c r="U210" s="37"/>
    </row>
    <row r="211">
      <c r="B211" s="277"/>
      <c r="E211" s="37"/>
      <c r="F211" s="37"/>
      <c r="J211" s="131"/>
      <c r="L211" s="44"/>
      <c r="M211" s="44"/>
      <c r="N211" s="44"/>
      <c r="O211" s="44"/>
      <c r="T211" s="39"/>
      <c r="U211" s="37"/>
    </row>
    <row r="212">
      <c r="B212" s="277"/>
      <c r="E212" s="37"/>
      <c r="F212" s="37"/>
      <c r="J212" s="131"/>
      <c r="L212" s="44"/>
      <c r="M212" s="44"/>
      <c r="N212" s="44"/>
      <c r="O212" s="44"/>
      <c r="T212" s="39"/>
      <c r="U212" s="37"/>
    </row>
    <row r="213">
      <c r="B213" s="277"/>
      <c r="E213" s="37"/>
      <c r="F213" s="37"/>
      <c r="J213" s="131"/>
      <c r="L213" s="44"/>
      <c r="M213" s="44"/>
      <c r="N213" s="44"/>
      <c r="O213" s="44"/>
      <c r="T213" s="39"/>
      <c r="U213" s="37"/>
    </row>
    <row r="214">
      <c r="B214" s="277"/>
      <c r="E214" s="37"/>
      <c r="F214" s="37"/>
      <c r="J214" s="131"/>
      <c r="L214" s="44"/>
      <c r="M214" s="44"/>
      <c r="N214" s="44"/>
      <c r="O214" s="44"/>
      <c r="T214" s="39"/>
      <c r="U214" s="37"/>
    </row>
    <row r="215">
      <c r="B215" s="277"/>
      <c r="E215" s="37"/>
      <c r="F215" s="37"/>
      <c r="J215" s="131"/>
      <c r="L215" s="44"/>
      <c r="M215" s="44"/>
      <c r="N215" s="44"/>
      <c r="O215" s="44"/>
      <c r="T215" s="39"/>
      <c r="U215" s="37"/>
    </row>
    <row r="216">
      <c r="B216" s="277"/>
      <c r="E216" s="37"/>
      <c r="F216" s="37"/>
      <c r="J216" s="131"/>
      <c r="L216" s="44"/>
      <c r="M216" s="44"/>
      <c r="N216" s="44"/>
      <c r="O216" s="44"/>
      <c r="T216" s="39"/>
      <c r="U216" s="37"/>
    </row>
    <row r="217">
      <c r="B217" s="277"/>
      <c r="E217" s="37"/>
      <c r="F217" s="37"/>
      <c r="J217" s="131"/>
      <c r="L217" s="44"/>
      <c r="M217" s="44"/>
      <c r="N217" s="44"/>
      <c r="O217" s="44"/>
      <c r="T217" s="39"/>
      <c r="U217" s="37"/>
    </row>
    <row r="218">
      <c r="B218" s="277"/>
      <c r="E218" s="37"/>
      <c r="F218" s="37"/>
      <c r="J218" s="131"/>
      <c r="L218" s="44"/>
      <c r="M218" s="44"/>
      <c r="N218" s="44"/>
      <c r="O218" s="44"/>
      <c r="T218" s="39"/>
      <c r="U218" s="37"/>
    </row>
    <row r="219">
      <c r="B219" s="277"/>
      <c r="E219" s="37"/>
      <c r="F219" s="37"/>
      <c r="J219" s="131"/>
      <c r="L219" s="44"/>
      <c r="M219" s="44"/>
      <c r="N219" s="44"/>
      <c r="O219" s="44"/>
      <c r="T219" s="39"/>
      <c r="U219" s="37"/>
    </row>
    <row r="220">
      <c r="B220" s="277"/>
      <c r="E220" s="37"/>
      <c r="F220" s="37"/>
      <c r="J220" s="131"/>
      <c r="L220" s="44"/>
      <c r="M220" s="44"/>
      <c r="N220" s="44"/>
      <c r="O220" s="44"/>
      <c r="T220" s="39"/>
      <c r="U220" s="37"/>
    </row>
    <row r="221">
      <c r="B221" s="277"/>
      <c r="E221" s="37"/>
      <c r="F221" s="37"/>
      <c r="J221" s="131"/>
      <c r="L221" s="44"/>
      <c r="M221" s="44"/>
      <c r="N221" s="44"/>
      <c r="O221" s="44"/>
      <c r="T221" s="39"/>
      <c r="U221" s="37"/>
    </row>
    <row r="222">
      <c r="B222" s="277"/>
      <c r="E222" s="37"/>
      <c r="F222" s="37"/>
      <c r="J222" s="131"/>
      <c r="L222" s="44"/>
      <c r="M222" s="44"/>
      <c r="N222" s="44"/>
      <c r="O222" s="44"/>
      <c r="T222" s="39"/>
      <c r="U222" s="37"/>
    </row>
    <row r="223">
      <c r="B223" s="277"/>
      <c r="E223" s="37"/>
      <c r="F223" s="37"/>
      <c r="J223" s="131"/>
      <c r="L223" s="44"/>
      <c r="M223" s="44"/>
      <c r="N223" s="44"/>
      <c r="O223" s="44"/>
      <c r="T223" s="39"/>
      <c r="U223" s="37"/>
    </row>
    <row r="224">
      <c r="B224" s="277"/>
      <c r="E224" s="37"/>
      <c r="F224" s="37"/>
      <c r="J224" s="131"/>
      <c r="L224" s="44"/>
      <c r="M224" s="44"/>
      <c r="N224" s="44"/>
      <c r="O224" s="44"/>
      <c r="T224" s="39"/>
      <c r="U224" s="37"/>
    </row>
    <row r="225">
      <c r="B225" s="277"/>
      <c r="E225" s="37"/>
      <c r="F225" s="37"/>
      <c r="J225" s="131"/>
      <c r="L225" s="44"/>
      <c r="M225" s="44"/>
      <c r="N225" s="44"/>
      <c r="O225" s="44"/>
      <c r="T225" s="39"/>
      <c r="U225" s="37"/>
    </row>
    <row r="226">
      <c r="B226" s="277"/>
      <c r="E226" s="37"/>
      <c r="F226" s="37"/>
      <c r="J226" s="131"/>
      <c r="L226" s="44"/>
      <c r="M226" s="44"/>
      <c r="N226" s="44"/>
      <c r="O226" s="44"/>
      <c r="T226" s="39"/>
      <c r="U226" s="37"/>
    </row>
    <row r="227">
      <c r="B227" s="277"/>
      <c r="E227" s="37"/>
      <c r="F227" s="37"/>
      <c r="J227" s="131"/>
      <c r="L227" s="44"/>
      <c r="M227" s="44"/>
      <c r="N227" s="44"/>
      <c r="O227" s="44"/>
      <c r="T227" s="39"/>
      <c r="U227" s="37"/>
    </row>
    <row r="228">
      <c r="B228" s="277"/>
      <c r="E228" s="37"/>
      <c r="F228" s="37"/>
      <c r="J228" s="131"/>
      <c r="L228" s="44"/>
      <c r="M228" s="44"/>
      <c r="N228" s="44"/>
      <c r="O228" s="44"/>
      <c r="T228" s="39"/>
      <c r="U228" s="37"/>
    </row>
    <row r="229">
      <c r="B229" s="277"/>
      <c r="E229" s="37"/>
      <c r="F229" s="37"/>
      <c r="J229" s="131"/>
      <c r="L229" s="44"/>
      <c r="M229" s="44"/>
      <c r="N229" s="44"/>
      <c r="O229" s="44"/>
      <c r="T229" s="39"/>
      <c r="U229" s="37"/>
    </row>
    <row r="230">
      <c r="B230" s="277"/>
      <c r="E230" s="37"/>
      <c r="F230" s="37"/>
      <c r="J230" s="131"/>
      <c r="L230" s="44"/>
      <c r="M230" s="44"/>
      <c r="N230" s="44"/>
      <c r="O230" s="44"/>
      <c r="T230" s="39"/>
      <c r="U230" s="37"/>
    </row>
    <row r="231">
      <c r="B231" s="277"/>
      <c r="E231" s="37"/>
      <c r="F231" s="37"/>
      <c r="J231" s="131"/>
      <c r="L231" s="44"/>
      <c r="M231" s="44"/>
      <c r="N231" s="44"/>
      <c r="O231" s="44"/>
      <c r="T231" s="39"/>
      <c r="U231" s="37"/>
    </row>
    <row r="232">
      <c r="B232" s="277"/>
      <c r="E232" s="37"/>
      <c r="F232" s="37"/>
      <c r="J232" s="131"/>
      <c r="L232" s="44"/>
      <c r="M232" s="44"/>
      <c r="N232" s="44"/>
      <c r="O232" s="44"/>
      <c r="T232" s="39"/>
      <c r="U232" s="37"/>
    </row>
    <row r="233">
      <c r="B233" s="277"/>
      <c r="E233" s="37"/>
      <c r="F233" s="37"/>
      <c r="J233" s="131"/>
      <c r="L233" s="44"/>
      <c r="M233" s="44"/>
      <c r="N233" s="44"/>
      <c r="O233" s="44"/>
      <c r="T233" s="39"/>
      <c r="U233" s="37"/>
    </row>
    <row r="234">
      <c r="B234" s="277"/>
      <c r="E234" s="37"/>
      <c r="F234" s="37"/>
      <c r="J234" s="131"/>
      <c r="L234" s="44"/>
      <c r="M234" s="44"/>
      <c r="N234" s="44"/>
      <c r="O234" s="44"/>
      <c r="T234" s="39"/>
      <c r="U234" s="37"/>
    </row>
    <row r="235">
      <c r="B235" s="277"/>
      <c r="E235" s="37"/>
      <c r="F235" s="37"/>
      <c r="J235" s="131"/>
      <c r="L235" s="44"/>
      <c r="M235" s="44"/>
      <c r="N235" s="44"/>
      <c r="O235" s="44"/>
      <c r="T235" s="39"/>
      <c r="U235" s="37"/>
    </row>
    <row r="236">
      <c r="B236" s="277"/>
      <c r="E236" s="37"/>
      <c r="F236" s="37"/>
      <c r="J236" s="131"/>
      <c r="L236" s="44"/>
      <c r="M236" s="44"/>
      <c r="N236" s="44"/>
      <c r="O236" s="44"/>
      <c r="T236" s="39"/>
      <c r="U236" s="37"/>
    </row>
    <row r="237">
      <c r="B237" s="277"/>
      <c r="E237" s="37"/>
      <c r="F237" s="37"/>
      <c r="J237" s="131"/>
      <c r="L237" s="44"/>
      <c r="M237" s="44"/>
      <c r="N237" s="44"/>
      <c r="O237" s="44"/>
      <c r="T237" s="39"/>
      <c r="U237" s="37"/>
    </row>
    <row r="238">
      <c r="B238" s="277"/>
      <c r="E238" s="37"/>
      <c r="F238" s="37"/>
      <c r="J238" s="131"/>
      <c r="L238" s="44"/>
      <c r="M238" s="44"/>
      <c r="N238" s="44"/>
      <c r="O238" s="44"/>
      <c r="T238" s="39"/>
      <c r="U238" s="37"/>
    </row>
    <row r="239">
      <c r="B239" s="277"/>
      <c r="E239" s="37"/>
      <c r="F239" s="37"/>
      <c r="J239" s="131"/>
      <c r="L239" s="44"/>
      <c r="M239" s="44"/>
      <c r="N239" s="44"/>
      <c r="O239" s="44"/>
      <c r="T239" s="39"/>
      <c r="U239" s="37"/>
    </row>
    <row r="240">
      <c r="B240" s="277"/>
      <c r="E240" s="37"/>
      <c r="F240" s="37"/>
      <c r="J240" s="131"/>
      <c r="L240" s="44"/>
      <c r="M240" s="44"/>
      <c r="N240" s="44"/>
      <c r="O240" s="44"/>
      <c r="T240" s="39"/>
      <c r="U240" s="37"/>
    </row>
    <row r="241">
      <c r="B241" s="277"/>
      <c r="E241" s="37"/>
      <c r="F241" s="37"/>
      <c r="J241" s="131"/>
      <c r="K241" s="279" t="s">
        <v>4792</v>
      </c>
      <c r="L241" s="280">
        <v>2448107.0</v>
      </c>
      <c r="M241" s="281" t="s">
        <v>4830</v>
      </c>
      <c r="N241" s="281" t="s">
        <v>4824</v>
      </c>
      <c r="O241" s="281" t="s">
        <v>4830</v>
      </c>
      <c r="Q241" s="282"/>
      <c r="T241" s="39"/>
      <c r="U241" s="37"/>
    </row>
    <row r="242">
      <c r="B242" s="277"/>
      <c r="E242" s="37"/>
      <c r="F242" s="37"/>
      <c r="J242" s="131"/>
      <c r="K242" s="279"/>
      <c r="L242" s="262"/>
      <c r="M242" s="281" t="s">
        <v>4824</v>
      </c>
      <c r="N242" s="281" t="s">
        <v>4824</v>
      </c>
      <c r="O242" s="281" t="s">
        <v>4824</v>
      </c>
      <c r="Q242" s="282"/>
      <c r="T242" s="39"/>
      <c r="U242" s="37"/>
    </row>
    <row r="243">
      <c r="B243" s="277"/>
      <c r="E243" s="37"/>
      <c r="F243" s="37"/>
      <c r="J243" s="131"/>
      <c r="K243" s="279"/>
      <c r="L243" s="280">
        <v>1.9028155E7</v>
      </c>
      <c r="M243" s="281" t="s">
        <v>4830</v>
      </c>
      <c r="N243" s="281" t="s">
        <v>4824</v>
      </c>
      <c r="O243" s="281" t="s">
        <v>4824</v>
      </c>
      <c r="Q243" s="282"/>
      <c r="T243" s="39"/>
      <c r="U243" s="37"/>
    </row>
    <row r="244">
      <c r="B244" s="277"/>
      <c r="E244" s="37"/>
      <c r="F244" s="37"/>
      <c r="J244" s="131"/>
      <c r="K244" s="279"/>
      <c r="L244" s="280">
        <v>1.4106441E7</v>
      </c>
      <c r="M244" s="281" t="s">
        <v>4830</v>
      </c>
      <c r="N244" s="281" t="s">
        <v>4824</v>
      </c>
      <c r="O244" s="281" t="s">
        <v>4824</v>
      </c>
      <c r="Q244" s="282"/>
      <c r="T244" s="39"/>
      <c r="U244" s="37"/>
    </row>
    <row r="245">
      <c r="B245" s="277"/>
      <c r="E245" s="37"/>
      <c r="F245" s="37"/>
      <c r="J245" s="131"/>
      <c r="K245" s="279"/>
      <c r="L245" s="262"/>
      <c r="M245" s="281" t="s">
        <v>4824</v>
      </c>
      <c r="N245" s="281" t="s">
        <v>4824</v>
      </c>
      <c r="O245" s="281" t="s">
        <v>4824</v>
      </c>
      <c r="Q245" s="282"/>
      <c r="T245" s="39"/>
      <c r="U245" s="37"/>
    </row>
    <row r="246">
      <c r="B246" s="277"/>
      <c r="E246" s="37"/>
      <c r="F246" s="37"/>
      <c r="J246" s="131"/>
      <c r="K246" s="283"/>
      <c r="L246" s="284"/>
      <c r="M246" s="285" t="s">
        <v>4830</v>
      </c>
      <c r="N246" s="285" t="s">
        <v>4830</v>
      </c>
      <c r="O246" s="285" t="s">
        <v>4830</v>
      </c>
      <c r="Q246" s="282"/>
      <c r="T246" s="39"/>
      <c r="U246" s="37"/>
    </row>
    <row r="247">
      <c r="B247" s="277"/>
      <c r="E247" s="37"/>
      <c r="F247" s="37"/>
      <c r="J247" s="131"/>
      <c r="K247" s="283"/>
      <c r="L247" s="286">
        <v>1.064505E7</v>
      </c>
      <c r="M247" s="287" t="s">
        <v>4830</v>
      </c>
      <c r="N247" s="285" t="s">
        <v>4830</v>
      </c>
      <c r="O247" s="285" t="s">
        <v>4830</v>
      </c>
      <c r="Q247" s="44"/>
      <c r="T247" s="39"/>
      <c r="U247" s="37"/>
    </row>
    <row r="248">
      <c r="B248" s="277"/>
      <c r="E248" s="37"/>
      <c r="F248" s="37"/>
      <c r="J248" s="131"/>
      <c r="K248" s="279"/>
      <c r="L248" s="262"/>
      <c r="M248" s="281" t="s">
        <v>4824</v>
      </c>
      <c r="N248" s="281" t="s">
        <v>4824</v>
      </c>
      <c r="O248" s="281" t="s">
        <v>4824</v>
      </c>
      <c r="Q248" s="282"/>
      <c r="T248" s="39"/>
      <c r="U248" s="37"/>
    </row>
    <row r="249">
      <c r="B249" s="277"/>
      <c r="E249" s="37"/>
      <c r="F249" s="37"/>
      <c r="J249" s="131"/>
      <c r="K249" s="279"/>
      <c r="L249" s="262"/>
      <c r="M249" s="281" t="s">
        <v>4824</v>
      </c>
      <c r="N249" s="281" t="s">
        <v>4824</v>
      </c>
      <c r="O249" s="281" t="s">
        <v>4824</v>
      </c>
      <c r="Q249" s="282"/>
      <c r="T249" s="39"/>
      <c r="U249" s="37"/>
    </row>
    <row r="250">
      <c r="B250" s="277"/>
      <c r="E250" s="37"/>
      <c r="F250" s="37"/>
      <c r="J250" s="131"/>
      <c r="K250" s="283"/>
      <c r="L250" s="44"/>
      <c r="M250" s="285" t="s">
        <v>4830</v>
      </c>
      <c r="N250" s="285" t="s">
        <v>4830</v>
      </c>
      <c r="O250" s="285" t="s">
        <v>4830</v>
      </c>
      <c r="Q250" s="44"/>
      <c r="T250" s="39"/>
      <c r="U250" s="37"/>
    </row>
    <row r="251">
      <c r="B251" s="277"/>
      <c r="E251" s="37"/>
      <c r="F251" s="37"/>
      <c r="J251" s="131"/>
      <c r="K251" s="283"/>
      <c r="L251" s="284">
        <v>6139365.0</v>
      </c>
      <c r="M251" s="285" t="s">
        <v>4830</v>
      </c>
      <c r="N251" s="285" t="s">
        <v>4830</v>
      </c>
      <c r="O251" s="285" t="s">
        <v>4830</v>
      </c>
      <c r="Q251" s="44"/>
      <c r="T251" s="39"/>
      <c r="U251" s="37"/>
    </row>
    <row r="252">
      <c r="B252" s="277"/>
      <c r="E252" s="37"/>
      <c r="F252" s="37"/>
      <c r="J252" s="131"/>
      <c r="K252" s="279"/>
      <c r="L252" s="262"/>
      <c r="M252" s="281" t="s">
        <v>4824</v>
      </c>
      <c r="N252" s="281" t="s">
        <v>4824</v>
      </c>
      <c r="O252" s="281" t="s">
        <v>4824</v>
      </c>
      <c r="Q252" s="282"/>
      <c r="T252" s="39"/>
      <c r="U252" s="37"/>
    </row>
    <row r="253">
      <c r="B253" s="277"/>
      <c r="E253" s="37"/>
      <c r="F253" s="37"/>
      <c r="J253" s="131"/>
      <c r="K253" s="279"/>
      <c r="L253" s="280">
        <v>5585261.0</v>
      </c>
      <c r="M253" s="281" t="s">
        <v>4824</v>
      </c>
      <c r="N253" s="281" t="s">
        <v>4824</v>
      </c>
      <c r="O253" s="281" t="s">
        <v>4824</v>
      </c>
      <c r="Q253" s="282"/>
      <c r="T253" s="39"/>
      <c r="U253" s="37"/>
    </row>
    <row r="254">
      <c r="B254" s="277"/>
      <c r="E254" s="37"/>
      <c r="F254" s="37"/>
      <c r="J254" s="131"/>
      <c r="K254" s="279"/>
      <c r="L254" s="262"/>
      <c r="M254" s="281" t="s">
        <v>4824</v>
      </c>
      <c r="N254" s="281" t="s">
        <v>4824</v>
      </c>
      <c r="O254" s="281" t="s">
        <v>4824</v>
      </c>
      <c r="Q254" s="282"/>
      <c r="T254" s="39"/>
      <c r="U254" s="37"/>
    </row>
    <row r="255">
      <c r="B255" s="277"/>
      <c r="E255" s="37"/>
      <c r="F255" s="37"/>
      <c r="J255" s="131"/>
      <c r="K255" s="283" t="s">
        <v>4804</v>
      </c>
      <c r="L255" s="284">
        <v>62529.0</v>
      </c>
      <c r="M255" s="285" t="s">
        <v>4830</v>
      </c>
      <c r="N255" s="285" t="s">
        <v>4830</v>
      </c>
      <c r="O255" s="285" t="s">
        <v>4830</v>
      </c>
      <c r="Q255" s="44"/>
      <c r="T255" s="39"/>
      <c r="U255" s="37"/>
    </row>
    <row r="256">
      <c r="B256" s="277"/>
      <c r="E256" s="37"/>
      <c r="F256" s="37"/>
      <c r="J256" s="131"/>
      <c r="K256" s="283"/>
      <c r="L256" s="44"/>
      <c r="M256" s="285" t="s">
        <v>4830</v>
      </c>
      <c r="N256" s="285" t="s">
        <v>4830</v>
      </c>
      <c r="O256" s="285" t="s">
        <v>4830</v>
      </c>
      <c r="Q256" s="44"/>
      <c r="T256" s="39"/>
      <c r="U256" s="37"/>
    </row>
    <row r="257">
      <c r="B257" s="277"/>
      <c r="E257" s="37"/>
      <c r="F257" s="37"/>
      <c r="J257" s="131"/>
      <c r="K257" s="279"/>
      <c r="L257" s="262"/>
      <c r="M257" s="281" t="s">
        <v>4824</v>
      </c>
      <c r="N257" s="281" t="s">
        <v>4824</v>
      </c>
      <c r="O257" s="281" t="s">
        <v>4824</v>
      </c>
      <c r="Q257" s="282"/>
      <c r="T257" s="39"/>
      <c r="U257" s="37"/>
    </row>
    <row r="258">
      <c r="B258" s="277"/>
      <c r="E258" s="37"/>
      <c r="F258" s="37"/>
      <c r="J258" s="131"/>
      <c r="K258" s="279"/>
      <c r="L258" s="262"/>
      <c r="M258" s="281" t="s">
        <v>4824</v>
      </c>
      <c r="N258" s="281" t="s">
        <v>4824</v>
      </c>
      <c r="O258" s="281" t="s">
        <v>4824</v>
      </c>
      <c r="Q258" s="282"/>
      <c r="T258" s="39"/>
      <c r="U258" s="37"/>
    </row>
    <row r="259">
      <c r="B259" s="277"/>
      <c r="E259" s="37"/>
      <c r="F259" s="37"/>
      <c r="J259" s="131"/>
      <c r="K259" s="283"/>
      <c r="L259" s="44"/>
      <c r="M259" s="287" t="s">
        <v>4830</v>
      </c>
      <c r="N259" s="285" t="s">
        <v>4824</v>
      </c>
      <c r="O259" s="285" t="s">
        <v>4824</v>
      </c>
      <c r="Q259" s="44"/>
      <c r="T259" s="39"/>
      <c r="U259" s="37"/>
    </row>
    <row r="260">
      <c r="B260" s="277"/>
      <c r="E260" s="37"/>
      <c r="F260" s="37"/>
      <c r="J260" s="131"/>
      <c r="K260" s="283"/>
      <c r="L260" s="284">
        <v>7392344.0</v>
      </c>
      <c r="M260" s="285" t="s">
        <v>4830</v>
      </c>
      <c r="N260" s="285" t="s">
        <v>4830</v>
      </c>
      <c r="O260" s="285" t="s">
        <v>4830</v>
      </c>
      <c r="Q260" s="44"/>
      <c r="T260" s="39"/>
      <c r="U260" s="37"/>
    </row>
    <row r="261">
      <c r="B261" s="277"/>
      <c r="E261" s="37"/>
      <c r="F261" s="37"/>
      <c r="J261" s="131"/>
      <c r="K261" s="279"/>
      <c r="L261" s="262"/>
      <c r="M261" s="281" t="s">
        <v>4824</v>
      </c>
      <c r="N261" s="281" t="s">
        <v>4824</v>
      </c>
      <c r="O261" s="281" t="s">
        <v>4824</v>
      </c>
      <c r="Q261" s="282"/>
      <c r="T261" s="39"/>
      <c r="U261" s="37"/>
    </row>
    <row r="262">
      <c r="B262" s="277"/>
      <c r="E262" s="37"/>
      <c r="F262" s="37"/>
      <c r="J262" s="131"/>
      <c r="K262" s="283"/>
      <c r="L262" s="44"/>
      <c r="M262" s="285" t="s">
        <v>4830</v>
      </c>
      <c r="N262" s="285" t="s">
        <v>4824</v>
      </c>
      <c r="O262" s="285" t="s">
        <v>4824</v>
      </c>
      <c r="Q262" s="44"/>
      <c r="T262" s="39"/>
      <c r="U262" s="37"/>
    </row>
    <row r="263">
      <c r="B263" s="277"/>
      <c r="E263" s="37"/>
      <c r="F263" s="37"/>
      <c r="J263" s="131"/>
      <c r="K263" s="279"/>
      <c r="L263" s="262"/>
      <c r="M263" s="281" t="s">
        <v>4824</v>
      </c>
      <c r="N263" s="281" t="s">
        <v>4824</v>
      </c>
      <c r="O263" s="281" t="s">
        <v>4824</v>
      </c>
      <c r="Q263" s="282"/>
      <c r="T263" s="39"/>
      <c r="U263" s="37"/>
    </row>
    <row r="264">
      <c r="B264" s="277"/>
      <c r="E264" s="37"/>
      <c r="F264" s="37"/>
      <c r="J264" s="131"/>
      <c r="K264" s="283"/>
      <c r="L264" s="284">
        <v>558648.0</v>
      </c>
      <c r="M264" s="285" t="s">
        <v>4830</v>
      </c>
      <c r="N264" s="285" t="s">
        <v>4830</v>
      </c>
      <c r="O264" s="285" t="s">
        <v>4830</v>
      </c>
      <c r="Q264" s="44"/>
      <c r="T264" s="39"/>
      <c r="U264" s="37"/>
    </row>
    <row r="265">
      <c r="B265" s="277"/>
      <c r="E265" s="37"/>
      <c r="F265" s="37"/>
      <c r="J265" s="131"/>
      <c r="K265" s="279"/>
      <c r="L265" s="262"/>
      <c r="M265" s="281" t="s">
        <v>4824</v>
      </c>
      <c r="N265" s="281" t="s">
        <v>4824</v>
      </c>
      <c r="O265" s="281" t="s">
        <v>4824</v>
      </c>
      <c r="Q265" s="282"/>
      <c r="T265" s="39"/>
      <c r="U265" s="37"/>
    </row>
    <row r="266">
      <c r="B266" s="277"/>
      <c r="E266" s="37"/>
      <c r="F266" s="37"/>
      <c r="J266" s="131"/>
      <c r="K266" s="279"/>
      <c r="L266" s="262"/>
      <c r="M266" s="281" t="s">
        <v>4824</v>
      </c>
      <c r="N266" s="281" t="s">
        <v>4824</v>
      </c>
      <c r="O266" s="281" t="s">
        <v>4824</v>
      </c>
      <c r="Q266" s="282"/>
      <c r="T266" s="39"/>
      <c r="U266" s="37"/>
    </row>
    <row r="267">
      <c r="B267" s="277"/>
      <c r="E267" s="37"/>
      <c r="F267" s="37"/>
      <c r="J267" s="131"/>
      <c r="K267" s="283" t="s">
        <v>4804</v>
      </c>
      <c r="L267" s="284">
        <v>1318820.0</v>
      </c>
      <c r="M267" s="285" t="s">
        <v>4830</v>
      </c>
      <c r="N267" s="285" t="s">
        <v>4830</v>
      </c>
      <c r="O267" s="44" t="s">
        <v>4830</v>
      </c>
      <c r="Q267" s="44"/>
      <c r="T267" s="39"/>
      <c r="U267" s="37"/>
    </row>
    <row r="268">
      <c r="B268" s="277"/>
      <c r="E268" s="37"/>
      <c r="F268" s="37"/>
      <c r="J268" s="131"/>
      <c r="K268" s="279"/>
      <c r="L268" s="262"/>
      <c r="M268" s="281" t="s">
        <v>4824</v>
      </c>
      <c r="N268" s="281" t="s">
        <v>4824</v>
      </c>
      <c r="O268" s="281" t="s">
        <v>4824</v>
      </c>
      <c r="Q268" s="282"/>
      <c r="T268" s="39"/>
      <c r="U268" s="37"/>
    </row>
    <row r="269">
      <c r="B269" s="277"/>
      <c r="E269" s="37"/>
      <c r="F269" s="37"/>
      <c r="J269" s="131"/>
      <c r="K269" s="279"/>
      <c r="L269" s="262"/>
      <c r="M269" s="281" t="s">
        <v>4824</v>
      </c>
      <c r="N269" s="281" t="s">
        <v>4824</v>
      </c>
      <c r="O269" s="281" t="s">
        <v>4824</v>
      </c>
      <c r="Q269" s="282"/>
      <c r="T269" s="39"/>
      <c r="U269" s="37"/>
    </row>
    <row r="270">
      <c r="B270" s="277"/>
      <c r="E270" s="37"/>
      <c r="F270" s="37"/>
      <c r="J270" s="131"/>
      <c r="K270" s="279"/>
      <c r="L270" s="262"/>
      <c r="M270" s="281" t="s">
        <v>4824</v>
      </c>
      <c r="N270" s="281" t="s">
        <v>4824</v>
      </c>
      <c r="O270" s="281" t="s">
        <v>4824</v>
      </c>
      <c r="Q270" s="282"/>
      <c r="T270" s="39"/>
      <c r="U270" s="37"/>
    </row>
    <row r="271">
      <c r="B271" s="277"/>
      <c r="E271" s="37"/>
      <c r="F271" s="37"/>
      <c r="J271" s="131"/>
      <c r="K271" s="283" t="s">
        <v>4796</v>
      </c>
      <c r="L271" s="284">
        <v>494504.0</v>
      </c>
      <c r="M271" s="285" t="s">
        <v>4830</v>
      </c>
      <c r="N271" s="285" t="s">
        <v>4830</v>
      </c>
      <c r="O271" s="285" t="s">
        <v>4830</v>
      </c>
      <c r="Q271" s="44"/>
      <c r="T271" s="39"/>
      <c r="U271" s="37"/>
    </row>
    <row r="272">
      <c r="A272" s="33"/>
      <c r="B272" s="277"/>
      <c r="E272" s="37"/>
      <c r="F272" s="37"/>
      <c r="J272" s="131"/>
      <c r="K272" s="283"/>
      <c r="L272" s="284">
        <v>3129349.0</v>
      </c>
      <c r="M272" s="285" t="s">
        <v>4830</v>
      </c>
      <c r="N272" s="285" t="s">
        <v>4830</v>
      </c>
      <c r="O272" s="285" t="s">
        <v>4830</v>
      </c>
      <c r="Q272" s="44"/>
      <c r="T272" s="39"/>
      <c r="U272" s="37"/>
    </row>
    <row r="273">
      <c r="B273" s="277"/>
      <c r="E273" s="37"/>
      <c r="F273" s="37"/>
      <c r="J273" s="131"/>
      <c r="K273" s="279"/>
      <c r="L273" s="262"/>
      <c r="M273" s="281" t="s">
        <v>4824</v>
      </c>
      <c r="N273" s="281" t="s">
        <v>4824</v>
      </c>
      <c r="O273" s="281" t="s">
        <v>4824</v>
      </c>
      <c r="Q273" s="282"/>
      <c r="T273" s="39"/>
      <c r="U273" s="37"/>
    </row>
    <row r="274">
      <c r="B274" s="277"/>
      <c r="E274" s="37"/>
      <c r="F274" s="37"/>
      <c r="J274" s="131"/>
      <c r="K274" s="279"/>
      <c r="L274" s="262"/>
      <c r="M274" s="281" t="s">
        <v>4824</v>
      </c>
      <c r="N274" s="281" t="s">
        <v>4824</v>
      </c>
      <c r="O274" s="281" t="s">
        <v>4824</v>
      </c>
      <c r="Q274" s="282"/>
      <c r="T274" s="39"/>
      <c r="U274" s="37"/>
    </row>
    <row r="275">
      <c r="B275" s="277"/>
      <c r="E275" s="37"/>
      <c r="F275" s="37"/>
      <c r="J275" s="131"/>
      <c r="K275" s="279"/>
      <c r="L275" s="262"/>
      <c r="M275" s="281" t="s">
        <v>4824</v>
      </c>
      <c r="N275" s="281" t="s">
        <v>4824</v>
      </c>
      <c r="O275" s="281" t="s">
        <v>4824</v>
      </c>
      <c r="Q275" s="282"/>
      <c r="T275" s="39"/>
      <c r="U275" s="37"/>
    </row>
    <row r="276">
      <c r="B276" s="277"/>
      <c r="E276" s="37"/>
      <c r="F276" s="37"/>
      <c r="J276" s="131"/>
      <c r="K276" s="283"/>
      <c r="L276" s="44"/>
      <c r="M276" s="285" t="s">
        <v>4830</v>
      </c>
      <c r="N276" s="285" t="s">
        <v>4824</v>
      </c>
      <c r="O276" s="285" t="s">
        <v>4824</v>
      </c>
      <c r="Q276" s="44"/>
      <c r="T276" s="39"/>
      <c r="U276" s="37"/>
    </row>
    <row r="277">
      <c r="B277" s="277"/>
      <c r="E277" s="37"/>
      <c r="F277" s="37"/>
      <c r="J277" s="131"/>
      <c r="K277" s="279"/>
      <c r="L277" s="262"/>
      <c r="M277" s="281" t="s">
        <v>4824</v>
      </c>
      <c r="N277" s="281" t="s">
        <v>4824</v>
      </c>
      <c r="O277" s="281" t="s">
        <v>4824</v>
      </c>
      <c r="Q277" s="44"/>
      <c r="T277" s="39"/>
      <c r="U277" s="37"/>
    </row>
    <row r="278">
      <c r="B278" s="277"/>
      <c r="E278" s="37"/>
      <c r="F278" s="37"/>
      <c r="J278" s="131"/>
      <c r="K278" s="279"/>
      <c r="L278" s="262"/>
      <c r="M278" s="281" t="s">
        <v>4824</v>
      </c>
      <c r="N278" s="281" t="s">
        <v>4824</v>
      </c>
      <c r="O278" s="281" t="s">
        <v>4824</v>
      </c>
      <c r="Q278" s="282"/>
      <c r="T278" s="39"/>
      <c r="U278" s="37"/>
    </row>
    <row r="279">
      <c r="B279" s="277"/>
      <c r="E279" s="37"/>
      <c r="F279" s="37"/>
      <c r="J279" s="131"/>
      <c r="K279" s="279"/>
      <c r="L279" s="262"/>
      <c r="M279" s="281" t="s">
        <v>4824</v>
      </c>
      <c r="N279" s="281" t="s">
        <v>4824</v>
      </c>
      <c r="O279" s="281" t="s">
        <v>4824</v>
      </c>
      <c r="Q279" s="282"/>
      <c r="T279" s="39"/>
      <c r="U279" s="37"/>
    </row>
    <row r="280">
      <c r="B280" s="277"/>
      <c r="E280" s="37"/>
      <c r="F280" s="37"/>
      <c r="J280" s="131"/>
      <c r="K280" s="279"/>
      <c r="L280" s="262"/>
      <c r="M280" s="281" t="s">
        <v>4824</v>
      </c>
      <c r="N280" s="281" t="s">
        <v>4824</v>
      </c>
      <c r="O280" s="281" t="s">
        <v>4824</v>
      </c>
      <c r="Q280" s="282"/>
      <c r="T280" s="39"/>
      <c r="U280" s="37"/>
    </row>
    <row r="281">
      <c r="B281" s="277"/>
      <c r="E281" s="37"/>
      <c r="F281" s="37"/>
      <c r="J281" s="131"/>
      <c r="K281" s="279"/>
      <c r="L281" s="262"/>
      <c r="M281" s="281" t="s">
        <v>4824</v>
      </c>
      <c r="N281" s="281" t="s">
        <v>4824</v>
      </c>
      <c r="O281" s="281" t="s">
        <v>4824</v>
      </c>
      <c r="Q281" s="282"/>
      <c r="T281" s="39"/>
      <c r="U281" s="37"/>
    </row>
    <row r="282">
      <c r="B282" s="277"/>
      <c r="E282" s="37"/>
      <c r="F282" s="37"/>
      <c r="J282" s="131"/>
      <c r="K282" s="279"/>
      <c r="L282" s="262"/>
      <c r="M282" s="281" t="s">
        <v>4824</v>
      </c>
      <c r="N282" s="281" t="s">
        <v>4824</v>
      </c>
      <c r="O282" s="281" t="s">
        <v>4824</v>
      </c>
      <c r="Q282" s="282"/>
      <c r="T282" s="39"/>
      <c r="U282" s="37"/>
    </row>
    <row r="283">
      <c r="B283" s="277"/>
      <c r="E283" s="37"/>
      <c r="F283" s="37"/>
      <c r="J283" s="131"/>
      <c r="K283" s="283"/>
      <c r="L283" s="284">
        <v>692042.0</v>
      </c>
      <c r="M283" s="285" t="s">
        <v>4830</v>
      </c>
      <c r="N283" s="285" t="s">
        <v>4830</v>
      </c>
      <c r="O283" s="285" t="s">
        <v>4830</v>
      </c>
      <c r="Q283" s="44"/>
      <c r="T283" s="39"/>
      <c r="U283" s="37"/>
    </row>
    <row r="284">
      <c r="B284" s="277"/>
      <c r="E284" s="37"/>
      <c r="F284" s="37"/>
      <c r="J284" s="131"/>
      <c r="K284" s="279"/>
      <c r="L284" s="262"/>
      <c r="M284" s="281" t="s">
        <v>4824</v>
      </c>
      <c r="N284" s="281" t="s">
        <v>4824</v>
      </c>
      <c r="O284" s="281" t="s">
        <v>4824</v>
      </c>
      <c r="Q284" s="282"/>
      <c r="T284" s="39"/>
      <c r="U284" s="37"/>
    </row>
    <row r="285">
      <c r="B285" s="277"/>
      <c r="E285" s="37"/>
      <c r="F285" s="37"/>
      <c r="J285" s="131"/>
      <c r="K285" s="279"/>
      <c r="L285" s="262"/>
      <c r="M285" s="281" t="s">
        <v>4824</v>
      </c>
      <c r="N285" s="281" t="s">
        <v>4824</v>
      </c>
      <c r="O285" s="281" t="s">
        <v>4824</v>
      </c>
      <c r="Q285" s="282"/>
      <c r="T285" s="39"/>
      <c r="U285" s="37"/>
    </row>
    <row r="286">
      <c r="B286" s="277"/>
      <c r="E286" s="37"/>
      <c r="F286" s="37"/>
      <c r="J286" s="131"/>
      <c r="K286" s="279"/>
      <c r="L286" s="262"/>
      <c r="M286" s="281" t="s">
        <v>4824</v>
      </c>
      <c r="N286" s="281" t="s">
        <v>4824</v>
      </c>
      <c r="O286" s="281" t="s">
        <v>4824</v>
      </c>
      <c r="Q286" s="282"/>
      <c r="T286" s="39"/>
      <c r="U286" s="37"/>
    </row>
    <row r="287">
      <c r="B287" s="277"/>
      <c r="E287" s="37"/>
      <c r="F287" s="37"/>
      <c r="J287" s="131"/>
      <c r="K287" s="279"/>
      <c r="L287" s="262"/>
      <c r="M287" s="281" t="s">
        <v>4824</v>
      </c>
      <c r="N287" s="281" t="s">
        <v>4824</v>
      </c>
      <c r="O287" s="281" t="s">
        <v>4824</v>
      </c>
      <c r="Q287" s="282"/>
      <c r="T287" s="39"/>
      <c r="U287" s="37"/>
    </row>
    <row r="288">
      <c r="B288" s="277"/>
      <c r="E288" s="37"/>
      <c r="F288" s="37"/>
      <c r="J288" s="131"/>
      <c r="K288" s="283" t="s">
        <v>4792</v>
      </c>
      <c r="L288" s="284">
        <v>2659458.0</v>
      </c>
      <c r="M288" s="285" t="s">
        <v>4830</v>
      </c>
      <c r="N288" s="285" t="s">
        <v>4830</v>
      </c>
      <c r="O288" s="285" t="s">
        <v>4830</v>
      </c>
      <c r="Q288" s="44"/>
      <c r="T288" s="39"/>
      <c r="U288" s="37"/>
    </row>
    <row r="289">
      <c r="B289" s="277"/>
      <c r="E289" s="37"/>
      <c r="F289" s="37"/>
      <c r="J289" s="131"/>
      <c r="K289" s="283"/>
      <c r="L289" s="284">
        <v>2051330.0</v>
      </c>
      <c r="M289" s="285" t="s">
        <v>4830</v>
      </c>
      <c r="N289" s="285" t="s">
        <v>4824</v>
      </c>
      <c r="O289" s="285" t="s">
        <v>4824</v>
      </c>
      <c r="Q289" s="44"/>
      <c r="T289" s="39"/>
      <c r="U289" s="37"/>
    </row>
    <row r="290">
      <c r="B290" s="277"/>
      <c r="E290" s="37"/>
      <c r="F290" s="37"/>
      <c r="J290" s="131"/>
      <c r="K290" s="279"/>
      <c r="L290" s="262"/>
      <c r="M290" s="281" t="s">
        <v>4824</v>
      </c>
      <c r="N290" s="281" t="s">
        <v>4824</v>
      </c>
      <c r="O290" s="281" t="s">
        <v>4824</v>
      </c>
      <c r="Q290" s="282"/>
      <c r="T290" s="39"/>
      <c r="U290" s="37"/>
    </row>
    <row r="291">
      <c r="B291" s="277"/>
      <c r="E291" s="37"/>
      <c r="F291" s="37"/>
      <c r="J291" s="131"/>
      <c r="K291" s="283"/>
      <c r="L291" s="284">
        <v>1.4045272E7</v>
      </c>
      <c r="M291" s="285" t="s">
        <v>4830</v>
      </c>
      <c r="N291" s="285" t="s">
        <v>4830</v>
      </c>
      <c r="O291" s="285" t="s">
        <v>4830</v>
      </c>
      <c r="Q291" s="44"/>
      <c r="T291" s="39"/>
      <c r="U291" s="37"/>
    </row>
    <row r="292">
      <c r="B292" s="277"/>
      <c r="E292" s="37"/>
      <c r="F292" s="37"/>
      <c r="J292" s="131"/>
      <c r="K292" s="279"/>
      <c r="L292" s="262"/>
      <c r="M292" s="281" t="s">
        <v>4824</v>
      </c>
      <c r="N292" s="281" t="s">
        <v>4824</v>
      </c>
      <c r="O292" s="281" t="s">
        <v>4824</v>
      </c>
      <c r="Q292" s="282"/>
      <c r="T292" s="39"/>
      <c r="U292" s="37"/>
    </row>
    <row r="293">
      <c r="B293" s="277"/>
      <c r="E293" s="37"/>
      <c r="F293" s="37"/>
      <c r="J293" s="131"/>
      <c r="K293" s="279"/>
      <c r="L293" s="262"/>
      <c r="M293" s="281" t="s">
        <v>4824</v>
      </c>
      <c r="N293" s="281" t="s">
        <v>4824</v>
      </c>
      <c r="O293" s="281" t="s">
        <v>4824</v>
      </c>
      <c r="Q293" s="282"/>
      <c r="T293" s="39"/>
      <c r="U293" s="37"/>
    </row>
    <row r="294">
      <c r="B294" s="277"/>
      <c r="E294" s="37"/>
      <c r="F294" s="37"/>
      <c r="J294" s="131"/>
      <c r="K294" s="283"/>
      <c r="L294" s="44"/>
      <c r="M294" s="285" t="s">
        <v>4830</v>
      </c>
      <c r="N294" s="285" t="s">
        <v>4830</v>
      </c>
      <c r="O294" s="285" t="s">
        <v>4830</v>
      </c>
      <c r="Q294" s="44"/>
      <c r="T294" s="39"/>
      <c r="U294" s="37"/>
    </row>
    <row r="295">
      <c r="B295" s="277"/>
      <c r="E295" s="37"/>
      <c r="F295" s="37"/>
      <c r="J295" s="131"/>
      <c r="K295" s="283" t="s">
        <v>4792</v>
      </c>
      <c r="L295" s="284">
        <v>143538.0</v>
      </c>
      <c r="M295" s="285" t="s">
        <v>4830</v>
      </c>
      <c r="N295" s="285" t="s">
        <v>4824</v>
      </c>
      <c r="O295" s="285" t="s">
        <v>4830</v>
      </c>
      <c r="Q295" s="44"/>
      <c r="T295" s="39"/>
      <c r="U295" s="37"/>
    </row>
    <row r="296">
      <c r="B296" s="277"/>
      <c r="E296" s="37"/>
      <c r="F296" s="37"/>
      <c r="J296" s="131"/>
      <c r="K296" s="279"/>
      <c r="L296" s="262"/>
      <c r="M296" s="281" t="s">
        <v>4824</v>
      </c>
      <c r="N296" s="281" t="s">
        <v>4824</v>
      </c>
      <c r="O296" s="281" t="s">
        <v>4824</v>
      </c>
      <c r="Q296" s="282"/>
      <c r="T296" s="39"/>
      <c r="U296" s="37"/>
    </row>
    <row r="297">
      <c r="B297" s="277"/>
      <c r="E297" s="37"/>
      <c r="F297" s="37"/>
      <c r="J297" s="131"/>
      <c r="K297" s="279"/>
      <c r="L297" s="262"/>
      <c r="M297" s="281" t="s">
        <v>4824</v>
      </c>
      <c r="N297" s="281" t="s">
        <v>4824</v>
      </c>
      <c r="O297" s="281" t="s">
        <v>4824</v>
      </c>
      <c r="Q297" s="282"/>
      <c r="T297" s="39"/>
      <c r="U297" s="37"/>
    </row>
    <row r="298">
      <c r="B298" s="277"/>
      <c r="E298" s="37"/>
      <c r="F298" s="37"/>
      <c r="J298" s="131"/>
      <c r="K298" s="279"/>
      <c r="L298" s="262"/>
      <c r="M298" s="281" t="s">
        <v>4824</v>
      </c>
      <c r="N298" s="281" t="s">
        <v>4824</v>
      </c>
      <c r="O298" s="281" t="s">
        <v>4824</v>
      </c>
      <c r="Q298" s="282"/>
      <c r="T298" s="39"/>
      <c r="U298" s="37"/>
    </row>
    <row r="299">
      <c r="B299" s="277"/>
      <c r="E299" s="37"/>
      <c r="F299" s="37"/>
      <c r="J299" s="131"/>
      <c r="K299" s="279"/>
      <c r="L299" s="262"/>
      <c r="M299" s="281" t="s">
        <v>4824</v>
      </c>
      <c r="N299" s="281" t="s">
        <v>4824</v>
      </c>
      <c r="O299" s="281" t="s">
        <v>4824</v>
      </c>
      <c r="Q299" s="282"/>
      <c r="T299" s="39"/>
      <c r="U299" s="37"/>
    </row>
    <row r="300">
      <c r="B300" s="277"/>
      <c r="E300" s="37"/>
      <c r="F300" s="37"/>
      <c r="J300" s="131"/>
      <c r="K300" s="279"/>
      <c r="L300" s="262"/>
      <c r="M300" s="281" t="s">
        <v>4824</v>
      </c>
      <c r="N300" s="281" t="s">
        <v>4824</v>
      </c>
      <c r="O300" s="281" t="s">
        <v>4824</v>
      </c>
      <c r="Q300" s="282"/>
      <c r="T300" s="39"/>
      <c r="U300" s="37"/>
    </row>
    <row r="301">
      <c r="B301" s="277"/>
      <c r="E301" s="37"/>
      <c r="F301" s="37"/>
      <c r="J301" s="131"/>
      <c r="K301" s="279"/>
      <c r="L301" s="262"/>
      <c r="M301" s="281" t="s">
        <v>4824</v>
      </c>
      <c r="N301" s="281" t="s">
        <v>4824</v>
      </c>
      <c r="O301" s="281" t="s">
        <v>4824</v>
      </c>
      <c r="Q301" s="282"/>
      <c r="T301" s="39"/>
      <c r="U301" s="37"/>
    </row>
    <row r="302">
      <c r="B302" s="277"/>
      <c r="E302" s="37"/>
      <c r="F302" s="37"/>
      <c r="J302" s="131"/>
      <c r="K302" s="279"/>
      <c r="L302" s="262"/>
      <c r="M302" s="281" t="s">
        <v>4824</v>
      </c>
      <c r="N302" s="281" t="s">
        <v>4824</v>
      </c>
      <c r="O302" s="281" t="s">
        <v>4824</v>
      </c>
      <c r="Q302" s="282"/>
      <c r="T302" s="39"/>
      <c r="U302" s="37"/>
    </row>
    <row r="303">
      <c r="B303" s="277"/>
      <c r="E303" s="37"/>
      <c r="F303" s="37"/>
      <c r="J303" s="131"/>
      <c r="K303" s="279"/>
      <c r="L303" s="262"/>
      <c r="M303" s="281" t="s">
        <v>4824</v>
      </c>
      <c r="N303" s="281" t="s">
        <v>4824</v>
      </c>
      <c r="O303" s="281" t="s">
        <v>4824</v>
      </c>
      <c r="Q303" s="282"/>
      <c r="T303" s="39"/>
      <c r="U303" s="37"/>
    </row>
    <row r="304">
      <c r="B304" s="277"/>
      <c r="E304" s="37"/>
      <c r="F304" s="37"/>
      <c r="J304" s="131"/>
      <c r="K304" s="279"/>
      <c r="L304" s="262"/>
      <c r="M304" s="281" t="s">
        <v>4824</v>
      </c>
      <c r="N304" s="281" t="s">
        <v>4824</v>
      </c>
      <c r="O304" s="281" t="s">
        <v>4824</v>
      </c>
      <c r="Q304" s="282"/>
      <c r="T304" s="39"/>
      <c r="U304" s="37"/>
    </row>
    <row r="305">
      <c r="B305" s="277"/>
      <c r="E305" s="37"/>
      <c r="F305" s="37"/>
      <c r="J305" s="131"/>
      <c r="K305" s="279"/>
      <c r="L305" s="262"/>
      <c r="M305" s="281" t="s">
        <v>4824</v>
      </c>
      <c r="N305" s="281" t="s">
        <v>4824</v>
      </c>
      <c r="O305" s="281" t="s">
        <v>4824</v>
      </c>
      <c r="Q305" s="282"/>
      <c r="T305" s="39"/>
      <c r="U305" s="37"/>
    </row>
    <row r="306">
      <c r="B306" s="277"/>
      <c r="E306" s="37"/>
      <c r="F306" s="37"/>
      <c r="J306" s="131"/>
      <c r="K306" s="279"/>
      <c r="L306" s="262"/>
      <c r="M306" s="281" t="s">
        <v>4824</v>
      </c>
      <c r="N306" s="281" t="s">
        <v>4824</v>
      </c>
      <c r="O306" s="281" t="s">
        <v>4824</v>
      </c>
      <c r="Q306" s="282"/>
      <c r="T306" s="39"/>
      <c r="U306" s="37"/>
    </row>
    <row r="307">
      <c r="B307" s="277"/>
      <c r="E307" s="37"/>
      <c r="F307" s="37"/>
      <c r="J307" s="131"/>
      <c r="K307" s="279"/>
      <c r="L307" s="262"/>
      <c r="M307" s="281" t="s">
        <v>4824</v>
      </c>
      <c r="N307" s="281" t="s">
        <v>4824</v>
      </c>
      <c r="O307" s="281" t="s">
        <v>4824</v>
      </c>
      <c r="Q307" s="282"/>
      <c r="T307" s="39"/>
      <c r="U307" s="37"/>
    </row>
    <row r="308">
      <c r="B308" s="277"/>
      <c r="E308" s="37"/>
      <c r="F308" s="37"/>
      <c r="J308" s="131"/>
      <c r="K308" s="283" t="s">
        <v>4792</v>
      </c>
      <c r="L308" s="284">
        <v>1192468.0</v>
      </c>
      <c r="M308" s="285" t="s">
        <v>4830</v>
      </c>
      <c r="N308" s="285" t="s">
        <v>4824</v>
      </c>
      <c r="O308" s="285" t="s">
        <v>4830</v>
      </c>
      <c r="Q308" s="44"/>
      <c r="T308" s="39"/>
      <c r="U308" s="37"/>
    </row>
    <row r="309">
      <c r="B309" s="277"/>
      <c r="E309" s="37"/>
      <c r="F309" s="37"/>
      <c r="J309" s="131"/>
      <c r="K309" s="279"/>
      <c r="L309" s="262"/>
      <c r="M309" s="281" t="s">
        <v>4824</v>
      </c>
      <c r="N309" s="281" t="s">
        <v>4824</v>
      </c>
      <c r="O309" s="281" t="s">
        <v>4824</v>
      </c>
      <c r="Q309" s="282"/>
      <c r="T309" s="39"/>
      <c r="U309" s="37"/>
    </row>
    <row r="310">
      <c r="B310" s="277"/>
      <c r="E310" s="37"/>
      <c r="F310" s="37"/>
      <c r="J310" s="131"/>
      <c r="K310" s="279"/>
      <c r="L310" s="262"/>
      <c r="M310" s="281" t="s">
        <v>4824</v>
      </c>
      <c r="N310" s="281" t="s">
        <v>4824</v>
      </c>
      <c r="O310" s="281" t="s">
        <v>4824</v>
      </c>
      <c r="Q310" s="282"/>
      <c r="T310" s="39"/>
      <c r="U310" s="37"/>
    </row>
    <row r="311">
      <c r="B311" s="277"/>
      <c r="E311" s="37"/>
      <c r="F311" s="37"/>
      <c r="J311" s="131"/>
      <c r="K311" s="283"/>
      <c r="L311" s="284">
        <v>5551819.0</v>
      </c>
      <c r="M311" s="285" t="s">
        <v>4830</v>
      </c>
      <c r="N311" s="285" t="s">
        <v>4824</v>
      </c>
      <c r="O311" s="285" t="s">
        <v>4830</v>
      </c>
      <c r="Q311" s="44"/>
      <c r="T311" s="39"/>
      <c r="U311" s="37"/>
    </row>
    <row r="312">
      <c r="B312" s="277"/>
      <c r="E312" s="37"/>
      <c r="F312" s="37"/>
      <c r="J312" s="131"/>
      <c r="K312" s="279"/>
      <c r="L312" s="262"/>
      <c r="M312" s="281" t="s">
        <v>4824</v>
      </c>
      <c r="N312" s="281" t="s">
        <v>4824</v>
      </c>
      <c r="O312" s="281" t="s">
        <v>4824</v>
      </c>
      <c r="Q312" s="282"/>
      <c r="T312" s="39"/>
      <c r="U312" s="37"/>
    </row>
    <row r="313">
      <c r="B313" s="277"/>
      <c r="E313" s="37"/>
      <c r="F313" s="37"/>
      <c r="J313" s="131"/>
      <c r="K313" s="283" t="s">
        <v>4800</v>
      </c>
      <c r="L313" s="284">
        <v>523835.0</v>
      </c>
      <c r="M313" s="285" t="s">
        <v>4830</v>
      </c>
      <c r="N313" s="285" t="s">
        <v>4824</v>
      </c>
      <c r="O313" s="285" t="s">
        <v>4830</v>
      </c>
      <c r="Q313" s="44"/>
      <c r="T313" s="39"/>
      <c r="U313" s="37"/>
    </row>
    <row r="314">
      <c r="B314" s="277"/>
      <c r="E314" s="37"/>
      <c r="F314" s="37"/>
      <c r="J314" s="131"/>
      <c r="K314" s="279"/>
      <c r="L314" s="262"/>
      <c r="M314" s="281" t="s">
        <v>4824</v>
      </c>
      <c r="N314" s="281" t="s">
        <v>4824</v>
      </c>
      <c r="O314" s="281" t="s">
        <v>4824</v>
      </c>
      <c r="Q314" s="282"/>
      <c r="T314" s="39"/>
      <c r="U314" s="37"/>
    </row>
    <row r="315">
      <c r="B315" s="277"/>
      <c r="E315" s="37"/>
      <c r="F315" s="37"/>
      <c r="J315" s="131"/>
      <c r="K315" s="279"/>
      <c r="L315" s="262"/>
      <c r="M315" s="281" t="s">
        <v>4824</v>
      </c>
      <c r="N315" s="281" t="s">
        <v>4824</v>
      </c>
      <c r="O315" s="281" t="s">
        <v>4824</v>
      </c>
      <c r="Q315" s="282"/>
      <c r="T315" s="39"/>
      <c r="U315" s="37"/>
    </row>
    <row r="316">
      <c r="B316" s="277"/>
      <c r="E316" s="37"/>
      <c r="F316" s="37"/>
      <c r="J316" s="131"/>
      <c r="K316" s="279"/>
      <c r="L316" s="262"/>
      <c r="M316" s="281" t="s">
        <v>4824</v>
      </c>
      <c r="N316" s="281" t="s">
        <v>4824</v>
      </c>
      <c r="O316" s="281" t="s">
        <v>4824</v>
      </c>
      <c r="Q316" s="282"/>
      <c r="T316" s="39"/>
      <c r="U316" s="37"/>
    </row>
    <row r="317">
      <c r="B317" s="277"/>
      <c r="E317" s="37"/>
      <c r="F317" s="37"/>
      <c r="J317" s="131"/>
      <c r="K317" s="279"/>
      <c r="L317" s="262"/>
      <c r="M317" s="281" t="s">
        <v>4824</v>
      </c>
      <c r="N317" s="281" t="s">
        <v>4824</v>
      </c>
      <c r="O317" s="281" t="s">
        <v>4824</v>
      </c>
      <c r="Q317" s="282"/>
      <c r="T317" s="39"/>
      <c r="U317" s="37"/>
    </row>
    <row r="318">
      <c r="B318" s="277"/>
      <c r="E318" s="37"/>
      <c r="F318" s="37"/>
      <c r="J318" s="131"/>
      <c r="K318" s="283"/>
      <c r="L318" s="44"/>
      <c r="M318" s="285" t="s">
        <v>4830</v>
      </c>
      <c r="N318" s="285" t="s">
        <v>4824</v>
      </c>
      <c r="O318" s="285" t="s">
        <v>4830</v>
      </c>
      <c r="Q318" s="44"/>
      <c r="T318" s="39"/>
      <c r="U318" s="37"/>
    </row>
    <row r="319">
      <c r="B319" s="277"/>
      <c r="E319" s="37"/>
      <c r="F319" s="37"/>
      <c r="J319" s="131"/>
      <c r="K319" s="279"/>
      <c r="L319" s="262"/>
      <c r="M319" s="281" t="s">
        <v>4824</v>
      </c>
      <c r="N319" s="281" t="s">
        <v>4824</v>
      </c>
      <c r="O319" s="281" t="s">
        <v>4824</v>
      </c>
      <c r="Q319" s="282"/>
      <c r="T319" s="39"/>
      <c r="U319" s="37"/>
    </row>
    <row r="320">
      <c r="B320" s="277"/>
      <c r="E320" s="37"/>
      <c r="F320" s="37"/>
      <c r="J320" s="131"/>
      <c r="K320" s="279"/>
      <c r="L320" s="262"/>
      <c r="M320" s="281" t="s">
        <v>4824</v>
      </c>
      <c r="N320" s="281" t="s">
        <v>4824</v>
      </c>
      <c r="O320" s="281" t="s">
        <v>4824</v>
      </c>
      <c r="Q320" s="282"/>
      <c r="T320" s="39"/>
      <c r="U320" s="37"/>
    </row>
    <row r="321">
      <c r="B321" s="277"/>
      <c r="E321" s="37"/>
      <c r="F321" s="37"/>
      <c r="J321" s="131"/>
      <c r="K321" s="283" t="s">
        <v>4811</v>
      </c>
      <c r="L321" s="284">
        <v>99257.0</v>
      </c>
      <c r="M321" s="285" t="s">
        <v>4830</v>
      </c>
      <c r="N321" s="285" t="s">
        <v>4830</v>
      </c>
      <c r="O321" s="285" t="s">
        <v>4830</v>
      </c>
      <c r="Q321" s="44"/>
      <c r="T321" s="39"/>
      <c r="U321" s="37"/>
    </row>
    <row r="322">
      <c r="B322" s="277"/>
      <c r="E322" s="37"/>
      <c r="F322" s="37"/>
      <c r="J322" s="131"/>
      <c r="K322" s="279"/>
      <c r="L322" s="262"/>
      <c r="M322" s="281" t="s">
        <v>4824</v>
      </c>
      <c r="N322" s="281" t="s">
        <v>4824</v>
      </c>
      <c r="O322" s="281" t="s">
        <v>4824</v>
      </c>
      <c r="Q322" s="282"/>
      <c r="T322" s="39"/>
      <c r="U322" s="37"/>
    </row>
    <row r="323">
      <c r="B323" s="277"/>
      <c r="E323" s="37"/>
      <c r="F323" s="37"/>
      <c r="J323" s="131"/>
      <c r="K323" s="283" t="s">
        <v>4792</v>
      </c>
      <c r="L323" s="284">
        <v>155273.0</v>
      </c>
      <c r="M323" s="285" t="s">
        <v>4830</v>
      </c>
      <c r="N323" s="285" t="s">
        <v>4824</v>
      </c>
      <c r="O323" s="285" t="s">
        <v>4824</v>
      </c>
      <c r="Q323" s="44"/>
      <c r="T323" s="39"/>
      <c r="U323" s="37"/>
    </row>
    <row r="324">
      <c r="B324" s="277"/>
      <c r="E324" s="37"/>
      <c r="F324" s="37"/>
      <c r="J324" s="131"/>
      <c r="K324" s="283"/>
      <c r="L324" s="44"/>
      <c r="M324" s="285" t="s">
        <v>4830</v>
      </c>
      <c r="N324" s="285" t="s">
        <v>4824</v>
      </c>
      <c r="O324" s="285" t="s">
        <v>4830</v>
      </c>
      <c r="Q324" s="44"/>
      <c r="T324" s="39"/>
      <c r="U324" s="37"/>
    </row>
    <row r="325">
      <c r="B325" s="277"/>
      <c r="E325" s="37"/>
      <c r="F325" s="37"/>
      <c r="J325" s="131"/>
      <c r="K325" s="283"/>
      <c r="L325" s="284">
        <v>5809881.0</v>
      </c>
      <c r="M325" s="285" t="s">
        <v>4830</v>
      </c>
      <c r="N325" s="285" t="s">
        <v>4824</v>
      </c>
      <c r="O325" s="285" t="s">
        <v>4824</v>
      </c>
      <c r="Q325" s="282"/>
      <c r="T325" s="39"/>
      <c r="U325" s="37"/>
    </row>
    <row r="326">
      <c r="B326" s="277"/>
      <c r="E326" s="37"/>
      <c r="F326" s="37"/>
      <c r="J326" s="131"/>
      <c r="K326" s="279"/>
      <c r="L326" s="262"/>
      <c r="M326" s="281" t="s">
        <v>4824</v>
      </c>
      <c r="N326" s="281" t="s">
        <v>4824</v>
      </c>
      <c r="O326" s="281" t="s">
        <v>4824</v>
      </c>
      <c r="Q326" s="44"/>
      <c r="T326" s="39"/>
      <c r="U326" s="37"/>
    </row>
    <row r="327">
      <c r="B327" s="277"/>
      <c r="E327" s="37"/>
      <c r="F327" s="37"/>
      <c r="J327" s="131"/>
      <c r="K327" s="279"/>
      <c r="L327" s="262"/>
      <c r="M327" s="281" t="s">
        <v>4824</v>
      </c>
      <c r="N327" s="281" t="s">
        <v>4824</v>
      </c>
      <c r="O327" s="281" t="s">
        <v>4824</v>
      </c>
      <c r="Q327" s="282"/>
      <c r="T327" s="39"/>
      <c r="U327" s="37"/>
    </row>
    <row r="328">
      <c r="B328" s="277"/>
      <c r="E328" s="37"/>
      <c r="F328" s="37"/>
      <c r="J328" s="131"/>
      <c r="K328" s="279"/>
      <c r="L328" s="262"/>
      <c r="M328" s="281" t="s">
        <v>4824</v>
      </c>
      <c r="N328" s="281" t="s">
        <v>4824</v>
      </c>
      <c r="O328" s="281" t="s">
        <v>4824</v>
      </c>
      <c r="Q328" s="282"/>
      <c r="T328" s="39"/>
      <c r="U328" s="37"/>
    </row>
    <row r="329">
      <c r="B329" s="277"/>
      <c r="E329" s="37"/>
      <c r="F329" s="37"/>
      <c r="J329" s="131"/>
      <c r="K329" s="279"/>
      <c r="L329" s="262"/>
      <c r="M329" s="281" t="s">
        <v>4824</v>
      </c>
      <c r="N329" s="281" t="s">
        <v>4824</v>
      </c>
      <c r="O329" s="281" t="s">
        <v>4824</v>
      </c>
      <c r="Q329" s="282"/>
      <c r="T329" s="39"/>
      <c r="U329" s="37"/>
    </row>
    <row r="330">
      <c r="B330" s="277"/>
      <c r="E330" s="37"/>
      <c r="F330" s="37"/>
      <c r="J330" s="131"/>
      <c r="K330" s="279"/>
      <c r="L330" s="262"/>
      <c r="M330" s="281" t="s">
        <v>4824</v>
      </c>
      <c r="N330" s="281" t="s">
        <v>4824</v>
      </c>
      <c r="O330" s="281" t="s">
        <v>4824</v>
      </c>
      <c r="Q330" s="282"/>
      <c r="T330" s="39"/>
      <c r="U330" s="37"/>
    </row>
    <row r="331">
      <c r="B331" s="277"/>
      <c r="E331" s="37"/>
      <c r="F331" s="37"/>
      <c r="J331" s="131"/>
      <c r="K331" s="279"/>
      <c r="L331" s="262"/>
      <c r="M331" s="281" t="s">
        <v>4824</v>
      </c>
      <c r="N331" s="281" t="s">
        <v>4824</v>
      </c>
      <c r="O331" s="281" t="s">
        <v>4824</v>
      </c>
      <c r="Q331" s="44"/>
      <c r="T331" s="39"/>
      <c r="U331" s="37"/>
    </row>
    <row r="332">
      <c r="B332" s="277"/>
      <c r="E332" s="37"/>
      <c r="F332" s="37"/>
      <c r="J332" s="131"/>
      <c r="K332" s="279"/>
      <c r="L332" s="262"/>
      <c r="M332" s="281" t="s">
        <v>4824</v>
      </c>
      <c r="N332" s="281" t="s">
        <v>4824</v>
      </c>
      <c r="O332" s="281" t="s">
        <v>4824</v>
      </c>
      <c r="Q332" s="282"/>
      <c r="T332" s="39"/>
      <c r="U332" s="37"/>
    </row>
    <row r="333">
      <c r="B333" s="277"/>
      <c r="E333" s="37"/>
      <c r="F333" s="37"/>
      <c r="J333" s="131"/>
      <c r="K333" s="279"/>
      <c r="L333" s="262"/>
      <c r="M333" s="281" t="s">
        <v>4824</v>
      </c>
      <c r="N333" s="281" t="s">
        <v>4824</v>
      </c>
      <c r="O333" s="281" t="s">
        <v>4824</v>
      </c>
      <c r="Q333" s="282"/>
      <c r="T333" s="39"/>
      <c r="U333" s="37"/>
    </row>
    <row r="334">
      <c r="B334" s="277"/>
      <c r="E334" s="37"/>
      <c r="F334" s="37"/>
      <c r="J334" s="131"/>
      <c r="K334" s="279"/>
      <c r="L334" s="262"/>
      <c r="M334" s="281" t="s">
        <v>4824</v>
      </c>
      <c r="N334" s="281" t="s">
        <v>4824</v>
      </c>
      <c r="O334" s="281" t="s">
        <v>4824</v>
      </c>
      <c r="Q334" s="282"/>
      <c r="T334" s="39"/>
      <c r="U334" s="37"/>
    </row>
    <row r="335">
      <c r="B335" s="277"/>
      <c r="E335" s="37"/>
      <c r="F335" s="37"/>
      <c r="J335" s="131"/>
      <c r="K335" s="283" t="s">
        <v>4804</v>
      </c>
      <c r="L335" s="284">
        <v>1530358.0</v>
      </c>
      <c r="M335" s="285" t="s">
        <v>4830</v>
      </c>
      <c r="N335" s="285" t="s">
        <v>4824</v>
      </c>
      <c r="O335" s="285" t="s">
        <v>4830</v>
      </c>
      <c r="Q335" s="44"/>
      <c r="T335" s="39"/>
      <c r="U335" s="37"/>
    </row>
    <row r="336">
      <c r="B336" s="277"/>
      <c r="E336" s="37"/>
      <c r="F336" s="37"/>
      <c r="J336" s="131"/>
      <c r="K336" s="283"/>
      <c r="L336" s="284">
        <v>1.3629251E7</v>
      </c>
      <c r="M336" s="285" t="s">
        <v>4830</v>
      </c>
      <c r="N336" s="285" t="s">
        <v>4824</v>
      </c>
      <c r="O336" s="285" t="s">
        <v>4824</v>
      </c>
      <c r="Q336" s="44"/>
      <c r="T336" s="39"/>
      <c r="U336" s="37"/>
    </row>
    <row r="337">
      <c r="B337" s="277"/>
      <c r="E337" s="37"/>
      <c r="F337" s="37"/>
      <c r="J337" s="131"/>
      <c r="K337" s="288"/>
      <c r="L337" s="262"/>
      <c r="M337" s="281" t="s">
        <v>4824</v>
      </c>
      <c r="N337" s="281" t="s">
        <v>4824</v>
      </c>
      <c r="O337" s="281" t="s">
        <v>4824</v>
      </c>
      <c r="Q337" s="282"/>
      <c r="T337" s="39"/>
      <c r="U337" s="37"/>
    </row>
    <row r="338">
      <c r="B338" s="277"/>
      <c r="E338" s="37"/>
      <c r="F338" s="37"/>
      <c r="J338" s="131"/>
      <c r="K338" s="288"/>
      <c r="L338" s="262"/>
      <c r="M338" s="281" t="s">
        <v>4824</v>
      </c>
      <c r="N338" s="281" t="s">
        <v>4824</v>
      </c>
      <c r="O338" s="281" t="s">
        <v>4824</v>
      </c>
      <c r="Q338" s="282"/>
      <c r="T338" s="39"/>
      <c r="U338" s="37"/>
    </row>
    <row r="339">
      <c r="B339" s="277"/>
      <c r="E339" s="37"/>
      <c r="F339" s="37"/>
      <c r="J339" s="131"/>
      <c r="K339" s="288"/>
      <c r="L339" s="262"/>
      <c r="M339" s="281" t="s">
        <v>4824</v>
      </c>
      <c r="N339" s="281" t="s">
        <v>4824</v>
      </c>
      <c r="O339" s="281" t="s">
        <v>4824</v>
      </c>
      <c r="Q339" s="282"/>
      <c r="T339" s="39"/>
      <c r="U339" s="37"/>
    </row>
    <row r="340">
      <c r="B340" s="277"/>
      <c r="E340" s="37"/>
      <c r="F340" s="37"/>
      <c r="J340" s="131"/>
      <c r="K340" s="283"/>
      <c r="L340" s="44"/>
      <c r="M340" s="285" t="s">
        <v>4830</v>
      </c>
      <c r="N340" s="285" t="s">
        <v>4824</v>
      </c>
      <c r="O340" s="285" t="s">
        <v>4830</v>
      </c>
      <c r="Q340" s="44"/>
      <c r="T340" s="39"/>
      <c r="U340" s="37"/>
    </row>
    <row r="341">
      <c r="B341" s="277"/>
      <c r="E341" s="37"/>
      <c r="F341" s="37"/>
      <c r="J341" s="131"/>
      <c r="K341" s="289"/>
      <c r="L341" s="262"/>
      <c r="M341" s="281" t="s">
        <v>4824</v>
      </c>
      <c r="N341" s="281" t="s">
        <v>4824</v>
      </c>
      <c r="O341" s="281" t="s">
        <v>4824</v>
      </c>
      <c r="Q341" s="282"/>
      <c r="T341" s="39"/>
      <c r="U341" s="37"/>
    </row>
    <row r="342">
      <c r="B342" s="277"/>
      <c r="E342" s="37"/>
      <c r="F342" s="37"/>
      <c r="J342" s="131"/>
      <c r="K342" s="288"/>
      <c r="L342" s="262"/>
      <c r="M342" s="281" t="s">
        <v>4824</v>
      </c>
      <c r="N342" s="281" t="s">
        <v>4824</v>
      </c>
      <c r="O342" s="281" t="s">
        <v>4824</v>
      </c>
      <c r="Q342" s="282"/>
      <c r="T342" s="39"/>
      <c r="U342" s="37"/>
    </row>
    <row r="343">
      <c r="B343" s="277"/>
      <c r="E343" s="37"/>
      <c r="F343" s="37"/>
      <c r="J343" s="131"/>
      <c r="K343" s="283" t="s">
        <v>4792</v>
      </c>
      <c r="L343" s="284">
        <v>1181524.0</v>
      </c>
      <c r="M343" s="285" t="s">
        <v>4830</v>
      </c>
      <c r="N343" s="285" t="s">
        <v>4824</v>
      </c>
      <c r="O343" s="285" t="s">
        <v>4830</v>
      </c>
      <c r="Q343" s="44"/>
      <c r="T343" s="39"/>
      <c r="U343" s="37"/>
    </row>
    <row r="344">
      <c r="B344" s="277"/>
      <c r="E344" s="37"/>
      <c r="F344" s="37"/>
      <c r="J344" s="131"/>
      <c r="K344" s="279"/>
      <c r="L344" s="280">
        <v>1.9344421E7</v>
      </c>
      <c r="M344" s="281" t="s">
        <v>4824</v>
      </c>
      <c r="N344" s="281" t="s">
        <v>4824</v>
      </c>
      <c r="O344" s="281" t="s">
        <v>4824</v>
      </c>
      <c r="Q344" s="44"/>
      <c r="T344" s="39"/>
      <c r="U344" s="37"/>
    </row>
    <row r="345">
      <c r="B345" s="277"/>
      <c r="E345" s="37"/>
      <c r="F345" s="37"/>
      <c r="J345" s="131"/>
      <c r="K345" s="283"/>
      <c r="L345" s="284">
        <v>5420093.0</v>
      </c>
      <c r="M345" s="285" t="s">
        <v>4830</v>
      </c>
      <c r="N345" s="285" t="s">
        <v>4824</v>
      </c>
      <c r="O345" s="285" t="s">
        <v>4824</v>
      </c>
      <c r="Q345" s="44"/>
      <c r="T345" s="39"/>
      <c r="U345" s="37"/>
    </row>
    <row r="346">
      <c r="B346" s="277"/>
      <c r="E346" s="37"/>
      <c r="F346" s="37"/>
      <c r="J346" s="131"/>
      <c r="K346" s="283" t="s">
        <v>4811</v>
      </c>
      <c r="L346" s="284">
        <v>95118.0</v>
      </c>
      <c r="M346" s="285" t="s">
        <v>4830</v>
      </c>
      <c r="N346" s="285" t="s">
        <v>4824</v>
      </c>
      <c r="O346" s="285" t="s">
        <v>4830</v>
      </c>
      <c r="Q346" s="44"/>
      <c r="T346" s="39"/>
      <c r="U346" s="37"/>
    </row>
    <row r="347">
      <c r="B347" s="277"/>
      <c r="E347" s="37"/>
      <c r="F347" s="37"/>
      <c r="J347" s="131"/>
      <c r="K347" s="283" t="s">
        <v>4811</v>
      </c>
      <c r="L347" s="284">
        <v>22347.0</v>
      </c>
      <c r="M347" s="285" t="s">
        <v>4830</v>
      </c>
      <c r="N347" s="285" t="s">
        <v>4824</v>
      </c>
      <c r="O347" s="285" t="s">
        <v>4830</v>
      </c>
      <c r="Q347" s="44"/>
      <c r="T347" s="39"/>
      <c r="U347" s="37"/>
    </row>
    <row r="348">
      <c r="B348" s="277"/>
      <c r="E348" s="37"/>
      <c r="F348" s="37"/>
      <c r="J348" s="131"/>
      <c r="K348" s="279"/>
      <c r="L348" s="262"/>
      <c r="M348" s="281" t="s">
        <v>4824</v>
      </c>
      <c r="N348" s="281" t="s">
        <v>4824</v>
      </c>
      <c r="O348" s="281" t="s">
        <v>4824</v>
      </c>
      <c r="Q348" s="282"/>
      <c r="T348" s="39"/>
      <c r="U348" s="37"/>
    </row>
    <row r="349">
      <c r="B349" s="277"/>
      <c r="E349" s="37"/>
      <c r="F349" s="37"/>
      <c r="J349" s="131"/>
      <c r="K349" s="290" t="s">
        <v>4804</v>
      </c>
      <c r="L349" s="284">
        <v>620761.0</v>
      </c>
      <c r="M349" s="285" t="s">
        <v>4830</v>
      </c>
      <c r="N349" s="285" t="s">
        <v>4824</v>
      </c>
      <c r="O349" s="285" t="s">
        <v>4830</v>
      </c>
      <c r="Q349" s="44"/>
      <c r="T349" s="39"/>
      <c r="U349" s="37"/>
    </row>
    <row r="350">
      <c r="B350" s="277"/>
      <c r="E350" s="37"/>
      <c r="F350" s="37"/>
      <c r="J350" s="131"/>
      <c r="K350" s="291"/>
      <c r="L350" s="262"/>
      <c r="M350" s="281" t="s">
        <v>4824</v>
      </c>
      <c r="N350" s="281" t="s">
        <v>4824</v>
      </c>
      <c r="O350" s="281" t="s">
        <v>4824</v>
      </c>
      <c r="Q350" s="282"/>
      <c r="T350" s="39"/>
      <c r="U350" s="37"/>
    </row>
    <row r="351">
      <c r="B351" s="277"/>
      <c r="E351" s="37"/>
      <c r="F351" s="37"/>
      <c r="J351" s="131"/>
      <c r="K351" s="291"/>
      <c r="L351" s="262"/>
      <c r="M351" s="281" t="s">
        <v>4824</v>
      </c>
      <c r="N351" s="281" t="s">
        <v>4824</v>
      </c>
      <c r="O351" s="281" t="s">
        <v>4824</v>
      </c>
      <c r="Q351" s="282"/>
      <c r="T351" s="39"/>
      <c r="U351" s="37"/>
    </row>
    <row r="352">
      <c r="B352" s="277"/>
      <c r="E352" s="37"/>
      <c r="F352" s="37"/>
      <c r="J352" s="131"/>
      <c r="K352" s="291"/>
      <c r="L352" s="262"/>
      <c r="M352" s="281" t="s">
        <v>4824</v>
      </c>
      <c r="N352" s="281" t="s">
        <v>4824</v>
      </c>
      <c r="O352" s="281" t="s">
        <v>4824</v>
      </c>
      <c r="Q352" s="282"/>
      <c r="T352" s="39"/>
      <c r="U352" s="37"/>
    </row>
    <row r="353">
      <c r="B353" s="277"/>
      <c r="E353" s="37"/>
      <c r="F353" s="37"/>
      <c r="J353" s="131"/>
      <c r="K353" s="283" t="s">
        <v>4804</v>
      </c>
      <c r="L353" s="284">
        <v>659774.0</v>
      </c>
      <c r="M353" s="285" t="s">
        <v>4830</v>
      </c>
      <c r="N353" s="285" t="s">
        <v>4824</v>
      </c>
      <c r="O353" s="285" t="s">
        <v>4830</v>
      </c>
      <c r="Q353" s="44"/>
      <c r="T353" s="39"/>
      <c r="U353" s="37"/>
    </row>
    <row r="354">
      <c r="B354" s="277"/>
      <c r="E354" s="37"/>
      <c r="F354" s="37"/>
      <c r="J354" s="131"/>
      <c r="K354" s="291"/>
      <c r="L354" s="262"/>
      <c r="M354" s="281" t="s">
        <v>4824</v>
      </c>
      <c r="N354" s="281" t="s">
        <v>4824</v>
      </c>
      <c r="O354" s="281" t="s">
        <v>4824</v>
      </c>
      <c r="Q354" s="282"/>
      <c r="T354" s="39"/>
      <c r="U354" s="37"/>
    </row>
    <row r="355">
      <c r="B355" s="277"/>
      <c r="E355" s="37"/>
      <c r="F355" s="37"/>
      <c r="J355" s="131"/>
      <c r="K355" s="283" t="s">
        <v>4804</v>
      </c>
      <c r="L355" s="284">
        <v>4604350.0</v>
      </c>
      <c r="M355" s="285" t="s">
        <v>4830</v>
      </c>
      <c r="N355" s="285" t="s">
        <v>4824</v>
      </c>
      <c r="O355" s="285" t="s">
        <v>4830</v>
      </c>
      <c r="Q355" s="44"/>
      <c r="T355" s="39"/>
      <c r="U355" s="37"/>
    </row>
    <row r="356">
      <c r="B356" s="277"/>
      <c r="E356" s="37"/>
      <c r="F356" s="37"/>
      <c r="J356" s="131"/>
      <c r="K356" s="291"/>
      <c r="L356" s="262"/>
      <c r="M356" s="281" t="s">
        <v>4824</v>
      </c>
      <c r="N356" s="281" t="s">
        <v>4824</v>
      </c>
      <c r="O356" s="281" t="s">
        <v>4824</v>
      </c>
      <c r="Q356" s="282"/>
      <c r="T356" s="39"/>
      <c r="U356" s="37"/>
    </row>
    <row r="357">
      <c r="B357" s="277"/>
      <c r="E357" s="37"/>
      <c r="F357" s="37"/>
      <c r="J357" s="131"/>
      <c r="K357" s="291"/>
      <c r="L357" s="262"/>
      <c r="M357" s="281" t="s">
        <v>4824</v>
      </c>
      <c r="N357" s="281" t="s">
        <v>4824</v>
      </c>
      <c r="O357" s="281" t="s">
        <v>4824</v>
      </c>
      <c r="Q357" s="282"/>
      <c r="T357" s="39"/>
      <c r="U357" s="37"/>
    </row>
    <row r="358">
      <c r="B358" s="277"/>
      <c r="E358" s="37"/>
      <c r="F358" s="37"/>
      <c r="J358" s="131"/>
      <c r="K358" s="291"/>
      <c r="L358" s="262"/>
      <c r="M358" s="281" t="s">
        <v>4824</v>
      </c>
      <c r="N358" s="281" t="s">
        <v>4824</v>
      </c>
      <c r="O358" s="281" t="s">
        <v>4824</v>
      </c>
      <c r="Q358" s="282"/>
      <c r="T358" s="39"/>
      <c r="U358" s="37"/>
    </row>
    <row r="359">
      <c r="B359" s="277"/>
      <c r="E359" s="37"/>
      <c r="F359" s="37"/>
      <c r="J359" s="131"/>
      <c r="K359" s="291"/>
      <c r="L359" s="262"/>
      <c r="M359" s="281" t="s">
        <v>4824</v>
      </c>
      <c r="N359" s="281" t="s">
        <v>4824</v>
      </c>
      <c r="O359" s="281" t="s">
        <v>4824</v>
      </c>
      <c r="Q359" s="282"/>
      <c r="T359" s="39"/>
      <c r="U359" s="37"/>
    </row>
    <row r="360">
      <c r="B360" s="277"/>
      <c r="E360" s="37"/>
      <c r="F360" s="37"/>
      <c r="J360" s="131"/>
      <c r="K360" s="291"/>
      <c r="L360" s="262"/>
      <c r="M360" s="281" t="s">
        <v>4824</v>
      </c>
      <c r="N360" s="281" t="s">
        <v>4824</v>
      </c>
      <c r="O360" s="281" t="s">
        <v>4824</v>
      </c>
      <c r="Q360" s="282"/>
      <c r="T360" s="39"/>
      <c r="U360" s="37"/>
    </row>
    <row r="361">
      <c r="B361" s="277"/>
      <c r="E361" s="37"/>
      <c r="F361" s="37"/>
      <c r="J361" s="131"/>
      <c r="K361" s="291"/>
      <c r="L361" s="262"/>
      <c r="M361" s="281" t="s">
        <v>4824</v>
      </c>
      <c r="N361" s="281" t="s">
        <v>4824</v>
      </c>
      <c r="O361" s="281" t="s">
        <v>4824</v>
      </c>
      <c r="Q361" s="44"/>
      <c r="T361" s="39"/>
      <c r="U361" s="37"/>
    </row>
    <row r="362">
      <c r="B362" s="277"/>
      <c r="E362" s="37"/>
      <c r="F362" s="37"/>
      <c r="J362" s="131"/>
      <c r="K362" s="291"/>
      <c r="L362" s="262"/>
      <c r="M362" s="281" t="s">
        <v>4824</v>
      </c>
      <c r="N362" s="281" t="s">
        <v>4824</v>
      </c>
      <c r="O362" s="281" t="s">
        <v>4824</v>
      </c>
      <c r="Q362" s="282"/>
      <c r="T362" s="39"/>
      <c r="U362" s="37"/>
    </row>
    <row r="363">
      <c r="B363" s="277"/>
      <c r="E363" s="37"/>
      <c r="F363" s="37"/>
      <c r="J363" s="131"/>
      <c r="K363" s="292"/>
      <c r="L363" s="284">
        <v>7965205.0</v>
      </c>
      <c r="M363" s="285" t="s">
        <v>4830</v>
      </c>
      <c r="N363" s="285" t="s">
        <v>4824</v>
      </c>
      <c r="O363" s="285" t="s">
        <v>4824</v>
      </c>
      <c r="Q363" s="44"/>
      <c r="T363" s="39"/>
      <c r="U363" s="37"/>
    </row>
    <row r="364">
      <c r="B364" s="277"/>
      <c r="E364" s="37"/>
      <c r="F364" s="37"/>
      <c r="J364" s="131"/>
      <c r="K364" s="291"/>
      <c r="L364" s="280">
        <v>4287320.0</v>
      </c>
      <c r="M364" s="281" t="s">
        <v>4824</v>
      </c>
      <c r="N364" s="281" t="s">
        <v>4824</v>
      </c>
      <c r="O364" s="281" t="s">
        <v>4824</v>
      </c>
      <c r="Q364" s="44"/>
      <c r="T364" s="39"/>
      <c r="U364" s="37"/>
    </row>
    <row r="365">
      <c r="B365" s="277"/>
      <c r="E365" s="37"/>
      <c r="F365" s="37"/>
      <c r="J365" s="131"/>
      <c r="K365" s="291"/>
      <c r="L365" s="262"/>
      <c r="M365" s="281" t="s">
        <v>4824</v>
      </c>
      <c r="N365" s="281" t="s">
        <v>4824</v>
      </c>
      <c r="O365" s="281" t="s">
        <v>4824</v>
      </c>
      <c r="Q365" s="282"/>
      <c r="T365" s="39"/>
      <c r="U365" s="37"/>
    </row>
    <row r="366">
      <c r="B366" s="277"/>
      <c r="E366" s="37"/>
      <c r="F366" s="37"/>
      <c r="J366" s="131"/>
      <c r="K366" s="291"/>
      <c r="L366" s="262"/>
      <c r="M366" s="281" t="s">
        <v>4824</v>
      </c>
      <c r="N366" s="281" t="s">
        <v>4824</v>
      </c>
      <c r="O366" s="281" t="s">
        <v>4824</v>
      </c>
      <c r="Q366" s="282"/>
      <c r="T366" s="39"/>
      <c r="U366" s="37"/>
    </row>
    <row r="367">
      <c r="B367" s="277"/>
      <c r="E367" s="37"/>
      <c r="F367" s="37"/>
      <c r="J367" s="131"/>
      <c r="K367" s="291"/>
      <c r="L367" s="262"/>
      <c r="M367" s="281" t="s">
        <v>4824</v>
      </c>
      <c r="N367" s="281" t="s">
        <v>4824</v>
      </c>
      <c r="O367" s="281" t="s">
        <v>4824</v>
      </c>
      <c r="Q367" s="282"/>
      <c r="T367" s="39"/>
      <c r="U367" s="37"/>
    </row>
    <row r="368">
      <c r="B368" s="277"/>
      <c r="E368" s="37"/>
      <c r="F368" s="37"/>
      <c r="J368" s="131"/>
      <c r="K368" s="291"/>
      <c r="L368" s="262"/>
      <c r="M368" s="281" t="s">
        <v>4824</v>
      </c>
      <c r="N368" s="281" t="s">
        <v>4824</v>
      </c>
      <c r="O368" s="281" t="s">
        <v>4824</v>
      </c>
      <c r="Q368" s="282"/>
      <c r="T368" s="39"/>
      <c r="U368" s="37"/>
    </row>
    <row r="369">
      <c r="B369" s="277"/>
      <c r="E369" s="37"/>
      <c r="F369" s="37"/>
      <c r="J369" s="131"/>
      <c r="K369" s="291"/>
      <c r="L369" s="262"/>
      <c r="M369" s="281" t="s">
        <v>4824</v>
      </c>
      <c r="N369" s="281" t="s">
        <v>4824</v>
      </c>
      <c r="O369" s="281" t="s">
        <v>4824</v>
      </c>
      <c r="Q369" s="282"/>
      <c r="T369" s="39"/>
      <c r="U369" s="37"/>
    </row>
    <row r="370">
      <c r="B370" s="277"/>
      <c r="E370" s="37"/>
      <c r="F370" s="37"/>
      <c r="J370" s="131"/>
      <c r="K370" s="291"/>
      <c r="L370" s="262"/>
      <c r="M370" s="281" t="s">
        <v>4824</v>
      </c>
      <c r="N370" s="281" t="s">
        <v>4824</v>
      </c>
      <c r="O370" s="281" t="s">
        <v>4824</v>
      </c>
      <c r="Q370" s="282"/>
      <c r="T370" s="39"/>
      <c r="U370" s="37"/>
    </row>
    <row r="371">
      <c r="B371" s="277"/>
      <c r="E371" s="37"/>
      <c r="F371" s="37"/>
      <c r="J371" s="131"/>
      <c r="K371" s="291"/>
      <c r="L371" s="262"/>
      <c r="M371" s="281" t="s">
        <v>4824</v>
      </c>
      <c r="N371" s="281" t="s">
        <v>4824</v>
      </c>
      <c r="O371" s="281" t="s">
        <v>4824</v>
      </c>
      <c r="Q371" s="282"/>
      <c r="T371" s="39"/>
      <c r="U371" s="37"/>
    </row>
    <row r="372">
      <c r="B372" s="277"/>
      <c r="E372" s="37"/>
      <c r="F372" s="37"/>
      <c r="J372" s="131"/>
      <c r="K372" s="293"/>
      <c r="L372" s="284">
        <v>6121116.0</v>
      </c>
      <c r="M372" s="285" t="s">
        <v>4830</v>
      </c>
      <c r="N372" s="285" t="s">
        <v>4824</v>
      </c>
      <c r="O372" s="285" t="s">
        <v>4830</v>
      </c>
      <c r="Q372" s="44"/>
      <c r="T372" s="39"/>
      <c r="U372" s="37"/>
    </row>
    <row r="373">
      <c r="B373" s="277"/>
      <c r="E373" s="37"/>
      <c r="F373" s="37"/>
      <c r="J373" s="131"/>
      <c r="K373" s="291"/>
      <c r="L373" s="262"/>
      <c r="M373" s="281" t="s">
        <v>4824</v>
      </c>
      <c r="N373" s="281" t="s">
        <v>4824</v>
      </c>
      <c r="O373" s="281" t="s">
        <v>4824</v>
      </c>
      <c r="Q373" s="282"/>
      <c r="T373" s="39"/>
      <c r="U373" s="37"/>
    </row>
    <row r="374">
      <c r="B374" s="277"/>
      <c r="E374" s="37"/>
      <c r="F374" s="37"/>
      <c r="J374" s="131"/>
      <c r="K374" s="291"/>
      <c r="L374" s="262"/>
      <c r="M374" s="281" t="s">
        <v>4824</v>
      </c>
      <c r="N374" s="281" t="s">
        <v>4824</v>
      </c>
      <c r="O374" s="281" t="s">
        <v>4824</v>
      </c>
      <c r="Q374" s="282"/>
      <c r="T374" s="39"/>
      <c r="U374" s="37"/>
    </row>
    <row r="375">
      <c r="B375" s="277"/>
      <c r="E375" s="37"/>
      <c r="F375" s="37"/>
      <c r="J375" s="131"/>
      <c r="K375" s="291"/>
      <c r="L375" s="262"/>
      <c r="M375" s="281" t="s">
        <v>4824</v>
      </c>
      <c r="N375" s="281" t="s">
        <v>4824</v>
      </c>
      <c r="O375" s="281" t="s">
        <v>4824</v>
      </c>
      <c r="Q375" s="282"/>
      <c r="T375" s="39"/>
      <c r="U375" s="37"/>
    </row>
    <row r="376">
      <c r="B376" s="277"/>
      <c r="E376" s="37"/>
      <c r="F376" s="37"/>
      <c r="J376" s="131"/>
      <c r="K376" s="291"/>
      <c r="L376" s="262"/>
      <c r="M376" s="281" t="s">
        <v>4824</v>
      </c>
      <c r="N376" s="281" t="s">
        <v>4824</v>
      </c>
      <c r="O376" s="281" t="s">
        <v>4824</v>
      </c>
      <c r="Q376" s="282"/>
      <c r="T376" s="39"/>
      <c r="U376" s="37"/>
    </row>
    <row r="377">
      <c r="B377" s="277"/>
      <c r="E377" s="37"/>
      <c r="F377" s="37"/>
      <c r="J377" s="131"/>
      <c r="K377" s="26" t="s">
        <v>4998</v>
      </c>
      <c r="L377" s="294">
        <v>11613.0</v>
      </c>
      <c r="M377" s="44" t="s">
        <v>4830</v>
      </c>
      <c r="N377" s="44" t="s">
        <v>4830</v>
      </c>
      <c r="O377" s="44" t="s">
        <v>4830</v>
      </c>
      <c r="T377" s="39"/>
      <c r="U377" s="37"/>
    </row>
    <row r="378">
      <c r="B378" s="277"/>
      <c r="E378" s="37"/>
      <c r="F378" s="37"/>
      <c r="J378" s="131"/>
      <c r="L378" s="295">
        <v>9444985.0</v>
      </c>
      <c r="M378" s="4" t="s">
        <v>4830</v>
      </c>
      <c r="N378" s="44" t="s">
        <v>4824</v>
      </c>
      <c r="O378" s="296"/>
      <c r="T378" s="39"/>
      <c r="U378" s="37"/>
    </row>
    <row r="379">
      <c r="B379" s="277"/>
      <c r="E379" s="37"/>
      <c r="F379" s="37"/>
      <c r="J379" s="131"/>
      <c r="L379" s="44"/>
      <c r="M379" s="260" t="s">
        <v>4824</v>
      </c>
      <c r="N379" s="262" t="s">
        <v>4824</v>
      </c>
      <c r="O379" s="262" t="s">
        <v>4824</v>
      </c>
      <c r="T379" s="39"/>
      <c r="U379" s="37"/>
    </row>
    <row r="380">
      <c r="B380" s="277"/>
      <c r="E380" s="37"/>
      <c r="F380" s="37"/>
      <c r="J380" s="131"/>
      <c r="L380" s="44"/>
      <c r="M380" s="44"/>
      <c r="N380" s="44"/>
      <c r="O380" s="44"/>
      <c r="T380" s="39"/>
      <c r="U380" s="37"/>
    </row>
    <row r="381">
      <c r="B381" s="277"/>
      <c r="E381" s="37"/>
      <c r="F381" s="37"/>
      <c r="J381" s="131"/>
      <c r="L381" s="44"/>
      <c r="M381" s="44"/>
      <c r="N381" s="44"/>
      <c r="O381" s="44"/>
      <c r="T381" s="39"/>
      <c r="U381" s="37"/>
    </row>
    <row r="382">
      <c r="B382" s="277"/>
      <c r="E382" s="37"/>
      <c r="F382" s="37"/>
      <c r="J382" s="131"/>
      <c r="L382" s="44"/>
      <c r="M382" s="260" t="s">
        <v>4830</v>
      </c>
      <c r="N382" s="262"/>
      <c r="O382" s="262"/>
      <c r="T382" s="39"/>
      <c r="U382" s="37"/>
    </row>
    <row r="383">
      <c r="B383" s="277"/>
      <c r="E383" s="37"/>
      <c r="F383" s="37"/>
      <c r="J383" s="131"/>
      <c r="L383" s="295">
        <v>9971587.0</v>
      </c>
      <c r="M383" s="4" t="s">
        <v>4830</v>
      </c>
      <c r="N383" s="44"/>
      <c r="O383" s="44"/>
      <c r="T383" s="39"/>
      <c r="U383" s="37"/>
    </row>
    <row r="384">
      <c r="B384" s="277"/>
      <c r="E384" s="37"/>
      <c r="F384" s="37"/>
      <c r="J384" s="131"/>
      <c r="L384" s="44"/>
      <c r="M384" s="260" t="s">
        <v>4824</v>
      </c>
      <c r="N384" s="262"/>
      <c r="O384" s="262"/>
      <c r="T384" s="39"/>
      <c r="U384" s="37"/>
    </row>
    <row r="385">
      <c r="B385" s="277"/>
      <c r="E385" s="37"/>
      <c r="F385" s="37"/>
      <c r="J385" s="131"/>
      <c r="K385" s="61">
        <v>44849.0</v>
      </c>
      <c r="L385" s="295">
        <v>3457783.0</v>
      </c>
      <c r="M385" s="4" t="s">
        <v>4830</v>
      </c>
      <c r="N385" s="44"/>
      <c r="O385" s="44"/>
      <c r="T385" s="39"/>
      <c r="U385" s="37"/>
    </row>
    <row r="386">
      <c r="B386" s="277"/>
      <c r="E386" s="37"/>
      <c r="F386" s="37"/>
      <c r="J386" s="131"/>
      <c r="K386" s="26" t="s">
        <v>4999</v>
      </c>
      <c r="L386" s="295">
        <v>936961.0</v>
      </c>
      <c r="M386" s="4" t="s">
        <v>4830</v>
      </c>
      <c r="N386" s="44"/>
      <c r="O386" s="44"/>
      <c r="T386" s="39"/>
      <c r="U386" s="37"/>
    </row>
    <row r="387">
      <c r="B387" s="277"/>
      <c r="E387" s="37"/>
      <c r="F387" s="37"/>
      <c r="J387" s="131"/>
      <c r="L387" s="44"/>
      <c r="M387" s="44"/>
      <c r="N387" s="44"/>
      <c r="O387" s="44"/>
      <c r="T387" s="39"/>
      <c r="U387" s="37"/>
    </row>
    <row r="388">
      <c r="B388" s="277"/>
      <c r="E388" s="37"/>
      <c r="F388" s="37"/>
      <c r="J388" s="131"/>
      <c r="L388" s="295">
        <v>5798116.0</v>
      </c>
      <c r="M388" s="4" t="s">
        <v>4830</v>
      </c>
      <c r="N388" s="44"/>
      <c r="O388" s="44"/>
      <c r="T388" s="39"/>
      <c r="U388" s="37"/>
    </row>
    <row r="389">
      <c r="B389" s="277"/>
      <c r="E389" s="37"/>
      <c r="F389" s="37"/>
      <c r="J389" s="131"/>
      <c r="L389" s="44"/>
      <c r="M389" s="44"/>
      <c r="N389" s="44"/>
      <c r="O389" s="44"/>
      <c r="T389" s="39"/>
      <c r="U389" s="37"/>
    </row>
    <row r="390">
      <c r="B390" s="277"/>
      <c r="E390" s="37"/>
      <c r="F390" s="37"/>
      <c r="J390" s="131"/>
      <c r="L390" s="44"/>
      <c r="M390" s="44"/>
      <c r="N390" s="44"/>
      <c r="O390" s="44"/>
      <c r="T390" s="39"/>
      <c r="U390" s="37"/>
    </row>
    <row r="391">
      <c r="B391" s="277"/>
      <c r="E391" s="37"/>
      <c r="F391" s="37"/>
      <c r="J391" s="131"/>
      <c r="L391" s="295">
        <v>1.1954737E7</v>
      </c>
      <c r="M391" s="4" t="s">
        <v>4830</v>
      </c>
      <c r="N391" s="44" t="s">
        <v>4824</v>
      </c>
      <c r="O391" s="44" t="s">
        <v>4824</v>
      </c>
      <c r="T391" s="39"/>
      <c r="U391" s="37"/>
    </row>
    <row r="392">
      <c r="B392" s="277"/>
      <c r="E392" s="37"/>
      <c r="F392" s="37"/>
      <c r="J392" s="131"/>
      <c r="L392" s="44"/>
      <c r="M392" s="44"/>
      <c r="N392" s="44"/>
      <c r="O392" s="44"/>
      <c r="T392" s="39"/>
      <c r="U392" s="37"/>
    </row>
    <row r="393">
      <c r="B393" s="277"/>
      <c r="E393" s="37"/>
      <c r="F393" s="37"/>
      <c r="J393" s="131"/>
      <c r="K393" s="26" t="s">
        <v>4792</v>
      </c>
      <c r="L393" s="295">
        <v>296634.0</v>
      </c>
      <c r="M393" s="4" t="s">
        <v>4830</v>
      </c>
      <c r="N393" s="44"/>
      <c r="O393" s="44"/>
      <c r="T393" s="39"/>
      <c r="U393" s="37"/>
    </row>
    <row r="394">
      <c r="B394" s="277"/>
      <c r="E394" s="37"/>
      <c r="F394" s="37"/>
      <c r="J394" s="131"/>
      <c r="L394" s="295">
        <v>5450550.0</v>
      </c>
      <c r="M394" s="4" t="s">
        <v>4830</v>
      </c>
      <c r="N394" s="44"/>
      <c r="O394" s="44"/>
      <c r="T394" s="39"/>
      <c r="U394" s="37"/>
    </row>
    <row r="395">
      <c r="B395" s="277"/>
      <c r="E395" s="37"/>
      <c r="F395" s="37"/>
      <c r="J395" s="131"/>
      <c r="L395" s="44"/>
      <c r="M395" s="4" t="s">
        <v>4824</v>
      </c>
      <c r="N395" s="44" t="s">
        <v>4824</v>
      </c>
      <c r="O395" s="44" t="s">
        <v>4824</v>
      </c>
      <c r="T395" s="39"/>
      <c r="U395" s="37"/>
    </row>
    <row r="396">
      <c r="B396" s="277"/>
      <c r="E396" s="37"/>
      <c r="F396" s="37"/>
      <c r="J396" s="131"/>
      <c r="K396" s="26" t="s">
        <v>5000</v>
      </c>
      <c r="L396" s="295">
        <v>501042.0</v>
      </c>
      <c r="M396" s="4" t="s">
        <v>4830</v>
      </c>
      <c r="N396" s="44"/>
      <c r="O396" s="44"/>
      <c r="T396" s="39"/>
      <c r="U396" s="37"/>
    </row>
    <row r="397">
      <c r="B397" s="277"/>
      <c r="E397" s="37"/>
      <c r="F397" s="37"/>
      <c r="J397" s="131"/>
      <c r="L397" s="44"/>
      <c r="M397" s="44"/>
      <c r="N397" s="44"/>
      <c r="O397" s="44"/>
      <c r="T397" s="39"/>
      <c r="U397" s="37"/>
    </row>
    <row r="398">
      <c r="B398" s="277"/>
      <c r="E398" s="37"/>
      <c r="F398" s="37"/>
      <c r="J398" s="131"/>
      <c r="K398" s="26" t="s">
        <v>5001</v>
      </c>
      <c r="L398" s="44"/>
      <c r="M398" s="44"/>
      <c r="N398" s="44"/>
      <c r="O398" s="44"/>
      <c r="T398" s="39"/>
      <c r="U398" s="37"/>
    </row>
    <row r="399">
      <c r="B399" s="277"/>
      <c r="E399" s="37"/>
      <c r="F399" s="37"/>
      <c r="J399" s="131"/>
      <c r="K399" s="26" t="s">
        <v>5002</v>
      </c>
      <c r="L399" s="44"/>
      <c r="M399" s="44"/>
      <c r="N399" s="44"/>
      <c r="O399" s="44"/>
      <c r="T399" s="39"/>
      <c r="U399" s="37"/>
    </row>
    <row r="400">
      <c r="B400" s="277"/>
      <c r="E400" s="37"/>
      <c r="F400" s="37"/>
      <c r="J400" s="131"/>
      <c r="L400" s="44"/>
      <c r="M400" s="4" t="s">
        <v>4830</v>
      </c>
      <c r="N400" s="44"/>
      <c r="O400" s="44"/>
      <c r="T400" s="39"/>
      <c r="U400" s="37"/>
    </row>
    <row r="401">
      <c r="B401" s="277"/>
      <c r="E401" s="37"/>
      <c r="F401" s="37"/>
      <c r="J401" s="131"/>
      <c r="L401" s="44"/>
      <c r="M401" s="4" t="s">
        <v>4824</v>
      </c>
      <c r="N401" s="44"/>
      <c r="O401" s="44"/>
      <c r="T401" s="39"/>
      <c r="U401" s="37"/>
    </row>
    <row r="402">
      <c r="B402" s="277"/>
      <c r="E402" s="37"/>
      <c r="F402" s="37"/>
      <c r="J402" s="131"/>
      <c r="L402" s="44"/>
      <c r="M402" s="44"/>
      <c r="N402" s="44"/>
      <c r="O402" s="44"/>
      <c r="T402" s="39"/>
      <c r="U402" s="37"/>
    </row>
    <row r="403">
      <c r="B403" s="277"/>
      <c r="E403" s="37"/>
      <c r="F403" s="37"/>
      <c r="J403" s="131"/>
      <c r="L403" s="295">
        <v>1.6438193E7</v>
      </c>
      <c r="M403" s="260" t="s">
        <v>4830</v>
      </c>
      <c r="N403" s="262"/>
      <c r="O403" s="262"/>
      <c r="T403" s="39"/>
      <c r="U403" s="37"/>
    </row>
    <row r="404">
      <c r="B404" s="277"/>
      <c r="E404" s="37"/>
      <c r="F404" s="37"/>
      <c r="J404" s="131"/>
      <c r="L404" s="295">
        <v>6151230.0</v>
      </c>
      <c r="M404" s="4" t="s">
        <v>4830</v>
      </c>
      <c r="N404" s="44"/>
      <c r="O404" s="44"/>
      <c r="T404" s="39"/>
      <c r="U404" s="37"/>
    </row>
    <row r="405">
      <c r="B405" s="277"/>
      <c r="E405" s="37"/>
      <c r="F405" s="37"/>
      <c r="J405" s="131"/>
      <c r="L405" s="44"/>
      <c r="M405" s="44"/>
      <c r="N405" s="44"/>
      <c r="O405" s="44"/>
      <c r="T405" s="39"/>
      <c r="U405" s="37"/>
    </row>
    <row r="406">
      <c r="B406" s="277"/>
      <c r="E406" s="37"/>
      <c r="F406" s="37"/>
      <c r="J406" s="131"/>
      <c r="L406" s="44"/>
      <c r="M406" s="44"/>
      <c r="N406" s="44"/>
      <c r="O406" s="44"/>
      <c r="T406" s="39"/>
      <c r="U406" s="37"/>
    </row>
    <row r="407">
      <c r="B407" s="277"/>
      <c r="E407" s="37"/>
      <c r="F407" s="37"/>
      <c r="J407" s="131"/>
      <c r="L407" s="295">
        <v>4794437.0</v>
      </c>
      <c r="M407" s="4" t="s">
        <v>4830</v>
      </c>
      <c r="N407" s="44"/>
      <c r="O407" s="44"/>
      <c r="T407" s="39"/>
      <c r="U407" s="37"/>
    </row>
    <row r="408">
      <c r="B408" s="277"/>
      <c r="E408" s="37"/>
      <c r="F408" s="37"/>
      <c r="J408" s="131"/>
      <c r="L408" s="44"/>
      <c r="M408" s="4" t="s">
        <v>4824</v>
      </c>
      <c r="N408" s="44"/>
      <c r="O408" s="44"/>
      <c r="T408" s="39"/>
      <c r="U408" s="37"/>
    </row>
    <row r="409">
      <c r="B409" s="277"/>
      <c r="E409" s="37"/>
      <c r="F409" s="37"/>
      <c r="J409" s="131"/>
      <c r="L409" s="44"/>
      <c r="M409" s="4" t="s">
        <v>4824</v>
      </c>
      <c r="N409" s="44"/>
      <c r="O409" s="44"/>
      <c r="T409" s="39"/>
      <c r="U409" s="37"/>
    </row>
    <row r="410">
      <c r="B410" s="277"/>
      <c r="E410" s="37"/>
      <c r="F410" s="37"/>
      <c r="J410" s="131"/>
      <c r="K410" s="26" t="s">
        <v>5003</v>
      </c>
      <c r="L410" s="295">
        <v>1852277.0</v>
      </c>
      <c r="M410" s="4" t="s">
        <v>4830</v>
      </c>
      <c r="N410" s="44"/>
      <c r="O410" s="44"/>
      <c r="T410" s="39"/>
      <c r="U410" s="37"/>
    </row>
    <row r="411">
      <c r="B411" s="277"/>
      <c r="E411" s="37"/>
      <c r="F411" s="37"/>
      <c r="J411" s="131"/>
      <c r="L411" s="44"/>
      <c r="M411" s="44"/>
      <c r="N411" s="44"/>
      <c r="O411" s="44"/>
      <c r="T411" s="39"/>
      <c r="U411" s="37"/>
    </row>
    <row r="412">
      <c r="B412" s="277"/>
      <c r="E412" s="37"/>
      <c r="F412" s="37"/>
      <c r="J412" s="131"/>
      <c r="K412" s="26">
        <v>1000.0</v>
      </c>
      <c r="L412" s="295">
        <v>3029.0</v>
      </c>
      <c r="M412" s="4" t="s">
        <v>4830</v>
      </c>
      <c r="N412" s="44"/>
      <c r="O412" s="44"/>
      <c r="T412" s="39"/>
      <c r="U412" s="37"/>
    </row>
    <row r="413">
      <c r="B413" s="277"/>
      <c r="E413" s="37"/>
      <c r="F413" s="37"/>
      <c r="J413" s="131"/>
      <c r="L413" s="44"/>
      <c r="M413" s="4" t="s">
        <v>4824</v>
      </c>
      <c r="N413" s="44"/>
      <c r="O413" s="44"/>
      <c r="T413" s="39"/>
      <c r="U413" s="37"/>
    </row>
    <row r="414">
      <c r="B414" s="277"/>
      <c r="E414" s="37"/>
      <c r="F414" s="37"/>
      <c r="J414" s="131"/>
      <c r="L414" s="44"/>
      <c r="M414" s="260" t="s">
        <v>4824</v>
      </c>
      <c r="N414" s="262"/>
      <c r="O414" s="262"/>
      <c r="T414" s="39"/>
      <c r="U414" s="37"/>
    </row>
    <row r="415">
      <c r="B415" s="277"/>
      <c r="E415" s="37"/>
      <c r="F415" s="37"/>
      <c r="J415" s="131"/>
      <c r="L415" s="44"/>
      <c r="M415" s="4" t="s">
        <v>4824</v>
      </c>
      <c r="N415" s="44"/>
      <c r="O415" s="44"/>
      <c r="T415" s="39"/>
      <c r="U415" s="37"/>
    </row>
    <row r="416">
      <c r="B416" s="277"/>
      <c r="E416" s="37"/>
      <c r="F416" s="37"/>
      <c r="J416" s="131"/>
      <c r="L416" s="44"/>
      <c r="M416" s="4" t="s">
        <v>4824</v>
      </c>
      <c r="N416" s="44"/>
      <c r="O416" s="44"/>
      <c r="T416" s="39"/>
      <c r="U416" s="37"/>
    </row>
    <row r="417">
      <c r="B417" s="277"/>
      <c r="E417" s="37"/>
      <c r="F417" s="37"/>
      <c r="J417" s="131"/>
      <c r="K417" s="26" t="s">
        <v>4800</v>
      </c>
      <c r="L417" s="295">
        <v>879644.0</v>
      </c>
      <c r="M417" s="4" t="s">
        <v>4830</v>
      </c>
      <c r="N417" s="44"/>
      <c r="O417" s="44"/>
      <c r="T417" s="39"/>
      <c r="U417" s="37"/>
    </row>
    <row r="418">
      <c r="B418" s="277"/>
      <c r="E418" s="37"/>
      <c r="F418" s="37"/>
      <c r="J418" s="131"/>
      <c r="L418" s="44"/>
      <c r="M418" s="260" t="s">
        <v>4824</v>
      </c>
      <c r="N418" s="262"/>
      <c r="O418" s="262"/>
      <c r="T418" s="39"/>
      <c r="U418" s="37"/>
    </row>
    <row r="419">
      <c r="B419" s="277"/>
      <c r="E419" s="37"/>
      <c r="F419" s="37"/>
      <c r="J419" s="131"/>
      <c r="K419" s="26" t="s">
        <v>5003</v>
      </c>
      <c r="L419" s="295">
        <v>2861450.0</v>
      </c>
      <c r="M419" s="4" t="s">
        <v>4830</v>
      </c>
      <c r="N419" s="44" t="s">
        <v>4824</v>
      </c>
      <c r="O419" s="44" t="s">
        <v>4830</v>
      </c>
      <c r="T419" s="39"/>
      <c r="U419" s="37"/>
    </row>
    <row r="420">
      <c r="B420" s="277"/>
      <c r="E420" s="37"/>
      <c r="F420" s="37"/>
      <c r="J420" s="131"/>
      <c r="L420" s="295">
        <v>7164299.0</v>
      </c>
      <c r="M420" s="4" t="s">
        <v>4824</v>
      </c>
      <c r="N420" s="44"/>
      <c r="O420" s="44"/>
      <c r="T420" s="39"/>
      <c r="U420" s="37"/>
    </row>
    <row r="421">
      <c r="B421" s="277"/>
      <c r="E421" s="37"/>
      <c r="F421" s="37"/>
      <c r="J421" s="131"/>
      <c r="L421" s="44"/>
      <c r="M421" s="44"/>
      <c r="N421" s="44"/>
      <c r="O421" s="44"/>
      <c r="T421" s="39"/>
      <c r="U421" s="37"/>
    </row>
    <row r="422">
      <c r="B422" s="277"/>
      <c r="E422" s="37"/>
      <c r="F422" s="37"/>
      <c r="J422" s="131"/>
      <c r="L422" s="44"/>
      <c r="M422" s="44"/>
      <c r="N422" s="44"/>
      <c r="O422" s="44"/>
      <c r="T422" s="39"/>
      <c r="U422" s="37"/>
    </row>
    <row r="423">
      <c r="B423" s="277"/>
      <c r="E423" s="37"/>
      <c r="F423" s="37"/>
      <c r="J423" s="131"/>
      <c r="L423" s="295">
        <v>3976129.0</v>
      </c>
      <c r="M423" s="4" t="s">
        <v>4824</v>
      </c>
      <c r="N423" s="44" t="s">
        <v>4824</v>
      </c>
      <c r="O423" s="44" t="s">
        <v>4830</v>
      </c>
      <c r="T423" s="39"/>
      <c r="U423" s="37"/>
    </row>
    <row r="424">
      <c r="B424" s="277"/>
      <c r="E424" s="37"/>
      <c r="F424" s="37"/>
      <c r="J424" s="131"/>
      <c r="L424" s="44"/>
      <c r="M424" s="44"/>
      <c r="N424" s="44"/>
      <c r="O424" s="44"/>
      <c r="T424" s="39"/>
      <c r="U424" s="37"/>
    </row>
    <row r="425">
      <c r="B425" s="277"/>
      <c r="E425" s="37"/>
      <c r="F425" s="37"/>
      <c r="J425" s="131"/>
      <c r="L425" s="44"/>
      <c r="M425" s="4" t="s">
        <v>4824</v>
      </c>
      <c r="N425" s="44"/>
      <c r="O425" s="44"/>
      <c r="T425" s="39"/>
      <c r="U425" s="37"/>
    </row>
    <row r="426">
      <c r="B426" s="277"/>
      <c r="E426" s="37"/>
      <c r="F426" s="37"/>
      <c r="J426" s="131"/>
      <c r="K426" s="26" t="s">
        <v>5004</v>
      </c>
      <c r="L426" s="295">
        <v>2770519.0</v>
      </c>
      <c r="M426" s="4" t="s">
        <v>4830</v>
      </c>
      <c r="N426" s="44" t="s">
        <v>4824</v>
      </c>
      <c r="O426" s="44" t="s">
        <v>4830</v>
      </c>
      <c r="T426" s="39"/>
      <c r="U426" s="37"/>
    </row>
    <row r="427">
      <c r="B427" s="277"/>
      <c r="E427" s="37"/>
      <c r="F427" s="37"/>
      <c r="J427" s="131"/>
      <c r="L427" s="295">
        <v>7061442.0</v>
      </c>
      <c r="M427" s="260" t="s">
        <v>4824</v>
      </c>
      <c r="N427" s="262"/>
      <c r="O427" s="262"/>
      <c r="T427" s="39"/>
      <c r="U427" s="37"/>
    </row>
    <row r="428">
      <c r="B428" s="277"/>
      <c r="E428" s="37"/>
      <c r="F428" s="37"/>
      <c r="J428" s="131"/>
      <c r="L428" s="295">
        <v>1.0394563E7</v>
      </c>
      <c r="M428" s="4" t="s">
        <v>4830</v>
      </c>
      <c r="N428" s="44"/>
      <c r="O428" s="44"/>
      <c r="T428" s="39"/>
      <c r="U428" s="37"/>
    </row>
    <row r="429">
      <c r="B429" s="277"/>
      <c r="E429" s="37"/>
      <c r="F429" s="37"/>
      <c r="J429" s="131"/>
      <c r="L429" s="44"/>
      <c r="M429" s="4" t="s">
        <v>4824</v>
      </c>
      <c r="N429" s="44"/>
      <c r="O429" s="44"/>
      <c r="T429" s="39"/>
      <c r="U429" s="37"/>
    </row>
    <row r="430">
      <c r="B430" s="277"/>
      <c r="E430" s="37"/>
      <c r="F430" s="37"/>
      <c r="J430" s="131"/>
      <c r="L430" s="44"/>
      <c r="M430" s="4" t="s">
        <v>4824</v>
      </c>
      <c r="N430" s="44"/>
      <c r="O430" s="44"/>
      <c r="T430" s="39"/>
      <c r="U430" s="37"/>
    </row>
    <row r="431">
      <c r="B431" s="277"/>
      <c r="E431" s="37"/>
      <c r="F431" s="37"/>
      <c r="J431" s="131"/>
      <c r="L431" s="44"/>
      <c r="M431" s="44"/>
      <c r="N431" s="44"/>
      <c r="O431" s="44"/>
      <c r="T431" s="39"/>
      <c r="U431" s="37"/>
    </row>
    <row r="432">
      <c r="B432" s="277"/>
      <c r="E432" s="37"/>
      <c r="F432" s="37"/>
      <c r="J432" s="131"/>
      <c r="L432" s="44"/>
      <c r="M432" s="4" t="s">
        <v>4830</v>
      </c>
      <c r="N432" s="44"/>
      <c r="O432" s="44"/>
      <c r="T432" s="39"/>
      <c r="U432" s="37"/>
    </row>
    <row r="433">
      <c r="B433" s="277"/>
      <c r="E433" s="37"/>
      <c r="F433" s="37"/>
      <c r="J433" s="131"/>
      <c r="L433" s="44"/>
      <c r="M433" s="44"/>
      <c r="N433" s="44" t="s">
        <v>4830</v>
      </c>
      <c r="O433" s="44" t="s">
        <v>4824</v>
      </c>
      <c r="T433" s="39"/>
      <c r="U433" s="37"/>
    </row>
    <row r="434">
      <c r="B434" s="277"/>
      <c r="E434" s="37"/>
      <c r="F434" s="37"/>
      <c r="J434" s="131"/>
      <c r="L434" s="44"/>
      <c r="M434" s="44"/>
      <c r="N434" s="44" t="s">
        <v>4824</v>
      </c>
      <c r="O434" s="44" t="s">
        <v>4824</v>
      </c>
      <c r="T434" s="39"/>
      <c r="U434" s="37"/>
    </row>
    <row r="435">
      <c r="B435" s="277"/>
      <c r="E435" s="37"/>
      <c r="F435" s="37"/>
      <c r="J435" s="131"/>
      <c r="L435" s="44"/>
      <c r="M435" s="4" t="s">
        <v>4824</v>
      </c>
      <c r="N435" s="44" t="s">
        <v>4824</v>
      </c>
      <c r="O435" s="44" t="s">
        <v>4830</v>
      </c>
      <c r="T435" s="39"/>
      <c r="U435" s="37"/>
    </row>
    <row r="436">
      <c r="B436" s="277"/>
      <c r="E436" s="37"/>
      <c r="F436" s="37"/>
      <c r="J436" s="131"/>
      <c r="L436" s="295">
        <v>1.4521991E7</v>
      </c>
      <c r="M436" s="4" t="s">
        <v>4830</v>
      </c>
      <c r="N436" s="44" t="s">
        <v>4824</v>
      </c>
      <c r="O436" s="44" t="s">
        <v>4824</v>
      </c>
      <c r="T436" s="39"/>
      <c r="U436" s="37"/>
    </row>
    <row r="437">
      <c r="B437" s="277"/>
      <c r="E437" s="37"/>
      <c r="F437" s="37"/>
      <c r="J437" s="131"/>
      <c r="K437" s="26" t="s">
        <v>4792</v>
      </c>
      <c r="L437" s="295">
        <v>2802251.0</v>
      </c>
      <c r="M437" s="4" t="s">
        <v>4830</v>
      </c>
      <c r="N437" s="44" t="s">
        <v>4824</v>
      </c>
      <c r="O437" s="44" t="s">
        <v>4824</v>
      </c>
      <c r="T437" s="39"/>
      <c r="U437" s="37"/>
    </row>
    <row r="438">
      <c r="B438" s="277"/>
      <c r="E438" s="37"/>
      <c r="F438" s="37"/>
      <c r="J438" s="131"/>
      <c r="K438" s="26" t="s">
        <v>5003</v>
      </c>
      <c r="L438" s="295">
        <v>2151798.0</v>
      </c>
      <c r="M438" s="4" t="s">
        <v>4830</v>
      </c>
      <c r="N438" s="44" t="s">
        <v>4830</v>
      </c>
      <c r="O438" s="44" t="s">
        <v>4830</v>
      </c>
      <c r="T438" s="39"/>
      <c r="U438" s="37"/>
    </row>
    <row r="439">
      <c r="B439" s="277"/>
      <c r="E439" s="37"/>
      <c r="F439" s="37"/>
      <c r="J439" s="131"/>
      <c r="K439" s="26" t="s">
        <v>4800</v>
      </c>
      <c r="L439" s="295">
        <v>2198786.0</v>
      </c>
      <c r="M439" s="4" t="s">
        <v>4830</v>
      </c>
      <c r="N439" s="44"/>
      <c r="O439" s="44" t="s">
        <v>4830</v>
      </c>
      <c r="T439" s="39"/>
      <c r="U439" s="37"/>
    </row>
    <row r="440">
      <c r="B440" s="277"/>
      <c r="E440" s="37"/>
      <c r="F440" s="37"/>
      <c r="J440" s="131"/>
      <c r="L440" s="44"/>
      <c r="M440" s="44"/>
      <c r="N440" s="44"/>
      <c r="O440" s="44" t="s">
        <v>4830</v>
      </c>
      <c r="T440" s="39"/>
      <c r="U440" s="37"/>
    </row>
    <row r="441">
      <c r="B441" s="277"/>
      <c r="E441" s="37"/>
      <c r="F441" s="37"/>
      <c r="J441" s="131"/>
      <c r="L441" s="44"/>
      <c r="M441" s="44"/>
      <c r="N441" s="44" t="s">
        <v>4824</v>
      </c>
      <c r="O441" s="44" t="s">
        <v>4824</v>
      </c>
      <c r="T441" s="39"/>
      <c r="U441" s="37"/>
    </row>
    <row r="442">
      <c r="B442" s="277"/>
      <c r="E442" s="37"/>
      <c r="F442" s="37"/>
      <c r="J442" s="131"/>
      <c r="L442" s="44"/>
      <c r="M442" s="44"/>
      <c r="N442" s="44" t="s">
        <v>4824</v>
      </c>
      <c r="O442" s="44" t="s">
        <v>4824</v>
      </c>
      <c r="T442" s="39"/>
      <c r="U442" s="37"/>
    </row>
    <row r="443">
      <c r="B443" s="277"/>
      <c r="E443" s="37"/>
      <c r="F443" s="37"/>
      <c r="J443" s="131"/>
      <c r="L443" s="295">
        <v>3829784.0</v>
      </c>
      <c r="M443" s="4" t="s">
        <v>4830</v>
      </c>
      <c r="N443" s="44" t="s">
        <v>4824</v>
      </c>
      <c r="O443" s="44" t="s">
        <v>4830</v>
      </c>
      <c r="T443" s="39"/>
      <c r="U443" s="37"/>
    </row>
    <row r="444">
      <c r="B444" s="277"/>
      <c r="E444" s="37"/>
      <c r="F444" s="37"/>
      <c r="J444" s="131"/>
      <c r="K444" s="26" t="s">
        <v>5005</v>
      </c>
      <c r="L444" s="295">
        <v>3150573.0</v>
      </c>
      <c r="M444" s="4" t="s">
        <v>4830</v>
      </c>
      <c r="N444" s="44" t="s">
        <v>4824</v>
      </c>
      <c r="O444" s="44" t="s">
        <v>4830</v>
      </c>
      <c r="T444" s="39"/>
      <c r="U444" s="37"/>
    </row>
    <row r="445">
      <c r="B445" s="277"/>
      <c r="E445" s="37"/>
      <c r="F445" s="37"/>
      <c r="J445" s="131"/>
      <c r="L445" s="44"/>
      <c r="M445" s="44"/>
      <c r="N445" s="44" t="s">
        <v>4824</v>
      </c>
      <c r="O445" s="44" t="s">
        <v>4830</v>
      </c>
      <c r="T445" s="39"/>
      <c r="U445" s="37"/>
    </row>
    <row r="446">
      <c r="B446" s="277"/>
      <c r="E446" s="37"/>
      <c r="F446" s="37"/>
      <c r="J446" s="131"/>
      <c r="K446" s="26" t="s">
        <v>4888</v>
      </c>
      <c r="L446" s="295">
        <v>22805.0</v>
      </c>
      <c r="M446" s="4" t="s">
        <v>4830</v>
      </c>
      <c r="N446" s="44" t="s">
        <v>4830</v>
      </c>
      <c r="O446" s="44" t="s">
        <v>4830</v>
      </c>
      <c r="T446" s="39"/>
      <c r="U446" s="37"/>
    </row>
    <row r="447">
      <c r="B447" s="277"/>
      <c r="E447" s="37"/>
      <c r="F447" s="37"/>
      <c r="J447" s="131"/>
      <c r="K447" s="26" t="s">
        <v>5006</v>
      </c>
      <c r="L447" s="295">
        <v>3188802.0</v>
      </c>
      <c r="M447" s="4" t="s">
        <v>4830</v>
      </c>
      <c r="N447" s="44" t="s">
        <v>4830</v>
      </c>
      <c r="O447" s="44" t="s">
        <v>4830</v>
      </c>
      <c r="T447" s="39"/>
      <c r="U447" s="37"/>
    </row>
    <row r="448">
      <c r="B448" s="277"/>
      <c r="E448" s="37"/>
      <c r="F448" s="37"/>
      <c r="J448" s="131"/>
      <c r="L448" s="44"/>
      <c r="M448" s="44"/>
      <c r="N448" s="44" t="s">
        <v>4830</v>
      </c>
      <c r="O448" s="44" t="s">
        <v>4824</v>
      </c>
      <c r="T448" s="39"/>
      <c r="U448" s="37"/>
    </row>
    <row r="449">
      <c r="B449" s="277"/>
      <c r="E449" s="37"/>
      <c r="F449" s="37"/>
      <c r="J449" s="131"/>
      <c r="L449" s="44"/>
      <c r="M449" s="4" t="s">
        <v>4830</v>
      </c>
      <c r="N449" s="44" t="s">
        <v>4824</v>
      </c>
      <c r="O449" s="44" t="s">
        <v>4824</v>
      </c>
      <c r="T449" s="39"/>
      <c r="U449" s="37"/>
    </row>
    <row r="450">
      <c r="B450" s="277"/>
      <c r="E450" s="37"/>
      <c r="F450" s="37"/>
      <c r="J450" s="131"/>
      <c r="L450" s="295">
        <v>7657284.0</v>
      </c>
      <c r="M450" s="4" t="s">
        <v>4830</v>
      </c>
      <c r="N450" s="44" t="s">
        <v>4830</v>
      </c>
      <c r="O450" s="44" t="s">
        <v>4830</v>
      </c>
      <c r="T450" s="39"/>
      <c r="U450" s="37"/>
    </row>
    <row r="451">
      <c r="B451" s="277"/>
      <c r="E451" s="37"/>
      <c r="F451" s="37"/>
      <c r="J451" s="131"/>
      <c r="L451" s="44"/>
      <c r="M451" s="260" t="s">
        <v>4824</v>
      </c>
      <c r="N451" s="262" t="s">
        <v>4824</v>
      </c>
      <c r="O451" s="262" t="s">
        <v>4824</v>
      </c>
      <c r="T451" s="39"/>
      <c r="U451" s="37"/>
    </row>
    <row r="452">
      <c r="B452" s="277"/>
      <c r="E452" s="37"/>
      <c r="F452" s="37"/>
      <c r="J452" s="131"/>
      <c r="L452" s="44"/>
      <c r="M452" s="260" t="s">
        <v>4824</v>
      </c>
      <c r="N452" s="262" t="s">
        <v>4824</v>
      </c>
      <c r="O452" s="262" t="s">
        <v>4824</v>
      </c>
      <c r="T452" s="39"/>
      <c r="U452" s="37"/>
    </row>
    <row r="453">
      <c r="B453" s="277"/>
      <c r="E453" s="37"/>
      <c r="F453" s="37"/>
      <c r="J453" s="131"/>
      <c r="L453" s="44"/>
      <c r="M453" s="4" t="s">
        <v>4824</v>
      </c>
      <c r="N453" s="44" t="s">
        <v>4824</v>
      </c>
      <c r="O453" s="44" t="s">
        <v>4824</v>
      </c>
      <c r="T453" s="39"/>
      <c r="U453" s="37"/>
    </row>
    <row r="454">
      <c r="B454" s="277"/>
      <c r="E454" s="37"/>
      <c r="F454" s="37"/>
      <c r="J454" s="131"/>
      <c r="L454" s="44"/>
      <c r="M454" s="4" t="s">
        <v>4830</v>
      </c>
      <c r="N454" s="44" t="s">
        <v>4824</v>
      </c>
      <c r="O454" s="44" t="s">
        <v>4824</v>
      </c>
      <c r="T454" s="39"/>
      <c r="U454" s="37"/>
    </row>
    <row r="455">
      <c r="B455" s="277"/>
      <c r="E455" s="37"/>
      <c r="F455" s="37"/>
      <c r="J455" s="131"/>
      <c r="K455" s="26" t="s">
        <v>4926</v>
      </c>
      <c r="L455" s="295">
        <v>807856.0</v>
      </c>
      <c r="M455" s="4" t="s">
        <v>4830</v>
      </c>
      <c r="N455" s="44" t="s">
        <v>4830</v>
      </c>
      <c r="O455" s="44" t="s">
        <v>4830</v>
      </c>
      <c r="T455" s="39"/>
      <c r="U455" s="37"/>
    </row>
    <row r="456">
      <c r="B456" s="277"/>
      <c r="E456" s="37"/>
      <c r="F456" s="37"/>
      <c r="J456" s="131"/>
      <c r="L456" s="295">
        <v>1.4004415E7</v>
      </c>
      <c r="M456" s="4" t="s">
        <v>4830</v>
      </c>
      <c r="N456" s="44" t="s">
        <v>4830</v>
      </c>
      <c r="O456" s="44" t="s">
        <v>4830</v>
      </c>
      <c r="T456" s="39"/>
      <c r="U456" s="37"/>
    </row>
    <row r="457">
      <c r="B457" s="277"/>
      <c r="E457" s="37"/>
      <c r="F457" s="37"/>
      <c r="J457" s="131"/>
      <c r="L457" s="44"/>
      <c r="M457" s="260" t="s">
        <v>4824</v>
      </c>
      <c r="N457" s="262" t="s">
        <v>4824</v>
      </c>
      <c r="O457" s="262" t="s">
        <v>4824</v>
      </c>
      <c r="T457" s="39"/>
      <c r="U457" s="37"/>
    </row>
    <row r="458">
      <c r="B458" s="277"/>
      <c r="E458" s="37"/>
      <c r="F458" s="37"/>
      <c r="J458" s="131"/>
      <c r="K458" s="26" t="s">
        <v>4792</v>
      </c>
      <c r="L458" s="295">
        <v>658239.0</v>
      </c>
      <c r="M458" s="260" t="s">
        <v>4830</v>
      </c>
      <c r="N458" s="262" t="s">
        <v>4824</v>
      </c>
      <c r="O458" s="262" t="s">
        <v>4824</v>
      </c>
      <c r="T458" s="39"/>
      <c r="U458" s="37"/>
    </row>
    <row r="459">
      <c r="B459" s="277"/>
      <c r="E459" s="37"/>
      <c r="F459" s="37"/>
      <c r="J459" s="131"/>
      <c r="L459" s="44"/>
      <c r="M459" s="44"/>
      <c r="N459" s="44" t="s">
        <v>4830</v>
      </c>
      <c r="O459" s="44" t="s">
        <v>4824</v>
      </c>
      <c r="T459" s="39"/>
      <c r="U459" s="37"/>
    </row>
    <row r="460">
      <c r="B460" s="277"/>
      <c r="E460" s="37"/>
      <c r="F460" s="37"/>
      <c r="J460" s="131"/>
      <c r="L460" s="44"/>
      <c r="M460" s="4" t="s">
        <v>4830</v>
      </c>
      <c r="N460" s="44"/>
      <c r="O460" s="44"/>
      <c r="T460" s="39"/>
      <c r="U460" s="37"/>
    </row>
    <row r="461">
      <c r="B461" s="277"/>
      <c r="E461" s="37"/>
      <c r="F461" s="37"/>
      <c r="J461" s="131"/>
      <c r="L461" s="295">
        <v>9308833.0</v>
      </c>
      <c r="M461" s="4" t="s">
        <v>4830</v>
      </c>
      <c r="N461" s="44" t="s">
        <v>4824</v>
      </c>
      <c r="O461" s="44" t="s">
        <v>4830</v>
      </c>
      <c r="T461" s="39"/>
      <c r="U461" s="37"/>
    </row>
    <row r="462">
      <c r="B462" s="277"/>
      <c r="E462" s="37"/>
      <c r="F462" s="37"/>
      <c r="J462" s="131"/>
      <c r="L462" s="44"/>
      <c r="M462" s="4" t="s">
        <v>4824</v>
      </c>
      <c r="N462" s="44" t="s">
        <v>4824</v>
      </c>
      <c r="O462" s="44" t="s">
        <v>4824</v>
      </c>
      <c r="T462" s="39"/>
      <c r="U462" s="37"/>
    </row>
    <row r="463">
      <c r="B463" s="277"/>
      <c r="E463" s="37"/>
      <c r="F463" s="37"/>
      <c r="J463" s="131"/>
      <c r="L463" s="44"/>
      <c r="M463" s="44"/>
      <c r="N463" s="44" t="s">
        <v>4824</v>
      </c>
      <c r="O463" s="44" t="s">
        <v>4830</v>
      </c>
      <c r="T463" s="39"/>
      <c r="U463" s="37"/>
    </row>
    <row r="464">
      <c r="B464" s="277"/>
      <c r="E464" s="37"/>
      <c r="F464" s="37"/>
      <c r="J464" s="131"/>
      <c r="L464" s="44"/>
      <c r="M464" s="260" t="s">
        <v>4824</v>
      </c>
      <c r="N464" s="262" t="s">
        <v>4824</v>
      </c>
      <c r="O464" s="262" t="s">
        <v>4824</v>
      </c>
      <c r="T464" s="39"/>
      <c r="U464" s="37"/>
    </row>
    <row r="465">
      <c r="B465" s="277"/>
      <c r="E465" s="37"/>
      <c r="F465" s="37"/>
      <c r="J465" s="131"/>
      <c r="L465" s="44"/>
      <c r="M465" s="260" t="s">
        <v>4824</v>
      </c>
      <c r="N465" s="262" t="s">
        <v>4824</v>
      </c>
      <c r="O465" s="262" t="s">
        <v>4824</v>
      </c>
      <c r="T465" s="39"/>
      <c r="U465" s="37"/>
    </row>
    <row r="466">
      <c r="B466" s="277"/>
      <c r="E466" s="37"/>
      <c r="F466" s="37"/>
      <c r="J466" s="131"/>
      <c r="L466" s="44"/>
      <c r="M466" s="44"/>
      <c r="N466" s="44" t="s">
        <v>4824</v>
      </c>
      <c r="O466" s="44" t="s">
        <v>4830</v>
      </c>
      <c r="T466" s="39"/>
      <c r="U466" s="37"/>
    </row>
    <row r="467">
      <c r="B467" s="277"/>
      <c r="E467" s="37"/>
      <c r="F467" s="37"/>
      <c r="J467" s="131"/>
      <c r="L467" s="44"/>
      <c r="M467" s="44"/>
      <c r="N467" s="44" t="s">
        <v>4824</v>
      </c>
      <c r="O467" s="44" t="s">
        <v>4824</v>
      </c>
      <c r="T467" s="39"/>
      <c r="U467" s="37"/>
    </row>
    <row r="468">
      <c r="B468" s="277"/>
      <c r="E468" s="37"/>
      <c r="F468" s="37"/>
      <c r="J468" s="131"/>
      <c r="L468" s="44"/>
      <c r="M468" s="44"/>
      <c r="N468" s="44" t="s">
        <v>5007</v>
      </c>
      <c r="O468" s="44" t="s">
        <v>4830</v>
      </c>
      <c r="T468" s="39"/>
      <c r="U468" s="37"/>
    </row>
    <row r="469">
      <c r="B469" s="277"/>
      <c r="E469" s="37"/>
      <c r="F469" s="37"/>
      <c r="J469" s="131"/>
      <c r="L469" s="295">
        <v>3550515.0</v>
      </c>
      <c r="M469" s="4" t="s">
        <v>4710</v>
      </c>
      <c r="N469" s="44" t="s">
        <v>4824</v>
      </c>
      <c r="O469" s="44" t="s">
        <v>4824</v>
      </c>
      <c r="T469" s="39"/>
      <c r="U469" s="37"/>
    </row>
    <row r="470">
      <c r="B470" s="277"/>
      <c r="E470" s="37"/>
      <c r="F470" s="37"/>
      <c r="J470" s="131"/>
      <c r="L470" s="295">
        <v>1.5539194E7</v>
      </c>
      <c r="M470" s="260" t="s">
        <v>4824</v>
      </c>
      <c r="N470" s="262" t="s">
        <v>4824</v>
      </c>
      <c r="O470" s="262" t="s">
        <v>4824</v>
      </c>
      <c r="T470" s="39"/>
      <c r="U470" s="37"/>
    </row>
    <row r="471">
      <c r="B471" s="277"/>
      <c r="E471" s="37"/>
      <c r="F471" s="37"/>
      <c r="J471" s="131"/>
      <c r="L471" s="44"/>
      <c r="M471" s="44"/>
      <c r="N471" s="44" t="s">
        <v>4824</v>
      </c>
      <c r="O471" s="44" t="s">
        <v>4830</v>
      </c>
      <c r="T471" s="39"/>
      <c r="U471" s="37"/>
    </row>
    <row r="472">
      <c r="B472" s="277"/>
      <c r="E472" s="37"/>
      <c r="F472" s="37"/>
      <c r="J472" s="131"/>
      <c r="L472" s="44"/>
      <c r="M472" s="4" t="s">
        <v>4824</v>
      </c>
      <c r="N472" s="44" t="s">
        <v>4830</v>
      </c>
      <c r="O472" s="44" t="s">
        <v>4830</v>
      </c>
      <c r="T472" s="39"/>
      <c r="U472" s="37"/>
    </row>
    <row r="473">
      <c r="B473" s="277"/>
      <c r="E473" s="37"/>
      <c r="F473" s="37"/>
      <c r="J473" s="131"/>
      <c r="L473" s="44"/>
      <c r="M473" s="44"/>
      <c r="N473" s="44" t="s">
        <v>4830</v>
      </c>
      <c r="O473" s="44" t="s">
        <v>4830</v>
      </c>
      <c r="T473" s="39"/>
      <c r="U473" s="37"/>
    </row>
    <row r="474">
      <c r="B474" s="277"/>
      <c r="E474" s="37"/>
      <c r="F474" s="37"/>
      <c r="J474" s="131"/>
      <c r="L474" s="44"/>
      <c r="M474" s="44"/>
      <c r="N474" s="44" t="s">
        <v>4824</v>
      </c>
      <c r="O474" s="44" t="s">
        <v>4824</v>
      </c>
      <c r="T474" s="39"/>
      <c r="U474" s="37"/>
    </row>
    <row r="475">
      <c r="B475" s="277"/>
      <c r="E475" s="37"/>
      <c r="F475" s="37"/>
      <c r="J475" s="131"/>
      <c r="L475" s="44"/>
      <c r="M475" s="4" t="s">
        <v>4733</v>
      </c>
      <c r="N475" s="44" t="s">
        <v>4830</v>
      </c>
      <c r="O475" s="44" t="s">
        <v>4830</v>
      </c>
      <c r="T475" s="39"/>
      <c r="U475" s="37"/>
    </row>
    <row r="476">
      <c r="B476" s="277"/>
      <c r="E476" s="37"/>
      <c r="F476" s="37"/>
      <c r="J476" s="131"/>
      <c r="L476" s="44"/>
      <c r="M476" s="4" t="s">
        <v>4824</v>
      </c>
      <c r="N476" s="44" t="s">
        <v>4824</v>
      </c>
      <c r="O476" s="44" t="s">
        <v>4824</v>
      </c>
      <c r="T476" s="39"/>
      <c r="U476" s="37"/>
    </row>
    <row r="477">
      <c r="B477" s="277"/>
      <c r="E477" s="37"/>
      <c r="F477" s="37"/>
      <c r="J477" s="131"/>
      <c r="L477" s="44"/>
      <c r="M477" s="4" t="s">
        <v>4824</v>
      </c>
      <c r="N477" s="44" t="s">
        <v>4824</v>
      </c>
      <c r="O477" s="44" t="s">
        <v>4824</v>
      </c>
      <c r="T477" s="39"/>
      <c r="U477" s="37"/>
    </row>
    <row r="478">
      <c r="B478" s="277"/>
      <c r="E478" s="37"/>
      <c r="F478" s="37"/>
      <c r="J478" s="131"/>
      <c r="L478" s="44"/>
      <c r="M478" s="4"/>
      <c r="N478" s="44" t="s">
        <v>4824</v>
      </c>
      <c r="O478" s="44" t="s">
        <v>4824</v>
      </c>
      <c r="T478" s="39"/>
      <c r="U478" s="37"/>
    </row>
    <row r="479">
      <c r="B479" s="277"/>
      <c r="E479" s="37"/>
      <c r="F479" s="37"/>
      <c r="J479" s="131"/>
      <c r="L479" s="44"/>
      <c r="M479" s="44"/>
      <c r="N479" s="44" t="s">
        <v>4830</v>
      </c>
      <c r="O479" s="44" t="s">
        <v>4830</v>
      </c>
      <c r="T479" s="39"/>
      <c r="U479" s="37"/>
    </row>
    <row r="480">
      <c r="B480" s="277"/>
      <c r="E480" s="37"/>
      <c r="F480" s="37"/>
      <c r="J480" s="131"/>
      <c r="L480" s="44"/>
      <c r="M480" s="44"/>
      <c r="N480" s="44" t="s">
        <v>4830</v>
      </c>
      <c r="O480" s="44" t="s">
        <v>4830</v>
      </c>
      <c r="T480" s="39"/>
      <c r="U480" s="37"/>
    </row>
    <row r="481">
      <c r="B481" s="277"/>
      <c r="E481" s="37"/>
      <c r="F481" s="37"/>
      <c r="J481" s="131"/>
      <c r="L481" s="295">
        <v>4684200.0</v>
      </c>
      <c r="M481" s="4" t="s">
        <v>4830</v>
      </c>
      <c r="N481" s="44" t="s">
        <v>4830</v>
      </c>
      <c r="O481" s="44" t="s">
        <v>4830</v>
      </c>
      <c r="T481" s="39"/>
      <c r="U481" s="37"/>
    </row>
    <row r="482">
      <c r="B482" s="277"/>
      <c r="E482" s="37"/>
      <c r="F482" s="37"/>
      <c r="J482" s="131"/>
      <c r="L482" s="44"/>
      <c r="M482" s="4" t="s">
        <v>4830</v>
      </c>
      <c r="N482" s="44" t="s">
        <v>4824</v>
      </c>
      <c r="O482" s="44" t="s">
        <v>4830</v>
      </c>
      <c r="T482" s="39"/>
      <c r="U482" s="37"/>
    </row>
    <row r="483">
      <c r="B483" s="277"/>
      <c r="E483" s="37"/>
      <c r="F483" s="37"/>
      <c r="J483" s="131"/>
      <c r="L483" s="44"/>
      <c r="M483" s="44"/>
      <c r="N483" s="44" t="s">
        <v>4830</v>
      </c>
      <c r="O483" s="44" t="s">
        <v>4830</v>
      </c>
      <c r="T483" s="39"/>
      <c r="U483" s="37"/>
    </row>
    <row r="484">
      <c r="B484" s="277"/>
      <c r="E484" s="37"/>
      <c r="F484" s="37"/>
      <c r="J484" s="131"/>
      <c r="L484" s="44"/>
      <c r="M484" s="4"/>
      <c r="N484" s="44" t="s">
        <v>4824</v>
      </c>
      <c r="O484" s="44" t="s">
        <v>4830</v>
      </c>
      <c r="T484" s="39"/>
      <c r="U484" s="37"/>
    </row>
    <row r="485">
      <c r="B485" s="277"/>
      <c r="E485" s="37"/>
      <c r="F485" s="37"/>
      <c r="J485" s="131"/>
      <c r="K485" s="26" t="s">
        <v>5008</v>
      </c>
      <c r="L485" s="295">
        <v>4761436.0</v>
      </c>
      <c r="M485" s="4" t="s">
        <v>4830</v>
      </c>
      <c r="N485" s="44" t="s">
        <v>4830</v>
      </c>
      <c r="O485" s="44" t="s">
        <v>4830</v>
      </c>
      <c r="T485" s="39"/>
      <c r="U485" s="37"/>
    </row>
    <row r="486">
      <c r="B486" s="277"/>
      <c r="E486" s="37"/>
      <c r="F486" s="37"/>
      <c r="J486" s="131"/>
      <c r="K486" s="26" t="s">
        <v>4926</v>
      </c>
      <c r="L486" s="295">
        <v>5103931.0</v>
      </c>
      <c r="M486" s="4" t="s">
        <v>4830</v>
      </c>
      <c r="N486" s="44" t="s">
        <v>4830</v>
      </c>
      <c r="O486" s="44" t="s">
        <v>4830</v>
      </c>
      <c r="T486" s="39"/>
      <c r="U486" s="37"/>
    </row>
    <row r="487">
      <c r="B487" s="277"/>
      <c r="E487" s="37"/>
      <c r="F487" s="37"/>
      <c r="J487" s="131"/>
      <c r="L487" s="284"/>
      <c r="M487" s="260" t="s">
        <v>4824</v>
      </c>
      <c r="N487" s="262" t="s">
        <v>4824</v>
      </c>
      <c r="O487" s="262" t="s">
        <v>4824</v>
      </c>
      <c r="T487" s="39"/>
      <c r="U487" s="37"/>
    </row>
    <row r="488">
      <c r="B488" s="277"/>
      <c r="E488" s="37"/>
      <c r="F488" s="37"/>
      <c r="J488" s="131"/>
      <c r="L488" s="295">
        <v>1.6598934E7</v>
      </c>
      <c r="M488" s="4" t="s">
        <v>4830</v>
      </c>
      <c r="N488" s="44"/>
      <c r="O488" s="44"/>
      <c r="T488" s="39"/>
      <c r="U488" s="37"/>
    </row>
    <row r="489">
      <c r="B489" s="277"/>
      <c r="E489" s="37"/>
      <c r="F489" s="37"/>
      <c r="J489" s="131"/>
      <c r="L489" s="44"/>
      <c r="M489" s="44" t="s">
        <v>4830</v>
      </c>
      <c r="N489" s="44"/>
      <c r="O489" s="44"/>
      <c r="T489" s="39"/>
      <c r="U489" s="37"/>
    </row>
    <row r="490">
      <c r="B490" s="277"/>
      <c r="E490" s="37"/>
      <c r="F490" s="37"/>
      <c r="J490" s="131"/>
      <c r="L490" s="44"/>
      <c r="M490" s="44" t="s">
        <v>4830</v>
      </c>
      <c r="N490" s="44"/>
      <c r="O490" s="44"/>
      <c r="T490" s="39"/>
      <c r="U490" s="37"/>
    </row>
    <row r="491">
      <c r="B491" s="277"/>
      <c r="E491" s="37"/>
      <c r="F491" s="37"/>
      <c r="J491" s="131"/>
      <c r="L491" s="44"/>
      <c r="M491" s="44" t="s">
        <v>4830</v>
      </c>
      <c r="N491" s="44"/>
      <c r="O491" s="44"/>
      <c r="T491" s="39"/>
      <c r="U491" s="37"/>
    </row>
    <row r="492">
      <c r="B492" s="277"/>
      <c r="E492" s="37"/>
      <c r="F492" s="37"/>
      <c r="J492" s="131"/>
      <c r="L492" s="44"/>
      <c r="M492" s="44" t="s">
        <v>4830</v>
      </c>
      <c r="N492" s="44"/>
      <c r="O492" s="44"/>
      <c r="T492" s="39"/>
      <c r="U492" s="37"/>
    </row>
    <row r="493">
      <c r="B493" s="277"/>
      <c r="E493" s="37"/>
      <c r="F493" s="37"/>
      <c r="J493" s="131"/>
      <c r="L493" s="44"/>
      <c r="M493" s="44" t="s">
        <v>4830</v>
      </c>
      <c r="N493" s="44"/>
      <c r="O493" s="44"/>
      <c r="T493" s="39"/>
      <c r="U493" s="37"/>
    </row>
    <row r="494">
      <c r="B494" s="277"/>
      <c r="E494" s="37"/>
      <c r="F494" s="37"/>
      <c r="J494" s="131"/>
      <c r="L494" s="44"/>
      <c r="M494" s="44" t="s">
        <v>4830</v>
      </c>
      <c r="N494" s="44"/>
      <c r="O494" s="44"/>
      <c r="T494" s="39"/>
      <c r="U494" s="37"/>
    </row>
    <row r="495">
      <c r="B495" s="277"/>
      <c r="E495" s="37"/>
      <c r="F495" s="37"/>
      <c r="J495" s="131"/>
      <c r="L495" s="44"/>
      <c r="M495" s="44" t="s">
        <v>4830</v>
      </c>
      <c r="N495" s="44"/>
      <c r="O495" s="44"/>
      <c r="T495" s="39"/>
      <c r="U495" s="37"/>
    </row>
    <row r="496">
      <c r="B496" s="277"/>
      <c r="E496" s="37"/>
      <c r="F496" s="37"/>
      <c r="J496" s="131"/>
      <c r="L496" s="44"/>
      <c r="M496" s="44" t="s">
        <v>4830</v>
      </c>
      <c r="N496" s="44"/>
      <c r="O496" s="44"/>
      <c r="T496" s="39"/>
      <c r="U496" s="37"/>
    </row>
    <row r="497">
      <c r="B497" s="277"/>
      <c r="E497" s="37"/>
      <c r="F497" s="37"/>
      <c r="J497" s="131"/>
      <c r="L497" s="44"/>
      <c r="M497" s="297"/>
      <c r="N497" s="44"/>
      <c r="O497" s="44"/>
      <c r="T497" s="39"/>
      <c r="U497" s="37"/>
    </row>
    <row r="498">
      <c r="B498" s="277"/>
      <c r="E498" s="37"/>
      <c r="F498" s="37"/>
      <c r="J498" s="131"/>
      <c r="L498" s="44"/>
      <c r="M498" s="44"/>
      <c r="N498" s="44"/>
      <c r="O498" s="44"/>
      <c r="T498" s="39"/>
      <c r="U498" s="37"/>
    </row>
    <row r="499">
      <c r="B499" s="277"/>
      <c r="E499" s="37"/>
      <c r="F499" s="37"/>
      <c r="J499" s="131"/>
      <c r="L499" s="44"/>
      <c r="M499" s="44" t="s">
        <v>4830</v>
      </c>
      <c r="N499" s="44"/>
      <c r="O499" s="44"/>
      <c r="T499" s="39"/>
      <c r="U499" s="37"/>
    </row>
    <row r="500">
      <c r="B500" s="277"/>
      <c r="E500" s="37"/>
      <c r="F500" s="37"/>
      <c r="J500" s="131"/>
      <c r="L500" s="44"/>
      <c r="M500" s="44" t="s">
        <v>4830</v>
      </c>
      <c r="N500" s="44"/>
      <c r="O500" s="44"/>
      <c r="T500" s="39"/>
      <c r="U500" s="37"/>
    </row>
    <row r="501">
      <c r="B501" s="277"/>
      <c r="E501" s="37"/>
      <c r="F501" s="37"/>
      <c r="J501" s="131"/>
      <c r="L501" s="44"/>
      <c r="M501" s="44" t="s">
        <v>4830</v>
      </c>
      <c r="N501" s="44"/>
      <c r="O501" s="44"/>
      <c r="T501" s="39"/>
      <c r="U501" s="37"/>
    </row>
    <row r="502">
      <c r="B502" s="277"/>
      <c r="E502" s="37"/>
      <c r="F502" s="37"/>
      <c r="J502" s="131"/>
      <c r="L502" s="44"/>
      <c r="M502" s="44"/>
      <c r="N502" s="44"/>
      <c r="O502" s="44"/>
      <c r="T502" s="39"/>
      <c r="U502" s="37"/>
    </row>
    <row r="503">
      <c r="B503" s="277"/>
      <c r="E503" s="37"/>
      <c r="F503" s="37"/>
      <c r="J503" s="131"/>
      <c r="L503" s="44"/>
      <c r="M503" s="44" t="s">
        <v>4830</v>
      </c>
      <c r="N503" s="44"/>
      <c r="O503" s="44"/>
      <c r="T503" s="39"/>
      <c r="U503" s="37"/>
    </row>
    <row r="504">
      <c r="B504" s="277"/>
      <c r="E504" s="37"/>
      <c r="F504" s="37"/>
      <c r="J504" s="131"/>
      <c r="L504" s="44"/>
      <c r="M504" s="44" t="s">
        <v>4830</v>
      </c>
      <c r="N504" s="44"/>
      <c r="O504" s="44"/>
      <c r="T504" s="39"/>
      <c r="U504" s="37"/>
    </row>
    <row r="505">
      <c r="B505" s="277"/>
      <c r="E505" s="37"/>
      <c r="F505" s="37"/>
      <c r="J505" s="131"/>
      <c r="L505" s="44"/>
      <c r="M505" s="44" t="s">
        <v>4830</v>
      </c>
      <c r="N505" s="44"/>
      <c r="O505" s="44"/>
      <c r="T505" s="39"/>
      <c r="U505" s="37"/>
    </row>
    <row r="506">
      <c r="B506" s="277"/>
      <c r="E506" s="37"/>
      <c r="F506" s="37"/>
      <c r="J506" s="131"/>
      <c r="L506" s="44"/>
      <c r="M506" s="44" t="s">
        <v>4830</v>
      </c>
      <c r="N506" s="44"/>
      <c r="O506" s="44"/>
      <c r="T506" s="39"/>
      <c r="U506" s="37"/>
    </row>
    <row r="507">
      <c r="B507" s="277"/>
      <c r="E507" s="37"/>
      <c r="F507" s="37"/>
      <c r="J507" s="131"/>
      <c r="L507" s="44"/>
      <c r="M507" s="44" t="s">
        <v>4830</v>
      </c>
      <c r="N507" s="44"/>
      <c r="O507" s="44"/>
      <c r="T507" s="39"/>
      <c r="U507" s="37"/>
    </row>
    <row r="508">
      <c r="B508" s="277"/>
      <c r="E508" s="37"/>
      <c r="F508" s="37"/>
      <c r="J508" s="131"/>
      <c r="L508" s="44"/>
      <c r="M508" s="44" t="s">
        <v>4830</v>
      </c>
      <c r="N508" s="44"/>
      <c r="O508" s="44"/>
      <c r="T508" s="39"/>
      <c r="U508" s="37"/>
    </row>
    <row r="509">
      <c r="B509" s="277"/>
      <c r="E509" s="37"/>
      <c r="F509" s="37"/>
      <c r="J509" s="131"/>
      <c r="L509" s="44"/>
      <c r="M509" s="44" t="s">
        <v>4830</v>
      </c>
      <c r="N509" s="44"/>
      <c r="O509" s="44"/>
      <c r="T509" s="39"/>
      <c r="U509" s="37"/>
    </row>
    <row r="510">
      <c r="B510" s="277"/>
      <c r="E510" s="37"/>
      <c r="F510" s="37"/>
      <c r="J510" s="131"/>
      <c r="L510" s="44"/>
      <c r="M510" s="44" t="s">
        <v>4830</v>
      </c>
      <c r="N510" s="44"/>
      <c r="O510" s="44"/>
      <c r="T510" s="39"/>
      <c r="U510" s="37"/>
    </row>
    <row r="511">
      <c r="B511" s="277"/>
      <c r="E511" s="37"/>
      <c r="F511" s="37"/>
      <c r="J511" s="131"/>
      <c r="L511" s="44"/>
      <c r="M511" s="44" t="s">
        <v>4830</v>
      </c>
      <c r="N511" s="44"/>
      <c r="O511" s="44"/>
      <c r="T511" s="39"/>
      <c r="U511" s="37"/>
    </row>
    <row r="512">
      <c r="B512" s="277"/>
      <c r="E512" s="37"/>
      <c r="F512" s="37"/>
      <c r="J512" s="131"/>
      <c r="L512" s="44"/>
      <c r="M512" s="44" t="s">
        <v>4830</v>
      </c>
      <c r="N512" s="44"/>
      <c r="O512" s="44"/>
      <c r="T512" s="39"/>
      <c r="U512" s="37"/>
    </row>
    <row r="513">
      <c r="B513" s="277"/>
      <c r="E513" s="37"/>
      <c r="F513" s="37"/>
      <c r="J513" s="131"/>
      <c r="L513" s="44"/>
      <c r="M513" s="44" t="s">
        <v>4830</v>
      </c>
      <c r="N513" s="44"/>
      <c r="O513" s="44"/>
      <c r="T513" s="39"/>
      <c r="U513" s="37"/>
    </row>
    <row r="514">
      <c r="B514" s="277"/>
      <c r="E514" s="37"/>
      <c r="F514" s="37"/>
      <c r="J514" s="131"/>
      <c r="L514" s="44"/>
      <c r="M514" s="44" t="s">
        <v>4830</v>
      </c>
      <c r="N514" s="44"/>
      <c r="O514" s="44"/>
      <c r="T514" s="39"/>
      <c r="U514" s="37"/>
    </row>
    <row r="515">
      <c r="B515" s="277"/>
      <c r="E515" s="37"/>
      <c r="F515" s="37"/>
      <c r="J515" s="131"/>
      <c r="L515" s="44"/>
      <c r="M515" s="44" t="s">
        <v>4830</v>
      </c>
      <c r="N515" s="44"/>
      <c r="O515" s="44"/>
      <c r="T515" s="39"/>
      <c r="U515" s="37"/>
    </row>
    <row r="516">
      <c r="B516" s="277"/>
      <c r="E516" s="37"/>
      <c r="F516" s="37"/>
      <c r="J516" s="131"/>
      <c r="L516" s="44"/>
      <c r="M516" s="44" t="s">
        <v>4830</v>
      </c>
      <c r="N516" s="44"/>
      <c r="O516" s="44"/>
      <c r="T516" s="39"/>
      <c r="U516" s="37"/>
    </row>
    <row r="517">
      <c r="B517" s="277"/>
      <c r="E517" s="37"/>
      <c r="F517" s="37"/>
      <c r="J517" s="131"/>
      <c r="L517" s="44"/>
      <c r="M517" s="44" t="s">
        <v>4830</v>
      </c>
      <c r="N517" s="44"/>
      <c r="O517" s="44"/>
      <c r="T517" s="39"/>
      <c r="U517" s="37"/>
    </row>
    <row r="518">
      <c r="B518" s="277"/>
      <c r="E518" s="37"/>
      <c r="F518" s="37"/>
      <c r="J518" s="131"/>
      <c r="L518" s="44"/>
      <c r="M518" s="44" t="s">
        <v>4830</v>
      </c>
      <c r="N518" s="44"/>
      <c r="O518" s="44"/>
      <c r="T518" s="39"/>
      <c r="U518" s="37"/>
    </row>
    <row r="519">
      <c r="B519" s="277"/>
      <c r="E519" s="37"/>
      <c r="F519" s="37"/>
      <c r="J519" s="131"/>
      <c r="L519" s="44"/>
      <c r="M519" s="44" t="s">
        <v>4830</v>
      </c>
      <c r="N519" s="44"/>
      <c r="O519" s="44"/>
      <c r="T519" s="39"/>
      <c r="U519" s="37"/>
    </row>
    <row r="520">
      <c r="B520" s="277"/>
      <c r="E520" s="37"/>
      <c r="F520" s="37"/>
      <c r="J520" s="131"/>
      <c r="L520" s="44"/>
      <c r="M520" s="44" t="s">
        <v>4830</v>
      </c>
      <c r="N520" s="44"/>
      <c r="O520" s="44"/>
      <c r="T520" s="39"/>
      <c r="U520" s="37"/>
    </row>
    <row r="521">
      <c r="B521" s="277"/>
      <c r="E521" s="37"/>
      <c r="F521" s="37"/>
      <c r="J521" s="131"/>
      <c r="L521" s="44"/>
      <c r="M521" s="44" t="s">
        <v>4830</v>
      </c>
      <c r="N521" s="44"/>
      <c r="O521" s="44"/>
      <c r="T521" s="39"/>
      <c r="U521" s="37"/>
    </row>
    <row r="522">
      <c r="B522" s="277"/>
      <c r="E522" s="37"/>
      <c r="F522" s="37"/>
      <c r="J522" s="131"/>
      <c r="L522" s="44"/>
      <c r="M522" s="44" t="s">
        <v>4830</v>
      </c>
      <c r="N522" s="44"/>
      <c r="O522" s="44"/>
      <c r="T522" s="39"/>
      <c r="U522" s="37"/>
    </row>
    <row r="523">
      <c r="B523" s="277"/>
      <c r="E523" s="37"/>
      <c r="F523" s="37"/>
      <c r="J523" s="131"/>
      <c r="L523" s="44"/>
      <c r="M523" s="44" t="s">
        <v>4830</v>
      </c>
      <c r="N523" s="44"/>
      <c r="O523" s="44"/>
      <c r="T523" s="39"/>
      <c r="U523" s="37"/>
    </row>
    <row r="524">
      <c r="B524" s="277"/>
      <c r="E524" s="37"/>
      <c r="F524" s="37"/>
      <c r="J524" s="131"/>
      <c r="L524" s="44"/>
      <c r="M524" s="44" t="s">
        <v>4830</v>
      </c>
      <c r="N524" s="44"/>
      <c r="O524" s="44"/>
      <c r="T524" s="39"/>
      <c r="U524" s="37"/>
    </row>
    <row r="525">
      <c r="B525" s="277"/>
      <c r="E525" s="37"/>
      <c r="F525" s="37"/>
      <c r="J525" s="131"/>
      <c r="L525" s="44"/>
      <c r="M525" s="44" t="s">
        <v>4830</v>
      </c>
      <c r="N525" s="44"/>
      <c r="O525" s="44"/>
      <c r="T525" s="39"/>
      <c r="U525" s="37"/>
    </row>
    <row r="526">
      <c r="B526" s="277"/>
      <c r="E526" s="37"/>
      <c r="F526" s="37"/>
      <c r="J526" s="131"/>
      <c r="L526" s="44"/>
      <c r="M526" s="44" t="s">
        <v>4830</v>
      </c>
      <c r="N526" s="44"/>
      <c r="O526" s="44"/>
      <c r="T526" s="39"/>
      <c r="U526" s="37"/>
    </row>
    <row r="527">
      <c r="B527" s="277"/>
      <c r="E527" s="37"/>
      <c r="F527" s="37"/>
      <c r="J527" s="131"/>
      <c r="L527" s="44"/>
      <c r="M527" s="44"/>
      <c r="N527" s="44"/>
      <c r="O527" s="44"/>
      <c r="T527" s="39"/>
      <c r="U527" s="37"/>
    </row>
    <row r="528">
      <c r="B528" s="277"/>
      <c r="E528" s="37"/>
      <c r="F528" s="37"/>
      <c r="J528" s="131"/>
      <c r="L528" s="44"/>
      <c r="M528" s="44" t="s">
        <v>4830</v>
      </c>
      <c r="N528" s="44"/>
      <c r="O528" s="44"/>
      <c r="T528" s="39"/>
      <c r="U528" s="37"/>
    </row>
    <row r="529">
      <c r="B529" s="277"/>
      <c r="E529" s="37"/>
      <c r="F529" s="37"/>
      <c r="J529" s="131"/>
      <c r="L529" s="44"/>
      <c r="M529" s="44" t="s">
        <v>4830</v>
      </c>
      <c r="N529" s="44"/>
      <c r="O529" s="44"/>
      <c r="T529" s="39"/>
      <c r="U529" s="37"/>
    </row>
    <row r="530">
      <c r="B530" s="277"/>
      <c r="E530" s="37"/>
      <c r="F530" s="37"/>
      <c r="J530" s="131"/>
      <c r="L530" s="44"/>
      <c r="M530" s="44" t="s">
        <v>4830</v>
      </c>
      <c r="N530" s="44"/>
      <c r="O530" s="44"/>
      <c r="T530" s="39"/>
      <c r="U530" s="37"/>
    </row>
    <row r="531">
      <c r="B531" s="277"/>
      <c r="E531" s="37"/>
      <c r="F531" s="37"/>
      <c r="J531" s="131"/>
      <c r="L531" s="44"/>
      <c r="M531" s="44" t="s">
        <v>4830</v>
      </c>
      <c r="N531" s="44"/>
      <c r="O531" s="44"/>
      <c r="T531" s="39"/>
      <c r="U531" s="37"/>
    </row>
    <row r="532">
      <c r="B532" s="277"/>
      <c r="E532" s="37"/>
      <c r="F532" s="37"/>
      <c r="J532" s="131"/>
      <c r="L532" s="44"/>
      <c r="M532" s="44" t="s">
        <v>4830</v>
      </c>
      <c r="N532" s="44"/>
      <c r="O532" s="44"/>
      <c r="T532" s="39"/>
      <c r="U532" s="37"/>
    </row>
    <row r="533">
      <c r="B533" s="277"/>
      <c r="E533" s="37"/>
      <c r="F533" s="37"/>
      <c r="J533" s="131"/>
      <c r="L533" s="44"/>
      <c r="M533" s="44" t="s">
        <v>4830</v>
      </c>
      <c r="N533" s="44"/>
      <c r="O533" s="44"/>
      <c r="T533" s="39"/>
      <c r="U533" s="37"/>
    </row>
    <row r="534">
      <c r="B534" s="277"/>
      <c r="E534" s="37"/>
      <c r="F534" s="37"/>
      <c r="J534" s="131"/>
      <c r="L534" s="44"/>
      <c r="M534" s="44" t="s">
        <v>4830</v>
      </c>
      <c r="N534" s="44"/>
      <c r="O534" s="44"/>
      <c r="T534" s="39"/>
      <c r="U534" s="37"/>
    </row>
    <row r="535">
      <c r="B535" s="277"/>
      <c r="E535" s="37"/>
      <c r="F535" s="37"/>
      <c r="J535" s="131"/>
      <c r="L535" s="44"/>
      <c r="M535" s="44" t="s">
        <v>4830</v>
      </c>
      <c r="N535" s="44"/>
      <c r="O535" s="44"/>
      <c r="T535" s="39"/>
      <c r="U535" s="37"/>
    </row>
    <row r="536">
      <c r="B536" s="277"/>
      <c r="E536" s="37"/>
      <c r="F536" s="37"/>
      <c r="J536" s="131"/>
      <c r="L536" s="44"/>
      <c r="M536" s="44" t="s">
        <v>4830</v>
      </c>
      <c r="N536" s="44"/>
      <c r="O536" s="44"/>
      <c r="T536" s="39"/>
      <c r="U536" s="37"/>
    </row>
    <row r="537">
      <c r="B537" s="277"/>
      <c r="E537" s="37"/>
      <c r="F537" s="37"/>
      <c r="J537" s="131"/>
      <c r="L537" s="44"/>
      <c r="M537" s="44" t="s">
        <v>4830</v>
      </c>
      <c r="N537" s="44"/>
      <c r="O537" s="44"/>
      <c r="T537" s="39"/>
      <c r="U537" s="37"/>
    </row>
    <row r="538">
      <c r="B538" s="277"/>
      <c r="E538" s="37"/>
      <c r="F538" s="37"/>
      <c r="J538" s="131"/>
      <c r="L538" s="44"/>
      <c r="M538" s="44" t="s">
        <v>4830</v>
      </c>
      <c r="N538" s="44"/>
      <c r="O538" s="44"/>
      <c r="T538" s="39"/>
      <c r="U538" s="37"/>
    </row>
    <row r="539">
      <c r="B539" s="277"/>
      <c r="E539" s="37"/>
      <c r="F539" s="37"/>
      <c r="J539" s="131"/>
      <c r="L539" s="44"/>
      <c r="M539" s="44" t="s">
        <v>4830</v>
      </c>
      <c r="N539" s="44"/>
      <c r="O539" s="44"/>
      <c r="T539" s="39"/>
      <c r="U539" s="37"/>
    </row>
    <row r="540">
      <c r="B540" s="277"/>
      <c r="E540" s="37"/>
      <c r="F540" s="37"/>
      <c r="J540" s="131"/>
      <c r="L540" s="44"/>
      <c r="M540" s="44" t="s">
        <v>4830</v>
      </c>
      <c r="N540" s="44"/>
      <c r="O540" s="44"/>
      <c r="T540" s="39"/>
      <c r="U540" s="37"/>
    </row>
    <row r="541">
      <c r="B541" s="277"/>
      <c r="E541" s="37"/>
      <c r="F541" s="37"/>
      <c r="J541" s="131"/>
      <c r="L541" s="44"/>
      <c r="M541" s="44" t="s">
        <v>4830</v>
      </c>
      <c r="N541" s="44"/>
      <c r="O541" s="44"/>
      <c r="T541" s="39"/>
      <c r="U541" s="37"/>
    </row>
    <row r="542">
      <c r="B542" s="277"/>
      <c r="E542" s="37"/>
      <c r="F542" s="37"/>
      <c r="J542" s="131"/>
      <c r="L542" s="44"/>
      <c r="M542" s="44"/>
      <c r="N542" s="44"/>
      <c r="O542" s="44"/>
      <c r="T542" s="39"/>
      <c r="U542" s="37"/>
    </row>
    <row r="543">
      <c r="B543" s="277"/>
      <c r="E543" s="37"/>
      <c r="F543" s="37"/>
      <c r="J543" s="131"/>
      <c r="L543" s="44"/>
      <c r="M543" s="44"/>
      <c r="N543" s="44"/>
      <c r="O543" s="44"/>
      <c r="T543" s="39"/>
      <c r="U543" s="37"/>
    </row>
    <row r="544">
      <c r="B544" s="277"/>
      <c r="E544" s="37"/>
      <c r="F544" s="37"/>
      <c r="J544" s="131"/>
      <c r="L544" s="44"/>
      <c r="M544" s="44" t="s">
        <v>4830</v>
      </c>
      <c r="N544" s="44"/>
      <c r="O544" s="44"/>
      <c r="T544" s="39"/>
      <c r="U544" s="37"/>
    </row>
    <row r="545">
      <c r="B545" s="277"/>
      <c r="E545" s="37"/>
      <c r="F545" s="37"/>
      <c r="J545" s="131"/>
      <c r="L545" s="44"/>
      <c r="M545" s="44" t="s">
        <v>4830</v>
      </c>
      <c r="N545" s="44"/>
      <c r="O545" s="44"/>
      <c r="T545" s="39"/>
      <c r="U545" s="37"/>
    </row>
    <row r="546">
      <c r="B546" s="277"/>
      <c r="E546" s="37"/>
      <c r="F546" s="37"/>
      <c r="J546" s="131"/>
      <c r="L546" s="44"/>
      <c r="M546" s="44" t="s">
        <v>4830</v>
      </c>
      <c r="N546" s="44"/>
      <c r="O546" s="44"/>
      <c r="T546" s="39"/>
      <c r="U546" s="37"/>
    </row>
    <row r="547">
      <c r="B547" s="277"/>
      <c r="E547" s="37"/>
      <c r="F547" s="37"/>
      <c r="J547" s="131"/>
      <c r="L547" s="44"/>
      <c r="M547" s="44" t="s">
        <v>4830</v>
      </c>
      <c r="N547" s="44"/>
      <c r="O547" s="44"/>
      <c r="T547" s="39"/>
      <c r="U547" s="37"/>
    </row>
    <row r="548">
      <c r="B548" s="277"/>
      <c r="E548" s="37"/>
      <c r="F548" s="37"/>
      <c r="J548" s="131"/>
      <c r="L548" s="44"/>
      <c r="M548" s="44" t="s">
        <v>4830</v>
      </c>
      <c r="N548" s="44"/>
      <c r="O548" s="44"/>
      <c r="T548" s="39"/>
      <c r="U548" s="37"/>
    </row>
    <row r="549">
      <c r="B549" s="277"/>
      <c r="E549" s="37"/>
      <c r="F549" s="37"/>
      <c r="J549" s="131"/>
      <c r="L549" s="44"/>
      <c r="M549" s="44" t="s">
        <v>4830</v>
      </c>
      <c r="N549" s="44"/>
      <c r="O549" s="44"/>
      <c r="T549" s="39"/>
      <c r="U549" s="37"/>
    </row>
    <row r="550">
      <c r="B550" s="277"/>
      <c r="E550" s="37"/>
      <c r="F550" s="37"/>
      <c r="J550" s="131"/>
      <c r="L550" s="44"/>
      <c r="M550" s="44" t="s">
        <v>4830</v>
      </c>
      <c r="N550" s="44"/>
      <c r="O550" s="44"/>
      <c r="T550" s="39"/>
      <c r="U550" s="37"/>
    </row>
    <row r="551">
      <c r="B551" s="277"/>
      <c r="E551" s="37"/>
      <c r="F551" s="37"/>
      <c r="J551" s="131"/>
      <c r="L551" s="44"/>
      <c r="M551" s="44" t="s">
        <v>4830</v>
      </c>
      <c r="N551" s="44"/>
      <c r="O551" s="44"/>
      <c r="T551" s="39"/>
      <c r="U551" s="37"/>
    </row>
    <row r="552">
      <c r="B552" s="277"/>
      <c r="E552" s="37"/>
      <c r="F552" s="37"/>
      <c r="J552" s="131"/>
      <c r="L552" s="44"/>
      <c r="M552" s="297"/>
      <c r="N552" s="44"/>
      <c r="O552" s="44"/>
      <c r="T552" s="39"/>
      <c r="U552" s="37"/>
    </row>
    <row r="553">
      <c r="B553" s="277"/>
      <c r="E553" s="37"/>
      <c r="F553" s="37"/>
      <c r="J553" s="131"/>
      <c r="L553" s="44"/>
      <c r="M553" s="298" t="s">
        <v>2778</v>
      </c>
      <c r="N553" s="44"/>
      <c r="O553" s="44"/>
      <c r="T553" s="39"/>
      <c r="U553" s="37"/>
    </row>
    <row r="554">
      <c r="B554" s="277"/>
      <c r="E554" s="37"/>
      <c r="F554" s="37"/>
      <c r="J554" s="131"/>
      <c r="L554" s="44"/>
      <c r="M554" s="298" t="s">
        <v>2784</v>
      </c>
      <c r="N554" s="44"/>
      <c r="O554" s="44"/>
      <c r="T554" s="39"/>
      <c r="U554" s="37"/>
    </row>
    <row r="555">
      <c r="B555" s="277"/>
      <c r="E555" s="37"/>
      <c r="F555" s="37"/>
      <c r="J555" s="131"/>
      <c r="L555" s="44"/>
      <c r="M555" s="44"/>
      <c r="N555" s="44"/>
      <c r="O555" s="44"/>
      <c r="T555" s="39"/>
      <c r="U555" s="37"/>
    </row>
    <row r="556">
      <c r="A556" s="8"/>
      <c r="B556" s="277"/>
      <c r="C556" s="299"/>
      <c r="E556" s="37"/>
      <c r="F556" s="300"/>
      <c r="J556" s="131"/>
      <c r="L556" s="44"/>
      <c r="M556" s="298" t="s">
        <v>2795</v>
      </c>
      <c r="N556" s="44"/>
      <c r="O556" s="44"/>
      <c r="T556" s="39"/>
      <c r="U556" s="37"/>
    </row>
    <row r="557">
      <c r="A557" s="301"/>
      <c r="B557" s="302"/>
      <c r="C557" s="303"/>
      <c r="D557" s="71"/>
      <c r="E557" s="72"/>
      <c r="F557" s="102"/>
      <c r="G557" s="68"/>
      <c r="H557" s="68"/>
      <c r="I557" s="68"/>
      <c r="J557" s="304"/>
      <c r="L557" s="44"/>
      <c r="M557" s="298" t="s">
        <v>2800</v>
      </c>
      <c r="N557" s="44"/>
      <c r="O557" s="44"/>
      <c r="P557" s="305"/>
      <c r="R557" s="73"/>
      <c r="S557" s="74"/>
      <c r="T557" s="92"/>
      <c r="U557" s="102"/>
      <c r="V557" s="77"/>
      <c r="W557" s="77"/>
      <c r="X557" s="77"/>
    </row>
    <row r="558">
      <c r="A558" s="68"/>
      <c r="B558" s="302"/>
      <c r="C558" s="303"/>
      <c r="D558" s="71"/>
      <c r="E558" s="72"/>
      <c r="F558" s="102"/>
      <c r="G558" s="68"/>
      <c r="H558" s="68"/>
      <c r="I558" s="68"/>
      <c r="J558" s="304"/>
      <c r="L558" s="44"/>
      <c r="M558" s="298" t="s">
        <v>2807</v>
      </c>
      <c r="N558" s="44"/>
      <c r="O558" s="44"/>
      <c r="P558" s="305"/>
      <c r="R558" s="73"/>
      <c r="S558" s="74"/>
      <c r="T558" s="92"/>
      <c r="U558" s="102"/>
      <c r="V558" s="77"/>
      <c r="W558" s="77"/>
      <c r="X558" s="77"/>
    </row>
    <row r="559">
      <c r="A559" s="68"/>
      <c r="B559" s="302"/>
      <c r="C559" s="68"/>
      <c r="D559" s="71"/>
      <c r="E559" s="72"/>
      <c r="F559" s="102"/>
      <c r="G559" s="73"/>
      <c r="H559" s="68"/>
      <c r="I559" s="73"/>
      <c r="J559" s="304"/>
      <c r="L559" s="44"/>
      <c r="M559" s="44"/>
      <c r="N559" s="44"/>
      <c r="O559" s="44"/>
      <c r="P559" s="305"/>
      <c r="R559" s="68"/>
      <c r="S559" s="71"/>
      <c r="T559" s="77"/>
      <c r="U559" s="72"/>
      <c r="V559" s="77"/>
      <c r="W559" s="77"/>
      <c r="X559" s="77"/>
    </row>
    <row r="560">
      <c r="A560" s="68"/>
      <c r="B560" s="302"/>
      <c r="C560" s="86"/>
      <c r="D560" s="71"/>
      <c r="E560" s="306"/>
      <c r="F560" s="102"/>
      <c r="G560" s="68"/>
      <c r="H560" s="68"/>
      <c r="I560" s="68"/>
      <c r="J560" s="304"/>
      <c r="L560" s="44"/>
      <c r="M560" s="298" t="s">
        <v>2817</v>
      </c>
      <c r="N560" s="44"/>
      <c r="O560" s="44"/>
      <c r="P560" s="77"/>
      <c r="R560" s="68"/>
      <c r="S560" s="71"/>
      <c r="T560" s="77"/>
      <c r="U560" s="72"/>
      <c r="V560" s="92"/>
      <c r="W560" s="77"/>
      <c r="X560" s="77"/>
    </row>
    <row r="561">
      <c r="A561" s="68"/>
      <c r="B561" s="302"/>
      <c r="C561" s="86"/>
      <c r="D561" s="71"/>
      <c r="E561" s="102"/>
      <c r="F561" s="102"/>
      <c r="G561" s="68"/>
      <c r="H561" s="68"/>
      <c r="I561" s="68"/>
      <c r="J561" s="304"/>
      <c r="L561" s="44"/>
      <c r="M561" s="298" t="s">
        <v>2823</v>
      </c>
      <c r="N561" s="44"/>
      <c r="O561" s="44"/>
      <c r="P561" s="77"/>
      <c r="R561" s="68"/>
      <c r="S561" s="71"/>
      <c r="T561" s="307"/>
      <c r="U561" s="72"/>
      <c r="V561" s="77"/>
      <c r="W561" s="77"/>
      <c r="X561" s="77"/>
    </row>
    <row r="562">
      <c r="A562" s="68"/>
      <c r="B562" s="302"/>
      <c r="C562" s="86"/>
      <c r="D562" s="71"/>
      <c r="E562" s="102"/>
      <c r="F562" s="102"/>
      <c r="G562" s="68"/>
      <c r="H562" s="68"/>
      <c r="I562" s="68"/>
      <c r="J562" s="304"/>
      <c r="L562" s="44"/>
      <c r="M562" s="298" t="s">
        <v>2828</v>
      </c>
      <c r="N562" s="44"/>
      <c r="O562" s="44"/>
      <c r="P562" s="77"/>
      <c r="R562" s="68"/>
      <c r="S562" s="71"/>
      <c r="T562" s="68"/>
      <c r="U562" s="72"/>
      <c r="V562" s="77"/>
      <c r="W562" s="77"/>
      <c r="X562" s="77"/>
    </row>
    <row r="563">
      <c r="A563" s="68"/>
      <c r="B563" s="302"/>
      <c r="C563" s="86"/>
      <c r="D563" s="68"/>
      <c r="E563" s="72"/>
      <c r="F563" s="102"/>
      <c r="G563" s="68"/>
      <c r="H563" s="68"/>
      <c r="I563" s="68"/>
      <c r="J563" s="304"/>
      <c r="L563" s="44"/>
      <c r="M563" s="298" t="s">
        <v>2834</v>
      </c>
      <c r="N563" s="44"/>
      <c r="O563" s="44"/>
      <c r="P563" s="77"/>
      <c r="R563" s="68"/>
      <c r="S563" s="68"/>
      <c r="T563" s="77"/>
      <c r="U563" s="72"/>
      <c r="V563" s="92"/>
      <c r="W563" s="77"/>
      <c r="X563" s="77"/>
    </row>
    <row r="564">
      <c r="A564" s="106"/>
      <c r="B564" s="302"/>
      <c r="C564" s="68"/>
      <c r="D564" s="71"/>
      <c r="E564" s="102"/>
      <c r="F564" s="102"/>
      <c r="G564" s="71"/>
      <c r="H564" s="68"/>
      <c r="I564" s="68"/>
      <c r="J564" s="304"/>
      <c r="L564" s="44"/>
      <c r="M564" s="308" t="s">
        <v>2840</v>
      </c>
      <c r="N564" s="44"/>
      <c r="O564" s="44"/>
      <c r="P564" s="77"/>
      <c r="R564" s="68"/>
      <c r="S564" s="71"/>
      <c r="T564" s="307"/>
      <c r="U564" s="72"/>
      <c r="V564" s="77"/>
      <c r="W564" s="77"/>
      <c r="X564" s="77"/>
    </row>
    <row r="565">
      <c r="A565" s="68"/>
      <c r="B565" s="302"/>
      <c r="C565" s="73"/>
      <c r="D565" s="68"/>
      <c r="E565" s="72"/>
      <c r="F565" s="102"/>
      <c r="G565" s="68"/>
      <c r="H565" s="68"/>
      <c r="I565" s="68"/>
      <c r="J565" s="304"/>
      <c r="L565" s="44"/>
      <c r="M565" s="298" t="s">
        <v>2846</v>
      </c>
      <c r="N565" s="44"/>
      <c r="O565" s="44"/>
      <c r="P565" s="77"/>
      <c r="R565" s="68"/>
      <c r="S565" s="68"/>
      <c r="T565" s="77"/>
      <c r="U565" s="72"/>
      <c r="V565" s="92"/>
      <c r="W565" s="77"/>
      <c r="X565" s="77"/>
    </row>
    <row r="566">
      <c r="A566" s="68"/>
      <c r="B566" s="302"/>
      <c r="C566" s="68"/>
      <c r="D566" s="71"/>
      <c r="E566" s="102"/>
      <c r="F566" s="102"/>
      <c r="G566" s="68"/>
      <c r="H566" s="68"/>
      <c r="I566" s="68"/>
      <c r="J566" s="304"/>
      <c r="L566" s="44"/>
      <c r="M566" s="298" t="s">
        <v>2851</v>
      </c>
      <c r="N566" s="44"/>
      <c r="O566" s="44"/>
      <c r="P566" s="77"/>
      <c r="R566" s="68"/>
      <c r="S566" s="92"/>
      <c r="T566" s="92"/>
      <c r="U566" s="72"/>
      <c r="V566" s="77"/>
      <c r="W566" s="77"/>
      <c r="X566" s="77"/>
    </row>
    <row r="567">
      <c r="A567" s="68"/>
      <c r="B567" s="302"/>
      <c r="C567" s="86"/>
      <c r="D567" s="71"/>
      <c r="E567" s="102"/>
      <c r="F567" s="102"/>
      <c r="G567" s="68"/>
      <c r="H567" s="68"/>
      <c r="I567" s="68"/>
      <c r="J567" s="304"/>
      <c r="L567" s="44"/>
      <c r="M567" s="298" t="s">
        <v>2857</v>
      </c>
      <c r="N567" s="44"/>
      <c r="O567" s="44"/>
      <c r="P567" s="77"/>
      <c r="R567" s="68"/>
      <c r="S567" s="71"/>
      <c r="T567" s="77"/>
      <c r="U567" s="72"/>
      <c r="V567" s="77"/>
      <c r="W567" s="77"/>
      <c r="X567" s="77"/>
    </row>
    <row r="568">
      <c r="A568" s="68"/>
      <c r="B568" s="302"/>
      <c r="C568" s="68"/>
      <c r="D568" s="71"/>
      <c r="E568" s="102"/>
      <c r="F568" s="102"/>
      <c r="G568" s="71"/>
      <c r="H568" s="68"/>
      <c r="I568" s="68"/>
      <c r="J568" s="304"/>
      <c r="L568" s="44"/>
      <c r="M568" s="298" t="s">
        <v>2863</v>
      </c>
      <c r="N568" s="44"/>
      <c r="O568" s="44"/>
      <c r="P568" s="77"/>
      <c r="R568" s="68"/>
      <c r="S568" s="71"/>
      <c r="T568" s="92"/>
      <c r="U568" s="306"/>
      <c r="V568" s="77"/>
      <c r="W568" s="77"/>
      <c r="X568" s="77"/>
    </row>
    <row r="569">
      <c r="A569" s="68"/>
      <c r="B569" s="302"/>
      <c r="C569" s="68"/>
      <c r="D569" s="71"/>
      <c r="E569" s="306"/>
      <c r="F569" s="102"/>
      <c r="G569" s="68"/>
      <c r="H569" s="68"/>
      <c r="I569" s="68"/>
      <c r="J569" s="304"/>
      <c r="L569" s="44"/>
      <c r="M569" s="298" t="s">
        <v>2868</v>
      </c>
      <c r="N569" s="44"/>
      <c r="O569" s="44"/>
      <c r="P569" s="77"/>
      <c r="R569" s="68"/>
      <c r="S569" s="71"/>
      <c r="T569" s="92"/>
      <c r="U569" s="102"/>
      <c r="V569" s="77"/>
      <c r="W569" s="77"/>
      <c r="X569" s="77"/>
    </row>
    <row r="570">
      <c r="A570" s="68"/>
      <c r="B570" s="302"/>
      <c r="C570" s="68"/>
      <c r="D570" s="71"/>
      <c r="E570" s="102"/>
      <c r="F570" s="102"/>
      <c r="G570" s="68"/>
      <c r="H570" s="68"/>
      <c r="I570" s="68"/>
      <c r="J570" s="304"/>
      <c r="L570" s="44"/>
      <c r="M570" s="298" t="s">
        <v>2874</v>
      </c>
      <c r="N570" s="44"/>
      <c r="O570" s="44"/>
      <c r="P570" s="77"/>
      <c r="R570" s="77"/>
      <c r="S570" s="68"/>
      <c r="T570" s="307"/>
      <c r="U570" s="102"/>
      <c r="V570" s="77"/>
      <c r="W570" s="77"/>
      <c r="X570" s="77"/>
    </row>
    <row r="571">
      <c r="A571" s="68"/>
      <c r="B571" s="302"/>
      <c r="C571" s="86"/>
      <c r="D571" s="71"/>
      <c r="E571" s="102"/>
      <c r="F571" s="102"/>
      <c r="G571" s="68"/>
      <c r="H571" s="68"/>
      <c r="I571" s="68"/>
      <c r="J571" s="304"/>
      <c r="L571" s="44"/>
      <c r="M571" s="44"/>
      <c r="N571" s="44"/>
      <c r="O571" s="44"/>
      <c r="P571" s="77"/>
      <c r="R571" s="77"/>
      <c r="S571" s="68"/>
      <c r="T571" s="71"/>
      <c r="U571" s="102"/>
      <c r="V571" s="77"/>
      <c r="W571" s="77"/>
      <c r="X571" s="77"/>
    </row>
    <row r="572">
      <c r="A572" s="68"/>
      <c r="B572" s="309"/>
      <c r="C572" s="68"/>
      <c r="D572" s="68"/>
      <c r="E572" s="72"/>
      <c r="F572" s="72"/>
      <c r="G572" s="68"/>
      <c r="H572" s="68"/>
      <c r="I572" s="68"/>
      <c r="J572" s="304"/>
      <c r="L572" s="44"/>
      <c r="M572" s="298" t="s">
        <v>2884</v>
      </c>
      <c r="N572" s="44"/>
      <c r="O572" s="44"/>
      <c r="P572" s="77"/>
      <c r="R572" s="68"/>
      <c r="S572" s="73"/>
      <c r="T572" s="77"/>
      <c r="U572" s="72"/>
      <c r="V572" s="92"/>
      <c r="W572" s="77"/>
      <c r="X572" s="77"/>
    </row>
    <row r="573">
      <c r="A573" s="310"/>
      <c r="B573" s="302"/>
      <c r="C573" s="92"/>
      <c r="D573" s="71"/>
      <c r="E573" s="72"/>
      <c r="F573" s="102"/>
      <c r="G573" s="77"/>
      <c r="H573" s="77"/>
      <c r="I573" s="77"/>
      <c r="J573" s="311"/>
      <c r="L573" s="44"/>
      <c r="M573" s="298" t="s">
        <v>2892</v>
      </c>
      <c r="N573" s="44"/>
      <c r="O573" s="44"/>
      <c r="P573" s="77"/>
      <c r="R573" s="77"/>
      <c r="S573" s="77"/>
      <c r="T573" s="77"/>
      <c r="U573" s="72"/>
      <c r="V573" s="77"/>
      <c r="W573" s="77"/>
      <c r="X573" s="77"/>
    </row>
    <row r="574">
      <c r="A574" s="312"/>
      <c r="B574" s="302"/>
      <c r="C574" s="313"/>
      <c r="D574" s="77"/>
      <c r="E574" s="72"/>
      <c r="F574" s="102"/>
      <c r="G574" s="77"/>
      <c r="H574" s="77"/>
      <c r="I574" s="77"/>
      <c r="J574" s="311"/>
      <c r="L574" s="44"/>
      <c r="M574" s="298" t="s">
        <v>2899</v>
      </c>
      <c r="N574" s="44"/>
      <c r="O574" s="44"/>
      <c r="P574" s="77"/>
      <c r="R574" s="77"/>
      <c r="S574" s="77"/>
      <c r="T574" s="77"/>
      <c r="U574" s="72"/>
      <c r="V574" s="77"/>
      <c r="W574" s="77"/>
      <c r="X574" s="77"/>
    </row>
    <row r="575">
      <c r="A575" s="98"/>
      <c r="B575" s="309"/>
      <c r="C575" s="68"/>
      <c r="D575" s="71"/>
      <c r="E575" s="72"/>
      <c r="F575" s="72"/>
      <c r="G575" s="71"/>
      <c r="H575" s="68"/>
      <c r="I575" s="68"/>
      <c r="J575" s="314"/>
      <c r="L575" s="44"/>
      <c r="M575" s="298" t="s">
        <v>2905</v>
      </c>
      <c r="N575" s="44"/>
      <c r="O575" s="44"/>
      <c r="P575" s="77"/>
      <c r="R575" s="68"/>
      <c r="S575" s="71"/>
      <c r="T575" s="77"/>
      <c r="U575" s="72"/>
      <c r="V575" s="77"/>
      <c r="W575" s="77"/>
      <c r="X575" s="77"/>
    </row>
    <row r="576">
      <c r="A576" s="68"/>
      <c r="B576" s="302"/>
      <c r="C576" s="73"/>
      <c r="D576" s="71"/>
      <c r="E576" s="102"/>
      <c r="F576" s="102"/>
      <c r="G576" s="68"/>
      <c r="H576" s="68"/>
      <c r="I576" s="68"/>
      <c r="J576" s="304"/>
      <c r="L576" s="44"/>
      <c r="M576" s="44"/>
      <c r="N576" s="44"/>
      <c r="O576" s="44"/>
      <c r="P576" s="77"/>
      <c r="R576" s="68"/>
      <c r="S576" s="71"/>
      <c r="T576" s="77"/>
      <c r="U576" s="72"/>
      <c r="V576" s="77"/>
      <c r="W576" s="77"/>
      <c r="X576" s="77"/>
    </row>
    <row r="577">
      <c r="A577" s="68"/>
      <c r="B577" s="302"/>
      <c r="C577" s="92"/>
      <c r="D577" s="71"/>
      <c r="E577" s="72"/>
      <c r="F577" s="102"/>
      <c r="G577" s="71"/>
      <c r="H577" s="68"/>
      <c r="I577" s="68"/>
      <c r="J577" s="304"/>
      <c r="L577" s="44"/>
      <c r="M577" s="298" t="s">
        <v>2917</v>
      </c>
      <c r="N577" s="44"/>
      <c r="O577" s="44"/>
      <c r="P577" s="305"/>
      <c r="R577" s="68"/>
      <c r="S577" s="71"/>
      <c r="T577" s="77"/>
      <c r="U577" s="72"/>
      <c r="V577" s="77"/>
      <c r="W577" s="77"/>
      <c r="X577" s="77"/>
    </row>
    <row r="578">
      <c r="A578" s="68"/>
      <c r="B578" s="302"/>
      <c r="C578" s="68"/>
      <c r="D578" s="71"/>
      <c r="E578" s="72"/>
      <c r="F578" s="102"/>
      <c r="G578" s="100"/>
      <c r="H578" s="71"/>
      <c r="I578" s="68"/>
      <c r="J578" s="304"/>
      <c r="L578" s="44"/>
      <c r="M578" s="298" t="s">
        <v>2921</v>
      </c>
      <c r="N578" s="44"/>
      <c r="O578" s="44"/>
      <c r="P578" s="315"/>
      <c r="R578" s="68"/>
      <c r="S578" s="92"/>
      <c r="T578" s="77"/>
      <c r="U578" s="72"/>
      <c r="V578" s="77"/>
      <c r="W578" s="77"/>
      <c r="X578" s="77"/>
    </row>
    <row r="579">
      <c r="A579" s="68"/>
      <c r="B579" s="302"/>
      <c r="C579" s="73"/>
      <c r="D579" s="68"/>
      <c r="E579" s="102"/>
      <c r="F579" s="102"/>
      <c r="G579" s="77"/>
      <c r="H579" s="77"/>
      <c r="I579" s="68"/>
      <c r="J579" s="304"/>
      <c r="L579" s="44"/>
      <c r="M579" s="298" t="s">
        <v>2927</v>
      </c>
      <c r="N579" s="44"/>
      <c r="O579" s="44"/>
      <c r="P579" s="77"/>
      <c r="R579" s="68"/>
      <c r="S579" s="73"/>
      <c r="T579" s="92"/>
      <c r="U579" s="72"/>
      <c r="V579" s="92"/>
      <c r="W579" s="77"/>
      <c r="X579" s="77"/>
    </row>
    <row r="580">
      <c r="A580" s="68"/>
      <c r="B580" s="302"/>
      <c r="C580" s="73"/>
      <c r="D580" s="71"/>
      <c r="E580" s="72"/>
      <c r="F580" s="102"/>
      <c r="G580" s="71"/>
      <c r="H580" s="68"/>
      <c r="I580" s="68"/>
      <c r="J580" s="304"/>
      <c r="L580" s="44"/>
      <c r="M580" s="298" t="s">
        <v>2933</v>
      </c>
      <c r="N580" s="44"/>
      <c r="O580" s="44"/>
      <c r="P580" s="77"/>
      <c r="R580" s="68"/>
      <c r="S580" s="73"/>
      <c r="T580" s="77"/>
      <c r="U580" s="102"/>
      <c r="V580" s="77"/>
      <c r="W580" s="77"/>
      <c r="X580" s="77"/>
    </row>
    <row r="581">
      <c r="A581" s="68"/>
      <c r="B581" s="302"/>
      <c r="C581" s="68"/>
      <c r="D581" s="71"/>
      <c r="E581" s="102"/>
      <c r="F581" s="102"/>
      <c r="G581" s="68"/>
      <c r="H581" s="68"/>
      <c r="I581" s="68"/>
      <c r="J581" s="304"/>
      <c r="L581" s="44"/>
      <c r="M581" s="298" t="s">
        <v>2939</v>
      </c>
      <c r="N581" s="44"/>
      <c r="O581" s="44"/>
      <c r="P581" s="77"/>
      <c r="R581" s="68"/>
      <c r="S581" s="71"/>
      <c r="T581" s="77"/>
      <c r="U581" s="72"/>
      <c r="V581" s="77"/>
      <c r="W581" s="77"/>
      <c r="X581" s="77"/>
    </row>
    <row r="582">
      <c r="A582" s="68"/>
      <c r="B582" s="302"/>
      <c r="C582" s="68"/>
      <c r="D582" s="71"/>
      <c r="E582" s="72"/>
      <c r="F582" s="102"/>
      <c r="G582" s="71"/>
      <c r="H582" s="68"/>
      <c r="I582" s="68"/>
      <c r="J582" s="304"/>
      <c r="L582" s="44"/>
      <c r="M582" s="298" t="s">
        <v>2945</v>
      </c>
      <c r="N582" s="44"/>
      <c r="O582" s="44"/>
      <c r="P582" s="77"/>
      <c r="R582" s="68"/>
      <c r="S582" s="71"/>
      <c r="T582" s="92"/>
      <c r="U582" s="306"/>
      <c r="V582" s="77"/>
      <c r="W582" s="77"/>
      <c r="X582" s="77"/>
    </row>
    <row r="583">
      <c r="A583" s="68"/>
      <c r="B583" s="302"/>
      <c r="C583" s="68"/>
      <c r="D583" s="71"/>
      <c r="E583" s="72"/>
      <c r="F583" s="102"/>
      <c r="G583" s="68"/>
      <c r="H583" s="68"/>
      <c r="I583" s="68"/>
      <c r="J583" s="304"/>
      <c r="L583" s="44"/>
      <c r="M583" s="298" t="s">
        <v>2952</v>
      </c>
      <c r="N583" s="44"/>
      <c r="O583" s="44"/>
      <c r="P583" s="77"/>
      <c r="R583" s="68"/>
      <c r="S583" s="73"/>
      <c r="T583" s="77"/>
      <c r="U583" s="72"/>
      <c r="V583" s="77"/>
      <c r="W583" s="77"/>
      <c r="X583" s="77"/>
    </row>
    <row r="584">
      <c r="A584" s="68"/>
      <c r="B584" s="309"/>
      <c r="C584" s="68"/>
      <c r="D584" s="68"/>
      <c r="E584" s="72"/>
      <c r="F584" s="72"/>
      <c r="G584" s="68"/>
      <c r="H584" s="68"/>
      <c r="I584" s="68"/>
      <c r="J584" s="304"/>
      <c r="L584" s="44"/>
      <c r="M584" s="298" t="s">
        <v>2958</v>
      </c>
      <c r="N584" s="44"/>
      <c r="O584" s="44"/>
      <c r="P584" s="77"/>
      <c r="R584" s="68"/>
      <c r="S584" s="71"/>
      <c r="T584" s="77"/>
      <c r="U584" s="72"/>
      <c r="V584" s="92"/>
      <c r="W584" s="77"/>
      <c r="X584" s="77"/>
    </row>
    <row r="585">
      <c r="A585" s="68"/>
      <c r="B585" s="302"/>
      <c r="C585" s="104"/>
      <c r="D585" s="68"/>
      <c r="E585" s="72"/>
      <c r="F585" s="102"/>
      <c r="G585" s="68"/>
      <c r="H585" s="68"/>
      <c r="I585" s="68"/>
      <c r="J585" s="316"/>
      <c r="L585" s="282"/>
      <c r="M585" s="317" t="s">
        <v>2964</v>
      </c>
      <c r="N585" s="282"/>
      <c r="O585" s="282"/>
      <c r="P585" s="77"/>
      <c r="R585" s="68"/>
      <c r="S585" s="68"/>
      <c r="T585" s="77"/>
      <c r="U585" s="72"/>
      <c r="V585" s="92"/>
      <c r="W585" s="77"/>
      <c r="X585" s="77"/>
    </row>
    <row r="586">
      <c r="A586" s="68"/>
      <c r="B586" s="302"/>
      <c r="C586" s="73"/>
      <c r="D586" s="68"/>
      <c r="E586" s="102"/>
      <c r="F586" s="102"/>
      <c r="G586" s="68"/>
      <c r="H586" s="68"/>
      <c r="I586" s="68"/>
      <c r="J586" s="304"/>
      <c r="L586" s="44"/>
      <c r="M586" s="298" t="s">
        <v>2969</v>
      </c>
      <c r="N586" s="44"/>
      <c r="O586" s="44"/>
      <c r="P586" s="77"/>
      <c r="R586" s="68"/>
      <c r="S586" s="68"/>
      <c r="T586" s="92"/>
      <c r="U586" s="72"/>
      <c r="V586" s="77"/>
      <c r="W586" s="77"/>
      <c r="X586" s="77"/>
    </row>
    <row r="587">
      <c r="A587" s="68"/>
      <c r="B587" s="302"/>
      <c r="C587" s="86"/>
      <c r="D587" s="68"/>
      <c r="E587" s="72"/>
      <c r="F587" s="102"/>
      <c r="G587" s="73"/>
      <c r="H587" s="68"/>
      <c r="I587" s="68"/>
      <c r="J587" s="304"/>
      <c r="L587" s="44"/>
      <c r="M587" s="44"/>
      <c r="N587" s="44"/>
      <c r="O587" s="44"/>
      <c r="P587" s="77"/>
      <c r="R587" s="68"/>
      <c r="S587" s="68"/>
      <c r="T587" s="77"/>
      <c r="U587" s="72"/>
      <c r="V587" s="92"/>
      <c r="W587" s="77"/>
      <c r="X587" s="77"/>
    </row>
    <row r="588">
      <c r="A588" s="106"/>
      <c r="B588" s="302"/>
      <c r="C588" s="68"/>
      <c r="D588" s="68"/>
      <c r="E588" s="102"/>
      <c r="F588" s="102"/>
      <c r="G588" s="68"/>
      <c r="H588" s="68"/>
      <c r="I588" s="68"/>
      <c r="J588" s="304"/>
      <c r="L588" s="44"/>
      <c r="M588" s="298" t="s">
        <v>2980</v>
      </c>
      <c r="N588" s="44"/>
      <c r="O588" s="44"/>
      <c r="P588" s="77"/>
      <c r="R588" s="68"/>
      <c r="S588" s="68"/>
      <c r="T588" s="77"/>
      <c r="U588" s="72"/>
      <c r="V588" s="77"/>
      <c r="W588" s="77"/>
      <c r="X588" s="77"/>
    </row>
    <row r="589">
      <c r="A589" s="68"/>
      <c r="B589" s="302"/>
      <c r="C589" s="68"/>
      <c r="D589" s="68"/>
      <c r="E589" s="72"/>
      <c r="F589" s="102"/>
      <c r="G589" s="68"/>
      <c r="H589" s="68"/>
      <c r="I589" s="68"/>
      <c r="J589" s="304"/>
      <c r="L589" s="44"/>
      <c r="M589" s="298" t="s">
        <v>2986</v>
      </c>
      <c r="N589" s="44"/>
      <c r="O589" s="44"/>
      <c r="P589" s="77"/>
      <c r="R589" s="68"/>
      <c r="S589" s="73"/>
      <c r="T589" s="77"/>
      <c r="U589" s="72"/>
      <c r="V589" s="77"/>
      <c r="W589" s="77"/>
      <c r="X589" s="77"/>
    </row>
    <row r="590">
      <c r="A590" s="68"/>
      <c r="B590" s="302"/>
      <c r="C590" s="73"/>
      <c r="D590" s="68"/>
      <c r="E590" s="72"/>
      <c r="F590" s="102"/>
      <c r="G590" s="92"/>
      <c r="H590" s="77"/>
      <c r="I590" s="73"/>
      <c r="J590" s="304"/>
      <c r="L590" s="44"/>
      <c r="M590" s="298" t="s">
        <v>2991</v>
      </c>
      <c r="N590" s="44"/>
      <c r="O590" s="44"/>
      <c r="P590" s="77"/>
      <c r="R590" s="68"/>
      <c r="S590" s="68"/>
      <c r="T590" s="77"/>
      <c r="U590" s="72"/>
      <c r="V590" s="77"/>
      <c r="W590" s="77"/>
      <c r="X590" s="77"/>
    </row>
    <row r="591">
      <c r="A591" s="68"/>
      <c r="B591" s="302"/>
      <c r="C591" s="68"/>
      <c r="D591" s="68"/>
      <c r="E591" s="72"/>
      <c r="F591" s="102"/>
      <c r="G591" s="68"/>
      <c r="H591" s="68"/>
      <c r="I591" s="68"/>
      <c r="J591" s="304"/>
      <c r="L591" s="44"/>
      <c r="M591" s="298" t="s">
        <v>2996</v>
      </c>
      <c r="N591" s="44"/>
      <c r="O591" s="44"/>
      <c r="P591" s="77"/>
      <c r="R591" s="68"/>
      <c r="S591" s="68"/>
      <c r="T591" s="68"/>
      <c r="U591" s="72"/>
      <c r="V591" s="77"/>
      <c r="W591" s="77"/>
      <c r="X591" s="77"/>
    </row>
    <row r="592">
      <c r="A592" s="106"/>
      <c r="B592" s="302"/>
      <c r="C592" s="92"/>
      <c r="D592" s="71"/>
      <c r="E592" s="72"/>
      <c r="F592" s="102"/>
      <c r="G592" s="68"/>
      <c r="H592" s="68"/>
      <c r="I592" s="68"/>
      <c r="J592" s="304"/>
      <c r="L592" s="44"/>
      <c r="M592" s="298" t="s">
        <v>3003</v>
      </c>
      <c r="N592" s="44"/>
      <c r="O592" s="44"/>
      <c r="P592" s="77"/>
      <c r="R592" s="68"/>
      <c r="S592" s="68"/>
      <c r="T592" s="92"/>
      <c r="U592" s="72"/>
      <c r="V592" s="92"/>
      <c r="W592" s="77"/>
      <c r="X592" s="77"/>
    </row>
    <row r="593">
      <c r="A593" s="68"/>
      <c r="B593" s="302"/>
      <c r="C593" s="68"/>
      <c r="D593" s="71"/>
      <c r="E593" s="72"/>
      <c r="F593" s="102"/>
      <c r="G593" s="68"/>
      <c r="H593" s="68"/>
      <c r="I593" s="68"/>
      <c r="J593" s="304"/>
      <c r="L593" s="44"/>
      <c r="M593" s="298" t="s">
        <v>3008</v>
      </c>
      <c r="N593" s="44"/>
      <c r="O593" s="44"/>
      <c r="P593" s="77"/>
      <c r="R593" s="68"/>
      <c r="S593" s="71"/>
      <c r="T593" s="77"/>
      <c r="U593" s="72"/>
      <c r="V593" s="92"/>
      <c r="W593" s="77"/>
      <c r="X593" s="77"/>
    </row>
    <row r="594">
      <c r="A594" s="106"/>
      <c r="B594" s="302"/>
      <c r="C594" s="73"/>
      <c r="D594" s="68"/>
      <c r="E594" s="72"/>
      <c r="F594" s="102"/>
      <c r="G594" s="73"/>
      <c r="H594" s="68"/>
      <c r="I594" s="68"/>
      <c r="J594" s="304"/>
      <c r="L594" s="44"/>
      <c r="M594" s="298" t="s">
        <v>3014</v>
      </c>
      <c r="N594" s="44"/>
      <c r="O594" s="44"/>
      <c r="P594" s="77"/>
      <c r="R594" s="68"/>
      <c r="S594" s="68"/>
      <c r="T594" s="92"/>
      <c r="U594" s="72"/>
      <c r="V594" s="77"/>
      <c r="W594" s="77"/>
      <c r="X594" s="77"/>
    </row>
    <row r="595">
      <c r="A595" s="73"/>
      <c r="B595" s="302"/>
      <c r="C595" s="68"/>
      <c r="D595" s="68"/>
      <c r="E595" s="72"/>
      <c r="F595" s="102"/>
      <c r="G595" s="68"/>
      <c r="H595" s="68"/>
      <c r="I595" s="68"/>
      <c r="J595" s="304"/>
      <c r="L595" s="44"/>
      <c r="M595" s="44"/>
      <c r="N595" s="44"/>
      <c r="O595" s="44"/>
      <c r="P595" s="77"/>
      <c r="R595" s="68"/>
      <c r="S595" s="73"/>
      <c r="T595" s="77"/>
      <c r="U595" s="72"/>
      <c r="V595" s="77"/>
      <c r="W595" s="77"/>
      <c r="X595" s="77"/>
    </row>
    <row r="596">
      <c r="A596" s="68"/>
      <c r="B596" s="302"/>
      <c r="C596" s="73"/>
      <c r="D596" s="68"/>
      <c r="E596" s="72"/>
      <c r="F596" s="102"/>
      <c r="G596" s="68"/>
      <c r="H596" s="68"/>
      <c r="I596" s="68"/>
      <c r="J596" s="304"/>
      <c r="L596" s="44"/>
      <c r="M596" s="44"/>
      <c r="N596" s="44"/>
      <c r="O596" s="44"/>
      <c r="P596" s="77"/>
      <c r="R596" s="68"/>
      <c r="S596" s="92"/>
      <c r="T596" s="77"/>
      <c r="U596" s="72"/>
      <c r="V596" s="77"/>
      <c r="W596" s="77"/>
      <c r="X596" s="77"/>
    </row>
    <row r="597">
      <c r="A597" s="68"/>
      <c r="B597" s="302"/>
      <c r="C597" s="86"/>
      <c r="D597" s="68"/>
      <c r="E597" s="102"/>
      <c r="F597" s="102"/>
      <c r="G597" s="68"/>
      <c r="H597" s="68"/>
      <c r="I597" s="68"/>
      <c r="J597" s="304"/>
      <c r="L597" s="44"/>
      <c r="M597" s="308" t="s">
        <v>3028</v>
      </c>
      <c r="N597" s="44"/>
      <c r="O597" s="44"/>
      <c r="P597" s="77"/>
      <c r="R597" s="68"/>
      <c r="S597" s="71"/>
      <c r="T597" s="92"/>
      <c r="U597" s="72"/>
      <c r="V597" s="92"/>
      <c r="W597" s="77"/>
      <c r="X597" s="77"/>
    </row>
    <row r="598">
      <c r="A598" s="106"/>
      <c r="B598" s="302"/>
      <c r="C598" s="73"/>
      <c r="D598" s="68"/>
      <c r="E598" s="72"/>
      <c r="F598" s="102"/>
      <c r="G598" s="68"/>
      <c r="H598" s="68"/>
      <c r="I598" s="68"/>
      <c r="J598" s="304"/>
      <c r="L598" s="44"/>
      <c r="M598" s="298" t="s">
        <v>3034</v>
      </c>
      <c r="N598" s="44"/>
      <c r="O598" s="44"/>
      <c r="P598" s="77"/>
      <c r="R598" s="68"/>
      <c r="S598" s="68"/>
      <c r="T598" s="92"/>
      <c r="U598" s="72"/>
      <c r="V598" s="92"/>
      <c r="W598" s="77"/>
      <c r="X598" s="77"/>
    </row>
    <row r="599">
      <c r="A599" s="68"/>
      <c r="B599" s="302"/>
      <c r="C599" s="68"/>
      <c r="D599" s="68"/>
      <c r="E599" s="102"/>
      <c r="F599" s="102"/>
      <c r="G599" s="68"/>
      <c r="H599" s="68"/>
      <c r="I599" s="68"/>
      <c r="J599" s="304"/>
      <c r="L599" s="44"/>
      <c r="M599" s="298" t="s">
        <v>3040</v>
      </c>
      <c r="N599" s="44"/>
      <c r="O599" s="44"/>
      <c r="P599" s="77"/>
      <c r="R599" s="68"/>
      <c r="S599" s="73"/>
      <c r="T599" s="92"/>
      <c r="U599" s="72"/>
      <c r="V599" s="92"/>
      <c r="W599" s="77"/>
      <c r="X599" s="77"/>
    </row>
    <row r="600">
      <c r="A600" s="68"/>
      <c r="B600" s="302"/>
      <c r="C600" s="86"/>
      <c r="D600" s="68"/>
      <c r="E600" s="102"/>
      <c r="F600" s="102"/>
      <c r="G600" s="68"/>
      <c r="H600" s="68"/>
      <c r="I600" s="68"/>
      <c r="J600" s="304"/>
      <c r="L600" s="44"/>
      <c r="M600" s="298" t="s">
        <v>3046</v>
      </c>
      <c r="N600" s="44"/>
      <c r="O600" s="44"/>
      <c r="P600" s="77"/>
      <c r="R600" s="68"/>
      <c r="S600" s="71"/>
      <c r="T600" s="68"/>
      <c r="U600" s="72"/>
      <c r="V600" s="92"/>
      <c r="W600" s="77"/>
      <c r="X600" s="77"/>
    </row>
    <row r="601">
      <c r="A601" s="68"/>
      <c r="B601" s="302"/>
      <c r="C601" s="68"/>
      <c r="D601" s="68"/>
      <c r="E601" s="102"/>
      <c r="F601" s="102"/>
      <c r="G601" s="68"/>
      <c r="H601" s="68"/>
      <c r="I601" s="68"/>
      <c r="J601" s="304"/>
      <c r="L601" s="44"/>
      <c r="M601" s="298" t="s">
        <v>3052</v>
      </c>
      <c r="N601" s="44"/>
      <c r="O601" s="44"/>
      <c r="P601" s="77"/>
      <c r="R601" s="68"/>
      <c r="S601" s="73"/>
      <c r="T601" s="77"/>
      <c r="U601" s="72"/>
      <c r="V601" s="77"/>
      <c r="W601" s="77"/>
      <c r="X601" s="77"/>
    </row>
    <row r="602">
      <c r="A602" s="68"/>
      <c r="B602" s="302"/>
      <c r="C602" s="68"/>
      <c r="D602" s="68"/>
      <c r="E602" s="72"/>
      <c r="F602" s="102"/>
      <c r="G602" s="68"/>
      <c r="H602" s="68"/>
      <c r="I602" s="68"/>
      <c r="J602" s="304"/>
      <c r="L602" s="44"/>
      <c r="M602" s="298" t="s">
        <v>3057</v>
      </c>
      <c r="N602" s="44"/>
      <c r="O602" s="44"/>
      <c r="P602" s="77"/>
      <c r="R602" s="77"/>
      <c r="S602" s="77"/>
      <c r="T602" s="77"/>
      <c r="U602" s="72"/>
      <c r="V602" s="92"/>
      <c r="W602" s="77"/>
      <c r="X602" s="77"/>
    </row>
    <row r="603">
      <c r="A603" s="68"/>
      <c r="B603" s="309"/>
      <c r="C603" s="68"/>
      <c r="D603" s="68"/>
      <c r="E603" s="72"/>
      <c r="F603" s="72"/>
      <c r="G603" s="310"/>
      <c r="H603" s="77"/>
      <c r="I603" s="77"/>
      <c r="J603" s="304"/>
      <c r="L603" s="44"/>
      <c r="M603" s="298" t="s">
        <v>3063</v>
      </c>
      <c r="N603" s="44"/>
      <c r="O603" s="44"/>
      <c r="P603" s="77"/>
      <c r="R603" s="68"/>
      <c r="S603" s="73"/>
      <c r="T603" s="77"/>
      <c r="U603" s="72"/>
      <c r="V603" s="92"/>
      <c r="W603" s="77"/>
      <c r="X603" s="77"/>
    </row>
    <row r="604">
      <c r="A604" s="68"/>
      <c r="B604" s="302"/>
      <c r="C604" s="86"/>
      <c r="D604" s="68"/>
      <c r="E604" s="102"/>
      <c r="F604" s="102"/>
      <c r="G604" s="68"/>
      <c r="H604" s="68"/>
      <c r="I604" s="68"/>
      <c r="J604" s="304"/>
      <c r="L604" s="44"/>
      <c r="M604" s="298" t="s">
        <v>3069</v>
      </c>
      <c r="N604" s="44"/>
      <c r="O604" s="44"/>
      <c r="P604" s="77"/>
      <c r="R604" s="68"/>
      <c r="S604" s="73"/>
      <c r="T604" s="68"/>
      <c r="U604" s="72"/>
      <c r="V604" s="92"/>
      <c r="W604" s="77"/>
      <c r="X604" s="77"/>
    </row>
    <row r="605">
      <c r="A605" s="68"/>
      <c r="B605" s="302"/>
      <c r="C605" s="68"/>
      <c r="D605" s="68"/>
      <c r="E605" s="72"/>
      <c r="F605" s="102"/>
      <c r="G605" s="68"/>
      <c r="H605" s="68"/>
      <c r="I605" s="318"/>
      <c r="J605" s="304"/>
      <c r="L605" s="44"/>
      <c r="M605" s="298" t="s">
        <v>3075</v>
      </c>
      <c r="N605" s="44"/>
      <c r="O605" s="44"/>
      <c r="P605" s="77"/>
      <c r="R605" s="68"/>
      <c r="S605" s="68"/>
      <c r="T605" s="77"/>
      <c r="U605" s="72"/>
      <c r="V605" s="77"/>
      <c r="W605" s="77"/>
      <c r="X605" s="77"/>
    </row>
    <row r="606">
      <c r="A606" s="68"/>
      <c r="B606" s="302"/>
      <c r="C606" s="68"/>
      <c r="D606" s="68"/>
      <c r="E606" s="72"/>
      <c r="F606" s="102"/>
      <c r="G606" s="68"/>
      <c r="H606" s="68"/>
      <c r="I606" s="68"/>
      <c r="J606" s="304"/>
      <c r="L606" s="44"/>
      <c r="M606" s="298" t="s">
        <v>3080</v>
      </c>
      <c r="N606" s="44"/>
      <c r="O606" s="44"/>
      <c r="P606" s="77"/>
      <c r="R606" s="68"/>
      <c r="S606" s="73"/>
      <c r="T606" s="77"/>
      <c r="U606" s="72"/>
      <c r="V606" s="77"/>
      <c r="W606" s="77"/>
      <c r="X606" s="77"/>
    </row>
    <row r="607">
      <c r="A607" s="68"/>
      <c r="B607" s="309"/>
      <c r="C607" s="73"/>
      <c r="D607" s="68"/>
      <c r="E607" s="72"/>
      <c r="F607" s="72"/>
      <c r="G607" s="68"/>
      <c r="H607" s="68"/>
      <c r="I607" s="73"/>
      <c r="J607" s="311"/>
      <c r="L607" s="44"/>
      <c r="M607" s="298" t="s">
        <v>3085</v>
      </c>
      <c r="N607" s="44"/>
      <c r="O607" s="44"/>
      <c r="P607" s="77"/>
      <c r="R607" s="68"/>
      <c r="S607" s="68"/>
      <c r="T607" s="77"/>
      <c r="U607" s="72"/>
      <c r="V607" s="92"/>
      <c r="W607" s="77"/>
      <c r="X607" s="77"/>
    </row>
    <row r="608">
      <c r="A608" s="68"/>
      <c r="B608" s="302"/>
      <c r="C608" s="68"/>
      <c r="D608" s="68"/>
      <c r="E608" s="306"/>
      <c r="F608" s="102"/>
      <c r="G608" s="68"/>
      <c r="H608" s="68"/>
      <c r="I608" s="68"/>
      <c r="J608" s="304"/>
      <c r="L608" s="44"/>
      <c r="M608" s="298" t="s">
        <v>3091</v>
      </c>
      <c r="N608" s="44"/>
      <c r="O608" s="44"/>
      <c r="P608" s="77"/>
      <c r="R608" s="68"/>
      <c r="S608" s="73"/>
      <c r="T608" s="77"/>
      <c r="U608" s="72"/>
      <c r="V608" s="77"/>
      <c r="W608" s="77"/>
      <c r="X608" s="77"/>
    </row>
    <row r="609">
      <c r="A609" s="68"/>
      <c r="B609" s="302"/>
      <c r="C609" s="68"/>
      <c r="D609" s="68"/>
      <c r="E609" s="72"/>
      <c r="F609" s="102"/>
      <c r="G609" s="68"/>
      <c r="H609" s="68"/>
      <c r="I609" s="68"/>
      <c r="J609" s="304"/>
      <c r="L609" s="44"/>
      <c r="M609" s="298" t="s">
        <v>3097</v>
      </c>
      <c r="N609" s="44"/>
      <c r="O609" s="44"/>
      <c r="P609" s="92"/>
      <c r="R609" s="68"/>
      <c r="S609" s="73"/>
      <c r="T609" s="77"/>
      <c r="U609" s="72"/>
      <c r="V609" s="92"/>
      <c r="W609" s="77"/>
      <c r="X609" s="77"/>
    </row>
    <row r="610">
      <c r="A610" s="73"/>
      <c r="B610" s="302"/>
      <c r="C610" s="86"/>
      <c r="D610" s="68"/>
      <c r="E610" s="102"/>
      <c r="F610" s="102"/>
      <c r="G610" s="73"/>
      <c r="H610" s="73"/>
      <c r="I610" s="68"/>
      <c r="J610" s="304"/>
      <c r="L610" s="44"/>
      <c r="M610" s="298" t="s">
        <v>2361</v>
      </c>
      <c r="N610" s="44"/>
      <c r="O610" s="44"/>
      <c r="P610" s="77"/>
      <c r="R610" s="68"/>
      <c r="S610" s="68"/>
      <c r="T610" s="92"/>
      <c r="U610" s="72"/>
      <c r="V610" s="77"/>
      <c r="W610" s="77"/>
      <c r="X610" s="92"/>
    </row>
    <row r="611">
      <c r="A611" s="68"/>
      <c r="B611" s="302"/>
      <c r="C611" s="73"/>
      <c r="D611" s="68"/>
      <c r="E611" s="102"/>
      <c r="F611" s="102"/>
      <c r="G611" s="68"/>
      <c r="H611" s="68"/>
      <c r="I611" s="68"/>
      <c r="J611" s="304"/>
      <c r="L611" s="44"/>
      <c r="M611" s="298" t="s">
        <v>3106</v>
      </c>
      <c r="N611" s="44"/>
      <c r="O611" s="44"/>
      <c r="P611" s="77"/>
      <c r="R611" s="68"/>
      <c r="S611" s="73"/>
      <c r="T611" s="68"/>
      <c r="U611" s="72"/>
      <c r="V611" s="92"/>
      <c r="W611" s="77"/>
      <c r="X611" s="77"/>
    </row>
    <row r="612">
      <c r="A612" s="68"/>
      <c r="B612" s="302"/>
      <c r="C612" s="86"/>
      <c r="D612" s="68"/>
      <c r="E612" s="102"/>
      <c r="F612" s="102"/>
      <c r="G612" s="68"/>
      <c r="H612" s="68"/>
      <c r="I612" s="68"/>
      <c r="J612" s="304"/>
      <c r="L612" s="44"/>
      <c r="M612" s="298" t="s">
        <v>3112</v>
      </c>
      <c r="N612" s="44"/>
      <c r="O612" s="44"/>
      <c r="P612" s="77"/>
      <c r="R612" s="68"/>
      <c r="S612" s="68"/>
      <c r="T612" s="73"/>
      <c r="U612" s="72"/>
      <c r="V612" s="77"/>
      <c r="W612" s="77"/>
      <c r="X612" s="77"/>
    </row>
    <row r="613">
      <c r="A613" s="68"/>
      <c r="B613" s="302"/>
      <c r="C613" s="68"/>
      <c r="D613" s="68"/>
      <c r="E613" s="102"/>
      <c r="F613" s="102"/>
      <c r="G613" s="68"/>
      <c r="H613" s="68"/>
      <c r="I613" s="73"/>
      <c r="J613" s="304"/>
      <c r="L613" s="44"/>
      <c r="M613" s="298" t="s">
        <v>3120</v>
      </c>
      <c r="N613" s="44"/>
      <c r="O613" s="44"/>
      <c r="P613" s="77"/>
      <c r="R613" s="68"/>
      <c r="S613" s="68"/>
      <c r="T613" s="92"/>
      <c r="U613" s="306"/>
      <c r="V613" s="77"/>
      <c r="W613" s="77"/>
      <c r="X613" s="77"/>
    </row>
    <row r="614">
      <c r="A614" s="68"/>
      <c r="B614" s="302"/>
      <c r="C614" s="86"/>
      <c r="D614" s="68"/>
      <c r="E614" s="102"/>
      <c r="F614" s="102"/>
      <c r="G614" s="68"/>
      <c r="H614" s="68"/>
      <c r="I614" s="73"/>
      <c r="J614" s="304"/>
      <c r="L614" s="44"/>
      <c r="M614" s="298" t="s">
        <v>3126</v>
      </c>
      <c r="N614" s="44"/>
      <c r="O614" s="44"/>
      <c r="P614" s="77"/>
      <c r="R614" s="68"/>
      <c r="S614" s="71"/>
      <c r="T614" s="73"/>
      <c r="U614" s="72"/>
      <c r="V614" s="92"/>
      <c r="W614" s="77"/>
      <c r="X614" s="77"/>
    </row>
    <row r="615">
      <c r="A615" s="68"/>
      <c r="B615" s="302"/>
      <c r="C615" s="68"/>
      <c r="D615" s="68"/>
      <c r="E615" s="102"/>
      <c r="F615" s="102"/>
      <c r="G615" s="68"/>
      <c r="H615" s="68"/>
      <c r="I615" s="68"/>
      <c r="J615" s="304"/>
      <c r="L615" s="44"/>
      <c r="M615" s="44"/>
      <c r="N615" s="44"/>
      <c r="O615" s="44"/>
      <c r="P615" s="77"/>
      <c r="R615" s="68"/>
      <c r="S615" s="68"/>
      <c r="T615" s="77"/>
      <c r="U615" s="72"/>
      <c r="V615" s="77"/>
      <c r="W615" s="77"/>
      <c r="X615" s="77"/>
    </row>
    <row r="616">
      <c r="A616" s="68"/>
      <c r="B616" s="302"/>
      <c r="C616" s="73"/>
      <c r="D616" s="68"/>
      <c r="E616" s="102"/>
      <c r="F616" s="102"/>
      <c r="G616" s="68"/>
      <c r="H616" s="68"/>
      <c r="I616" s="68"/>
      <c r="J616" s="319"/>
      <c r="L616" s="282"/>
      <c r="M616" s="282"/>
      <c r="N616" s="282"/>
      <c r="O616" s="282"/>
      <c r="P616" s="77"/>
      <c r="R616" s="68"/>
      <c r="S616" s="73"/>
      <c r="T616" s="77"/>
      <c r="U616" s="72"/>
      <c r="V616" s="92"/>
      <c r="W616" s="77"/>
      <c r="X616" s="77"/>
    </row>
    <row r="617">
      <c r="A617" s="68"/>
      <c r="B617" s="302"/>
      <c r="C617" s="68"/>
      <c r="D617" s="68"/>
      <c r="E617" s="102"/>
      <c r="F617" s="102"/>
      <c r="G617" s="73"/>
      <c r="H617" s="68"/>
      <c r="I617" s="68"/>
      <c r="J617" s="319"/>
      <c r="L617" s="282"/>
      <c r="M617" s="317" t="s">
        <v>3142</v>
      </c>
      <c r="N617" s="282"/>
      <c r="O617" s="282"/>
      <c r="P617" s="77"/>
      <c r="R617" s="68"/>
      <c r="S617" s="68"/>
      <c r="T617" s="77"/>
      <c r="U617" s="72"/>
      <c r="V617" s="77"/>
      <c r="W617" s="320"/>
      <c r="X617" s="77"/>
    </row>
    <row r="618">
      <c r="A618" s="68"/>
      <c r="B618" s="302"/>
      <c r="C618" s="68"/>
      <c r="D618" s="68"/>
      <c r="E618" s="102"/>
      <c r="F618" s="102"/>
      <c r="G618" s="68"/>
      <c r="H618" s="68"/>
      <c r="I618" s="68"/>
      <c r="J618" s="304"/>
      <c r="L618" s="44"/>
      <c r="M618" s="298" t="s">
        <v>3148</v>
      </c>
      <c r="N618" s="44"/>
      <c r="O618" s="44"/>
      <c r="P618" s="77"/>
      <c r="R618" s="68"/>
      <c r="S618" s="68"/>
      <c r="T618" s="77"/>
      <c r="U618" s="72"/>
      <c r="V618" s="77"/>
      <c r="W618" s="77"/>
      <c r="X618" s="77"/>
    </row>
    <row r="619">
      <c r="A619" s="68"/>
      <c r="B619" s="302"/>
      <c r="C619" s="68"/>
      <c r="D619" s="68"/>
      <c r="E619" s="102"/>
      <c r="F619" s="321"/>
      <c r="G619" s="73"/>
      <c r="H619" s="68"/>
      <c r="I619" s="73"/>
      <c r="J619" s="311"/>
      <c r="L619" s="44"/>
      <c r="M619" s="298" t="s">
        <v>3154</v>
      </c>
      <c r="N619" s="44"/>
      <c r="O619" s="44"/>
      <c r="P619" s="77"/>
      <c r="R619" s="68"/>
      <c r="S619" s="68"/>
      <c r="T619" s="77"/>
      <c r="U619" s="72"/>
      <c r="V619" s="92"/>
      <c r="W619" s="77"/>
      <c r="X619" s="322"/>
    </row>
    <row r="620">
      <c r="A620" s="106"/>
      <c r="B620" s="302"/>
      <c r="C620" s="68"/>
      <c r="D620" s="68"/>
      <c r="E620" s="102"/>
      <c r="F620" s="102"/>
      <c r="G620" s="68"/>
      <c r="H620" s="68"/>
      <c r="I620" s="68"/>
      <c r="J620" s="304"/>
      <c r="L620" s="44"/>
      <c r="M620" s="298" t="s">
        <v>3160</v>
      </c>
      <c r="N620" s="44"/>
      <c r="O620" s="44"/>
      <c r="P620" s="77"/>
      <c r="R620" s="68"/>
      <c r="S620" s="73"/>
      <c r="T620" s="77"/>
      <c r="U620" s="72"/>
      <c r="V620" s="77"/>
      <c r="W620" s="77"/>
      <c r="X620" s="77"/>
    </row>
    <row r="621">
      <c r="A621" s="73"/>
      <c r="B621" s="302"/>
      <c r="C621" s="68"/>
      <c r="D621" s="68"/>
      <c r="E621" s="102"/>
      <c r="F621" s="102"/>
      <c r="G621" s="92"/>
      <c r="H621" s="68"/>
      <c r="I621" s="68"/>
      <c r="J621" s="323"/>
      <c r="L621" s="44"/>
      <c r="M621" s="298" t="s">
        <v>3166</v>
      </c>
      <c r="N621" s="44"/>
      <c r="O621" s="44"/>
      <c r="P621" s="77"/>
      <c r="R621" s="68"/>
      <c r="S621" s="92"/>
      <c r="T621" s="77"/>
      <c r="U621" s="72"/>
      <c r="V621" s="77"/>
      <c r="W621" s="77"/>
      <c r="X621" s="77"/>
    </row>
    <row r="622">
      <c r="A622" s="68"/>
      <c r="B622" s="309"/>
      <c r="C622" s="68"/>
      <c r="D622" s="68"/>
      <c r="E622" s="102"/>
      <c r="F622" s="72"/>
      <c r="G622" s="68"/>
      <c r="H622" s="68"/>
      <c r="I622" s="68"/>
      <c r="J622" s="304"/>
      <c r="L622" s="44"/>
      <c r="M622" s="298" t="s">
        <v>3173</v>
      </c>
      <c r="N622" s="44"/>
      <c r="O622" s="44"/>
      <c r="P622" s="77"/>
      <c r="R622" s="68"/>
      <c r="S622" s="68"/>
      <c r="T622" s="77"/>
      <c r="U622" s="72"/>
      <c r="V622" s="92"/>
      <c r="W622" s="92"/>
      <c r="X622" s="92"/>
    </row>
    <row r="623">
      <c r="A623" s="68"/>
      <c r="B623" s="302"/>
      <c r="C623" s="86"/>
      <c r="D623" s="68"/>
      <c r="E623" s="102"/>
      <c r="F623" s="102"/>
      <c r="G623" s="68"/>
      <c r="H623" s="324"/>
      <c r="I623" s="68"/>
      <c r="J623" s="304"/>
      <c r="L623" s="44"/>
      <c r="M623" s="298" t="s">
        <v>3177</v>
      </c>
      <c r="N623" s="44"/>
      <c r="O623" s="44"/>
      <c r="P623" s="77"/>
      <c r="R623" s="68"/>
      <c r="S623" s="68"/>
      <c r="T623" s="77"/>
      <c r="U623" s="72"/>
      <c r="V623" s="77"/>
      <c r="W623" s="77"/>
      <c r="X623" s="322"/>
    </row>
    <row r="624">
      <c r="A624" s="68"/>
      <c r="B624" s="302"/>
      <c r="C624" s="68"/>
      <c r="D624" s="68"/>
      <c r="E624" s="102"/>
      <c r="F624" s="102"/>
      <c r="G624" s="68"/>
      <c r="H624" s="68"/>
      <c r="I624" s="68"/>
      <c r="J624" s="304"/>
      <c r="L624" s="44"/>
      <c r="M624" s="298" t="s">
        <v>3183</v>
      </c>
      <c r="N624" s="44"/>
      <c r="O624" s="44"/>
      <c r="P624" s="77"/>
      <c r="R624" s="68"/>
      <c r="S624" s="68"/>
      <c r="T624" s="77"/>
      <c r="U624" s="72"/>
      <c r="V624" s="77"/>
      <c r="W624" s="77"/>
      <c r="X624" s="322"/>
    </row>
    <row r="625">
      <c r="A625" s="68"/>
      <c r="B625" s="302"/>
      <c r="C625" s="68"/>
      <c r="D625" s="68"/>
      <c r="E625" s="102"/>
      <c r="F625" s="102"/>
      <c r="G625" s="68"/>
      <c r="H625" s="68"/>
      <c r="I625" s="68"/>
      <c r="J625" s="304"/>
      <c r="L625" s="44"/>
      <c r="M625" s="298" t="s">
        <v>3188</v>
      </c>
      <c r="N625" s="44"/>
      <c r="O625" s="44"/>
      <c r="P625" s="77"/>
      <c r="R625" s="68"/>
      <c r="S625" s="68"/>
      <c r="T625" s="77"/>
      <c r="U625" s="72"/>
      <c r="V625" s="77"/>
      <c r="W625" s="77"/>
      <c r="X625" s="77"/>
    </row>
    <row r="626">
      <c r="A626" s="68"/>
      <c r="B626" s="302"/>
      <c r="C626" s="73"/>
      <c r="D626" s="68"/>
      <c r="E626" s="102"/>
      <c r="F626" s="102"/>
      <c r="G626" s="68"/>
      <c r="H626" s="68"/>
      <c r="I626" s="73"/>
      <c r="J626" s="304"/>
      <c r="L626" s="44"/>
      <c r="M626" s="298" t="s">
        <v>3194</v>
      </c>
      <c r="N626" s="44"/>
      <c r="O626" s="44"/>
      <c r="P626" s="77"/>
      <c r="R626" s="68"/>
      <c r="S626" s="71"/>
      <c r="T626" s="77"/>
      <c r="U626" s="72"/>
      <c r="V626" s="77"/>
      <c r="W626" s="77"/>
      <c r="X626" s="77"/>
    </row>
    <row r="627">
      <c r="A627" s="68"/>
      <c r="B627" s="302"/>
      <c r="C627" s="68"/>
      <c r="D627" s="68"/>
      <c r="E627" s="102"/>
      <c r="F627" s="102"/>
      <c r="G627" s="68"/>
      <c r="H627" s="68"/>
      <c r="I627" s="68"/>
      <c r="J627" s="304"/>
      <c r="L627" s="44"/>
      <c r="M627" s="298" t="s">
        <v>3199</v>
      </c>
      <c r="N627" s="44"/>
      <c r="O627" s="44"/>
      <c r="P627" s="77"/>
      <c r="R627" s="68"/>
      <c r="S627" s="68"/>
      <c r="T627" s="77"/>
      <c r="U627" s="72"/>
      <c r="V627" s="77"/>
      <c r="W627" s="77"/>
      <c r="X627" s="322"/>
    </row>
    <row r="628">
      <c r="A628" s="68"/>
      <c r="B628" s="302"/>
      <c r="C628" s="68"/>
      <c r="D628" s="68"/>
      <c r="E628" s="102"/>
      <c r="F628" s="102"/>
      <c r="G628" s="68"/>
      <c r="H628" s="68"/>
      <c r="I628" s="68"/>
      <c r="J628" s="304"/>
      <c r="L628" s="44"/>
      <c r="M628" s="298" t="s">
        <v>3204</v>
      </c>
      <c r="N628" s="44"/>
      <c r="O628" s="44"/>
      <c r="P628" s="77"/>
      <c r="R628" s="68"/>
      <c r="S628" s="68"/>
      <c r="T628" s="77"/>
      <c r="U628" s="72"/>
      <c r="V628" s="325"/>
      <c r="W628" s="77"/>
      <c r="X628" s="77"/>
    </row>
    <row r="629">
      <c r="A629" s="68"/>
      <c r="B629" s="309"/>
      <c r="C629" s="77"/>
      <c r="D629" s="77"/>
      <c r="E629" s="72"/>
      <c r="F629" s="72"/>
      <c r="G629" s="77"/>
      <c r="H629" s="77"/>
      <c r="I629" s="77"/>
      <c r="J629" s="311"/>
      <c r="L629" s="44"/>
      <c r="M629" s="298" t="s">
        <v>3210</v>
      </c>
      <c r="N629" s="44"/>
      <c r="O629" s="44"/>
      <c r="P629" s="77"/>
      <c r="R629" s="77"/>
      <c r="S629" s="77"/>
      <c r="T629" s="77"/>
      <c r="U629" s="72"/>
      <c r="V629" s="92"/>
      <c r="W629" s="77"/>
      <c r="X629" s="77"/>
    </row>
    <row r="630">
      <c r="A630" s="68"/>
      <c r="B630" s="302"/>
      <c r="C630" s="73"/>
      <c r="D630" s="68"/>
      <c r="E630" s="102"/>
      <c r="F630" s="102"/>
      <c r="G630" s="68"/>
      <c r="H630" s="68"/>
      <c r="I630" s="68"/>
      <c r="J630" s="304"/>
      <c r="L630" s="44"/>
      <c r="M630" s="44"/>
      <c r="N630" s="44"/>
      <c r="O630" s="44"/>
      <c r="P630" s="77"/>
      <c r="R630" s="68"/>
      <c r="S630" s="68"/>
      <c r="T630" s="92"/>
      <c r="U630" s="72"/>
      <c r="V630" s="77"/>
      <c r="W630" s="77"/>
      <c r="X630" s="322"/>
    </row>
    <row r="631">
      <c r="A631" s="68"/>
      <c r="B631" s="302"/>
      <c r="C631" s="68"/>
      <c r="D631" s="68"/>
      <c r="E631" s="102"/>
      <c r="F631" s="102"/>
      <c r="G631" s="73"/>
      <c r="H631" s="68"/>
      <c r="I631" s="68"/>
      <c r="J631" s="304"/>
      <c r="L631" s="44"/>
      <c r="M631" s="298" t="s">
        <v>3221</v>
      </c>
      <c r="N631" s="44"/>
      <c r="O631" s="44"/>
      <c r="P631" s="77"/>
      <c r="R631" s="68"/>
      <c r="S631" s="68"/>
      <c r="T631" s="77"/>
      <c r="U631" s="102"/>
      <c r="V631" s="77"/>
      <c r="W631" s="92"/>
      <c r="X631" s="92"/>
    </row>
    <row r="632">
      <c r="A632" s="68"/>
      <c r="B632" s="302"/>
      <c r="C632" s="68"/>
      <c r="D632" s="68"/>
      <c r="E632" s="102"/>
      <c r="F632" s="102"/>
      <c r="G632" s="68"/>
      <c r="H632" s="68"/>
      <c r="I632" s="68"/>
      <c r="J632" s="304"/>
      <c r="L632" s="44"/>
      <c r="M632" s="298" t="s">
        <v>3226</v>
      </c>
      <c r="N632" s="44"/>
      <c r="O632" s="44"/>
      <c r="P632" s="77"/>
      <c r="R632" s="68"/>
      <c r="S632" s="68"/>
      <c r="T632" s="77"/>
      <c r="U632" s="72"/>
      <c r="V632" s="77"/>
      <c r="W632" s="92"/>
      <c r="X632" s="92"/>
    </row>
    <row r="633">
      <c r="A633" s="68"/>
      <c r="B633" s="302"/>
      <c r="C633" s="68"/>
      <c r="D633" s="68"/>
      <c r="E633" s="102"/>
      <c r="F633" s="102"/>
      <c r="G633" s="68"/>
      <c r="H633" s="68"/>
      <c r="I633" s="68"/>
      <c r="J633" s="304"/>
      <c r="L633" s="44"/>
      <c r="M633" s="298" t="s">
        <v>3232</v>
      </c>
      <c r="N633" s="44"/>
      <c r="O633" s="44"/>
      <c r="P633" s="77"/>
      <c r="R633" s="68"/>
      <c r="S633" s="68"/>
      <c r="T633" s="77"/>
      <c r="U633" s="72"/>
      <c r="V633" s="77"/>
      <c r="W633" s="92"/>
      <c r="X633" s="77"/>
    </row>
    <row r="634">
      <c r="A634" s="68"/>
      <c r="B634" s="302"/>
      <c r="C634" s="73"/>
      <c r="D634" s="68"/>
      <c r="E634" s="102"/>
      <c r="F634" s="102"/>
      <c r="G634" s="73"/>
      <c r="H634" s="68"/>
      <c r="I634" s="73"/>
      <c r="J634" s="304"/>
      <c r="L634" s="44"/>
      <c r="M634" s="298" t="s">
        <v>3236</v>
      </c>
      <c r="N634" s="44"/>
      <c r="O634" s="44"/>
      <c r="P634" s="77"/>
      <c r="R634" s="68"/>
      <c r="S634" s="68"/>
      <c r="T634" s="77"/>
      <c r="U634" s="72"/>
      <c r="V634" s="92"/>
      <c r="W634" s="77"/>
      <c r="X634" s="77"/>
    </row>
    <row r="635">
      <c r="A635" s="68"/>
      <c r="B635" s="302"/>
      <c r="C635" s="68"/>
      <c r="D635" s="68"/>
      <c r="E635" s="102"/>
      <c r="F635" s="102"/>
      <c r="G635" s="68"/>
      <c r="H635" s="68"/>
      <c r="I635" s="73"/>
      <c r="J635" s="304"/>
      <c r="L635" s="44"/>
      <c r="M635" s="44"/>
      <c r="N635" s="44"/>
      <c r="O635" s="44"/>
      <c r="P635" s="77"/>
      <c r="R635" s="68"/>
      <c r="S635" s="68"/>
      <c r="T635" s="77"/>
      <c r="U635" s="72"/>
      <c r="V635" s="77"/>
      <c r="W635" s="92"/>
      <c r="X635" s="92"/>
    </row>
    <row r="636">
      <c r="A636" s="68"/>
      <c r="B636" s="309"/>
      <c r="C636" s="68"/>
      <c r="D636" s="68"/>
      <c r="E636" s="72"/>
      <c r="F636" s="72"/>
      <c r="G636" s="68"/>
      <c r="H636" s="68"/>
      <c r="I636" s="68"/>
      <c r="J636" s="316"/>
      <c r="L636" s="282"/>
      <c r="M636" s="282"/>
      <c r="N636" s="282"/>
      <c r="O636" s="282"/>
      <c r="P636" s="77"/>
      <c r="R636" s="68"/>
      <c r="S636" s="68"/>
      <c r="T636" s="77"/>
      <c r="U636" s="72"/>
      <c r="V636" s="92"/>
      <c r="W636" s="77"/>
      <c r="X636" s="77"/>
    </row>
    <row r="637">
      <c r="A637" s="68"/>
      <c r="B637" s="309"/>
      <c r="C637" s="68"/>
      <c r="D637" s="68"/>
      <c r="E637" s="72"/>
      <c r="F637" s="72"/>
      <c r="G637" s="68"/>
      <c r="H637" s="68"/>
      <c r="I637" s="68"/>
      <c r="J637" s="304"/>
      <c r="L637" s="44"/>
      <c r="M637" s="44"/>
      <c r="N637" s="44"/>
      <c r="O637" s="44"/>
      <c r="P637" s="77"/>
      <c r="R637" s="68"/>
      <c r="S637" s="68"/>
      <c r="T637" s="77"/>
      <c r="U637" s="72"/>
      <c r="V637" s="92"/>
      <c r="W637" s="77"/>
      <c r="X637" s="77"/>
    </row>
    <row r="638">
      <c r="A638" s="68"/>
      <c r="B638" s="302"/>
      <c r="C638" s="68"/>
      <c r="D638" s="68"/>
      <c r="E638" s="72"/>
      <c r="F638" s="102"/>
      <c r="G638" s="68"/>
      <c r="H638" s="68"/>
      <c r="I638" s="68"/>
      <c r="J638" s="304"/>
      <c r="L638" s="44"/>
      <c r="M638" s="44"/>
      <c r="N638" s="44"/>
      <c r="O638" s="44"/>
      <c r="P638" s="77"/>
      <c r="R638" s="68"/>
      <c r="S638" s="68"/>
      <c r="T638" s="77"/>
      <c r="U638" s="72"/>
      <c r="V638" s="92"/>
      <c r="W638" s="77"/>
      <c r="X638" s="77"/>
    </row>
    <row r="639">
      <c r="A639" s="68"/>
      <c r="B639" s="302"/>
      <c r="C639" s="68"/>
      <c r="D639" s="68"/>
      <c r="E639" s="102"/>
      <c r="F639" s="102"/>
      <c r="G639" s="68"/>
      <c r="H639" s="68"/>
      <c r="I639" s="68"/>
      <c r="J639" s="326"/>
      <c r="L639" s="282"/>
      <c r="M639" s="282"/>
      <c r="N639" s="282"/>
      <c r="O639" s="282"/>
      <c r="P639" s="77"/>
      <c r="R639" s="68"/>
      <c r="S639" s="71"/>
      <c r="T639" s="77"/>
      <c r="U639" s="102"/>
      <c r="V639" s="92"/>
      <c r="W639" s="77"/>
      <c r="X639" s="77"/>
    </row>
    <row r="640">
      <c r="A640" s="68"/>
      <c r="B640" s="302"/>
      <c r="C640" s="68"/>
      <c r="D640" s="68"/>
      <c r="E640" s="102"/>
      <c r="F640" s="102"/>
      <c r="G640" s="68"/>
      <c r="H640" s="68"/>
      <c r="I640" s="68"/>
      <c r="J640" s="304"/>
      <c r="L640" s="44"/>
      <c r="M640" s="44"/>
      <c r="N640" s="44"/>
      <c r="O640" s="44"/>
      <c r="P640" s="77"/>
      <c r="R640" s="68"/>
      <c r="S640" s="68"/>
      <c r="T640" s="77"/>
      <c r="U640" s="72"/>
      <c r="V640" s="77"/>
      <c r="W640" s="92"/>
      <c r="X640" s="92"/>
    </row>
    <row r="641">
      <c r="A641" s="68"/>
      <c r="B641" s="302"/>
      <c r="C641" s="68"/>
      <c r="D641" s="68"/>
      <c r="E641" s="102"/>
      <c r="F641" s="102"/>
      <c r="G641" s="68"/>
      <c r="H641" s="68"/>
      <c r="I641" s="73"/>
      <c r="J641" s="304"/>
      <c r="L641" s="44"/>
      <c r="M641" s="44"/>
      <c r="N641" s="44"/>
      <c r="O641" s="44"/>
      <c r="P641" s="77"/>
      <c r="R641" s="68"/>
      <c r="S641" s="68"/>
      <c r="T641" s="77"/>
      <c r="U641" s="72"/>
      <c r="V641" s="77"/>
      <c r="W641" s="92"/>
      <c r="X641" s="92"/>
    </row>
    <row r="642">
      <c r="A642" s="68"/>
      <c r="B642" s="309"/>
      <c r="C642" s="68"/>
      <c r="D642" s="68"/>
      <c r="E642" s="72"/>
      <c r="F642" s="72"/>
      <c r="G642" s="68"/>
      <c r="H642" s="68"/>
      <c r="I642" s="68"/>
      <c r="J642" s="304"/>
      <c r="L642" s="44"/>
      <c r="M642" s="44"/>
      <c r="N642" s="44"/>
      <c r="O642" s="44"/>
      <c r="P642" s="77"/>
      <c r="R642" s="68"/>
      <c r="S642" s="68"/>
      <c r="T642" s="77"/>
      <c r="U642" s="72"/>
      <c r="V642" s="92"/>
      <c r="W642" s="77"/>
      <c r="X642" s="77"/>
    </row>
    <row r="643">
      <c r="A643" s="68"/>
      <c r="B643" s="302"/>
      <c r="C643" s="68"/>
      <c r="D643" s="68"/>
      <c r="E643" s="306"/>
      <c r="F643" s="102"/>
      <c r="G643" s="68"/>
      <c r="H643" s="68"/>
      <c r="I643" s="68"/>
      <c r="J643" s="304"/>
      <c r="L643" s="44"/>
      <c r="M643" s="44"/>
      <c r="N643" s="44"/>
      <c r="O643" s="44"/>
      <c r="P643" s="77"/>
      <c r="R643" s="68"/>
      <c r="S643" s="68"/>
      <c r="T643" s="77"/>
      <c r="U643" s="72"/>
      <c r="V643" s="92"/>
      <c r="W643" s="77"/>
      <c r="X643" s="77"/>
    </row>
    <row r="644">
      <c r="A644" s="68"/>
      <c r="B644" s="302"/>
      <c r="C644" s="73"/>
      <c r="D644" s="68"/>
      <c r="E644" s="306"/>
      <c r="F644" s="102"/>
      <c r="G644" s="68"/>
      <c r="H644" s="68"/>
      <c r="I644" s="73"/>
      <c r="J644" s="304"/>
      <c r="L644" s="44"/>
      <c r="M644" s="44"/>
      <c r="N644" s="44"/>
      <c r="O644" s="44"/>
      <c r="P644" s="77"/>
      <c r="R644" s="68"/>
      <c r="S644" s="68"/>
      <c r="T644" s="77"/>
      <c r="U644" s="72"/>
      <c r="V644" s="77"/>
      <c r="W644" s="92"/>
      <c r="X644" s="77"/>
    </row>
    <row r="645">
      <c r="A645" s="68"/>
      <c r="B645" s="309"/>
      <c r="C645" s="68"/>
      <c r="D645" s="68"/>
      <c r="E645" s="72"/>
      <c r="F645" s="72"/>
      <c r="G645" s="68"/>
      <c r="H645" s="68"/>
      <c r="I645" s="68"/>
      <c r="J645" s="304"/>
      <c r="L645" s="44"/>
      <c r="M645" s="44"/>
      <c r="N645" s="44"/>
      <c r="O645" s="44"/>
      <c r="P645" s="77"/>
      <c r="R645" s="68"/>
      <c r="S645" s="68"/>
      <c r="T645" s="77"/>
      <c r="U645" s="72"/>
      <c r="V645" s="92"/>
      <c r="W645" s="77"/>
      <c r="X645" s="77"/>
    </row>
    <row r="646">
      <c r="A646" s="68"/>
      <c r="B646" s="302"/>
      <c r="C646" s="68"/>
      <c r="D646" s="68"/>
      <c r="E646" s="102"/>
      <c r="F646" s="102"/>
      <c r="G646" s="73"/>
      <c r="H646" s="68"/>
      <c r="I646" s="68"/>
      <c r="J646" s="304"/>
      <c r="L646" s="44"/>
      <c r="M646" s="44"/>
      <c r="N646" s="44"/>
      <c r="O646" s="44"/>
      <c r="P646" s="77"/>
      <c r="R646" s="68"/>
      <c r="S646" s="68"/>
      <c r="T646" s="77"/>
      <c r="U646" s="72"/>
      <c r="V646" s="77"/>
      <c r="W646" s="77"/>
      <c r="X646" s="124"/>
    </row>
    <row r="647">
      <c r="A647" s="68"/>
      <c r="B647" s="302"/>
      <c r="C647" s="68"/>
      <c r="D647" s="68"/>
      <c r="E647" s="102"/>
      <c r="F647" s="102"/>
      <c r="G647" s="68"/>
      <c r="H647" s="68"/>
      <c r="I647" s="68"/>
      <c r="J647" s="304"/>
      <c r="L647" s="44"/>
      <c r="M647" s="44"/>
      <c r="N647" s="44"/>
      <c r="O647" s="44"/>
      <c r="P647" s="77"/>
      <c r="R647" s="68"/>
      <c r="S647" s="68"/>
      <c r="T647" s="92"/>
      <c r="U647" s="72"/>
      <c r="V647" s="92"/>
      <c r="W647" s="77"/>
      <c r="X647" s="77"/>
    </row>
    <row r="648">
      <c r="A648" s="68"/>
      <c r="B648" s="302"/>
      <c r="C648" s="68"/>
      <c r="D648" s="68"/>
      <c r="E648" s="102"/>
      <c r="F648" s="102"/>
      <c r="G648" s="68"/>
      <c r="H648" s="68"/>
      <c r="I648" s="68"/>
      <c r="J648" s="304"/>
      <c r="L648" s="44"/>
      <c r="M648" s="44"/>
      <c r="N648" s="44"/>
      <c r="O648" s="44"/>
      <c r="P648" s="77"/>
      <c r="R648" s="68"/>
      <c r="S648" s="68"/>
      <c r="T648" s="77"/>
      <c r="U648" s="72"/>
      <c r="V648" s="77"/>
      <c r="W648" s="77"/>
      <c r="X648" s="92"/>
    </row>
    <row r="649">
      <c r="A649" s="68"/>
      <c r="B649" s="302"/>
      <c r="C649" s="68"/>
      <c r="D649" s="68"/>
      <c r="E649" s="102"/>
      <c r="F649" s="102"/>
      <c r="G649" s="68"/>
      <c r="H649" s="68"/>
      <c r="I649" s="68"/>
      <c r="J649" s="304"/>
      <c r="L649" s="44"/>
      <c r="M649" s="44"/>
      <c r="N649" s="44"/>
      <c r="O649" s="44"/>
      <c r="P649" s="77"/>
      <c r="R649" s="68"/>
      <c r="S649" s="68"/>
      <c r="T649" s="77"/>
      <c r="U649" s="72"/>
      <c r="V649" s="92"/>
      <c r="W649" s="77"/>
      <c r="X649" s="77"/>
    </row>
    <row r="650">
      <c r="A650" s="68"/>
      <c r="B650" s="309"/>
      <c r="C650" s="73"/>
      <c r="D650" s="68"/>
      <c r="E650" s="102"/>
      <c r="F650" s="72"/>
      <c r="G650" s="68"/>
      <c r="H650" s="68"/>
      <c r="I650" s="73"/>
      <c r="J650" s="316"/>
      <c r="L650" s="282"/>
      <c r="M650" s="282"/>
      <c r="N650" s="282"/>
      <c r="O650" s="282"/>
      <c r="P650" s="77"/>
      <c r="R650" s="68"/>
      <c r="S650" s="71"/>
      <c r="T650" s="77"/>
      <c r="U650" s="72"/>
      <c r="V650" s="92"/>
      <c r="W650" s="77"/>
      <c r="X650" s="77"/>
    </row>
    <row r="651">
      <c r="A651" s="68"/>
      <c r="B651" s="302"/>
      <c r="C651" s="68"/>
      <c r="D651" s="68"/>
      <c r="E651" s="102"/>
      <c r="F651" s="102"/>
      <c r="G651" s="68"/>
      <c r="H651" s="68"/>
      <c r="I651" s="68"/>
      <c r="J651" s="304"/>
      <c r="L651" s="44"/>
      <c r="M651" s="44"/>
      <c r="N651" s="44"/>
      <c r="O651" s="44"/>
      <c r="P651" s="77"/>
      <c r="R651" s="68"/>
      <c r="S651" s="68"/>
      <c r="T651" s="77"/>
      <c r="U651" s="72"/>
      <c r="V651" s="77"/>
      <c r="W651" s="92"/>
      <c r="X651" s="92"/>
    </row>
    <row r="652">
      <c r="A652" s="68"/>
      <c r="B652" s="302"/>
      <c r="C652" s="68"/>
      <c r="D652" s="68"/>
      <c r="E652" s="102"/>
      <c r="F652" s="102"/>
      <c r="G652" s="68"/>
      <c r="H652" s="68"/>
      <c r="I652" s="68"/>
      <c r="J652" s="316"/>
      <c r="L652" s="282"/>
      <c r="M652" s="282"/>
      <c r="N652" s="282"/>
      <c r="O652" s="282"/>
      <c r="P652" s="77"/>
      <c r="R652" s="68"/>
      <c r="S652" s="68"/>
      <c r="T652" s="77"/>
      <c r="U652" s="72"/>
      <c r="V652" s="77"/>
      <c r="W652" s="77"/>
      <c r="X652" s="77"/>
    </row>
    <row r="653">
      <c r="A653" s="68"/>
      <c r="B653" s="302"/>
      <c r="C653" s="68"/>
      <c r="D653" s="68"/>
      <c r="E653" s="102"/>
      <c r="F653" s="102"/>
      <c r="G653" s="68"/>
      <c r="H653" s="68"/>
      <c r="I653" s="68"/>
      <c r="J653" s="304"/>
      <c r="L653" s="44"/>
      <c r="M653" s="44"/>
      <c r="N653" s="44"/>
      <c r="O653" s="44"/>
      <c r="P653" s="77"/>
      <c r="R653" s="68"/>
      <c r="S653" s="68"/>
      <c r="T653" s="92"/>
      <c r="U653" s="72"/>
      <c r="V653" s="77"/>
      <c r="W653" s="92"/>
      <c r="X653" s="92"/>
    </row>
    <row r="654">
      <c r="A654" s="68"/>
      <c r="B654" s="302"/>
      <c r="C654" s="68"/>
      <c r="D654" s="68"/>
      <c r="E654" s="102"/>
      <c r="F654" s="102"/>
      <c r="G654" s="68"/>
      <c r="H654" s="68"/>
      <c r="I654" s="68"/>
      <c r="J654" s="304"/>
      <c r="L654" s="44"/>
      <c r="M654" s="44"/>
      <c r="N654" s="44"/>
      <c r="O654" s="44"/>
      <c r="P654" s="77"/>
      <c r="R654" s="68"/>
      <c r="S654" s="68"/>
      <c r="T654" s="77"/>
      <c r="U654" s="72"/>
      <c r="V654" s="92"/>
      <c r="W654" s="77"/>
      <c r="X654" s="77"/>
    </row>
    <row r="655">
      <c r="A655" s="68"/>
      <c r="B655" s="302"/>
      <c r="C655" s="68"/>
      <c r="D655" s="68"/>
      <c r="E655" s="102"/>
      <c r="F655" s="102"/>
      <c r="G655" s="68"/>
      <c r="H655" s="68"/>
      <c r="I655" s="68"/>
      <c r="J655" s="304"/>
      <c r="L655" s="44"/>
      <c r="M655" s="44"/>
      <c r="N655" s="44"/>
      <c r="O655" s="44"/>
      <c r="P655" s="77"/>
      <c r="R655" s="68"/>
      <c r="S655" s="71"/>
      <c r="T655" s="77"/>
      <c r="U655" s="72"/>
      <c r="V655" s="92"/>
      <c r="W655" s="77"/>
      <c r="X655" s="77"/>
    </row>
    <row r="656">
      <c r="A656" s="68"/>
      <c r="B656" s="302"/>
      <c r="C656" s="68"/>
      <c r="D656" s="68"/>
      <c r="E656" s="102"/>
      <c r="F656" s="102"/>
      <c r="G656" s="68"/>
      <c r="H656" s="68"/>
      <c r="I656" s="73"/>
      <c r="J656" s="304"/>
      <c r="L656" s="44"/>
      <c r="M656" s="44"/>
      <c r="N656" s="44"/>
      <c r="O656" s="44"/>
      <c r="P656" s="77"/>
      <c r="R656" s="68"/>
      <c r="S656" s="68"/>
      <c r="T656" s="77"/>
      <c r="U656" s="72"/>
      <c r="V656" s="77"/>
      <c r="W656" s="77"/>
      <c r="X656" s="92"/>
    </row>
    <row r="657">
      <c r="A657" s="68"/>
      <c r="B657" s="302"/>
      <c r="C657" s="68"/>
      <c r="D657" s="68"/>
      <c r="E657" s="102"/>
      <c r="F657" s="102"/>
      <c r="G657" s="68"/>
      <c r="H657" s="73"/>
      <c r="I657" s="68"/>
      <c r="J657" s="304"/>
      <c r="L657" s="44"/>
      <c r="M657" s="44"/>
      <c r="N657" s="44"/>
      <c r="O657" s="44"/>
      <c r="P657" s="77"/>
      <c r="R657" s="68"/>
      <c r="S657" s="68"/>
      <c r="T657" s="77"/>
      <c r="U657" s="102"/>
      <c r="V657" s="92"/>
      <c r="W657" s="92"/>
      <c r="X657" s="92"/>
    </row>
    <row r="658">
      <c r="A658" s="68"/>
      <c r="B658" s="302"/>
      <c r="C658" s="68"/>
      <c r="D658" s="68"/>
      <c r="E658" s="72"/>
      <c r="F658" s="102"/>
      <c r="G658" s="73"/>
      <c r="H658" s="68"/>
      <c r="I658" s="68"/>
      <c r="J658" s="304"/>
      <c r="L658" s="44"/>
      <c r="M658" s="44"/>
      <c r="N658" s="44"/>
      <c r="O658" s="44"/>
      <c r="P658" s="77"/>
      <c r="R658" s="68"/>
      <c r="S658" s="68"/>
      <c r="T658" s="77"/>
      <c r="U658" s="102"/>
      <c r="V658" s="77"/>
      <c r="W658" s="92"/>
      <c r="X658" s="92"/>
    </row>
    <row r="659">
      <c r="A659" s="73"/>
      <c r="B659" s="302"/>
      <c r="C659" s="68"/>
      <c r="D659" s="68"/>
      <c r="E659" s="102"/>
      <c r="F659" s="102"/>
      <c r="G659" s="68"/>
      <c r="H659" s="68"/>
      <c r="I659" s="68"/>
      <c r="J659" s="304"/>
      <c r="L659" s="44"/>
      <c r="M659" s="44"/>
      <c r="N659" s="44"/>
      <c r="O659" s="44"/>
      <c r="P659" s="77"/>
      <c r="R659" s="68"/>
      <c r="S659" s="68"/>
      <c r="T659" s="77"/>
      <c r="U659" s="102"/>
      <c r="V659" s="77"/>
      <c r="W659" s="77"/>
      <c r="X659" s="77"/>
    </row>
    <row r="660">
      <c r="A660" s="68"/>
      <c r="B660" s="302"/>
      <c r="C660" s="68"/>
      <c r="D660" s="68"/>
      <c r="E660" s="102"/>
      <c r="F660" s="102"/>
      <c r="G660" s="68"/>
      <c r="H660" s="68"/>
      <c r="I660" s="68"/>
      <c r="J660" s="316"/>
      <c r="L660" s="282"/>
      <c r="M660" s="282"/>
      <c r="N660" s="282"/>
      <c r="O660" s="282"/>
      <c r="P660" s="77"/>
      <c r="R660" s="68"/>
      <c r="S660" s="68"/>
      <c r="T660" s="92"/>
      <c r="U660" s="72"/>
      <c r="V660" s="92"/>
      <c r="W660" s="92"/>
      <c r="X660" s="124"/>
    </row>
    <row r="661">
      <c r="A661" s="68"/>
      <c r="B661" s="302"/>
      <c r="C661" s="68"/>
      <c r="D661" s="68"/>
      <c r="E661" s="102"/>
      <c r="F661" s="102"/>
      <c r="G661" s="68"/>
      <c r="H661" s="68"/>
      <c r="I661" s="68"/>
      <c r="J661" s="304"/>
      <c r="L661" s="44"/>
      <c r="M661" s="44"/>
      <c r="N661" s="44"/>
      <c r="O661" s="44"/>
      <c r="P661" s="77"/>
      <c r="R661" s="68"/>
      <c r="S661" s="68"/>
      <c r="T661" s="77"/>
      <c r="U661" s="72"/>
      <c r="V661" s="92"/>
      <c r="W661" s="77"/>
      <c r="X661" s="77"/>
    </row>
    <row r="662">
      <c r="A662" s="68"/>
      <c r="B662" s="302"/>
      <c r="C662" s="68"/>
      <c r="D662" s="68"/>
      <c r="E662" s="102"/>
      <c r="F662" s="102"/>
      <c r="G662" s="68"/>
      <c r="H662" s="68"/>
      <c r="I662" s="68"/>
      <c r="J662" s="304"/>
      <c r="L662" s="44"/>
      <c r="M662" s="44"/>
      <c r="N662" s="44"/>
      <c r="O662" s="44"/>
      <c r="P662" s="77"/>
      <c r="R662" s="68"/>
      <c r="S662" s="68"/>
      <c r="T662" s="77"/>
      <c r="U662" s="72"/>
      <c r="V662" s="92"/>
      <c r="W662" s="77"/>
      <c r="X662" s="77"/>
    </row>
    <row r="663">
      <c r="A663" s="68"/>
      <c r="B663" s="327"/>
      <c r="C663" s="68"/>
      <c r="D663" s="68"/>
      <c r="E663" s="72"/>
      <c r="F663" s="72"/>
      <c r="G663" s="68"/>
      <c r="H663" s="68"/>
      <c r="I663" s="68"/>
      <c r="J663" s="304"/>
      <c r="L663" s="44"/>
      <c r="M663" s="44"/>
      <c r="N663" s="44"/>
      <c r="O663" s="44"/>
      <c r="P663" s="77"/>
      <c r="R663" s="68"/>
      <c r="S663" s="68"/>
      <c r="T663" s="77"/>
      <c r="U663" s="72"/>
      <c r="V663" s="92"/>
      <c r="W663" s="77"/>
      <c r="X663" s="77"/>
    </row>
    <row r="664">
      <c r="A664" s="68"/>
      <c r="B664" s="328"/>
      <c r="C664" s="68"/>
      <c r="D664" s="68"/>
      <c r="E664" s="102"/>
      <c r="F664" s="102"/>
      <c r="G664" s="68"/>
      <c r="H664" s="68"/>
      <c r="I664" s="68"/>
      <c r="J664" s="304"/>
      <c r="L664" s="44"/>
      <c r="M664" s="44"/>
      <c r="N664" s="44"/>
      <c r="O664" s="44"/>
      <c r="P664" s="77"/>
      <c r="R664" s="68"/>
      <c r="S664" s="68"/>
      <c r="T664" s="77"/>
      <c r="U664" s="72"/>
      <c r="V664" s="77"/>
      <c r="W664" s="92"/>
      <c r="X664" s="92"/>
    </row>
    <row r="665">
      <c r="A665" s="68"/>
      <c r="B665" s="328"/>
      <c r="C665" s="68"/>
      <c r="D665" s="68"/>
      <c r="E665" s="102"/>
      <c r="F665" s="102"/>
      <c r="G665" s="68"/>
      <c r="H665" s="68"/>
      <c r="I665" s="73"/>
      <c r="J665" s="304"/>
      <c r="L665" s="44"/>
      <c r="M665" s="44"/>
      <c r="N665" s="44"/>
      <c r="O665" s="44"/>
      <c r="P665" s="77"/>
      <c r="R665" s="68"/>
      <c r="S665" s="68"/>
      <c r="T665" s="77"/>
      <c r="U665" s="72"/>
      <c r="V665" s="77"/>
      <c r="W665" s="92"/>
      <c r="X665" s="92"/>
    </row>
    <row r="666">
      <c r="A666" s="68"/>
      <c r="B666" s="302"/>
      <c r="C666" s="73"/>
      <c r="D666" s="68"/>
      <c r="E666" s="102"/>
      <c r="F666" s="102"/>
      <c r="G666" s="73"/>
      <c r="H666" s="68"/>
      <c r="I666" s="68"/>
      <c r="J666" s="304"/>
      <c r="L666" s="44"/>
      <c r="M666" s="44"/>
      <c r="N666" s="44"/>
      <c r="O666" s="44"/>
      <c r="P666" s="77"/>
      <c r="R666" s="68"/>
      <c r="S666" s="68"/>
      <c r="T666" s="92"/>
      <c r="U666" s="72"/>
      <c r="V666" s="77"/>
      <c r="W666" s="92"/>
      <c r="X666" s="92"/>
    </row>
    <row r="667">
      <c r="A667" s="68"/>
      <c r="B667" s="309"/>
      <c r="C667" s="68"/>
      <c r="D667" s="68"/>
      <c r="E667" s="102"/>
      <c r="F667" s="72"/>
      <c r="G667" s="68"/>
      <c r="H667" s="68"/>
      <c r="I667" s="73"/>
      <c r="J667" s="304"/>
      <c r="L667" s="44"/>
      <c r="M667" s="44"/>
      <c r="N667" s="44"/>
      <c r="O667" s="44"/>
      <c r="P667" s="77"/>
      <c r="R667" s="68"/>
      <c r="S667" s="68"/>
      <c r="T667" s="77"/>
      <c r="U667" s="72"/>
      <c r="V667" s="92"/>
      <c r="W667" s="77"/>
      <c r="X667" s="92"/>
    </row>
    <row r="668">
      <c r="A668" s="68"/>
      <c r="B668" s="302"/>
      <c r="C668" s="68"/>
      <c r="D668" s="68"/>
      <c r="E668" s="102"/>
      <c r="F668" s="102"/>
      <c r="G668" s="68"/>
      <c r="H668" s="68"/>
      <c r="I668" s="68"/>
      <c r="J668" s="304"/>
      <c r="L668" s="44"/>
      <c r="M668" s="44"/>
      <c r="N668" s="44"/>
      <c r="O668" s="44"/>
      <c r="P668" s="77"/>
      <c r="R668" s="68"/>
      <c r="S668" s="68"/>
      <c r="T668" s="77"/>
      <c r="U668" s="72"/>
      <c r="V668" s="77"/>
      <c r="W668" s="92"/>
      <c r="X668" s="92"/>
    </row>
    <row r="669">
      <c r="A669" s="68"/>
      <c r="B669" s="309"/>
      <c r="C669" s="68"/>
      <c r="D669" s="68"/>
      <c r="E669" s="72"/>
      <c r="F669" s="72"/>
      <c r="G669" s="68"/>
      <c r="H669" s="68"/>
      <c r="I669" s="68"/>
      <c r="J669" s="304"/>
      <c r="L669" s="44"/>
      <c r="M669" s="44"/>
      <c r="N669" s="44"/>
      <c r="O669" s="44"/>
      <c r="P669" s="77"/>
      <c r="R669" s="68"/>
      <c r="S669" s="68"/>
      <c r="T669" s="77"/>
      <c r="U669" s="72"/>
      <c r="V669" s="92"/>
      <c r="W669" s="77"/>
      <c r="X669" s="77"/>
    </row>
    <row r="670">
      <c r="A670" s="68"/>
      <c r="B670" s="302"/>
      <c r="C670" s="68"/>
      <c r="D670" s="68"/>
      <c r="E670" s="102"/>
      <c r="F670" s="102"/>
      <c r="G670" s="68"/>
      <c r="H670" s="68"/>
      <c r="I670" s="68"/>
      <c r="J670" s="304"/>
      <c r="L670" s="44"/>
      <c r="M670" s="44"/>
      <c r="N670" s="44"/>
      <c r="O670" s="44"/>
      <c r="P670" s="77"/>
      <c r="R670" s="68"/>
      <c r="S670" s="68"/>
      <c r="T670" s="77"/>
      <c r="U670" s="72"/>
      <c r="V670" s="77"/>
      <c r="W670" s="92"/>
      <c r="X670" s="92"/>
    </row>
    <row r="671">
      <c r="A671" s="68"/>
      <c r="B671" s="302"/>
      <c r="C671" s="68"/>
      <c r="D671" s="68"/>
      <c r="E671" s="102"/>
      <c r="F671" s="102"/>
      <c r="G671" s="68"/>
      <c r="H671" s="68"/>
      <c r="I671" s="68"/>
      <c r="J671" s="304"/>
      <c r="L671" s="44"/>
      <c r="M671" s="44"/>
      <c r="N671" s="44"/>
      <c r="O671" s="44"/>
      <c r="P671" s="77"/>
      <c r="R671" s="68"/>
      <c r="S671" s="71"/>
      <c r="T671" s="77"/>
      <c r="U671" s="72"/>
      <c r="V671" s="77"/>
      <c r="W671" s="92"/>
      <c r="X671" s="92"/>
    </row>
    <row r="672">
      <c r="A672" s="68"/>
      <c r="B672" s="309"/>
      <c r="C672" s="68"/>
      <c r="D672" s="68"/>
      <c r="E672" s="72"/>
      <c r="F672" s="72"/>
      <c r="G672" s="68"/>
      <c r="H672" s="68"/>
      <c r="I672" s="68"/>
      <c r="J672" s="304"/>
      <c r="L672" s="44"/>
      <c r="M672" s="44"/>
      <c r="N672" s="44"/>
      <c r="O672" s="44"/>
      <c r="P672" s="77"/>
      <c r="R672" s="68"/>
      <c r="S672" s="68"/>
      <c r="T672" s="77"/>
      <c r="U672" s="72"/>
      <c r="V672" s="92"/>
      <c r="W672" s="92"/>
      <c r="X672" s="77"/>
    </row>
    <row r="673">
      <c r="A673" s="68"/>
      <c r="B673" s="302"/>
      <c r="C673" s="68"/>
      <c r="D673" s="68"/>
      <c r="E673" s="102"/>
      <c r="F673" s="102"/>
      <c r="G673" s="68"/>
      <c r="H673" s="73"/>
      <c r="I673" s="68"/>
      <c r="J673" s="304"/>
      <c r="L673" s="44"/>
      <c r="M673" s="44"/>
      <c r="N673" s="44"/>
      <c r="O673" s="44"/>
      <c r="P673" s="77"/>
      <c r="R673" s="68"/>
      <c r="S673" s="68"/>
      <c r="T673" s="92"/>
      <c r="U673" s="72"/>
      <c r="V673" s="77"/>
      <c r="W673" s="77"/>
      <c r="X673" s="77"/>
    </row>
    <row r="674">
      <c r="B674" s="277"/>
      <c r="E674" s="37"/>
      <c r="F674" s="37"/>
      <c r="J674" s="131"/>
      <c r="L674" s="44"/>
      <c r="M674" s="44"/>
      <c r="N674" s="44"/>
      <c r="O674" s="44"/>
      <c r="T674" s="39"/>
      <c r="U674" s="37"/>
    </row>
    <row r="675">
      <c r="B675" s="277"/>
      <c r="E675" s="37"/>
      <c r="F675" s="37"/>
      <c r="J675" s="131"/>
      <c r="L675" s="44"/>
      <c r="M675" s="44"/>
      <c r="N675" s="44"/>
      <c r="O675" s="44"/>
      <c r="T675" s="39"/>
      <c r="U675" s="37"/>
    </row>
    <row r="676">
      <c r="B676" s="277"/>
      <c r="E676" s="37"/>
      <c r="F676" s="37"/>
      <c r="J676" s="131"/>
      <c r="L676" s="44"/>
      <c r="M676" s="44"/>
      <c r="N676" s="44"/>
      <c r="O676" s="44"/>
      <c r="T676" s="39"/>
      <c r="U676" s="37"/>
    </row>
    <row r="677">
      <c r="B677" s="277"/>
      <c r="E677" s="37"/>
      <c r="F677" s="37"/>
      <c r="J677" s="131"/>
      <c r="L677" s="44"/>
      <c r="M677" s="44"/>
      <c r="N677" s="44"/>
      <c r="O677" s="44"/>
      <c r="T677" s="39"/>
      <c r="U677" s="37"/>
    </row>
    <row r="678">
      <c r="B678" s="277"/>
      <c r="E678" s="37"/>
      <c r="F678" s="37"/>
      <c r="J678" s="131"/>
      <c r="L678" s="44"/>
      <c r="M678" s="44"/>
      <c r="N678" s="44"/>
      <c r="O678" s="44"/>
      <c r="T678" s="39"/>
      <c r="U678" s="37"/>
    </row>
    <row r="679">
      <c r="B679" s="277"/>
      <c r="E679" s="37"/>
      <c r="F679" s="37"/>
      <c r="J679" s="131"/>
      <c r="L679" s="44"/>
      <c r="M679" s="44"/>
      <c r="N679" s="44"/>
      <c r="O679" s="44"/>
      <c r="T679" s="39"/>
      <c r="U679" s="37"/>
    </row>
    <row r="680">
      <c r="B680" s="277"/>
      <c r="E680" s="37"/>
      <c r="F680" s="37"/>
      <c r="J680" s="131"/>
      <c r="L680" s="44"/>
      <c r="M680" s="44"/>
      <c r="N680" s="44"/>
      <c r="O680" s="44"/>
      <c r="T680" s="39"/>
      <c r="U680" s="37"/>
    </row>
    <row r="681">
      <c r="B681" s="277"/>
      <c r="E681" s="37"/>
      <c r="F681" s="37"/>
      <c r="J681" s="131"/>
      <c r="L681" s="44"/>
      <c r="M681" s="44"/>
      <c r="N681" s="44"/>
      <c r="O681" s="44"/>
      <c r="T681" s="39"/>
      <c r="U681" s="37"/>
    </row>
    <row r="682">
      <c r="B682" s="277"/>
      <c r="E682" s="37"/>
      <c r="F682" s="37"/>
      <c r="J682" s="131"/>
      <c r="L682" s="44"/>
      <c r="M682" s="44"/>
      <c r="N682" s="44"/>
      <c r="O682" s="44"/>
      <c r="T682" s="39"/>
      <c r="U682" s="37"/>
    </row>
    <row r="683">
      <c r="B683" s="277"/>
      <c r="E683" s="37"/>
      <c r="F683" s="37"/>
      <c r="J683" s="131"/>
      <c r="L683" s="44"/>
      <c r="M683" s="44"/>
      <c r="N683" s="44"/>
      <c r="O683" s="44"/>
      <c r="T683" s="39"/>
      <c r="U683" s="37"/>
    </row>
    <row r="684">
      <c r="B684" s="277"/>
      <c r="E684" s="37"/>
      <c r="F684" s="37"/>
      <c r="J684" s="131"/>
      <c r="L684" s="44"/>
      <c r="M684" s="44"/>
      <c r="N684" s="44"/>
      <c r="O684" s="44"/>
      <c r="T684" s="39"/>
      <c r="U684" s="37"/>
    </row>
    <row r="685">
      <c r="B685" s="277"/>
      <c r="E685" s="37"/>
      <c r="F685" s="37"/>
      <c r="J685" s="131"/>
      <c r="L685" s="44"/>
      <c r="M685" s="44"/>
      <c r="N685" s="44"/>
      <c r="O685" s="44"/>
      <c r="T685" s="39"/>
      <c r="U685" s="37"/>
    </row>
    <row r="686">
      <c r="B686" s="277"/>
      <c r="E686" s="37"/>
      <c r="F686" s="37"/>
      <c r="J686" s="131"/>
      <c r="L686" s="44"/>
      <c r="M686" s="44"/>
      <c r="N686" s="44"/>
      <c r="O686" s="44"/>
      <c r="T686" s="39"/>
      <c r="U686" s="37"/>
    </row>
    <row r="687">
      <c r="B687" s="277"/>
      <c r="E687" s="37"/>
      <c r="F687" s="37"/>
      <c r="J687" s="131"/>
      <c r="L687" s="44"/>
      <c r="M687" s="44"/>
      <c r="N687" s="44"/>
      <c r="O687" s="44"/>
      <c r="T687" s="39"/>
      <c r="U687" s="37"/>
    </row>
    <row r="688">
      <c r="B688" s="277"/>
      <c r="E688" s="37"/>
      <c r="F688" s="37"/>
      <c r="J688" s="131"/>
      <c r="L688" s="44"/>
      <c r="M688" s="44"/>
      <c r="N688" s="44"/>
      <c r="O688" s="44"/>
      <c r="T688" s="39"/>
      <c r="U688" s="37"/>
    </row>
    <row r="689">
      <c r="B689" s="277"/>
      <c r="E689" s="37"/>
      <c r="F689" s="37"/>
      <c r="J689" s="131"/>
      <c r="L689" s="44"/>
      <c r="M689" s="44"/>
      <c r="N689" s="44"/>
      <c r="O689" s="44"/>
      <c r="T689" s="39"/>
      <c r="U689" s="37"/>
    </row>
    <row r="690">
      <c r="B690" s="277"/>
      <c r="E690" s="37"/>
      <c r="F690" s="37"/>
      <c r="J690" s="131"/>
      <c r="L690" s="44"/>
      <c r="M690" s="44"/>
      <c r="N690" s="44"/>
      <c r="O690" s="44"/>
      <c r="T690" s="39"/>
      <c r="U690" s="37"/>
    </row>
    <row r="691">
      <c r="B691" s="277"/>
      <c r="E691" s="37"/>
      <c r="F691" s="37"/>
      <c r="J691" s="131"/>
      <c r="L691" s="44"/>
      <c r="M691" s="44"/>
      <c r="N691" s="44"/>
      <c r="O691" s="44"/>
      <c r="T691" s="39"/>
      <c r="U691" s="37"/>
    </row>
    <row r="692">
      <c r="B692" s="277"/>
      <c r="E692" s="37"/>
      <c r="F692" s="37"/>
      <c r="J692" s="131"/>
      <c r="L692" s="44"/>
      <c r="M692" s="44"/>
      <c r="N692" s="44"/>
      <c r="O692" s="44"/>
      <c r="T692" s="39"/>
      <c r="U692" s="37"/>
    </row>
    <row r="693">
      <c r="B693" s="277"/>
      <c r="E693" s="37"/>
      <c r="F693" s="37"/>
      <c r="J693" s="131"/>
      <c r="L693" s="44"/>
      <c r="M693" s="44"/>
      <c r="N693" s="44"/>
      <c r="O693" s="44"/>
      <c r="T693" s="39"/>
      <c r="U693" s="37"/>
    </row>
    <row r="694">
      <c r="B694" s="277"/>
      <c r="E694" s="37"/>
      <c r="F694" s="37"/>
      <c r="J694" s="131"/>
      <c r="L694" s="44"/>
      <c r="M694" s="44"/>
      <c r="N694" s="44"/>
      <c r="O694" s="44"/>
      <c r="T694" s="39"/>
      <c r="U694" s="37"/>
    </row>
    <row r="695">
      <c r="B695" s="277"/>
      <c r="E695" s="37"/>
      <c r="F695" s="37"/>
      <c r="J695" s="131"/>
      <c r="L695" s="44"/>
      <c r="M695" s="44"/>
      <c r="N695" s="44"/>
      <c r="O695" s="44"/>
      <c r="T695" s="39"/>
      <c r="U695" s="37"/>
    </row>
    <row r="696">
      <c r="B696" s="277"/>
      <c r="E696" s="37"/>
      <c r="F696" s="37"/>
      <c r="J696" s="131"/>
      <c r="L696" s="44"/>
      <c r="M696" s="44"/>
      <c r="N696" s="44"/>
      <c r="O696" s="44"/>
      <c r="T696" s="39"/>
      <c r="U696" s="37"/>
    </row>
    <row r="697">
      <c r="B697" s="277"/>
      <c r="E697" s="37"/>
      <c r="F697" s="37"/>
      <c r="J697" s="131"/>
      <c r="L697" s="44"/>
      <c r="M697" s="44"/>
      <c r="N697" s="44"/>
      <c r="O697" s="44"/>
      <c r="T697" s="39"/>
      <c r="U697" s="37"/>
    </row>
    <row r="698">
      <c r="B698" s="277"/>
      <c r="E698" s="37"/>
      <c r="F698" s="37"/>
      <c r="J698" s="131"/>
      <c r="L698" s="44"/>
      <c r="M698" s="44"/>
      <c r="N698" s="44"/>
      <c r="O698" s="44"/>
      <c r="T698" s="39"/>
      <c r="U698" s="37"/>
    </row>
    <row r="699">
      <c r="B699" s="277"/>
      <c r="E699" s="37"/>
      <c r="F699" s="37"/>
      <c r="J699" s="131"/>
      <c r="L699" s="44"/>
      <c r="M699" s="44"/>
      <c r="N699" s="44"/>
      <c r="O699" s="44"/>
      <c r="T699" s="39"/>
      <c r="U699" s="37"/>
    </row>
    <row r="700">
      <c r="B700" s="277"/>
      <c r="E700" s="37"/>
      <c r="F700" s="37"/>
      <c r="J700" s="131"/>
      <c r="L700" s="44"/>
      <c r="M700" s="44"/>
      <c r="N700" s="44"/>
      <c r="O700" s="44"/>
      <c r="T700" s="39"/>
      <c r="U700" s="37"/>
    </row>
    <row r="701">
      <c r="B701" s="277"/>
      <c r="E701" s="37"/>
      <c r="F701" s="37"/>
      <c r="J701" s="131"/>
      <c r="L701" s="44"/>
      <c r="M701" s="44"/>
      <c r="N701" s="44"/>
      <c r="O701" s="44"/>
      <c r="T701" s="39"/>
      <c r="U701" s="37"/>
    </row>
    <row r="702">
      <c r="B702" s="277"/>
      <c r="E702" s="37"/>
      <c r="F702" s="37"/>
      <c r="J702" s="131"/>
      <c r="L702" s="44"/>
      <c r="M702" s="44"/>
      <c r="N702" s="44"/>
      <c r="O702" s="44"/>
      <c r="T702" s="39"/>
      <c r="U702" s="37"/>
    </row>
    <row r="703">
      <c r="B703" s="277"/>
      <c r="E703" s="37"/>
      <c r="F703" s="37"/>
      <c r="J703" s="131"/>
      <c r="L703" s="44"/>
      <c r="M703" s="44"/>
      <c r="N703" s="44"/>
      <c r="O703" s="44"/>
      <c r="T703" s="39"/>
      <c r="U703" s="37"/>
    </row>
    <row r="704">
      <c r="B704" s="277"/>
      <c r="E704" s="37"/>
      <c r="F704" s="37"/>
      <c r="J704" s="131"/>
      <c r="L704" s="44"/>
      <c r="M704" s="44"/>
      <c r="N704" s="44"/>
      <c r="O704" s="44"/>
      <c r="T704" s="39"/>
      <c r="U704" s="37"/>
    </row>
    <row r="705">
      <c r="B705" s="277"/>
      <c r="E705" s="37"/>
      <c r="F705" s="37"/>
      <c r="J705" s="131"/>
      <c r="L705" s="44"/>
      <c r="M705" s="44"/>
      <c r="N705" s="44"/>
      <c r="O705" s="44"/>
      <c r="T705" s="39"/>
      <c r="U705" s="37"/>
    </row>
    <row r="706">
      <c r="B706" s="277"/>
      <c r="E706" s="37"/>
      <c r="F706" s="37"/>
      <c r="J706" s="131"/>
      <c r="L706" s="44"/>
      <c r="M706" s="44"/>
      <c r="N706" s="44"/>
      <c r="O706" s="44"/>
      <c r="T706" s="39"/>
      <c r="U706" s="37"/>
    </row>
    <row r="707">
      <c r="B707" s="277"/>
      <c r="E707" s="37"/>
      <c r="F707" s="37"/>
      <c r="J707" s="131"/>
      <c r="L707" s="44"/>
      <c r="M707" s="44"/>
      <c r="N707" s="44"/>
      <c r="O707" s="44"/>
      <c r="T707" s="39"/>
      <c r="U707" s="37"/>
    </row>
    <row r="708">
      <c r="B708" s="277"/>
      <c r="E708" s="37"/>
      <c r="F708" s="37"/>
      <c r="J708" s="131"/>
      <c r="L708" s="44"/>
      <c r="M708" s="44"/>
      <c r="N708" s="44"/>
      <c r="O708" s="44"/>
      <c r="T708" s="39"/>
      <c r="U708" s="37"/>
    </row>
    <row r="709">
      <c r="B709" s="277"/>
      <c r="E709" s="37"/>
      <c r="F709" s="37"/>
      <c r="J709" s="131"/>
      <c r="L709" s="44"/>
      <c r="M709" s="44"/>
      <c r="N709" s="44"/>
      <c r="O709" s="44"/>
      <c r="T709" s="39"/>
      <c r="U709" s="37"/>
    </row>
    <row r="710">
      <c r="B710" s="277"/>
      <c r="E710" s="37"/>
      <c r="F710" s="37"/>
      <c r="J710" s="131"/>
      <c r="L710" s="44"/>
      <c r="M710" s="44"/>
      <c r="N710" s="44"/>
      <c r="O710" s="44"/>
      <c r="T710" s="39"/>
      <c r="U710" s="37"/>
    </row>
    <row r="711">
      <c r="B711" s="277"/>
      <c r="E711" s="37"/>
      <c r="F711" s="37"/>
      <c r="J711" s="131"/>
      <c r="L711" s="44"/>
      <c r="M711" s="44"/>
      <c r="N711" s="44"/>
      <c r="O711" s="44"/>
      <c r="T711" s="39"/>
      <c r="U711" s="37"/>
    </row>
    <row r="712">
      <c r="B712" s="277"/>
      <c r="E712" s="37"/>
      <c r="F712" s="37"/>
      <c r="J712" s="131"/>
      <c r="L712" s="44"/>
      <c r="M712" s="44"/>
      <c r="N712" s="44"/>
      <c r="O712" s="44"/>
      <c r="T712" s="39"/>
      <c r="U712" s="37"/>
    </row>
    <row r="713">
      <c r="B713" s="277"/>
      <c r="E713" s="37"/>
      <c r="F713" s="37"/>
      <c r="J713" s="131"/>
      <c r="L713" s="44"/>
      <c r="M713" s="44"/>
      <c r="N713" s="44"/>
      <c r="O713" s="44"/>
      <c r="T713" s="39"/>
      <c r="U713" s="37"/>
    </row>
    <row r="714">
      <c r="B714" s="277"/>
      <c r="E714" s="37"/>
      <c r="F714" s="37"/>
      <c r="J714" s="131"/>
      <c r="L714" s="44"/>
      <c r="M714" s="44"/>
      <c r="N714" s="44"/>
      <c r="O714" s="44"/>
      <c r="T714" s="39"/>
      <c r="U714" s="37"/>
    </row>
    <row r="715">
      <c r="B715" s="277"/>
      <c r="E715" s="37"/>
      <c r="F715" s="37"/>
      <c r="J715" s="131"/>
      <c r="L715" s="44"/>
      <c r="M715" s="44"/>
      <c r="N715" s="44"/>
      <c r="O715" s="44"/>
      <c r="T715" s="39"/>
      <c r="U715" s="37"/>
    </row>
    <row r="716">
      <c r="B716" s="277"/>
      <c r="E716" s="37"/>
      <c r="F716" s="37"/>
      <c r="J716" s="131"/>
      <c r="L716" s="44"/>
      <c r="M716" s="44"/>
      <c r="N716" s="44"/>
      <c r="O716" s="44"/>
      <c r="T716" s="39"/>
      <c r="U716" s="37"/>
    </row>
    <row r="717">
      <c r="B717" s="277"/>
      <c r="E717" s="37"/>
      <c r="F717" s="37"/>
      <c r="J717" s="131"/>
      <c r="L717" s="44"/>
      <c r="M717" s="44"/>
      <c r="N717" s="44"/>
      <c r="O717" s="44"/>
      <c r="T717" s="39"/>
      <c r="U717" s="37"/>
    </row>
    <row r="718">
      <c r="B718" s="277"/>
      <c r="E718" s="37"/>
      <c r="F718" s="37"/>
      <c r="J718" s="131"/>
      <c r="L718" s="44"/>
      <c r="M718" s="44"/>
      <c r="N718" s="44"/>
      <c r="O718" s="44"/>
      <c r="T718" s="39"/>
      <c r="U718" s="37"/>
    </row>
    <row r="719">
      <c r="B719" s="277"/>
      <c r="E719" s="37"/>
      <c r="F719" s="37"/>
      <c r="J719" s="131"/>
      <c r="L719" s="44"/>
      <c r="M719" s="44"/>
      <c r="N719" s="44"/>
      <c r="O719" s="44"/>
      <c r="T719" s="39"/>
      <c r="U719" s="37"/>
    </row>
    <row r="720">
      <c r="B720" s="277"/>
      <c r="E720" s="37"/>
      <c r="F720" s="37"/>
      <c r="J720" s="131"/>
      <c r="L720" s="44"/>
      <c r="M720" s="44"/>
      <c r="N720" s="44"/>
      <c r="O720" s="44"/>
      <c r="T720" s="39"/>
      <c r="U720" s="37"/>
    </row>
    <row r="721">
      <c r="B721" s="277"/>
      <c r="E721" s="37"/>
      <c r="F721" s="37"/>
      <c r="J721" s="131"/>
      <c r="L721" s="44"/>
      <c r="M721" s="44"/>
      <c r="N721" s="44"/>
      <c r="O721" s="44"/>
      <c r="T721" s="39"/>
      <c r="U721" s="37"/>
    </row>
    <row r="722">
      <c r="B722" s="277"/>
      <c r="E722" s="37"/>
      <c r="F722" s="37"/>
      <c r="J722" s="131"/>
      <c r="L722" s="44"/>
      <c r="M722" s="44"/>
      <c r="N722" s="44"/>
      <c r="O722" s="44"/>
      <c r="T722" s="39"/>
      <c r="U722" s="37"/>
    </row>
    <row r="723">
      <c r="B723" s="277"/>
      <c r="E723" s="37"/>
      <c r="F723" s="37"/>
      <c r="J723" s="131"/>
      <c r="L723" s="44"/>
      <c r="M723" s="44"/>
      <c r="N723" s="44"/>
      <c r="O723" s="44"/>
      <c r="T723" s="39"/>
      <c r="U723" s="37"/>
    </row>
    <row r="724">
      <c r="B724" s="277"/>
      <c r="E724" s="37"/>
      <c r="F724" s="37"/>
      <c r="J724" s="131"/>
      <c r="L724" s="44"/>
      <c r="M724" s="44"/>
      <c r="N724" s="44"/>
      <c r="O724" s="44"/>
      <c r="T724" s="39"/>
      <c r="U724" s="37"/>
    </row>
    <row r="725">
      <c r="B725" s="277"/>
      <c r="E725" s="37"/>
      <c r="F725" s="37"/>
      <c r="J725" s="131"/>
      <c r="L725" s="44"/>
      <c r="M725" s="44"/>
      <c r="N725" s="44"/>
      <c r="O725" s="44"/>
      <c r="T725" s="39"/>
      <c r="U725" s="37"/>
    </row>
    <row r="726">
      <c r="B726" s="277"/>
      <c r="E726" s="37"/>
      <c r="F726" s="37"/>
      <c r="J726" s="131"/>
      <c r="L726" s="44"/>
      <c r="M726" s="44"/>
      <c r="N726" s="44"/>
      <c r="O726" s="44"/>
      <c r="T726" s="39"/>
      <c r="U726" s="37"/>
    </row>
    <row r="727">
      <c r="B727" s="277"/>
      <c r="E727" s="37"/>
      <c r="F727" s="37"/>
      <c r="J727" s="131"/>
      <c r="L727" s="44"/>
      <c r="M727" s="44"/>
      <c r="N727" s="44"/>
      <c r="O727" s="44"/>
      <c r="T727" s="39"/>
      <c r="U727" s="37"/>
    </row>
    <row r="728">
      <c r="B728" s="277"/>
      <c r="E728" s="37"/>
      <c r="F728" s="37"/>
      <c r="J728" s="131"/>
      <c r="L728" s="44"/>
      <c r="M728" s="44"/>
      <c r="N728" s="44"/>
      <c r="O728" s="44"/>
      <c r="T728" s="39"/>
      <c r="U728" s="37"/>
    </row>
    <row r="729">
      <c r="B729" s="277"/>
      <c r="E729" s="37"/>
      <c r="F729" s="37"/>
      <c r="J729" s="131"/>
      <c r="L729" s="44"/>
      <c r="M729" s="44"/>
      <c r="N729" s="44"/>
      <c r="O729" s="44"/>
      <c r="T729" s="39"/>
      <c r="U729" s="37"/>
    </row>
    <row r="730">
      <c r="B730" s="277"/>
      <c r="E730" s="37"/>
      <c r="F730" s="37"/>
      <c r="J730" s="131"/>
      <c r="L730" s="44"/>
      <c r="M730" s="44"/>
      <c r="N730" s="44"/>
      <c r="O730" s="44"/>
      <c r="T730" s="39"/>
      <c r="U730" s="37"/>
    </row>
    <row r="731">
      <c r="B731" s="277"/>
      <c r="E731" s="37"/>
      <c r="F731" s="37"/>
      <c r="J731" s="131"/>
      <c r="L731" s="44"/>
      <c r="M731" s="44"/>
      <c r="N731" s="44"/>
      <c r="O731" s="44"/>
      <c r="T731" s="39"/>
      <c r="U731" s="37"/>
    </row>
    <row r="732">
      <c r="B732" s="277"/>
      <c r="E732" s="37"/>
      <c r="F732" s="37"/>
      <c r="J732" s="131"/>
      <c r="L732" s="44"/>
      <c r="M732" s="44"/>
      <c r="N732" s="44"/>
      <c r="O732" s="44"/>
      <c r="T732" s="39"/>
      <c r="U732" s="37"/>
    </row>
    <row r="733">
      <c r="B733" s="277"/>
      <c r="E733" s="37"/>
      <c r="F733" s="37"/>
      <c r="J733" s="131"/>
      <c r="L733" s="44"/>
      <c r="M733" s="44"/>
      <c r="N733" s="44"/>
      <c r="O733" s="44"/>
      <c r="T733" s="39"/>
      <c r="U733" s="37"/>
    </row>
    <row r="734">
      <c r="B734" s="277"/>
      <c r="E734" s="37"/>
      <c r="F734" s="37"/>
      <c r="J734" s="131"/>
      <c r="L734" s="44"/>
      <c r="M734" s="44"/>
      <c r="N734" s="44"/>
      <c r="O734" s="44"/>
      <c r="T734" s="39"/>
      <c r="U734" s="37"/>
    </row>
    <row r="735">
      <c r="B735" s="277"/>
      <c r="E735" s="37"/>
      <c r="F735" s="37"/>
      <c r="J735" s="131"/>
      <c r="L735" s="44"/>
      <c r="M735" s="44"/>
      <c r="N735" s="44"/>
      <c r="O735" s="44"/>
      <c r="T735" s="39"/>
      <c r="U735" s="37"/>
    </row>
    <row r="736">
      <c r="B736" s="277"/>
      <c r="E736" s="37"/>
      <c r="F736" s="37"/>
      <c r="J736" s="131"/>
      <c r="L736" s="44"/>
      <c r="M736" s="44"/>
      <c r="N736" s="44"/>
      <c r="O736" s="44"/>
      <c r="T736" s="39"/>
      <c r="U736" s="37"/>
    </row>
    <row r="737">
      <c r="B737" s="277"/>
      <c r="E737" s="37"/>
      <c r="F737" s="37"/>
      <c r="J737" s="131"/>
      <c r="L737" s="44"/>
      <c r="M737" s="44"/>
      <c r="N737" s="44"/>
      <c r="O737" s="44"/>
      <c r="T737" s="39"/>
      <c r="U737" s="37"/>
    </row>
    <row r="738">
      <c r="B738" s="277"/>
      <c r="E738" s="37"/>
      <c r="F738" s="37"/>
      <c r="J738" s="131"/>
      <c r="L738" s="44"/>
      <c r="M738" s="44"/>
      <c r="N738" s="44"/>
      <c r="O738" s="44"/>
      <c r="T738" s="39"/>
      <c r="U738" s="37"/>
    </row>
    <row r="739">
      <c r="B739" s="277"/>
      <c r="E739" s="37"/>
      <c r="F739" s="37"/>
      <c r="J739" s="131"/>
      <c r="L739" s="44"/>
      <c r="M739" s="44"/>
      <c r="N739" s="44"/>
      <c r="O739" s="44"/>
      <c r="T739" s="39"/>
      <c r="U739" s="37"/>
    </row>
    <row r="740">
      <c r="B740" s="277"/>
      <c r="E740" s="37"/>
      <c r="F740" s="37"/>
      <c r="J740" s="131"/>
      <c r="L740" s="44"/>
      <c r="M740" s="44"/>
      <c r="N740" s="44"/>
      <c r="O740" s="44"/>
      <c r="T740" s="39"/>
      <c r="U740" s="37"/>
    </row>
    <row r="741">
      <c r="B741" s="277"/>
      <c r="E741" s="37"/>
      <c r="F741" s="37"/>
      <c r="J741" s="131"/>
      <c r="L741" s="44"/>
      <c r="M741" s="44"/>
      <c r="N741" s="44"/>
      <c r="O741" s="44"/>
      <c r="T741" s="39"/>
      <c r="U741" s="37"/>
    </row>
    <row r="742">
      <c r="B742" s="277"/>
      <c r="E742" s="37"/>
      <c r="F742" s="37"/>
      <c r="J742" s="131"/>
      <c r="L742" s="44"/>
      <c r="M742" s="44"/>
      <c r="N742" s="44"/>
      <c r="O742" s="44"/>
      <c r="T742" s="39"/>
      <c r="U742" s="37"/>
    </row>
    <row r="743">
      <c r="B743" s="277"/>
      <c r="E743" s="37"/>
      <c r="F743" s="37"/>
      <c r="J743" s="131"/>
      <c r="L743" s="44"/>
      <c r="M743" s="44"/>
      <c r="N743" s="44"/>
      <c r="O743" s="44"/>
      <c r="T743" s="39"/>
      <c r="U743" s="37"/>
    </row>
    <row r="744">
      <c r="B744" s="277"/>
      <c r="E744" s="37"/>
      <c r="F744" s="37"/>
      <c r="J744" s="131"/>
      <c r="L744" s="44"/>
      <c r="M744" s="44"/>
      <c r="N744" s="44"/>
      <c r="O744" s="44"/>
      <c r="T744" s="39"/>
      <c r="U744" s="37"/>
    </row>
    <row r="745">
      <c r="B745" s="277"/>
      <c r="E745" s="37"/>
      <c r="F745" s="37"/>
      <c r="J745" s="131"/>
      <c r="L745" s="44"/>
      <c r="M745" s="44"/>
      <c r="N745" s="44"/>
      <c r="O745" s="44"/>
      <c r="T745" s="39"/>
      <c r="U745" s="37"/>
    </row>
    <row r="746">
      <c r="B746" s="277"/>
      <c r="E746" s="37"/>
      <c r="F746" s="37"/>
      <c r="J746" s="131"/>
      <c r="L746" s="44"/>
      <c r="M746" s="44"/>
      <c r="N746" s="44"/>
      <c r="O746" s="44"/>
      <c r="T746" s="39"/>
      <c r="U746" s="37"/>
    </row>
    <row r="747">
      <c r="B747" s="277"/>
      <c r="E747" s="37"/>
      <c r="F747" s="37"/>
      <c r="J747" s="131"/>
      <c r="L747" s="44"/>
      <c r="M747" s="44"/>
      <c r="N747" s="44"/>
      <c r="O747" s="44"/>
      <c r="T747" s="39"/>
      <c r="U747" s="37"/>
    </row>
    <row r="748">
      <c r="B748" s="277"/>
      <c r="E748" s="37"/>
      <c r="F748" s="37"/>
      <c r="J748" s="131"/>
      <c r="L748" s="44"/>
      <c r="M748" s="44"/>
      <c r="N748" s="44"/>
      <c r="O748" s="44"/>
      <c r="T748" s="39"/>
      <c r="U748" s="37"/>
    </row>
    <row r="749">
      <c r="B749" s="277"/>
      <c r="E749" s="37"/>
      <c r="F749" s="37"/>
      <c r="J749" s="131"/>
      <c r="L749" s="44"/>
      <c r="M749" s="44"/>
      <c r="N749" s="44"/>
      <c r="O749" s="44"/>
      <c r="T749" s="39"/>
      <c r="U749" s="37"/>
    </row>
    <row r="750">
      <c r="B750" s="277"/>
      <c r="E750" s="37"/>
      <c r="F750" s="37"/>
      <c r="J750" s="131"/>
      <c r="L750" s="44"/>
      <c r="M750" s="44"/>
      <c r="N750" s="44"/>
      <c r="O750" s="44"/>
      <c r="T750" s="39"/>
      <c r="U750" s="37"/>
    </row>
    <row r="751">
      <c r="B751" s="277"/>
      <c r="E751" s="37"/>
      <c r="F751" s="37"/>
      <c r="J751" s="131"/>
      <c r="L751" s="44"/>
      <c r="M751" s="44"/>
      <c r="N751" s="44"/>
      <c r="O751" s="44"/>
      <c r="T751" s="39"/>
      <c r="U751" s="37"/>
    </row>
    <row r="752">
      <c r="B752" s="277"/>
      <c r="E752" s="37"/>
      <c r="F752" s="37"/>
      <c r="J752" s="131"/>
      <c r="L752" s="44"/>
      <c r="M752" s="44"/>
      <c r="N752" s="44"/>
      <c r="O752" s="44"/>
      <c r="T752" s="39"/>
      <c r="U752" s="37"/>
    </row>
    <row r="753">
      <c r="B753" s="277"/>
      <c r="E753" s="37"/>
      <c r="F753" s="37"/>
      <c r="J753" s="131"/>
      <c r="L753" s="44"/>
      <c r="M753" s="44"/>
      <c r="N753" s="44"/>
      <c r="O753" s="44"/>
      <c r="T753" s="39"/>
      <c r="U753" s="37"/>
    </row>
    <row r="754">
      <c r="B754" s="277"/>
      <c r="E754" s="37"/>
      <c r="F754" s="37"/>
      <c r="J754" s="131"/>
      <c r="L754" s="44"/>
      <c r="M754" s="44"/>
      <c r="N754" s="44"/>
      <c r="O754" s="44"/>
      <c r="T754" s="39"/>
      <c r="U754" s="37"/>
    </row>
    <row r="755">
      <c r="B755" s="277"/>
      <c r="E755" s="37"/>
      <c r="F755" s="37"/>
      <c r="J755" s="131"/>
      <c r="L755" s="44"/>
      <c r="M755" s="44"/>
      <c r="N755" s="44"/>
      <c r="O755" s="44"/>
      <c r="T755" s="39"/>
      <c r="U755" s="37"/>
    </row>
    <row r="756">
      <c r="B756" s="277"/>
      <c r="E756" s="37"/>
      <c r="F756" s="37"/>
      <c r="J756" s="131"/>
      <c r="L756" s="44"/>
      <c r="M756" s="44"/>
      <c r="N756" s="44"/>
      <c r="O756" s="44"/>
      <c r="T756" s="39"/>
      <c r="U756" s="37"/>
    </row>
    <row r="757">
      <c r="B757" s="277"/>
      <c r="E757" s="37"/>
      <c r="F757" s="37"/>
      <c r="J757" s="131"/>
      <c r="L757" s="44"/>
      <c r="M757" s="44"/>
      <c r="N757" s="44"/>
      <c r="O757" s="44"/>
      <c r="T757" s="39"/>
      <c r="U757" s="37"/>
    </row>
    <row r="758">
      <c r="B758" s="277"/>
      <c r="E758" s="37"/>
      <c r="F758" s="37"/>
      <c r="J758" s="131"/>
      <c r="L758" s="44"/>
      <c r="M758" s="44"/>
      <c r="N758" s="44"/>
      <c r="O758" s="44"/>
      <c r="T758" s="39"/>
      <c r="U758" s="37"/>
    </row>
    <row r="759">
      <c r="B759" s="277"/>
      <c r="E759" s="37"/>
      <c r="F759" s="37"/>
      <c r="J759" s="131"/>
      <c r="L759" s="44"/>
      <c r="M759" s="44"/>
      <c r="N759" s="44"/>
      <c r="O759" s="44"/>
      <c r="T759" s="39"/>
      <c r="U759" s="37"/>
    </row>
    <row r="760">
      <c r="B760" s="277"/>
      <c r="E760" s="37"/>
      <c r="F760" s="37"/>
      <c r="J760" s="131"/>
      <c r="L760" s="44"/>
      <c r="M760" s="44"/>
      <c r="N760" s="44"/>
      <c r="O760" s="44"/>
      <c r="T760" s="39"/>
      <c r="U760" s="37"/>
    </row>
    <row r="761">
      <c r="B761" s="277"/>
      <c r="E761" s="37"/>
      <c r="F761" s="37"/>
      <c r="J761" s="131"/>
      <c r="L761" s="44"/>
      <c r="M761" s="44"/>
      <c r="N761" s="44"/>
      <c r="O761" s="44"/>
      <c r="T761" s="39"/>
      <c r="U761" s="37"/>
    </row>
    <row r="762">
      <c r="B762" s="277"/>
      <c r="E762" s="37"/>
      <c r="F762" s="37"/>
      <c r="J762" s="131"/>
      <c r="L762" s="44"/>
      <c r="M762" s="44"/>
      <c r="N762" s="44"/>
      <c r="O762" s="44"/>
      <c r="T762" s="39"/>
      <c r="U762" s="37"/>
    </row>
    <row r="763">
      <c r="B763" s="277"/>
      <c r="E763" s="37"/>
      <c r="F763" s="37"/>
      <c r="J763" s="131"/>
      <c r="L763" s="44"/>
      <c r="M763" s="44"/>
      <c r="N763" s="44"/>
      <c r="O763" s="44"/>
      <c r="T763" s="39"/>
      <c r="U763" s="37"/>
    </row>
    <row r="764">
      <c r="B764" s="277"/>
      <c r="E764" s="37"/>
      <c r="F764" s="37"/>
      <c r="J764" s="131"/>
      <c r="L764" s="44"/>
      <c r="M764" s="44"/>
      <c r="N764" s="44"/>
      <c r="O764" s="44"/>
      <c r="T764" s="39"/>
      <c r="U764" s="37"/>
    </row>
    <row r="765">
      <c r="B765" s="277"/>
      <c r="E765" s="37"/>
      <c r="F765" s="37"/>
      <c r="J765" s="131"/>
      <c r="L765" s="44"/>
      <c r="M765" s="44"/>
      <c r="N765" s="44"/>
      <c r="O765" s="44"/>
      <c r="T765" s="39"/>
      <c r="U765" s="37"/>
    </row>
    <row r="766">
      <c r="B766" s="277"/>
      <c r="E766" s="37"/>
      <c r="F766" s="37"/>
      <c r="J766" s="131"/>
      <c r="L766" s="44"/>
      <c r="M766" s="44"/>
      <c r="N766" s="44"/>
      <c r="O766" s="44"/>
      <c r="T766" s="39"/>
      <c r="U766" s="37"/>
    </row>
    <row r="767">
      <c r="B767" s="277"/>
      <c r="E767" s="37"/>
      <c r="F767" s="37"/>
      <c r="J767" s="131"/>
      <c r="L767" s="44"/>
      <c r="M767" s="44"/>
      <c r="N767" s="44"/>
      <c r="O767" s="44"/>
      <c r="T767" s="39"/>
      <c r="U767" s="37"/>
    </row>
    <row r="768">
      <c r="B768" s="277"/>
      <c r="E768" s="37"/>
      <c r="F768" s="37"/>
      <c r="J768" s="131"/>
      <c r="L768" s="44"/>
      <c r="M768" s="44"/>
      <c r="N768" s="44"/>
      <c r="O768" s="44"/>
      <c r="T768" s="39"/>
      <c r="U768" s="37"/>
    </row>
    <row r="769">
      <c r="B769" s="277"/>
      <c r="E769" s="37"/>
      <c r="F769" s="37"/>
      <c r="J769" s="131"/>
      <c r="L769" s="44"/>
      <c r="M769" s="44"/>
      <c r="N769" s="44"/>
      <c r="O769" s="44"/>
      <c r="T769" s="39"/>
      <c r="U769" s="37"/>
    </row>
    <row r="770">
      <c r="B770" s="277"/>
      <c r="E770" s="37"/>
      <c r="F770" s="37"/>
      <c r="J770" s="131"/>
      <c r="L770" s="44"/>
      <c r="M770" s="44"/>
      <c r="N770" s="44"/>
      <c r="O770" s="44"/>
      <c r="T770" s="39"/>
      <c r="U770" s="37"/>
    </row>
    <row r="771">
      <c r="B771" s="277"/>
      <c r="E771" s="37"/>
      <c r="F771" s="37"/>
      <c r="J771" s="131"/>
      <c r="L771" s="44"/>
      <c r="M771" s="44"/>
      <c r="N771" s="44"/>
      <c r="O771" s="44"/>
      <c r="T771" s="39"/>
      <c r="U771" s="37"/>
    </row>
    <row r="772">
      <c r="B772" s="277"/>
      <c r="E772" s="37"/>
      <c r="F772" s="37"/>
      <c r="J772" s="131"/>
      <c r="L772" s="44"/>
      <c r="M772" s="44"/>
      <c r="N772" s="44"/>
      <c r="O772" s="44"/>
      <c r="T772" s="39"/>
      <c r="U772" s="37"/>
    </row>
    <row r="773">
      <c r="B773" s="277"/>
      <c r="E773" s="37"/>
      <c r="F773" s="37"/>
      <c r="J773" s="131"/>
      <c r="L773" s="44"/>
      <c r="M773" s="44"/>
      <c r="N773" s="44"/>
      <c r="O773" s="44"/>
      <c r="T773" s="39"/>
      <c r="U773" s="37"/>
    </row>
    <row r="774">
      <c r="B774" s="277"/>
      <c r="E774" s="37"/>
      <c r="F774" s="37"/>
      <c r="J774" s="131"/>
      <c r="L774" s="44"/>
      <c r="M774" s="44"/>
      <c r="N774" s="44"/>
      <c r="O774" s="44"/>
      <c r="T774" s="39"/>
      <c r="U774" s="37"/>
    </row>
    <row r="775">
      <c r="B775" s="277"/>
      <c r="E775" s="37"/>
      <c r="F775" s="37"/>
      <c r="J775" s="131"/>
      <c r="L775" s="44"/>
      <c r="M775" s="44"/>
      <c r="N775" s="44"/>
      <c r="O775" s="44"/>
      <c r="T775" s="39"/>
      <c r="U775" s="37"/>
    </row>
    <row r="776">
      <c r="B776" s="277"/>
      <c r="E776" s="37"/>
      <c r="F776" s="37"/>
      <c r="J776" s="131"/>
      <c r="L776" s="44"/>
      <c r="M776" s="44"/>
      <c r="N776" s="44"/>
      <c r="O776" s="44"/>
      <c r="T776" s="39"/>
      <c r="U776" s="37"/>
    </row>
    <row r="777">
      <c r="B777" s="277"/>
      <c r="E777" s="37"/>
      <c r="F777" s="37"/>
      <c r="J777" s="131"/>
      <c r="L777" s="44"/>
      <c r="M777" s="44"/>
      <c r="N777" s="44"/>
      <c r="O777" s="44"/>
      <c r="T777" s="39"/>
      <c r="U777" s="37"/>
    </row>
    <row r="778">
      <c r="B778" s="277"/>
      <c r="E778" s="37"/>
      <c r="F778" s="37"/>
      <c r="J778" s="131"/>
      <c r="L778" s="44"/>
      <c r="M778" s="44"/>
      <c r="N778" s="44"/>
      <c r="O778" s="44"/>
      <c r="T778" s="39"/>
      <c r="U778" s="37"/>
    </row>
    <row r="779">
      <c r="B779" s="277"/>
      <c r="E779" s="37"/>
      <c r="F779" s="37"/>
      <c r="J779" s="131"/>
      <c r="L779" s="44"/>
      <c r="M779" s="44"/>
      <c r="N779" s="44"/>
      <c r="O779" s="44"/>
      <c r="T779" s="39"/>
      <c r="U779" s="37"/>
    </row>
    <row r="780">
      <c r="B780" s="277"/>
      <c r="E780" s="37"/>
      <c r="F780" s="37"/>
      <c r="J780" s="131"/>
      <c r="L780" s="44"/>
      <c r="M780" s="44"/>
      <c r="N780" s="44"/>
      <c r="O780" s="44"/>
      <c r="T780" s="39"/>
      <c r="U780" s="37"/>
    </row>
    <row r="781">
      <c r="B781" s="277"/>
      <c r="E781" s="37"/>
      <c r="F781" s="37"/>
      <c r="J781" s="131"/>
      <c r="L781" s="44"/>
      <c r="M781" s="44"/>
      <c r="N781" s="44"/>
      <c r="O781" s="44"/>
      <c r="T781" s="39"/>
      <c r="U781" s="37"/>
    </row>
    <row r="782">
      <c r="B782" s="277"/>
      <c r="E782" s="37"/>
      <c r="F782" s="37"/>
      <c r="J782" s="131"/>
      <c r="L782" s="44"/>
      <c r="M782" s="44"/>
      <c r="N782" s="44"/>
      <c r="O782" s="44"/>
      <c r="T782" s="39"/>
      <c r="U782" s="37"/>
    </row>
    <row r="783">
      <c r="B783" s="277"/>
      <c r="E783" s="37"/>
      <c r="F783" s="37"/>
      <c r="J783" s="131"/>
      <c r="L783" s="44"/>
      <c r="M783" s="44"/>
      <c r="N783" s="44"/>
      <c r="O783" s="44"/>
      <c r="T783" s="39"/>
      <c r="U783" s="37"/>
    </row>
    <row r="784">
      <c r="B784" s="277"/>
      <c r="E784" s="37"/>
      <c r="F784" s="37"/>
      <c r="J784" s="131"/>
      <c r="L784" s="44"/>
      <c r="M784" s="44"/>
      <c r="N784" s="44"/>
      <c r="O784" s="44"/>
      <c r="T784" s="39"/>
      <c r="U784" s="37"/>
    </row>
    <row r="785">
      <c r="B785" s="277"/>
      <c r="E785" s="37"/>
      <c r="F785" s="37"/>
      <c r="J785" s="131"/>
      <c r="L785" s="44"/>
      <c r="M785" s="44"/>
      <c r="N785" s="44"/>
      <c r="O785" s="44"/>
      <c r="T785" s="39"/>
      <c r="U785" s="37"/>
    </row>
    <row r="786">
      <c r="B786" s="277"/>
      <c r="E786" s="37"/>
      <c r="F786" s="37"/>
      <c r="J786" s="131"/>
      <c r="L786" s="44"/>
      <c r="M786" s="44"/>
      <c r="N786" s="44"/>
      <c r="O786" s="44"/>
      <c r="T786" s="39"/>
      <c r="U786" s="37"/>
    </row>
    <row r="787">
      <c r="B787" s="277"/>
      <c r="E787" s="37"/>
      <c r="F787" s="37"/>
      <c r="J787" s="131"/>
      <c r="L787" s="44"/>
      <c r="M787" s="44"/>
      <c r="N787" s="44"/>
      <c r="O787" s="44"/>
      <c r="T787" s="39"/>
      <c r="U787" s="37"/>
    </row>
    <row r="788">
      <c r="B788" s="277"/>
      <c r="E788" s="37"/>
      <c r="F788" s="37"/>
      <c r="J788" s="131"/>
      <c r="L788" s="44"/>
      <c r="M788" s="44"/>
      <c r="N788" s="44"/>
      <c r="O788" s="44"/>
      <c r="T788" s="39"/>
      <c r="U788" s="37"/>
    </row>
    <row r="789">
      <c r="B789" s="277"/>
      <c r="E789" s="37"/>
      <c r="F789" s="37"/>
      <c r="J789" s="131"/>
      <c r="L789" s="44"/>
      <c r="M789" s="44"/>
      <c r="N789" s="44"/>
      <c r="O789" s="44"/>
      <c r="T789" s="39"/>
      <c r="U789" s="37"/>
    </row>
    <row r="790">
      <c r="B790" s="277"/>
      <c r="E790" s="37"/>
      <c r="F790" s="37"/>
      <c r="J790" s="131"/>
      <c r="L790" s="44"/>
      <c r="M790" s="44"/>
      <c r="N790" s="44"/>
      <c r="O790" s="44"/>
      <c r="T790" s="39"/>
      <c r="U790" s="37"/>
    </row>
    <row r="791">
      <c r="B791" s="277"/>
      <c r="E791" s="37"/>
      <c r="F791" s="37"/>
      <c r="J791" s="131"/>
      <c r="L791" s="44"/>
      <c r="M791" s="44"/>
      <c r="N791" s="44"/>
      <c r="O791" s="44"/>
      <c r="T791" s="39"/>
      <c r="U791" s="37"/>
    </row>
    <row r="792">
      <c r="B792" s="277"/>
      <c r="E792" s="37"/>
      <c r="F792" s="37"/>
      <c r="J792" s="131"/>
      <c r="L792" s="44"/>
      <c r="M792" s="44"/>
      <c r="N792" s="44"/>
      <c r="O792" s="44"/>
      <c r="T792" s="39"/>
      <c r="U792" s="37"/>
    </row>
    <row r="793">
      <c r="B793" s="277"/>
      <c r="E793" s="37"/>
      <c r="F793" s="37"/>
      <c r="J793" s="131"/>
      <c r="L793" s="44"/>
      <c r="M793" s="44"/>
      <c r="N793" s="44"/>
      <c r="O793" s="44"/>
      <c r="T793" s="39"/>
      <c r="U793" s="37"/>
    </row>
    <row r="794">
      <c r="B794" s="277"/>
      <c r="E794" s="37"/>
      <c r="F794" s="37"/>
      <c r="J794" s="131"/>
      <c r="L794" s="44"/>
      <c r="M794" s="44"/>
      <c r="N794" s="44"/>
      <c r="O794" s="44"/>
      <c r="T794" s="39"/>
      <c r="U794" s="37"/>
    </row>
    <row r="795">
      <c r="B795" s="277"/>
      <c r="E795" s="37"/>
      <c r="F795" s="37"/>
      <c r="J795" s="131"/>
      <c r="L795" s="44"/>
      <c r="M795" s="44"/>
      <c r="N795" s="44"/>
      <c r="O795" s="44"/>
      <c r="T795" s="39"/>
      <c r="U795" s="37"/>
    </row>
    <row r="796">
      <c r="B796" s="277"/>
      <c r="E796" s="37"/>
      <c r="F796" s="37"/>
      <c r="J796" s="131"/>
      <c r="L796" s="44"/>
      <c r="M796" s="44"/>
      <c r="N796" s="44"/>
      <c r="O796" s="44"/>
      <c r="T796" s="39"/>
      <c r="U796" s="37"/>
    </row>
    <row r="797">
      <c r="B797" s="277"/>
      <c r="E797" s="37"/>
      <c r="F797" s="37"/>
      <c r="J797" s="131"/>
      <c r="L797" s="44"/>
      <c r="M797" s="44"/>
      <c r="N797" s="44"/>
      <c r="O797" s="44"/>
      <c r="T797" s="39"/>
      <c r="U797" s="37"/>
    </row>
    <row r="798">
      <c r="B798" s="277"/>
      <c r="E798" s="37"/>
      <c r="F798" s="37"/>
      <c r="J798" s="131"/>
      <c r="L798" s="44"/>
      <c r="M798" s="44"/>
      <c r="N798" s="44"/>
      <c r="O798" s="44"/>
      <c r="T798" s="39"/>
      <c r="U798" s="37"/>
    </row>
    <row r="799">
      <c r="B799" s="277"/>
      <c r="E799" s="37"/>
      <c r="F799" s="37"/>
      <c r="J799" s="131"/>
      <c r="L799" s="44"/>
      <c r="M799" s="44"/>
      <c r="N799" s="44"/>
      <c r="O799" s="44"/>
      <c r="T799" s="39"/>
      <c r="U799" s="37"/>
    </row>
    <row r="800">
      <c r="B800" s="277"/>
      <c r="E800" s="37"/>
      <c r="F800" s="37"/>
      <c r="J800" s="131"/>
      <c r="L800" s="44"/>
      <c r="M800" s="44"/>
      <c r="N800" s="44"/>
      <c r="O800" s="44"/>
      <c r="T800" s="39"/>
      <c r="U800" s="37"/>
    </row>
    <row r="801">
      <c r="B801" s="277"/>
      <c r="E801" s="37"/>
      <c r="F801" s="37"/>
      <c r="J801" s="131"/>
      <c r="L801" s="44"/>
      <c r="M801" s="44"/>
      <c r="N801" s="44"/>
      <c r="O801" s="44"/>
      <c r="T801" s="39"/>
      <c r="U801" s="37"/>
    </row>
    <row r="802">
      <c r="B802" s="277"/>
      <c r="E802" s="37"/>
      <c r="F802" s="37"/>
      <c r="J802" s="131"/>
      <c r="L802" s="44"/>
      <c r="M802" s="44"/>
      <c r="N802" s="44"/>
      <c r="O802" s="44"/>
      <c r="T802" s="39"/>
      <c r="U802" s="37"/>
    </row>
    <row r="803">
      <c r="B803" s="277"/>
      <c r="E803" s="37"/>
      <c r="F803" s="37"/>
      <c r="J803" s="131"/>
      <c r="L803" s="44"/>
      <c r="M803" s="44"/>
      <c r="N803" s="44"/>
      <c r="O803" s="44"/>
      <c r="T803" s="39"/>
      <c r="U803" s="37"/>
    </row>
    <row r="804">
      <c r="B804" s="277"/>
      <c r="E804" s="37"/>
      <c r="F804" s="37"/>
      <c r="J804" s="131"/>
      <c r="L804" s="44"/>
      <c r="M804" s="44"/>
      <c r="N804" s="44"/>
      <c r="O804" s="44"/>
      <c r="T804" s="39"/>
      <c r="U804" s="37"/>
    </row>
    <row r="805">
      <c r="B805" s="277"/>
      <c r="E805" s="37"/>
      <c r="F805" s="37"/>
      <c r="J805" s="131"/>
      <c r="L805" s="44"/>
      <c r="M805" s="44"/>
      <c r="N805" s="44"/>
      <c r="O805" s="44"/>
      <c r="T805" s="39"/>
      <c r="U805" s="37"/>
    </row>
    <row r="806">
      <c r="B806" s="277"/>
      <c r="E806" s="37"/>
      <c r="F806" s="37"/>
      <c r="J806" s="131"/>
      <c r="L806" s="44"/>
      <c r="M806" s="44"/>
      <c r="N806" s="44"/>
      <c r="O806" s="44"/>
      <c r="T806" s="39"/>
      <c r="U806" s="37"/>
    </row>
    <row r="807">
      <c r="B807" s="277"/>
      <c r="E807" s="37"/>
      <c r="F807" s="37"/>
      <c r="J807" s="131"/>
      <c r="L807" s="44"/>
      <c r="M807" s="44"/>
      <c r="N807" s="44"/>
      <c r="O807" s="44"/>
      <c r="T807" s="39"/>
      <c r="U807" s="37"/>
    </row>
    <row r="808">
      <c r="B808" s="277"/>
      <c r="E808" s="37"/>
      <c r="F808" s="37"/>
      <c r="J808" s="131"/>
      <c r="L808" s="44"/>
      <c r="M808" s="44"/>
      <c r="N808" s="44"/>
      <c r="O808" s="44"/>
      <c r="T808" s="39"/>
      <c r="U808" s="37"/>
    </row>
    <row r="809">
      <c r="B809" s="277"/>
      <c r="E809" s="37"/>
      <c r="F809" s="37"/>
      <c r="J809" s="131"/>
      <c r="L809" s="44"/>
      <c r="M809" s="44"/>
      <c r="N809" s="44"/>
      <c r="O809" s="44"/>
      <c r="T809" s="39"/>
      <c r="U809" s="37"/>
    </row>
    <row r="810">
      <c r="B810" s="277"/>
      <c r="E810" s="37"/>
      <c r="F810" s="37"/>
      <c r="J810" s="131"/>
      <c r="L810" s="44"/>
      <c r="M810" s="44"/>
      <c r="N810" s="44"/>
      <c r="O810" s="44"/>
      <c r="T810" s="39"/>
      <c r="U810" s="37"/>
    </row>
    <row r="811">
      <c r="B811" s="277"/>
      <c r="E811" s="37"/>
      <c r="F811" s="37"/>
      <c r="J811" s="131"/>
      <c r="L811" s="44"/>
      <c r="M811" s="44"/>
      <c r="N811" s="44"/>
      <c r="O811" s="44"/>
      <c r="T811" s="39"/>
      <c r="U811" s="37"/>
    </row>
    <row r="812">
      <c r="B812" s="277"/>
      <c r="E812" s="37"/>
      <c r="F812" s="37"/>
      <c r="J812" s="131"/>
      <c r="L812" s="44"/>
      <c r="M812" s="44"/>
      <c r="N812" s="44"/>
      <c r="O812" s="44"/>
      <c r="T812" s="39"/>
      <c r="U812" s="37"/>
    </row>
    <row r="813">
      <c r="B813" s="277"/>
      <c r="E813" s="37"/>
      <c r="F813" s="37"/>
      <c r="J813" s="131"/>
      <c r="L813" s="44"/>
      <c r="M813" s="44"/>
      <c r="N813" s="44"/>
      <c r="O813" s="44"/>
      <c r="T813" s="39"/>
      <c r="U813" s="37"/>
    </row>
    <row r="814">
      <c r="B814" s="277"/>
      <c r="E814" s="37"/>
      <c r="F814" s="37"/>
      <c r="J814" s="131"/>
      <c r="L814" s="44"/>
      <c r="M814" s="44"/>
      <c r="N814" s="44"/>
      <c r="O814" s="44"/>
      <c r="T814" s="39"/>
      <c r="U814" s="37"/>
    </row>
    <row r="815">
      <c r="B815" s="277"/>
      <c r="E815" s="37"/>
      <c r="F815" s="37"/>
      <c r="J815" s="131"/>
      <c r="L815" s="44"/>
      <c r="M815" s="44"/>
      <c r="N815" s="44"/>
      <c r="O815" s="44"/>
      <c r="T815" s="39"/>
      <c r="U815" s="37"/>
    </row>
    <row r="816">
      <c r="B816" s="277"/>
      <c r="E816" s="37"/>
      <c r="F816" s="37"/>
      <c r="J816" s="131"/>
      <c r="L816" s="44"/>
      <c r="M816" s="44"/>
      <c r="N816" s="44"/>
      <c r="O816" s="44"/>
      <c r="T816" s="39"/>
      <c r="U816" s="37"/>
    </row>
    <row r="817">
      <c r="B817" s="277"/>
      <c r="E817" s="37"/>
      <c r="F817" s="37"/>
      <c r="J817" s="131"/>
      <c r="L817" s="44"/>
      <c r="M817" s="44"/>
      <c r="N817" s="44"/>
      <c r="O817" s="44"/>
      <c r="T817" s="39"/>
      <c r="U817" s="37"/>
    </row>
    <row r="818">
      <c r="B818" s="277"/>
      <c r="E818" s="37"/>
      <c r="F818" s="37"/>
      <c r="J818" s="131"/>
      <c r="L818" s="44"/>
      <c r="M818" s="44"/>
      <c r="N818" s="44"/>
      <c r="O818" s="44"/>
      <c r="T818" s="39"/>
      <c r="U818" s="37"/>
    </row>
    <row r="819">
      <c r="B819" s="277"/>
      <c r="E819" s="37"/>
      <c r="F819" s="37"/>
      <c r="J819" s="131"/>
      <c r="L819" s="44"/>
      <c r="M819" s="44"/>
      <c r="N819" s="44"/>
      <c r="O819" s="44"/>
      <c r="T819" s="39"/>
      <c r="U819" s="37"/>
    </row>
    <row r="820">
      <c r="B820" s="277"/>
      <c r="E820" s="37"/>
      <c r="F820" s="37"/>
      <c r="J820" s="131"/>
      <c r="L820" s="44"/>
      <c r="M820" s="44"/>
      <c r="N820" s="44"/>
      <c r="O820" s="44"/>
      <c r="T820" s="39"/>
      <c r="U820" s="37"/>
    </row>
    <row r="821">
      <c r="B821" s="277"/>
      <c r="E821" s="37"/>
      <c r="F821" s="37"/>
      <c r="J821" s="131"/>
      <c r="L821" s="44"/>
      <c r="M821" s="44"/>
      <c r="N821" s="44"/>
      <c r="O821" s="44"/>
      <c r="T821" s="39"/>
      <c r="U821" s="37"/>
    </row>
    <row r="822">
      <c r="B822" s="277"/>
      <c r="E822" s="37"/>
      <c r="F822" s="37"/>
      <c r="J822" s="131"/>
      <c r="L822" s="44"/>
      <c r="M822" s="44"/>
      <c r="N822" s="44"/>
      <c r="O822" s="44"/>
      <c r="T822" s="39"/>
      <c r="U822" s="37"/>
    </row>
    <row r="823">
      <c r="B823" s="277"/>
      <c r="E823" s="37"/>
      <c r="F823" s="37"/>
      <c r="J823" s="131"/>
      <c r="L823" s="44"/>
      <c r="M823" s="44"/>
      <c r="N823" s="44"/>
      <c r="O823" s="44"/>
      <c r="T823" s="39"/>
      <c r="U823" s="37"/>
    </row>
    <row r="824">
      <c r="B824" s="277"/>
      <c r="E824" s="37"/>
      <c r="F824" s="37"/>
      <c r="J824" s="131"/>
      <c r="L824" s="44"/>
      <c r="M824" s="44"/>
      <c r="N824" s="44"/>
      <c r="O824" s="44"/>
      <c r="T824" s="39"/>
      <c r="U824" s="37"/>
    </row>
    <row r="825">
      <c r="B825" s="277"/>
      <c r="E825" s="37"/>
      <c r="F825" s="37"/>
      <c r="J825" s="131"/>
      <c r="L825" s="44"/>
      <c r="M825" s="44"/>
      <c r="N825" s="44"/>
      <c r="O825" s="44"/>
      <c r="T825" s="39"/>
      <c r="U825" s="37"/>
    </row>
    <row r="826">
      <c r="B826" s="277"/>
      <c r="E826" s="37"/>
      <c r="F826" s="37"/>
      <c r="J826" s="131"/>
      <c r="L826" s="44"/>
      <c r="M826" s="44"/>
      <c r="N826" s="44"/>
      <c r="O826" s="44"/>
      <c r="T826" s="39"/>
      <c r="U826" s="37"/>
    </row>
    <row r="827">
      <c r="B827" s="277"/>
      <c r="E827" s="37"/>
      <c r="F827" s="37"/>
      <c r="J827" s="131"/>
      <c r="L827" s="44"/>
      <c r="M827" s="44"/>
      <c r="N827" s="44"/>
      <c r="O827" s="44"/>
      <c r="T827" s="39"/>
      <c r="U827" s="37"/>
    </row>
    <row r="828">
      <c r="B828" s="277"/>
      <c r="E828" s="37"/>
      <c r="F828" s="37"/>
      <c r="J828" s="131"/>
      <c r="L828" s="44"/>
      <c r="M828" s="44"/>
      <c r="N828" s="44"/>
      <c r="O828" s="44"/>
      <c r="T828" s="39"/>
      <c r="U828" s="37"/>
    </row>
    <row r="829">
      <c r="B829" s="277"/>
      <c r="E829" s="37"/>
      <c r="F829" s="37"/>
      <c r="J829" s="131"/>
      <c r="L829" s="44"/>
      <c r="M829" s="44"/>
      <c r="N829" s="44"/>
      <c r="O829" s="44"/>
      <c r="T829" s="39"/>
      <c r="U829" s="37"/>
    </row>
    <row r="830">
      <c r="B830" s="277"/>
      <c r="E830" s="37"/>
      <c r="F830" s="37"/>
      <c r="J830" s="131"/>
      <c r="L830" s="44"/>
      <c r="M830" s="44"/>
      <c r="N830" s="44"/>
      <c r="O830" s="44"/>
      <c r="T830" s="39"/>
      <c r="U830" s="37"/>
    </row>
    <row r="831">
      <c r="B831" s="277"/>
      <c r="E831" s="37"/>
      <c r="F831" s="37"/>
      <c r="J831" s="131"/>
      <c r="L831" s="44"/>
      <c r="M831" s="44"/>
      <c r="N831" s="44"/>
      <c r="O831" s="44"/>
      <c r="T831" s="39"/>
      <c r="U831" s="37"/>
    </row>
    <row r="832">
      <c r="B832" s="277"/>
      <c r="E832" s="37"/>
      <c r="F832" s="37"/>
      <c r="J832" s="131"/>
      <c r="L832" s="44"/>
      <c r="M832" s="44"/>
      <c r="N832" s="44"/>
      <c r="O832" s="44"/>
      <c r="T832" s="39"/>
      <c r="U832" s="37"/>
    </row>
    <row r="833">
      <c r="B833" s="277"/>
      <c r="E833" s="37"/>
      <c r="F833" s="37"/>
      <c r="J833" s="131"/>
      <c r="L833" s="44"/>
      <c r="M833" s="44"/>
      <c r="N833" s="44"/>
      <c r="O833" s="44"/>
      <c r="T833" s="39"/>
      <c r="U833" s="37"/>
    </row>
    <row r="834">
      <c r="B834" s="277"/>
      <c r="E834" s="37"/>
      <c r="F834" s="37"/>
      <c r="J834" s="131"/>
      <c r="L834" s="44"/>
      <c r="M834" s="44"/>
      <c r="N834" s="44"/>
      <c r="O834" s="44"/>
      <c r="T834" s="39"/>
      <c r="U834" s="37"/>
    </row>
    <row r="835">
      <c r="B835" s="277"/>
      <c r="E835" s="37"/>
      <c r="F835" s="37"/>
      <c r="J835" s="131"/>
      <c r="L835" s="44"/>
      <c r="M835" s="44"/>
      <c r="N835" s="44"/>
      <c r="O835" s="44"/>
      <c r="T835" s="39"/>
      <c r="U835" s="37"/>
    </row>
    <row r="836">
      <c r="B836" s="277"/>
      <c r="E836" s="37"/>
      <c r="F836" s="37"/>
      <c r="J836" s="131"/>
      <c r="L836" s="44"/>
      <c r="M836" s="44"/>
      <c r="N836" s="44"/>
      <c r="O836" s="44"/>
      <c r="T836" s="39"/>
      <c r="U836" s="37"/>
    </row>
    <row r="837">
      <c r="B837" s="277"/>
      <c r="E837" s="37"/>
      <c r="F837" s="37"/>
      <c r="J837" s="131"/>
      <c r="L837" s="44"/>
      <c r="M837" s="44"/>
      <c r="N837" s="44"/>
      <c r="O837" s="44"/>
      <c r="T837" s="39"/>
      <c r="U837" s="37"/>
    </row>
    <row r="838">
      <c r="B838" s="277"/>
      <c r="E838" s="37"/>
      <c r="F838" s="37"/>
      <c r="J838" s="131"/>
      <c r="L838" s="44"/>
      <c r="M838" s="44"/>
      <c r="N838" s="44"/>
      <c r="O838" s="44"/>
      <c r="T838" s="39"/>
      <c r="U838" s="37"/>
    </row>
    <row r="839">
      <c r="B839" s="277"/>
      <c r="E839" s="37"/>
      <c r="F839" s="37"/>
      <c r="J839" s="131"/>
      <c r="L839" s="44"/>
      <c r="M839" s="44"/>
      <c r="N839" s="44"/>
      <c r="O839" s="44"/>
      <c r="T839" s="39"/>
      <c r="U839" s="37"/>
    </row>
    <row r="840">
      <c r="B840" s="277"/>
      <c r="E840" s="37"/>
      <c r="F840" s="37"/>
      <c r="J840" s="131"/>
      <c r="L840" s="44"/>
      <c r="M840" s="44"/>
      <c r="N840" s="44"/>
      <c r="O840" s="44"/>
      <c r="T840" s="39"/>
      <c r="U840" s="37"/>
    </row>
    <row r="841">
      <c r="B841" s="277"/>
      <c r="E841" s="37"/>
      <c r="F841" s="37"/>
      <c r="J841" s="131"/>
      <c r="L841" s="44"/>
      <c r="M841" s="44"/>
      <c r="N841" s="44"/>
      <c r="O841" s="44"/>
      <c r="T841" s="39"/>
      <c r="U841" s="37"/>
    </row>
    <row r="842">
      <c r="B842" s="277"/>
      <c r="E842" s="37"/>
      <c r="F842" s="37"/>
      <c r="J842" s="131"/>
      <c r="L842" s="44"/>
      <c r="M842" s="44"/>
      <c r="N842" s="44"/>
      <c r="O842" s="44"/>
      <c r="T842" s="39"/>
      <c r="U842" s="37"/>
    </row>
    <row r="843">
      <c r="B843" s="277"/>
      <c r="E843" s="37"/>
      <c r="F843" s="37"/>
      <c r="J843" s="131"/>
      <c r="L843" s="44"/>
      <c r="M843" s="44"/>
      <c r="N843" s="44"/>
      <c r="O843" s="44"/>
      <c r="T843" s="39"/>
      <c r="U843" s="37"/>
    </row>
    <row r="844">
      <c r="B844" s="277"/>
      <c r="E844" s="37"/>
      <c r="F844" s="37"/>
      <c r="J844" s="131"/>
      <c r="L844" s="44"/>
      <c r="M844" s="44"/>
      <c r="N844" s="44"/>
      <c r="O844" s="44"/>
      <c r="T844" s="39"/>
      <c r="U844" s="37"/>
    </row>
    <row r="845">
      <c r="B845" s="277"/>
      <c r="E845" s="37"/>
      <c r="F845" s="37"/>
      <c r="J845" s="131"/>
      <c r="L845" s="44"/>
      <c r="M845" s="44"/>
      <c r="N845" s="44"/>
      <c r="O845" s="44"/>
      <c r="T845" s="39"/>
      <c r="U845" s="37"/>
    </row>
    <row r="846">
      <c r="B846" s="277"/>
      <c r="E846" s="37"/>
      <c r="F846" s="37"/>
      <c r="J846" s="131"/>
      <c r="L846" s="44"/>
      <c r="M846" s="44"/>
      <c r="N846" s="44"/>
      <c r="O846" s="44"/>
      <c r="T846" s="39"/>
      <c r="U846" s="37"/>
    </row>
    <row r="847">
      <c r="B847" s="277"/>
      <c r="E847" s="37"/>
      <c r="F847" s="37"/>
      <c r="J847" s="131"/>
      <c r="L847" s="44"/>
      <c r="M847" s="44"/>
      <c r="N847" s="44"/>
      <c r="O847" s="44"/>
      <c r="T847" s="39"/>
      <c r="U847" s="37"/>
    </row>
    <row r="848">
      <c r="B848" s="277"/>
      <c r="E848" s="37"/>
      <c r="F848" s="37"/>
      <c r="J848" s="131"/>
      <c r="L848" s="44"/>
      <c r="M848" s="44"/>
      <c r="N848" s="44"/>
      <c r="O848" s="44"/>
      <c r="T848" s="39"/>
      <c r="U848" s="37"/>
    </row>
    <row r="849">
      <c r="B849" s="277"/>
      <c r="E849" s="37"/>
      <c r="F849" s="37"/>
      <c r="J849" s="131"/>
      <c r="L849" s="44"/>
      <c r="M849" s="44"/>
      <c r="N849" s="44"/>
      <c r="O849" s="44"/>
      <c r="T849" s="39"/>
      <c r="U849" s="37"/>
    </row>
    <row r="850">
      <c r="B850" s="277"/>
      <c r="E850" s="37"/>
      <c r="F850" s="37"/>
      <c r="J850" s="131"/>
      <c r="L850" s="44"/>
      <c r="M850" s="44"/>
      <c r="N850" s="44"/>
      <c r="O850" s="44"/>
      <c r="T850" s="39"/>
      <c r="U850" s="37"/>
    </row>
    <row r="851">
      <c r="B851" s="277"/>
      <c r="E851" s="37"/>
      <c r="F851" s="37"/>
      <c r="J851" s="131"/>
      <c r="L851" s="44"/>
      <c r="M851" s="44"/>
      <c r="N851" s="44"/>
      <c r="O851" s="44"/>
      <c r="T851" s="39"/>
      <c r="U851" s="37"/>
    </row>
    <row r="852">
      <c r="B852" s="277"/>
      <c r="E852" s="37"/>
      <c r="F852" s="37"/>
      <c r="J852" s="131"/>
      <c r="L852" s="44"/>
      <c r="M852" s="44"/>
      <c r="N852" s="44"/>
      <c r="O852" s="44"/>
      <c r="T852" s="39"/>
      <c r="U852" s="37"/>
    </row>
    <row r="853">
      <c r="B853" s="277"/>
      <c r="E853" s="37"/>
      <c r="F853" s="37"/>
      <c r="J853" s="131"/>
      <c r="L853" s="44"/>
      <c r="M853" s="44"/>
      <c r="N853" s="44"/>
      <c r="O853" s="44"/>
      <c r="T853" s="39"/>
      <c r="U853" s="37"/>
    </row>
    <row r="854">
      <c r="B854" s="277"/>
      <c r="E854" s="37"/>
      <c r="F854" s="37"/>
      <c r="J854" s="131"/>
      <c r="L854" s="44"/>
      <c r="M854" s="44"/>
      <c r="N854" s="44"/>
      <c r="O854" s="44"/>
      <c r="T854" s="39"/>
      <c r="U854" s="37"/>
    </row>
    <row r="855">
      <c r="B855" s="277"/>
      <c r="E855" s="37"/>
      <c r="F855" s="37"/>
      <c r="J855" s="131"/>
      <c r="L855" s="44"/>
      <c r="M855" s="44"/>
      <c r="N855" s="44"/>
      <c r="O855" s="44"/>
      <c r="T855" s="39"/>
      <c r="U855" s="37"/>
    </row>
    <row r="856">
      <c r="B856" s="277"/>
      <c r="E856" s="37"/>
      <c r="F856" s="37"/>
      <c r="J856" s="131"/>
      <c r="L856" s="44"/>
      <c r="M856" s="44"/>
      <c r="N856" s="44"/>
      <c r="O856" s="44"/>
      <c r="T856" s="39"/>
      <c r="U856" s="37"/>
    </row>
    <row r="857">
      <c r="B857" s="277"/>
      <c r="E857" s="37"/>
      <c r="F857" s="37"/>
      <c r="J857" s="131"/>
      <c r="L857" s="44"/>
      <c r="M857" s="44"/>
      <c r="N857" s="44"/>
      <c r="O857" s="44"/>
      <c r="T857" s="39"/>
      <c r="U857" s="37"/>
    </row>
    <row r="858">
      <c r="B858" s="277"/>
      <c r="E858" s="37"/>
      <c r="F858" s="37"/>
      <c r="J858" s="131"/>
      <c r="L858" s="44"/>
      <c r="M858" s="44"/>
      <c r="N858" s="44"/>
      <c r="O858" s="44"/>
      <c r="T858" s="39"/>
      <c r="U858" s="37"/>
    </row>
    <row r="859">
      <c r="B859" s="277"/>
      <c r="E859" s="37"/>
      <c r="F859" s="37"/>
      <c r="J859" s="131"/>
      <c r="L859" s="44"/>
      <c r="M859" s="44"/>
      <c r="N859" s="44"/>
      <c r="O859" s="44"/>
      <c r="T859" s="39"/>
      <c r="U859" s="37"/>
    </row>
    <row r="860">
      <c r="B860" s="277"/>
      <c r="E860" s="37"/>
      <c r="F860" s="37"/>
      <c r="J860" s="131"/>
      <c r="L860" s="44"/>
      <c r="M860" s="44"/>
      <c r="N860" s="44"/>
      <c r="O860" s="44"/>
      <c r="T860" s="39"/>
      <c r="U860" s="37"/>
    </row>
    <row r="861">
      <c r="B861" s="277"/>
      <c r="E861" s="37"/>
      <c r="F861" s="37"/>
      <c r="J861" s="131"/>
      <c r="L861" s="44"/>
      <c r="M861" s="44"/>
      <c r="N861" s="44"/>
      <c r="O861" s="44"/>
      <c r="T861" s="39"/>
      <c r="U861" s="37"/>
    </row>
    <row r="862">
      <c r="B862" s="277"/>
      <c r="E862" s="37"/>
      <c r="F862" s="37"/>
      <c r="J862" s="131"/>
      <c r="L862" s="44"/>
      <c r="M862" s="44"/>
      <c r="N862" s="44"/>
      <c r="O862" s="44"/>
      <c r="T862" s="39"/>
      <c r="U862" s="37"/>
    </row>
    <row r="863">
      <c r="B863" s="277"/>
      <c r="E863" s="37"/>
      <c r="F863" s="37"/>
      <c r="J863" s="131"/>
      <c r="L863" s="44"/>
      <c r="M863" s="44"/>
      <c r="N863" s="44"/>
      <c r="O863" s="44"/>
      <c r="T863" s="39"/>
      <c r="U863" s="37"/>
    </row>
    <row r="864">
      <c r="B864" s="277"/>
      <c r="E864" s="37"/>
      <c r="F864" s="37"/>
      <c r="J864" s="131"/>
      <c r="L864" s="44"/>
      <c r="M864" s="44"/>
      <c r="N864" s="44"/>
      <c r="O864" s="44"/>
      <c r="T864" s="39"/>
      <c r="U864" s="37"/>
    </row>
    <row r="865">
      <c r="B865" s="277"/>
      <c r="E865" s="37"/>
      <c r="F865" s="37"/>
      <c r="J865" s="131"/>
      <c r="L865" s="44"/>
      <c r="M865" s="44"/>
      <c r="N865" s="44"/>
      <c r="O865" s="44"/>
      <c r="T865" s="39"/>
      <c r="U865" s="37"/>
    </row>
    <row r="866">
      <c r="B866" s="277"/>
      <c r="E866" s="37"/>
      <c r="F866" s="37"/>
      <c r="J866" s="131"/>
      <c r="L866" s="44"/>
      <c r="M866" s="44"/>
      <c r="N866" s="44"/>
      <c r="O866" s="44"/>
      <c r="T866" s="39"/>
      <c r="U866" s="37"/>
    </row>
    <row r="867">
      <c r="B867" s="277"/>
      <c r="E867" s="37"/>
      <c r="F867" s="37"/>
      <c r="J867" s="131"/>
      <c r="L867" s="44"/>
      <c r="M867" s="44"/>
      <c r="N867" s="44"/>
      <c r="O867" s="44"/>
      <c r="T867" s="39"/>
      <c r="U867" s="37"/>
    </row>
    <row r="868">
      <c r="B868" s="277"/>
      <c r="E868" s="37"/>
      <c r="F868" s="37"/>
      <c r="J868" s="131"/>
      <c r="L868" s="44"/>
      <c r="M868" s="44"/>
      <c r="N868" s="44"/>
      <c r="O868" s="44"/>
      <c r="T868" s="39"/>
      <c r="U868" s="37"/>
    </row>
    <row r="869">
      <c r="B869" s="277"/>
      <c r="E869" s="37"/>
      <c r="F869" s="37"/>
      <c r="J869" s="131"/>
      <c r="L869" s="44"/>
      <c r="M869" s="44"/>
      <c r="N869" s="44"/>
      <c r="O869" s="44"/>
      <c r="T869" s="39"/>
      <c r="U869" s="37"/>
    </row>
    <row r="870">
      <c r="B870" s="277"/>
      <c r="E870" s="37"/>
      <c r="F870" s="37"/>
      <c r="J870" s="131"/>
      <c r="L870" s="44"/>
      <c r="M870" s="44"/>
      <c r="N870" s="44"/>
      <c r="O870" s="44"/>
      <c r="T870" s="39"/>
      <c r="U870" s="37"/>
    </row>
    <row r="871">
      <c r="B871" s="277"/>
      <c r="E871" s="37"/>
      <c r="F871" s="37"/>
      <c r="J871" s="131"/>
      <c r="L871" s="44"/>
      <c r="M871" s="44"/>
      <c r="N871" s="44"/>
      <c r="O871" s="44"/>
      <c r="T871" s="39"/>
      <c r="U871" s="37"/>
    </row>
    <row r="872">
      <c r="B872" s="277"/>
      <c r="E872" s="37"/>
      <c r="F872" s="37"/>
      <c r="J872" s="131"/>
      <c r="L872" s="44"/>
      <c r="M872" s="44"/>
      <c r="N872" s="44"/>
      <c r="O872" s="44"/>
      <c r="T872" s="39"/>
      <c r="U872" s="37"/>
    </row>
    <row r="873">
      <c r="B873" s="277"/>
      <c r="E873" s="37"/>
      <c r="F873" s="37"/>
      <c r="J873" s="131"/>
      <c r="L873" s="44"/>
      <c r="M873" s="44"/>
      <c r="N873" s="44"/>
      <c r="O873" s="44"/>
      <c r="T873" s="39"/>
      <c r="U873" s="37"/>
    </row>
    <row r="874">
      <c r="B874" s="277"/>
      <c r="E874" s="37"/>
      <c r="F874" s="37"/>
      <c r="J874" s="131"/>
      <c r="L874" s="44"/>
      <c r="M874" s="44"/>
      <c r="N874" s="44"/>
      <c r="O874" s="44"/>
      <c r="T874" s="39"/>
      <c r="U874" s="37"/>
    </row>
    <row r="875">
      <c r="B875" s="277"/>
      <c r="E875" s="37"/>
      <c r="F875" s="37"/>
      <c r="J875" s="131"/>
      <c r="L875" s="44"/>
      <c r="M875" s="44"/>
      <c r="N875" s="44"/>
      <c r="O875" s="44"/>
      <c r="T875" s="39"/>
      <c r="U875" s="37"/>
    </row>
    <row r="876">
      <c r="B876" s="277"/>
      <c r="E876" s="37"/>
      <c r="F876" s="37"/>
      <c r="J876" s="131"/>
      <c r="L876" s="44"/>
      <c r="M876" s="44"/>
      <c r="N876" s="44"/>
      <c r="O876" s="44"/>
      <c r="T876" s="39"/>
      <c r="U876" s="37"/>
    </row>
    <row r="877">
      <c r="B877" s="277"/>
      <c r="E877" s="37"/>
      <c r="F877" s="37"/>
      <c r="J877" s="131"/>
      <c r="L877" s="44"/>
      <c r="M877" s="44"/>
      <c r="N877" s="44"/>
      <c r="O877" s="44"/>
      <c r="T877" s="39"/>
      <c r="U877" s="37"/>
    </row>
    <row r="878">
      <c r="B878" s="277"/>
      <c r="E878" s="37"/>
      <c r="F878" s="37"/>
      <c r="J878" s="131"/>
      <c r="L878" s="44"/>
      <c r="M878" s="44"/>
      <c r="N878" s="44"/>
      <c r="O878" s="44"/>
      <c r="T878" s="39"/>
      <c r="U878" s="37"/>
    </row>
    <row r="879">
      <c r="B879" s="277"/>
      <c r="E879" s="37"/>
      <c r="F879" s="37"/>
      <c r="J879" s="131"/>
      <c r="L879" s="44"/>
      <c r="M879" s="44"/>
      <c r="N879" s="44"/>
      <c r="O879" s="44"/>
      <c r="T879" s="39"/>
      <c r="U879" s="37"/>
    </row>
    <row r="880">
      <c r="B880" s="277"/>
      <c r="E880" s="37"/>
      <c r="F880" s="37"/>
      <c r="J880" s="131"/>
      <c r="L880" s="44"/>
      <c r="M880" s="44"/>
      <c r="N880" s="44"/>
      <c r="O880" s="44"/>
      <c r="T880" s="39"/>
      <c r="U880" s="37"/>
    </row>
    <row r="881">
      <c r="B881" s="277"/>
      <c r="E881" s="37"/>
      <c r="F881" s="37"/>
      <c r="J881" s="131"/>
      <c r="L881" s="44"/>
      <c r="M881" s="44"/>
      <c r="N881" s="44"/>
      <c r="O881" s="44"/>
      <c r="T881" s="39"/>
      <c r="U881" s="37"/>
    </row>
    <row r="882">
      <c r="B882" s="277"/>
      <c r="E882" s="37"/>
      <c r="F882" s="37"/>
      <c r="J882" s="131"/>
      <c r="L882" s="44"/>
      <c r="M882" s="44"/>
      <c r="N882" s="44"/>
      <c r="O882" s="44"/>
      <c r="T882" s="39"/>
      <c r="U882" s="37"/>
    </row>
    <row r="883">
      <c r="B883" s="277"/>
      <c r="E883" s="37"/>
      <c r="F883" s="37"/>
      <c r="J883" s="131"/>
      <c r="L883" s="44"/>
      <c r="M883" s="44"/>
      <c r="N883" s="44"/>
      <c r="O883" s="44"/>
      <c r="T883" s="39"/>
      <c r="U883" s="37"/>
    </row>
    <row r="884">
      <c r="B884" s="277"/>
      <c r="E884" s="37"/>
      <c r="F884" s="37"/>
      <c r="J884" s="131"/>
      <c r="L884" s="44"/>
      <c r="M884" s="44"/>
      <c r="N884" s="44"/>
      <c r="O884" s="44"/>
      <c r="T884" s="39"/>
      <c r="U884" s="37"/>
    </row>
    <row r="885">
      <c r="B885" s="277"/>
      <c r="E885" s="37"/>
      <c r="F885" s="37"/>
      <c r="J885" s="131"/>
      <c r="L885" s="44"/>
      <c r="M885" s="44"/>
      <c r="N885" s="44"/>
      <c r="O885" s="44"/>
      <c r="T885" s="39"/>
      <c r="U885" s="37"/>
    </row>
    <row r="886">
      <c r="B886" s="277"/>
      <c r="E886" s="37"/>
      <c r="F886" s="37"/>
      <c r="J886" s="131"/>
      <c r="L886" s="44"/>
      <c r="M886" s="44"/>
      <c r="N886" s="44"/>
      <c r="O886" s="44"/>
      <c r="T886" s="39"/>
      <c r="U886" s="37"/>
    </row>
    <row r="887">
      <c r="B887" s="277"/>
      <c r="E887" s="37"/>
      <c r="F887" s="37"/>
      <c r="J887" s="131"/>
      <c r="L887" s="44"/>
      <c r="M887" s="44"/>
      <c r="N887" s="44"/>
      <c r="O887" s="44"/>
      <c r="T887" s="39"/>
      <c r="U887" s="37"/>
    </row>
    <row r="888">
      <c r="B888" s="277"/>
      <c r="E888" s="37"/>
      <c r="F888" s="37"/>
      <c r="J888" s="131"/>
      <c r="L888" s="44"/>
      <c r="M888" s="44"/>
      <c r="N888" s="44"/>
      <c r="O888" s="44"/>
      <c r="T888" s="39"/>
      <c r="U888" s="37"/>
    </row>
    <row r="889">
      <c r="B889" s="277"/>
      <c r="E889" s="37"/>
      <c r="F889" s="37"/>
      <c r="J889" s="131"/>
      <c r="L889" s="44"/>
      <c r="M889" s="44"/>
      <c r="N889" s="44"/>
      <c r="O889" s="44"/>
      <c r="T889" s="39"/>
      <c r="U889" s="37"/>
    </row>
    <row r="890">
      <c r="B890" s="277"/>
      <c r="E890" s="37"/>
      <c r="F890" s="37"/>
      <c r="J890" s="131"/>
      <c r="L890" s="44"/>
      <c r="M890" s="44"/>
      <c r="N890" s="44"/>
      <c r="O890" s="44"/>
      <c r="T890" s="39"/>
      <c r="U890" s="37"/>
    </row>
    <row r="891">
      <c r="B891" s="277"/>
      <c r="E891" s="37"/>
      <c r="F891" s="37"/>
      <c r="J891" s="131"/>
      <c r="L891" s="44"/>
      <c r="M891" s="44"/>
      <c r="N891" s="44"/>
      <c r="O891" s="44"/>
      <c r="T891" s="39"/>
      <c r="U891" s="37"/>
    </row>
    <row r="892">
      <c r="B892" s="277"/>
      <c r="E892" s="37"/>
      <c r="F892" s="37"/>
      <c r="J892" s="131"/>
      <c r="L892" s="44"/>
      <c r="M892" s="44"/>
      <c r="N892" s="44"/>
      <c r="O892" s="44"/>
      <c r="T892" s="39"/>
      <c r="U892" s="37"/>
    </row>
    <row r="893">
      <c r="B893" s="277"/>
      <c r="E893" s="37"/>
      <c r="F893" s="37"/>
      <c r="J893" s="131"/>
      <c r="L893" s="44"/>
      <c r="M893" s="44"/>
      <c r="N893" s="44"/>
      <c r="O893" s="44"/>
      <c r="T893" s="39"/>
      <c r="U893" s="37"/>
    </row>
    <row r="894">
      <c r="B894" s="277"/>
      <c r="E894" s="37"/>
      <c r="F894" s="37"/>
      <c r="J894" s="131"/>
      <c r="L894" s="44"/>
      <c r="M894" s="44"/>
      <c r="N894" s="44"/>
      <c r="O894" s="44"/>
      <c r="T894" s="39"/>
      <c r="U894" s="37"/>
    </row>
    <row r="895">
      <c r="B895" s="277"/>
      <c r="E895" s="37"/>
      <c r="F895" s="37"/>
      <c r="J895" s="131"/>
      <c r="L895" s="44"/>
      <c r="M895" s="44"/>
      <c r="N895" s="44"/>
      <c r="O895" s="44"/>
      <c r="T895" s="39"/>
      <c r="U895" s="37"/>
    </row>
    <row r="896">
      <c r="B896" s="277"/>
      <c r="E896" s="37"/>
      <c r="F896" s="37"/>
      <c r="J896" s="131"/>
      <c r="L896" s="44"/>
      <c r="M896" s="44"/>
      <c r="N896" s="44"/>
      <c r="O896" s="44"/>
      <c r="T896" s="39"/>
      <c r="U896" s="37"/>
    </row>
    <row r="897">
      <c r="B897" s="277"/>
      <c r="E897" s="37"/>
      <c r="F897" s="37"/>
      <c r="J897" s="131"/>
      <c r="L897" s="44"/>
      <c r="M897" s="44"/>
      <c r="N897" s="44"/>
      <c r="O897" s="44"/>
      <c r="T897" s="39"/>
      <c r="U897" s="37"/>
    </row>
    <row r="898">
      <c r="B898" s="277"/>
      <c r="E898" s="37"/>
      <c r="F898" s="37"/>
      <c r="J898" s="131"/>
      <c r="L898" s="44"/>
      <c r="M898" s="44"/>
      <c r="N898" s="44"/>
      <c r="O898" s="44"/>
      <c r="T898" s="39"/>
      <c r="U898" s="37"/>
    </row>
    <row r="899">
      <c r="B899" s="277"/>
      <c r="E899" s="37"/>
      <c r="F899" s="37"/>
      <c r="J899" s="131"/>
      <c r="L899" s="44"/>
      <c r="M899" s="44"/>
      <c r="N899" s="44"/>
      <c r="O899" s="44"/>
      <c r="T899" s="39"/>
      <c r="U899" s="37"/>
    </row>
    <row r="900">
      <c r="B900" s="277"/>
      <c r="E900" s="37"/>
      <c r="F900" s="37"/>
      <c r="J900" s="131"/>
      <c r="L900" s="44"/>
      <c r="M900" s="44"/>
      <c r="N900" s="44"/>
      <c r="O900" s="44"/>
      <c r="T900" s="39"/>
      <c r="U900" s="37"/>
    </row>
    <row r="901">
      <c r="B901" s="277"/>
      <c r="E901" s="37"/>
      <c r="F901" s="37"/>
      <c r="J901" s="131"/>
      <c r="L901" s="44"/>
      <c r="M901" s="44"/>
      <c r="N901" s="44"/>
      <c r="O901" s="44"/>
      <c r="T901" s="39"/>
      <c r="U901" s="37"/>
    </row>
    <row r="902">
      <c r="B902" s="277"/>
      <c r="E902" s="37"/>
      <c r="F902" s="37"/>
      <c r="J902" s="131"/>
      <c r="L902" s="44"/>
      <c r="M902" s="44"/>
      <c r="N902" s="44"/>
      <c r="O902" s="44"/>
      <c r="T902" s="39"/>
      <c r="U902" s="37"/>
    </row>
    <row r="903">
      <c r="B903" s="277"/>
      <c r="E903" s="37"/>
      <c r="F903" s="37"/>
      <c r="J903" s="131"/>
      <c r="L903" s="44"/>
      <c r="M903" s="44"/>
      <c r="N903" s="44"/>
      <c r="O903" s="44"/>
      <c r="T903" s="39"/>
      <c r="U903" s="37"/>
    </row>
    <row r="904">
      <c r="B904" s="277"/>
      <c r="E904" s="37"/>
      <c r="F904" s="37"/>
      <c r="J904" s="131"/>
      <c r="L904" s="44"/>
      <c r="M904" s="44"/>
      <c r="N904" s="44"/>
      <c r="O904" s="44"/>
      <c r="T904" s="39"/>
      <c r="U904" s="37"/>
    </row>
    <row r="905">
      <c r="B905" s="277"/>
      <c r="E905" s="37"/>
      <c r="F905" s="37"/>
      <c r="J905" s="131"/>
      <c r="L905" s="44"/>
      <c r="M905" s="44"/>
      <c r="N905" s="44"/>
      <c r="O905" s="44"/>
      <c r="T905" s="39"/>
      <c r="U905" s="37"/>
    </row>
    <row r="906">
      <c r="B906" s="277"/>
      <c r="E906" s="37"/>
      <c r="F906" s="37"/>
      <c r="J906" s="131"/>
      <c r="L906" s="44"/>
      <c r="M906" s="44"/>
      <c r="N906" s="44"/>
      <c r="O906" s="44"/>
      <c r="T906" s="39"/>
      <c r="U906" s="37"/>
    </row>
    <row r="907">
      <c r="B907" s="277"/>
      <c r="E907" s="37"/>
      <c r="F907" s="37"/>
      <c r="J907" s="131"/>
      <c r="L907" s="44"/>
      <c r="M907" s="44"/>
      <c r="N907" s="44"/>
      <c r="O907" s="44"/>
      <c r="T907" s="39"/>
      <c r="U907" s="37"/>
    </row>
    <row r="908">
      <c r="B908" s="277"/>
      <c r="E908" s="37"/>
      <c r="F908" s="37"/>
      <c r="J908" s="131"/>
      <c r="L908" s="44"/>
      <c r="M908" s="44"/>
      <c r="N908" s="44"/>
      <c r="O908" s="44"/>
      <c r="T908" s="39"/>
      <c r="U908" s="37"/>
    </row>
    <row r="909">
      <c r="B909" s="277"/>
      <c r="E909" s="37"/>
      <c r="F909" s="37"/>
      <c r="J909" s="131"/>
      <c r="L909" s="44"/>
      <c r="M909" s="44"/>
      <c r="N909" s="44"/>
      <c r="O909" s="44"/>
      <c r="T909" s="39"/>
      <c r="U909" s="37"/>
    </row>
    <row r="910">
      <c r="B910" s="277"/>
      <c r="E910" s="37"/>
      <c r="F910" s="37"/>
      <c r="J910" s="131"/>
      <c r="L910" s="44"/>
      <c r="M910" s="44"/>
      <c r="N910" s="44"/>
      <c r="O910" s="44"/>
      <c r="T910" s="39"/>
      <c r="U910" s="37"/>
    </row>
    <row r="911">
      <c r="B911" s="277"/>
      <c r="E911" s="37"/>
      <c r="F911" s="37"/>
      <c r="J911" s="131"/>
      <c r="L911" s="44"/>
      <c r="M911" s="44"/>
      <c r="N911" s="44"/>
      <c r="O911" s="44"/>
      <c r="T911" s="39"/>
      <c r="U911" s="37"/>
    </row>
    <row r="912">
      <c r="B912" s="277"/>
      <c r="E912" s="37"/>
      <c r="F912" s="37"/>
      <c r="J912" s="131"/>
      <c r="L912" s="44"/>
      <c r="M912" s="44"/>
      <c r="N912" s="44"/>
      <c r="O912" s="44"/>
      <c r="T912" s="39"/>
      <c r="U912" s="37"/>
    </row>
    <row r="913">
      <c r="B913" s="277"/>
      <c r="E913" s="37"/>
      <c r="F913" s="37"/>
      <c r="J913" s="131"/>
      <c r="L913" s="44"/>
      <c r="M913" s="44"/>
      <c r="N913" s="44"/>
      <c r="O913" s="44"/>
      <c r="T913" s="39"/>
      <c r="U913" s="37"/>
    </row>
    <row r="914">
      <c r="B914" s="277"/>
      <c r="E914" s="37"/>
      <c r="F914" s="37"/>
      <c r="J914" s="131"/>
      <c r="L914" s="44"/>
      <c r="M914" s="44"/>
      <c r="N914" s="44"/>
      <c r="O914" s="44"/>
      <c r="T914" s="39"/>
      <c r="U914" s="37"/>
    </row>
    <row r="915">
      <c r="B915" s="277"/>
      <c r="E915" s="37"/>
      <c r="F915" s="37"/>
      <c r="J915" s="131"/>
      <c r="L915" s="44"/>
      <c r="M915" s="44"/>
      <c r="N915" s="44"/>
      <c r="O915" s="44"/>
      <c r="T915" s="39"/>
      <c r="U915" s="37"/>
    </row>
    <row r="916">
      <c r="B916" s="277"/>
      <c r="E916" s="37"/>
      <c r="F916" s="37"/>
      <c r="J916" s="131"/>
      <c r="L916" s="44"/>
      <c r="M916" s="44"/>
      <c r="N916" s="44"/>
      <c r="O916" s="44"/>
      <c r="T916" s="39"/>
      <c r="U916" s="37"/>
    </row>
    <row r="917">
      <c r="B917" s="277"/>
      <c r="E917" s="37"/>
      <c r="F917" s="37"/>
      <c r="J917" s="131"/>
      <c r="L917" s="44"/>
      <c r="M917" s="44"/>
      <c r="N917" s="44"/>
      <c r="O917" s="44"/>
      <c r="T917" s="39"/>
      <c r="U917" s="37"/>
    </row>
    <row r="918">
      <c r="B918" s="277"/>
      <c r="E918" s="37"/>
      <c r="F918" s="37"/>
      <c r="J918" s="131"/>
      <c r="L918" s="44"/>
      <c r="M918" s="44"/>
      <c r="N918" s="44"/>
      <c r="O918" s="44"/>
      <c r="T918" s="39"/>
      <c r="U918" s="37"/>
    </row>
    <row r="919">
      <c r="B919" s="277"/>
      <c r="E919" s="37"/>
      <c r="F919" s="37"/>
      <c r="J919" s="131"/>
      <c r="L919" s="44"/>
      <c r="M919" s="44"/>
      <c r="N919" s="44"/>
      <c r="O919" s="44"/>
      <c r="T919" s="39"/>
      <c r="U919" s="37"/>
    </row>
    <row r="920">
      <c r="B920" s="277"/>
      <c r="E920" s="37"/>
      <c r="F920" s="37"/>
      <c r="J920" s="131"/>
      <c r="L920" s="44"/>
      <c r="M920" s="44"/>
      <c r="N920" s="44"/>
      <c r="O920" s="44"/>
      <c r="T920" s="39"/>
      <c r="U920" s="37"/>
    </row>
    <row r="921">
      <c r="B921" s="277"/>
      <c r="E921" s="37"/>
      <c r="F921" s="37"/>
      <c r="J921" s="131"/>
      <c r="L921" s="44"/>
      <c r="M921" s="44"/>
      <c r="N921" s="44"/>
      <c r="O921" s="44"/>
      <c r="T921" s="39"/>
      <c r="U921" s="37"/>
    </row>
    <row r="922">
      <c r="B922" s="277"/>
      <c r="E922" s="37"/>
      <c r="F922" s="37"/>
      <c r="J922" s="131"/>
      <c r="L922" s="44"/>
      <c r="M922" s="44"/>
      <c r="N922" s="44"/>
      <c r="O922" s="44"/>
      <c r="T922" s="39"/>
      <c r="U922" s="37"/>
    </row>
    <row r="923">
      <c r="B923" s="277"/>
      <c r="E923" s="37"/>
      <c r="F923" s="37"/>
      <c r="J923" s="131"/>
      <c r="L923" s="44"/>
      <c r="M923" s="44"/>
      <c r="N923" s="44"/>
      <c r="O923" s="44"/>
      <c r="T923" s="39"/>
      <c r="U923" s="37"/>
    </row>
    <row r="924">
      <c r="B924" s="277"/>
      <c r="E924" s="37"/>
      <c r="F924" s="37"/>
      <c r="J924" s="131"/>
      <c r="L924" s="44"/>
      <c r="M924" s="44"/>
      <c r="N924" s="44"/>
      <c r="O924" s="44"/>
      <c r="T924" s="39"/>
      <c r="U924" s="37"/>
    </row>
    <row r="925">
      <c r="B925" s="277"/>
      <c r="E925" s="37"/>
      <c r="F925" s="37"/>
      <c r="J925" s="131"/>
      <c r="L925" s="44"/>
      <c r="M925" s="44"/>
      <c r="N925" s="44"/>
      <c r="O925" s="44"/>
      <c r="T925" s="39"/>
      <c r="U925" s="37"/>
    </row>
    <row r="926">
      <c r="B926" s="277"/>
      <c r="E926" s="37"/>
      <c r="F926" s="37"/>
      <c r="J926" s="131"/>
      <c r="L926" s="44"/>
      <c r="M926" s="44"/>
      <c r="N926" s="44"/>
      <c r="O926" s="44"/>
      <c r="T926" s="39"/>
      <c r="U926" s="37"/>
    </row>
    <row r="927">
      <c r="B927" s="277"/>
      <c r="E927" s="37"/>
      <c r="F927" s="37"/>
      <c r="J927" s="131"/>
      <c r="L927" s="44"/>
      <c r="M927" s="44"/>
      <c r="N927" s="44"/>
      <c r="O927" s="44"/>
      <c r="T927" s="39"/>
      <c r="U927" s="37"/>
    </row>
    <row r="928">
      <c r="B928" s="277"/>
      <c r="E928" s="37"/>
      <c r="F928" s="37"/>
      <c r="J928" s="131"/>
      <c r="L928" s="44"/>
      <c r="M928" s="44"/>
      <c r="N928" s="44"/>
      <c r="O928" s="44"/>
      <c r="T928" s="39"/>
      <c r="U928" s="37"/>
    </row>
    <row r="929">
      <c r="B929" s="277"/>
      <c r="E929" s="37"/>
      <c r="F929" s="37"/>
      <c r="J929" s="131"/>
      <c r="L929" s="44"/>
      <c r="M929" s="44"/>
      <c r="N929" s="44"/>
      <c r="O929" s="44"/>
      <c r="T929" s="39"/>
      <c r="U929" s="37"/>
    </row>
    <row r="930">
      <c r="B930" s="277"/>
      <c r="E930" s="37"/>
      <c r="F930" s="37"/>
      <c r="J930" s="131"/>
      <c r="L930" s="44"/>
      <c r="M930" s="44"/>
      <c r="N930" s="44"/>
      <c r="O930" s="44"/>
      <c r="T930" s="39"/>
      <c r="U930" s="37"/>
    </row>
    <row r="931">
      <c r="B931" s="277"/>
      <c r="E931" s="37"/>
      <c r="F931" s="37"/>
      <c r="J931" s="131"/>
      <c r="L931" s="44"/>
      <c r="M931" s="44"/>
      <c r="N931" s="44"/>
      <c r="O931" s="44"/>
      <c r="T931" s="39"/>
      <c r="U931" s="37"/>
    </row>
    <row r="932">
      <c r="B932" s="277"/>
      <c r="E932" s="37"/>
      <c r="F932" s="37"/>
      <c r="J932" s="131"/>
      <c r="L932" s="44"/>
      <c r="M932" s="44"/>
      <c r="N932" s="44"/>
      <c r="O932" s="44"/>
      <c r="T932" s="39"/>
      <c r="U932" s="37"/>
    </row>
    <row r="933">
      <c r="B933" s="277"/>
      <c r="E933" s="37"/>
      <c r="F933" s="37"/>
      <c r="J933" s="131"/>
      <c r="L933" s="44"/>
      <c r="M933" s="44"/>
      <c r="N933" s="44"/>
      <c r="O933" s="44"/>
      <c r="T933" s="39"/>
      <c r="U933" s="37"/>
    </row>
    <row r="934">
      <c r="B934" s="277"/>
      <c r="E934" s="37"/>
      <c r="F934" s="37"/>
      <c r="J934" s="131"/>
      <c r="L934" s="44"/>
      <c r="M934" s="44"/>
      <c r="N934" s="44"/>
      <c r="O934" s="44"/>
      <c r="T934" s="39"/>
      <c r="U934" s="37"/>
    </row>
    <row r="935">
      <c r="B935" s="277"/>
      <c r="E935" s="37"/>
      <c r="F935" s="37"/>
      <c r="J935" s="131"/>
      <c r="L935" s="44"/>
      <c r="M935" s="44"/>
      <c r="N935" s="44"/>
      <c r="O935" s="44"/>
      <c r="T935" s="39"/>
      <c r="U935" s="37"/>
    </row>
    <row r="936">
      <c r="B936" s="277"/>
      <c r="E936" s="37"/>
      <c r="F936" s="37"/>
      <c r="J936" s="131"/>
      <c r="L936" s="44"/>
      <c r="M936" s="44"/>
      <c r="N936" s="44"/>
      <c r="O936" s="44"/>
      <c r="T936" s="39"/>
      <c r="U936" s="37"/>
    </row>
    <row r="937">
      <c r="B937" s="277"/>
      <c r="E937" s="37"/>
      <c r="F937" s="37"/>
      <c r="J937" s="131"/>
      <c r="L937" s="44"/>
      <c r="M937" s="44"/>
      <c r="N937" s="44"/>
      <c r="O937" s="44"/>
      <c r="T937" s="39"/>
      <c r="U937" s="37"/>
    </row>
    <row r="938">
      <c r="B938" s="277"/>
      <c r="E938" s="37"/>
      <c r="F938" s="37"/>
      <c r="J938" s="131"/>
      <c r="L938" s="44"/>
      <c r="M938" s="44"/>
      <c r="N938" s="44"/>
      <c r="O938" s="44"/>
      <c r="T938" s="39"/>
      <c r="U938" s="37"/>
    </row>
    <row r="939">
      <c r="B939" s="277"/>
      <c r="E939" s="37"/>
      <c r="F939" s="37"/>
      <c r="J939" s="131"/>
      <c r="L939" s="44"/>
      <c r="M939" s="44"/>
      <c r="N939" s="44"/>
      <c r="O939" s="44"/>
      <c r="T939" s="39"/>
      <c r="U939" s="37"/>
    </row>
    <row r="940">
      <c r="B940" s="277"/>
      <c r="E940" s="37"/>
      <c r="F940" s="37"/>
      <c r="J940" s="131"/>
      <c r="L940" s="44"/>
      <c r="M940" s="44"/>
      <c r="N940" s="44"/>
      <c r="O940" s="44"/>
      <c r="T940" s="39"/>
      <c r="U940" s="37"/>
    </row>
    <row r="941">
      <c r="B941" s="277"/>
      <c r="E941" s="37"/>
      <c r="F941" s="37"/>
      <c r="J941" s="131"/>
      <c r="L941" s="44"/>
      <c r="M941" s="44"/>
      <c r="N941" s="44"/>
      <c r="O941" s="44"/>
      <c r="T941" s="39"/>
      <c r="U941" s="37"/>
    </row>
    <row r="942">
      <c r="B942" s="277"/>
      <c r="E942" s="37"/>
      <c r="F942" s="37"/>
      <c r="J942" s="131"/>
      <c r="L942" s="44"/>
      <c r="M942" s="44"/>
      <c r="N942" s="44"/>
      <c r="O942" s="44"/>
      <c r="T942" s="39"/>
      <c r="U942" s="37"/>
    </row>
    <row r="943">
      <c r="B943" s="277"/>
      <c r="E943" s="37"/>
      <c r="F943" s="37"/>
      <c r="J943" s="131"/>
      <c r="L943" s="44"/>
      <c r="M943" s="44"/>
      <c r="N943" s="44"/>
      <c r="O943" s="44"/>
      <c r="T943" s="39"/>
      <c r="U943" s="37"/>
    </row>
    <row r="944">
      <c r="B944" s="277"/>
      <c r="E944" s="37"/>
      <c r="F944" s="37"/>
      <c r="J944" s="131"/>
      <c r="L944" s="44"/>
      <c r="M944" s="44"/>
      <c r="N944" s="44"/>
      <c r="O944" s="44"/>
      <c r="T944" s="39"/>
      <c r="U944" s="37"/>
    </row>
    <row r="945">
      <c r="B945" s="277"/>
      <c r="E945" s="37"/>
      <c r="F945" s="37"/>
      <c r="J945" s="131"/>
      <c r="L945" s="44"/>
      <c r="M945" s="44"/>
      <c r="N945" s="44"/>
      <c r="O945" s="44"/>
      <c r="T945" s="39"/>
      <c r="U945" s="37"/>
    </row>
    <row r="946">
      <c r="B946" s="277"/>
      <c r="E946" s="37"/>
      <c r="F946" s="37"/>
      <c r="J946" s="131"/>
      <c r="L946" s="44"/>
      <c r="M946" s="44"/>
      <c r="N946" s="44"/>
      <c r="O946" s="44"/>
      <c r="T946" s="39"/>
      <c r="U946" s="37"/>
    </row>
    <row r="947">
      <c r="B947" s="277"/>
      <c r="E947" s="37"/>
      <c r="F947" s="37"/>
      <c r="J947" s="131"/>
      <c r="L947" s="44"/>
      <c r="M947" s="44"/>
      <c r="N947" s="44"/>
      <c r="O947" s="44"/>
      <c r="T947" s="39"/>
      <c r="U947" s="37"/>
    </row>
    <row r="948">
      <c r="B948" s="277"/>
      <c r="E948" s="37"/>
      <c r="F948" s="37"/>
      <c r="J948" s="131"/>
      <c r="L948" s="44"/>
      <c r="M948" s="44"/>
      <c r="N948" s="44"/>
      <c r="O948" s="44"/>
      <c r="T948" s="39"/>
      <c r="U948" s="37"/>
    </row>
    <row r="949">
      <c r="B949" s="277"/>
      <c r="E949" s="37"/>
      <c r="F949" s="37"/>
      <c r="J949" s="131"/>
      <c r="L949" s="44"/>
      <c r="M949" s="44"/>
      <c r="N949" s="44"/>
      <c r="O949" s="44"/>
      <c r="T949" s="39"/>
      <c r="U949" s="37"/>
    </row>
    <row r="950">
      <c r="B950" s="277"/>
      <c r="E950" s="37"/>
      <c r="F950" s="37"/>
      <c r="J950" s="131"/>
      <c r="L950" s="44"/>
      <c r="M950" s="44"/>
      <c r="N950" s="44"/>
      <c r="O950" s="44"/>
      <c r="T950" s="39"/>
      <c r="U950" s="37"/>
    </row>
    <row r="951">
      <c r="B951" s="277"/>
      <c r="E951" s="37"/>
      <c r="F951" s="37"/>
      <c r="J951" s="131"/>
      <c r="L951" s="44"/>
      <c r="M951" s="44"/>
      <c r="N951" s="44"/>
      <c r="O951" s="44"/>
      <c r="T951" s="39"/>
      <c r="U951" s="37"/>
    </row>
    <row r="952">
      <c r="B952" s="277"/>
      <c r="E952" s="37"/>
      <c r="F952" s="37"/>
      <c r="J952" s="131"/>
      <c r="L952" s="44"/>
      <c r="M952" s="44"/>
      <c r="N952" s="44"/>
      <c r="O952" s="44"/>
      <c r="T952" s="39"/>
      <c r="U952" s="37"/>
    </row>
    <row r="953">
      <c r="B953" s="277"/>
      <c r="E953" s="37"/>
      <c r="F953" s="37"/>
      <c r="J953" s="131"/>
      <c r="L953" s="44"/>
      <c r="M953" s="44"/>
      <c r="N953" s="44"/>
      <c r="O953" s="44"/>
      <c r="T953" s="39"/>
      <c r="U953" s="37"/>
    </row>
    <row r="954">
      <c r="B954" s="277"/>
      <c r="E954" s="37"/>
      <c r="F954" s="37"/>
      <c r="J954" s="131"/>
      <c r="L954" s="44"/>
      <c r="M954" s="44"/>
      <c r="N954" s="44"/>
      <c r="O954" s="44"/>
      <c r="T954" s="39"/>
      <c r="U954" s="37"/>
    </row>
    <row r="955">
      <c r="B955" s="277"/>
      <c r="E955" s="37"/>
      <c r="F955" s="37"/>
      <c r="J955" s="131"/>
      <c r="L955" s="44"/>
      <c r="M955" s="44"/>
      <c r="N955" s="44"/>
      <c r="O955" s="44"/>
      <c r="T955" s="39"/>
      <c r="U955" s="37"/>
    </row>
    <row r="956">
      <c r="B956" s="277"/>
      <c r="E956" s="37"/>
      <c r="F956" s="37"/>
      <c r="J956" s="131"/>
      <c r="L956" s="44"/>
      <c r="M956" s="44"/>
      <c r="N956" s="44"/>
      <c r="O956" s="44"/>
      <c r="T956" s="39"/>
      <c r="U956" s="37"/>
    </row>
    <row r="957">
      <c r="B957" s="277"/>
      <c r="E957" s="37"/>
      <c r="F957" s="37"/>
      <c r="J957" s="131"/>
      <c r="L957" s="44"/>
      <c r="M957" s="44"/>
      <c r="N957" s="44"/>
      <c r="O957" s="44"/>
      <c r="T957" s="39"/>
      <c r="U957" s="37"/>
    </row>
    <row r="958">
      <c r="B958" s="277"/>
      <c r="E958" s="37"/>
      <c r="F958" s="37"/>
      <c r="J958" s="131"/>
      <c r="L958" s="44"/>
      <c r="M958" s="44"/>
      <c r="N958" s="44"/>
      <c r="O958" s="44"/>
      <c r="T958" s="39"/>
      <c r="U958" s="37"/>
    </row>
    <row r="959">
      <c r="B959" s="277"/>
      <c r="E959" s="37"/>
      <c r="F959" s="37"/>
      <c r="J959" s="131"/>
      <c r="L959" s="44"/>
      <c r="M959" s="44"/>
      <c r="N959" s="44"/>
      <c r="O959" s="44"/>
      <c r="T959" s="39"/>
      <c r="U959" s="37"/>
    </row>
    <row r="960">
      <c r="B960" s="277"/>
      <c r="E960" s="37"/>
      <c r="F960" s="37"/>
      <c r="J960" s="131"/>
      <c r="L960" s="44"/>
      <c r="M960" s="44"/>
      <c r="N960" s="44"/>
      <c r="O960" s="44"/>
      <c r="T960" s="39"/>
      <c r="U960" s="37"/>
    </row>
    <row r="961">
      <c r="B961" s="277"/>
      <c r="E961" s="37"/>
      <c r="F961" s="37"/>
      <c r="J961" s="131"/>
      <c r="L961" s="44"/>
      <c r="M961" s="44"/>
      <c r="N961" s="44"/>
      <c r="O961" s="44"/>
      <c r="T961" s="39"/>
      <c r="U961" s="37"/>
    </row>
    <row r="962">
      <c r="B962" s="277"/>
      <c r="E962" s="37"/>
      <c r="F962" s="37"/>
      <c r="J962" s="131"/>
      <c r="L962" s="44"/>
      <c r="M962" s="44"/>
      <c r="N962" s="44"/>
      <c r="O962" s="44"/>
      <c r="T962" s="39"/>
      <c r="U962" s="37"/>
    </row>
    <row r="963">
      <c r="B963" s="277"/>
      <c r="E963" s="37"/>
      <c r="F963" s="37"/>
      <c r="J963" s="131"/>
      <c r="L963" s="44"/>
      <c r="M963" s="44"/>
      <c r="N963" s="44"/>
      <c r="O963" s="44"/>
      <c r="T963" s="39"/>
      <c r="U963" s="37"/>
    </row>
    <row r="964">
      <c r="B964" s="277"/>
      <c r="E964" s="37"/>
      <c r="F964" s="37"/>
      <c r="J964" s="131"/>
      <c r="L964" s="44"/>
      <c r="M964" s="44"/>
      <c r="N964" s="44"/>
      <c r="O964" s="44"/>
      <c r="T964" s="39"/>
      <c r="U964" s="37"/>
    </row>
    <row r="965">
      <c r="B965" s="277"/>
      <c r="E965" s="37"/>
      <c r="F965" s="37"/>
      <c r="J965" s="131"/>
      <c r="L965" s="44"/>
      <c r="M965" s="44"/>
      <c r="N965" s="44"/>
      <c r="O965" s="44"/>
      <c r="T965" s="39"/>
      <c r="U965" s="37"/>
    </row>
    <row r="966">
      <c r="B966" s="277"/>
      <c r="E966" s="37"/>
      <c r="F966" s="37"/>
      <c r="J966" s="131"/>
      <c r="L966" s="44"/>
      <c r="M966" s="44"/>
      <c r="N966" s="44"/>
      <c r="O966" s="44"/>
      <c r="T966" s="39"/>
      <c r="U966" s="37"/>
    </row>
    <row r="967">
      <c r="B967" s="277"/>
      <c r="E967" s="37"/>
      <c r="F967" s="37"/>
      <c r="J967" s="131"/>
      <c r="L967" s="44"/>
      <c r="M967" s="44"/>
      <c r="N967" s="44"/>
      <c r="O967" s="44"/>
      <c r="T967" s="39"/>
      <c r="U967" s="37"/>
    </row>
    <row r="968">
      <c r="B968" s="277"/>
      <c r="E968" s="37"/>
      <c r="F968" s="37"/>
      <c r="J968" s="131"/>
      <c r="L968" s="44"/>
      <c r="M968" s="44"/>
      <c r="N968" s="44"/>
      <c r="O968" s="44"/>
      <c r="T968" s="39"/>
      <c r="U968" s="37"/>
    </row>
    <row r="969">
      <c r="B969" s="277"/>
      <c r="E969" s="37"/>
      <c r="F969" s="37"/>
      <c r="J969" s="131"/>
      <c r="L969" s="44"/>
      <c r="M969" s="44"/>
      <c r="N969" s="44"/>
      <c r="O969" s="44"/>
      <c r="T969" s="39"/>
      <c r="U969" s="37"/>
    </row>
    <row r="970">
      <c r="B970" s="277"/>
      <c r="E970" s="37"/>
      <c r="F970" s="37"/>
      <c r="J970" s="131"/>
      <c r="L970" s="44"/>
      <c r="M970" s="44"/>
      <c r="N970" s="44"/>
      <c r="O970" s="44"/>
      <c r="T970" s="39"/>
      <c r="U970" s="37"/>
    </row>
    <row r="971">
      <c r="B971" s="277"/>
      <c r="E971" s="37"/>
      <c r="F971" s="37"/>
      <c r="J971" s="131"/>
      <c r="L971" s="44"/>
      <c r="M971" s="44"/>
      <c r="N971" s="44"/>
      <c r="O971" s="44"/>
      <c r="T971" s="39"/>
      <c r="U971" s="37"/>
    </row>
    <row r="972">
      <c r="B972" s="277"/>
      <c r="E972" s="37"/>
      <c r="F972" s="37"/>
      <c r="J972" s="131"/>
      <c r="L972" s="44"/>
      <c r="M972" s="44"/>
      <c r="N972" s="44"/>
      <c r="O972" s="44"/>
      <c r="T972" s="39"/>
      <c r="U972" s="37"/>
    </row>
    <row r="973">
      <c r="B973" s="277"/>
      <c r="E973" s="37"/>
      <c r="F973" s="37"/>
      <c r="J973" s="131"/>
      <c r="L973" s="44"/>
      <c r="M973" s="44"/>
      <c r="N973" s="44"/>
      <c r="O973" s="44"/>
      <c r="T973" s="39"/>
      <c r="U973" s="37"/>
    </row>
    <row r="974">
      <c r="B974" s="277"/>
      <c r="E974" s="37"/>
      <c r="F974" s="37"/>
      <c r="J974" s="131"/>
      <c r="L974" s="44"/>
      <c r="M974" s="44"/>
      <c r="N974" s="44"/>
      <c r="O974" s="44"/>
      <c r="T974" s="39"/>
      <c r="U974" s="37"/>
    </row>
    <row r="975">
      <c r="B975" s="277"/>
      <c r="E975" s="37"/>
      <c r="F975" s="37"/>
      <c r="J975" s="131"/>
      <c r="L975" s="44"/>
      <c r="M975" s="44"/>
      <c r="N975" s="44"/>
      <c r="O975" s="44"/>
      <c r="T975" s="39"/>
      <c r="U975" s="37"/>
    </row>
    <row r="976">
      <c r="B976" s="277"/>
      <c r="E976" s="37"/>
      <c r="F976" s="37"/>
      <c r="J976" s="131"/>
      <c r="L976" s="44"/>
      <c r="M976" s="44"/>
      <c r="N976" s="44"/>
      <c r="O976" s="44"/>
      <c r="T976" s="39"/>
      <c r="U976" s="37"/>
    </row>
    <row r="977">
      <c r="B977" s="277"/>
      <c r="E977" s="37"/>
      <c r="F977" s="37"/>
      <c r="J977" s="131"/>
      <c r="L977" s="44"/>
      <c r="M977" s="44"/>
      <c r="N977" s="44"/>
      <c r="O977" s="44"/>
      <c r="T977" s="39"/>
      <c r="U977" s="37"/>
    </row>
    <row r="978">
      <c r="B978" s="277"/>
      <c r="E978" s="37"/>
      <c r="F978" s="37"/>
      <c r="J978" s="131"/>
      <c r="L978" s="44"/>
      <c r="M978" s="44"/>
      <c r="N978" s="44"/>
      <c r="O978" s="44"/>
      <c r="T978" s="39"/>
      <c r="U978" s="37"/>
    </row>
    <row r="979">
      <c r="B979" s="277"/>
      <c r="E979" s="37"/>
      <c r="F979" s="37"/>
      <c r="J979" s="131"/>
      <c r="L979" s="44"/>
      <c r="M979" s="44"/>
      <c r="N979" s="44"/>
      <c r="O979" s="44"/>
      <c r="T979" s="39"/>
      <c r="U979" s="37"/>
    </row>
    <row r="980">
      <c r="B980" s="277"/>
      <c r="E980" s="37"/>
      <c r="F980" s="37"/>
      <c r="J980" s="131"/>
      <c r="L980" s="44"/>
      <c r="M980" s="44"/>
      <c r="N980" s="44"/>
      <c r="O980" s="44"/>
      <c r="T980" s="39"/>
      <c r="U980" s="37"/>
    </row>
    <row r="981">
      <c r="B981" s="277"/>
      <c r="E981" s="37"/>
      <c r="F981" s="37"/>
      <c r="J981" s="131"/>
      <c r="L981" s="44"/>
      <c r="M981" s="44"/>
      <c r="N981" s="44"/>
      <c r="O981" s="44"/>
      <c r="T981" s="39"/>
      <c r="U981" s="37"/>
    </row>
    <row r="982">
      <c r="B982" s="277"/>
      <c r="E982" s="37"/>
      <c r="F982" s="37"/>
      <c r="J982" s="131"/>
      <c r="L982" s="44"/>
      <c r="M982" s="44"/>
      <c r="N982" s="44"/>
      <c r="O982" s="44"/>
      <c r="T982" s="39"/>
      <c r="U982" s="37"/>
    </row>
    <row r="983">
      <c r="B983" s="277"/>
      <c r="E983" s="37"/>
      <c r="F983" s="37"/>
      <c r="J983" s="131"/>
      <c r="L983" s="44"/>
      <c r="M983" s="44"/>
      <c r="N983" s="44"/>
      <c r="O983" s="44"/>
      <c r="T983" s="39"/>
      <c r="U983" s="37"/>
    </row>
    <row r="984">
      <c r="B984" s="277"/>
      <c r="E984" s="37"/>
      <c r="F984" s="37"/>
      <c r="J984" s="131"/>
      <c r="L984" s="44"/>
      <c r="M984" s="44"/>
      <c r="N984" s="44"/>
      <c r="O984" s="44"/>
      <c r="T984" s="39"/>
      <c r="U984" s="37"/>
    </row>
    <row r="985">
      <c r="B985" s="277"/>
      <c r="E985" s="37"/>
      <c r="F985" s="37"/>
      <c r="J985" s="131"/>
      <c r="L985" s="44"/>
      <c r="M985" s="44"/>
      <c r="N985" s="44"/>
      <c r="O985" s="44"/>
      <c r="T985" s="39"/>
      <c r="U985" s="37"/>
    </row>
    <row r="986">
      <c r="B986" s="277"/>
      <c r="E986" s="37"/>
      <c r="F986" s="37"/>
      <c r="J986" s="131"/>
      <c r="L986" s="44"/>
      <c r="M986" s="44"/>
      <c r="N986" s="44"/>
      <c r="O986" s="44"/>
      <c r="T986" s="39"/>
      <c r="U986" s="37"/>
    </row>
    <row r="987">
      <c r="B987" s="277"/>
      <c r="E987" s="37"/>
      <c r="F987" s="37"/>
      <c r="J987" s="131"/>
      <c r="L987" s="44"/>
      <c r="M987" s="44"/>
      <c r="N987" s="44"/>
      <c r="O987" s="44"/>
      <c r="T987" s="39"/>
      <c r="U987" s="37"/>
    </row>
    <row r="988">
      <c r="B988" s="277"/>
      <c r="E988" s="37"/>
      <c r="F988" s="37"/>
      <c r="J988" s="131"/>
      <c r="L988" s="44"/>
      <c r="M988" s="44"/>
      <c r="N988" s="44"/>
      <c r="O988" s="44"/>
      <c r="T988" s="39"/>
      <c r="U988" s="37"/>
    </row>
    <row r="989">
      <c r="B989" s="277"/>
      <c r="E989" s="37"/>
      <c r="F989" s="37"/>
      <c r="J989" s="131"/>
      <c r="L989" s="44"/>
      <c r="M989" s="44"/>
      <c r="N989" s="44"/>
      <c r="O989" s="44"/>
      <c r="T989" s="39"/>
      <c r="U989" s="37"/>
    </row>
    <row r="990">
      <c r="B990" s="277"/>
      <c r="E990" s="37"/>
      <c r="F990" s="37"/>
      <c r="J990" s="131"/>
      <c r="L990" s="44"/>
      <c r="M990" s="44"/>
      <c r="N990" s="44"/>
      <c r="O990" s="44"/>
      <c r="T990" s="39"/>
      <c r="U990" s="37"/>
    </row>
    <row r="991">
      <c r="B991" s="277"/>
      <c r="E991" s="37"/>
      <c r="F991" s="37"/>
      <c r="J991" s="131"/>
      <c r="L991" s="44"/>
      <c r="M991" s="44"/>
      <c r="N991" s="44"/>
      <c r="O991" s="44"/>
      <c r="T991" s="39"/>
      <c r="U991" s="37"/>
    </row>
    <row r="992">
      <c r="B992" s="277"/>
      <c r="E992" s="37"/>
      <c r="F992" s="37"/>
      <c r="J992" s="131"/>
      <c r="L992" s="44"/>
      <c r="M992" s="44"/>
      <c r="N992" s="44"/>
      <c r="O992" s="44"/>
      <c r="T992" s="39"/>
      <c r="U992" s="37"/>
    </row>
    <row r="993">
      <c r="B993" s="277"/>
      <c r="E993" s="37"/>
      <c r="F993" s="37"/>
      <c r="J993" s="131"/>
      <c r="L993" s="44"/>
      <c r="M993" s="44"/>
      <c r="N993" s="44"/>
      <c r="O993" s="44"/>
      <c r="T993" s="39"/>
      <c r="U993" s="37"/>
    </row>
    <row r="994">
      <c r="B994" s="277"/>
      <c r="E994" s="37"/>
      <c r="F994" s="37"/>
      <c r="J994" s="131"/>
      <c r="L994" s="44"/>
      <c r="M994" s="44"/>
      <c r="N994" s="44"/>
      <c r="O994" s="44"/>
      <c r="T994" s="39"/>
      <c r="U994" s="37"/>
    </row>
    <row r="995">
      <c r="B995" s="277"/>
      <c r="E995" s="37"/>
      <c r="F995" s="37"/>
      <c r="J995" s="131"/>
      <c r="L995" s="44"/>
      <c r="M995" s="44"/>
      <c r="N995" s="44"/>
      <c r="O995" s="44"/>
      <c r="T995" s="39"/>
      <c r="U995" s="37"/>
    </row>
    <row r="996">
      <c r="B996" s="277"/>
      <c r="E996" s="37"/>
      <c r="F996" s="37"/>
      <c r="J996" s="131"/>
      <c r="L996" s="44"/>
      <c r="M996" s="44"/>
      <c r="N996" s="44"/>
      <c r="O996" s="44"/>
      <c r="T996" s="39"/>
      <c r="U996" s="37"/>
    </row>
    <row r="997">
      <c r="B997" s="277"/>
      <c r="E997" s="37"/>
      <c r="F997" s="37"/>
      <c r="J997" s="131"/>
      <c r="L997" s="44"/>
      <c r="M997" s="44"/>
      <c r="N997" s="44"/>
      <c r="O997" s="44"/>
      <c r="T997" s="39"/>
      <c r="U997" s="37"/>
    </row>
    <row r="998">
      <c r="B998" s="277"/>
      <c r="E998" s="37"/>
      <c r="F998" s="37"/>
      <c r="J998" s="131"/>
      <c r="L998" s="44"/>
      <c r="M998" s="44"/>
      <c r="N998" s="44"/>
      <c r="O998" s="44"/>
      <c r="T998" s="39"/>
      <c r="U998" s="37"/>
    </row>
    <row r="999">
      <c r="B999" s="277"/>
      <c r="E999" s="37"/>
      <c r="F999" s="37"/>
      <c r="J999" s="131"/>
      <c r="L999" s="44"/>
      <c r="M999" s="44"/>
      <c r="N999" s="44"/>
      <c r="O999" s="44"/>
      <c r="T999" s="39"/>
      <c r="U999" s="37"/>
    </row>
    <row r="1000">
      <c r="B1000" s="277"/>
      <c r="E1000" s="37"/>
      <c r="F1000" s="37"/>
      <c r="J1000" s="131"/>
      <c r="L1000" s="44"/>
      <c r="M1000" s="44"/>
      <c r="N1000" s="44"/>
      <c r="O1000" s="44"/>
      <c r="T1000" s="39"/>
      <c r="U1000" s="37"/>
    </row>
  </sheetData>
  <hyperlinks>
    <hyperlink r:id="rId1" ref="I4"/>
    <hyperlink r:id="rId2" ref="T7"/>
    <hyperlink r:id="rId3" ref="J13"/>
    <hyperlink r:id="rId4" ref="T13"/>
    <hyperlink r:id="rId5" ref="T19"/>
    <hyperlink r:id="rId6" ref="T24"/>
    <hyperlink r:id="rId7" ref="T26"/>
    <hyperlink r:id="rId8" ref="T29"/>
    <hyperlink r:id="rId9" ref="T31"/>
    <hyperlink r:id="rId10" ref="T33"/>
    <hyperlink r:id="rId11" ref="T35"/>
    <hyperlink r:id="rId12" ref="T42"/>
    <hyperlink r:id="rId13" ref="T47"/>
    <hyperlink r:id="rId14" ref="T50"/>
    <hyperlink r:id="rId15" ref="T52"/>
    <hyperlink r:id="rId16" ref="T54"/>
    <hyperlink r:id="rId17" ref="T58"/>
    <hyperlink r:id="rId18" ref="T60"/>
    <hyperlink r:id="rId19" ref="T63"/>
    <hyperlink r:id="rId20" ref="T64"/>
    <hyperlink r:id="rId21" ref="T65"/>
    <hyperlink r:id="rId22" ref="T66"/>
    <hyperlink r:id="rId23" ref="T69"/>
    <hyperlink r:id="rId24" ref="T97"/>
    <hyperlink r:id="rId25" ref="T102"/>
    <hyperlink r:id="rId26" ref="T103"/>
    <hyperlink r:id="rId27" ref="T110"/>
    <hyperlink r:id="rId28" ref="J111"/>
    <hyperlink r:id="rId29" ref="T111"/>
    <hyperlink r:id="rId30" ref="J112"/>
    <hyperlink r:id="rId31" ref="T115"/>
    <hyperlink r:id="rId32" ref="T120"/>
    <hyperlink r:id="rId33" ref="T123"/>
    <hyperlink r:id="rId34" ref="T127"/>
    <hyperlink r:id="rId35" ref="T132"/>
  </hyperlinks>
  <drawing r:id="rId3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13"/>
    <col customWidth="1" min="3" max="3" width="7.25"/>
    <col customWidth="1" min="4" max="4" width="7.88"/>
    <col customWidth="1" min="5" max="6" width="4.75"/>
    <col customWidth="1" min="7" max="7" width="9.0"/>
    <col customWidth="1" min="22" max="22" width="3.75"/>
    <col customWidth="1" min="23" max="26" width="7.63"/>
    <col customWidth="1" min="27" max="27" width="37.13"/>
  </cols>
  <sheetData>
    <row r="1" ht="46.5" customHeight="1">
      <c r="A1" s="329"/>
      <c r="B1" s="330" t="s">
        <v>0</v>
      </c>
      <c r="C1" s="331" t="s">
        <v>3</v>
      </c>
      <c r="D1" s="331" t="s">
        <v>5009</v>
      </c>
      <c r="E1" s="331"/>
      <c r="F1" s="331"/>
      <c r="G1" s="331" t="s">
        <v>4368</v>
      </c>
      <c r="H1" s="331" t="s">
        <v>5010</v>
      </c>
      <c r="I1" s="331" t="s">
        <v>5011</v>
      </c>
      <c r="J1" s="331" t="s">
        <v>5012</v>
      </c>
      <c r="K1" s="330" t="s">
        <v>5</v>
      </c>
      <c r="L1" s="330" t="s">
        <v>6</v>
      </c>
      <c r="M1" s="332" t="s">
        <v>9</v>
      </c>
      <c r="N1" s="330" t="s">
        <v>1</v>
      </c>
      <c r="O1" s="330" t="s">
        <v>4366</v>
      </c>
      <c r="P1" s="330" t="s">
        <v>2</v>
      </c>
      <c r="Q1" s="330" t="s">
        <v>3</v>
      </c>
      <c r="R1" s="330" t="s">
        <v>4</v>
      </c>
      <c r="S1" s="330" t="s">
        <v>7</v>
      </c>
      <c r="T1" s="332" t="s">
        <v>8</v>
      </c>
      <c r="U1" s="330" t="s">
        <v>10</v>
      </c>
      <c r="V1" s="333" t="s">
        <v>5013</v>
      </c>
      <c r="W1" s="334" t="s">
        <v>4074</v>
      </c>
      <c r="X1" s="332" t="s">
        <v>11</v>
      </c>
      <c r="Y1" s="332" t="s">
        <v>12</v>
      </c>
      <c r="Z1" s="332" t="s">
        <v>13</v>
      </c>
      <c r="AA1" s="334" t="s">
        <v>5014</v>
      </c>
      <c r="AB1" s="335"/>
      <c r="AC1" s="335"/>
      <c r="AD1" s="335"/>
      <c r="AE1" s="335"/>
      <c r="AF1" s="335"/>
      <c r="AG1" s="335"/>
      <c r="AH1" s="335"/>
    </row>
    <row r="2">
      <c r="A2" s="336"/>
      <c r="B2" s="337" t="s">
        <v>834</v>
      </c>
      <c r="C2" s="338">
        <v>1984.0</v>
      </c>
      <c r="D2" s="338" t="s">
        <v>5015</v>
      </c>
      <c r="E2" s="338"/>
      <c r="F2" s="338"/>
      <c r="G2" s="338" t="s">
        <v>5015</v>
      </c>
      <c r="H2" s="337" t="s">
        <v>5016</v>
      </c>
      <c r="I2" s="339" t="s">
        <v>5017</v>
      </c>
      <c r="J2" s="338"/>
      <c r="K2" s="337" t="s">
        <v>5017</v>
      </c>
      <c r="L2" s="337" t="s">
        <v>793</v>
      </c>
      <c r="M2" s="337" t="s">
        <v>839</v>
      </c>
      <c r="N2" s="337" t="s">
        <v>293</v>
      </c>
      <c r="O2" s="337" t="s">
        <v>835</v>
      </c>
      <c r="P2" s="337" t="s">
        <v>92</v>
      </c>
      <c r="Q2" s="337"/>
      <c r="R2" s="337"/>
      <c r="S2" s="337" t="s">
        <v>837</v>
      </c>
      <c r="T2" s="337" t="s">
        <v>838</v>
      </c>
      <c r="U2" s="337"/>
      <c r="V2" s="337"/>
      <c r="W2" s="337"/>
      <c r="X2" s="337"/>
      <c r="Y2" s="337"/>
      <c r="Z2" s="337"/>
      <c r="AA2" s="340" t="s">
        <v>5015</v>
      </c>
      <c r="AB2" s="337"/>
      <c r="AC2" s="337"/>
      <c r="AD2" s="337"/>
      <c r="AE2" s="337"/>
      <c r="AF2" s="337"/>
      <c r="AG2" s="337"/>
      <c r="AH2" s="337"/>
    </row>
    <row r="3">
      <c r="A3" s="341"/>
      <c r="B3" s="342" t="s">
        <v>840</v>
      </c>
      <c r="C3" s="343">
        <v>1949.0</v>
      </c>
      <c r="D3" s="343" t="s">
        <v>5015</v>
      </c>
      <c r="E3" s="343"/>
      <c r="F3" s="343"/>
      <c r="G3" s="343" t="s">
        <v>5018</v>
      </c>
      <c r="H3" s="337" t="s">
        <v>5019</v>
      </c>
      <c r="I3" s="339" t="s">
        <v>5020</v>
      </c>
      <c r="J3" s="343"/>
      <c r="K3" s="342" t="s">
        <v>5021</v>
      </c>
      <c r="L3" s="342" t="s">
        <v>793</v>
      </c>
      <c r="M3" s="342" t="s">
        <v>845</v>
      </c>
      <c r="N3" s="342" t="s">
        <v>177</v>
      </c>
      <c r="O3" s="342" t="s">
        <v>144</v>
      </c>
      <c r="P3" s="344" t="s">
        <v>841</v>
      </c>
      <c r="Q3" s="342"/>
      <c r="R3" s="342"/>
      <c r="S3" s="342" t="s">
        <v>843</v>
      </c>
      <c r="T3" s="342" t="s">
        <v>844</v>
      </c>
      <c r="U3" s="342" t="s">
        <v>846</v>
      </c>
      <c r="V3" s="343" t="s">
        <v>4830</v>
      </c>
      <c r="W3" s="345" t="s">
        <v>5022</v>
      </c>
      <c r="X3" s="346"/>
      <c r="Y3" s="342"/>
      <c r="Z3" s="345" t="s">
        <v>5023</v>
      </c>
      <c r="AA3" s="347">
        <v>934554.0</v>
      </c>
      <c r="AC3" s="342"/>
      <c r="AD3" s="342"/>
      <c r="AE3" s="342"/>
      <c r="AF3" s="342"/>
      <c r="AG3" s="342"/>
      <c r="AH3" s="342"/>
    </row>
    <row r="4">
      <c r="A4" s="336"/>
      <c r="B4" s="337" t="s">
        <v>847</v>
      </c>
      <c r="C4" s="338" t="s">
        <v>5015</v>
      </c>
      <c r="D4" s="338" t="s">
        <v>5015</v>
      </c>
      <c r="E4" s="338"/>
      <c r="F4" s="338"/>
      <c r="G4" s="338" t="s">
        <v>5015</v>
      </c>
      <c r="H4" s="338" t="s">
        <v>5015</v>
      </c>
      <c r="I4" s="339" t="s">
        <v>848</v>
      </c>
      <c r="J4" s="338"/>
      <c r="K4" s="337" t="s">
        <v>848</v>
      </c>
      <c r="L4" s="337" t="s">
        <v>849</v>
      </c>
      <c r="M4" s="337" t="s">
        <v>852</v>
      </c>
      <c r="N4" s="337" t="s">
        <v>30</v>
      </c>
      <c r="O4" s="337" t="s">
        <v>299</v>
      </c>
      <c r="P4" s="337"/>
      <c r="Q4" s="337"/>
      <c r="R4" s="337"/>
      <c r="S4" s="337" t="s">
        <v>850</v>
      </c>
      <c r="T4" s="337" t="s">
        <v>851</v>
      </c>
      <c r="U4" s="337" t="s">
        <v>853</v>
      </c>
      <c r="V4" s="338" t="s">
        <v>4824</v>
      </c>
      <c r="W4" s="337"/>
      <c r="X4" s="337"/>
      <c r="Y4" s="337"/>
      <c r="Z4" s="337"/>
      <c r="AA4" s="340" t="s">
        <v>5015</v>
      </c>
      <c r="AB4" s="337"/>
      <c r="AC4" s="337"/>
      <c r="AD4" s="337"/>
      <c r="AE4" s="337"/>
      <c r="AF4" s="337"/>
      <c r="AG4" s="337"/>
      <c r="AH4" s="337"/>
    </row>
    <row r="5">
      <c r="A5" s="341"/>
      <c r="B5" s="342" t="s">
        <v>854</v>
      </c>
      <c r="C5" s="343" t="s">
        <v>5015</v>
      </c>
      <c r="D5" s="343" t="s">
        <v>5015</v>
      </c>
      <c r="E5" s="343"/>
      <c r="F5" s="343"/>
      <c r="G5" s="343" t="s">
        <v>5015</v>
      </c>
      <c r="H5" s="343" t="s">
        <v>5015</v>
      </c>
      <c r="I5" s="344" t="s">
        <v>855</v>
      </c>
      <c r="J5" s="343"/>
      <c r="K5" s="342" t="s">
        <v>855</v>
      </c>
      <c r="L5" s="342" t="s">
        <v>849</v>
      </c>
      <c r="M5" s="342" t="s">
        <v>858</v>
      </c>
      <c r="N5" s="342" t="s">
        <v>15</v>
      </c>
      <c r="O5" s="342" t="s">
        <v>170</v>
      </c>
      <c r="P5" s="342" t="s">
        <v>51</v>
      </c>
      <c r="Q5" s="342"/>
      <c r="R5" s="342"/>
      <c r="S5" s="342" t="s">
        <v>856</v>
      </c>
      <c r="T5" s="342" t="s">
        <v>857</v>
      </c>
      <c r="U5" s="342"/>
      <c r="V5" s="343" t="s">
        <v>4824</v>
      </c>
      <c r="W5" s="342"/>
      <c r="X5" s="342"/>
      <c r="Y5" s="342"/>
      <c r="Z5" s="342"/>
      <c r="AA5" s="340" t="s">
        <v>5015</v>
      </c>
      <c r="AB5" s="342"/>
      <c r="AC5" s="342"/>
      <c r="AD5" s="342"/>
      <c r="AE5" s="342"/>
      <c r="AF5" s="342"/>
      <c r="AG5" s="342"/>
      <c r="AH5" s="342"/>
    </row>
    <row r="6">
      <c r="A6" s="336"/>
      <c r="B6" s="337" t="s">
        <v>859</v>
      </c>
      <c r="C6" s="348">
        <v>1999.0</v>
      </c>
      <c r="D6" s="349">
        <v>6000000.0</v>
      </c>
      <c r="E6" s="350" t="s">
        <v>5024</v>
      </c>
      <c r="F6" s="348"/>
      <c r="G6" s="338">
        <v>28.0</v>
      </c>
      <c r="H6" s="338" t="s">
        <v>5025</v>
      </c>
      <c r="I6" s="339" t="s">
        <v>860</v>
      </c>
      <c r="J6" s="338"/>
      <c r="K6" s="337" t="s">
        <v>860</v>
      </c>
      <c r="L6" s="337" t="s">
        <v>849</v>
      </c>
      <c r="M6" s="337" t="s">
        <v>863</v>
      </c>
      <c r="N6" s="337" t="s">
        <v>30</v>
      </c>
      <c r="O6" s="337" t="s">
        <v>227</v>
      </c>
      <c r="P6" s="337"/>
      <c r="Q6" s="337"/>
      <c r="R6" s="337"/>
      <c r="S6" s="337" t="s">
        <v>861</v>
      </c>
      <c r="T6" s="337" t="s">
        <v>862</v>
      </c>
      <c r="U6" s="337" t="s">
        <v>864</v>
      </c>
      <c r="V6" s="338" t="s">
        <v>4824</v>
      </c>
      <c r="W6" s="337"/>
      <c r="X6" s="337"/>
      <c r="Y6" s="337"/>
      <c r="Z6" s="337"/>
      <c r="AA6" s="340" t="s">
        <v>5015</v>
      </c>
      <c r="AB6" s="337"/>
      <c r="AC6" s="337"/>
      <c r="AD6" s="337"/>
      <c r="AE6" s="337"/>
      <c r="AF6" s="337"/>
      <c r="AG6" s="337"/>
      <c r="AH6" s="337"/>
    </row>
    <row r="7" ht="12.75" customHeight="1">
      <c r="A7" s="341"/>
      <c r="B7" s="342" t="s">
        <v>865</v>
      </c>
      <c r="C7" s="343">
        <v>1936.0</v>
      </c>
      <c r="D7" s="343" t="s">
        <v>5015</v>
      </c>
      <c r="E7" s="343"/>
      <c r="F7" s="343"/>
      <c r="G7" s="351" t="s">
        <v>5026</v>
      </c>
      <c r="H7" s="343" t="s">
        <v>5027</v>
      </c>
      <c r="I7" s="343" t="s">
        <v>5028</v>
      </c>
      <c r="J7" s="343"/>
      <c r="K7" s="342" t="s">
        <v>866</v>
      </c>
      <c r="L7" s="342" t="s">
        <v>867</v>
      </c>
      <c r="M7" s="342" t="s">
        <v>869</v>
      </c>
      <c r="N7" s="342" t="s">
        <v>371</v>
      </c>
      <c r="O7" s="342" t="s">
        <v>71</v>
      </c>
      <c r="P7" s="342"/>
      <c r="Q7" s="342"/>
      <c r="R7" s="342"/>
      <c r="S7" s="342" t="s">
        <v>868</v>
      </c>
      <c r="T7" s="342"/>
      <c r="U7" s="352" t="s">
        <v>5029</v>
      </c>
      <c r="V7" s="343" t="s">
        <v>4830</v>
      </c>
      <c r="W7" s="345" t="s">
        <v>5030</v>
      </c>
      <c r="X7" s="342"/>
      <c r="Y7" s="342"/>
      <c r="Z7" s="345" t="s">
        <v>5031</v>
      </c>
      <c r="AA7" s="347">
        <v>242789.0</v>
      </c>
      <c r="AC7" s="342"/>
      <c r="AD7" s="342"/>
      <c r="AE7" s="342"/>
      <c r="AF7" s="342"/>
      <c r="AG7" s="342"/>
      <c r="AH7" s="342"/>
    </row>
    <row r="8">
      <c r="A8" s="336"/>
      <c r="B8" s="337" t="s">
        <v>870</v>
      </c>
      <c r="C8" s="338">
        <v>1976.0</v>
      </c>
      <c r="D8" s="338" t="s">
        <v>5015</v>
      </c>
      <c r="E8" s="338"/>
      <c r="F8" s="338"/>
      <c r="G8" s="338" t="s">
        <v>5015</v>
      </c>
      <c r="H8" s="338" t="s">
        <v>5032</v>
      </c>
      <c r="I8" s="353" t="s">
        <v>5033</v>
      </c>
      <c r="J8" s="338"/>
      <c r="K8" s="337" t="s">
        <v>871</v>
      </c>
      <c r="L8" s="337" t="s">
        <v>872</v>
      </c>
      <c r="M8" s="337" t="s">
        <v>875</v>
      </c>
      <c r="N8" s="337" t="s">
        <v>30</v>
      </c>
      <c r="O8" s="337" t="s">
        <v>144</v>
      </c>
      <c r="P8" s="337"/>
      <c r="Q8" s="337"/>
      <c r="R8" s="337"/>
      <c r="S8" s="337" t="s">
        <v>873</v>
      </c>
      <c r="T8" s="337" t="s">
        <v>874</v>
      </c>
      <c r="U8" s="337"/>
      <c r="V8" s="338" t="s">
        <v>4824</v>
      </c>
      <c r="W8" s="337"/>
      <c r="X8" s="337"/>
      <c r="Y8" s="337"/>
      <c r="Z8" s="337"/>
      <c r="AA8" s="337"/>
      <c r="AB8" s="337"/>
      <c r="AC8" s="337"/>
      <c r="AD8" s="337"/>
      <c r="AE8" s="337"/>
      <c r="AF8" s="337"/>
      <c r="AG8" s="337"/>
      <c r="AH8" s="337"/>
    </row>
    <row r="9">
      <c r="A9" s="341"/>
      <c r="B9" s="342" t="s">
        <v>876</v>
      </c>
      <c r="C9" s="343">
        <v>1960.0</v>
      </c>
      <c r="D9" s="354" t="s">
        <v>5034</v>
      </c>
      <c r="E9" s="350" t="s">
        <v>5024</v>
      </c>
      <c r="F9" s="351"/>
      <c r="G9" s="343" t="s">
        <v>5035</v>
      </c>
      <c r="H9" s="343" t="s">
        <v>5036</v>
      </c>
      <c r="I9" s="355" t="s">
        <v>5037</v>
      </c>
      <c r="J9" s="343"/>
      <c r="K9" s="342" t="s">
        <v>877</v>
      </c>
      <c r="L9" s="342" t="s">
        <v>872</v>
      </c>
      <c r="M9" s="342"/>
      <c r="N9" s="342" t="s">
        <v>30</v>
      </c>
      <c r="O9" s="342" t="s">
        <v>572</v>
      </c>
      <c r="P9" s="342"/>
      <c r="Q9" s="342"/>
      <c r="R9" s="342"/>
      <c r="S9" s="342" t="s">
        <v>878</v>
      </c>
      <c r="T9" s="342" t="s">
        <v>879</v>
      </c>
      <c r="U9" s="342" t="s">
        <v>880</v>
      </c>
      <c r="V9" s="343" t="s">
        <v>4830</v>
      </c>
      <c r="W9" s="356" t="s">
        <v>5038</v>
      </c>
      <c r="X9" s="342"/>
      <c r="Y9" s="342"/>
      <c r="Z9" s="342"/>
      <c r="AA9" s="345" t="s">
        <v>5015</v>
      </c>
      <c r="AB9" s="345"/>
      <c r="AC9" s="342"/>
      <c r="AD9" s="342"/>
      <c r="AE9" s="342"/>
      <c r="AF9" s="342"/>
      <c r="AG9" s="342"/>
      <c r="AH9" s="342"/>
    </row>
    <row r="10">
      <c r="A10" s="336"/>
      <c r="B10" s="337" t="s">
        <v>881</v>
      </c>
      <c r="C10" s="348">
        <v>1979.0</v>
      </c>
      <c r="D10" s="338" t="s">
        <v>5015</v>
      </c>
      <c r="E10" s="338"/>
      <c r="F10" s="338"/>
      <c r="G10" s="338" t="s">
        <v>5015</v>
      </c>
      <c r="H10" s="338" t="s">
        <v>5039</v>
      </c>
      <c r="I10" s="353" t="s">
        <v>5040</v>
      </c>
      <c r="J10" s="338"/>
      <c r="K10" s="337" t="s">
        <v>883</v>
      </c>
      <c r="L10" s="337" t="s">
        <v>872</v>
      </c>
      <c r="M10" s="337" t="s">
        <v>886</v>
      </c>
      <c r="N10" s="337" t="s">
        <v>584</v>
      </c>
      <c r="O10" s="337" t="s">
        <v>882</v>
      </c>
      <c r="P10" s="337"/>
      <c r="Q10" s="337"/>
      <c r="R10" s="337"/>
      <c r="S10" s="337" t="s">
        <v>884</v>
      </c>
      <c r="T10" s="337" t="s">
        <v>885</v>
      </c>
      <c r="U10" s="337" t="s">
        <v>887</v>
      </c>
      <c r="V10" s="338" t="s">
        <v>4830</v>
      </c>
      <c r="W10" s="337"/>
      <c r="X10" s="337"/>
      <c r="Y10" s="337"/>
      <c r="Z10" s="337"/>
      <c r="AA10" s="345" t="s">
        <v>5015</v>
      </c>
      <c r="AB10" s="345"/>
      <c r="AC10" s="337"/>
      <c r="AD10" s="337"/>
      <c r="AE10" s="337"/>
      <c r="AF10" s="337"/>
      <c r="AG10" s="337"/>
      <c r="AH10" s="337"/>
    </row>
    <row r="11">
      <c r="A11" s="341"/>
      <c r="B11" s="342" t="s">
        <v>888</v>
      </c>
      <c r="C11" s="343" t="s">
        <v>5015</v>
      </c>
      <c r="D11" s="343" t="s">
        <v>5015</v>
      </c>
      <c r="E11" s="343"/>
      <c r="F11" s="343"/>
      <c r="G11" s="343" t="s">
        <v>5015</v>
      </c>
      <c r="H11" s="343" t="s">
        <v>5039</v>
      </c>
      <c r="I11" s="355" t="s">
        <v>5041</v>
      </c>
      <c r="J11" s="343"/>
      <c r="K11" s="342" t="s">
        <v>890</v>
      </c>
      <c r="L11" s="342" t="s">
        <v>872</v>
      </c>
      <c r="M11" s="342" t="s">
        <v>893</v>
      </c>
      <c r="N11" s="342" t="s">
        <v>30</v>
      </c>
      <c r="O11" s="342" t="s">
        <v>889</v>
      </c>
      <c r="P11" s="342"/>
      <c r="Q11" s="342"/>
      <c r="R11" s="342"/>
      <c r="S11" s="342" t="s">
        <v>891</v>
      </c>
      <c r="T11" s="342" t="s">
        <v>892</v>
      </c>
      <c r="U11" s="342"/>
      <c r="V11" s="343" t="s">
        <v>4824</v>
      </c>
      <c r="W11" s="342"/>
      <c r="X11" s="342"/>
      <c r="Y11" s="342"/>
      <c r="Z11" s="342"/>
      <c r="AA11" s="340" t="s">
        <v>5015</v>
      </c>
      <c r="AB11" s="342"/>
      <c r="AC11" s="342"/>
      <c r="AD11" s="342"/>
      <c r="AE11" s="342"/>
      <c r="AF11" s="342"/>
      <c r="AG11" s="342"/>
      <c r="AH11" s="342"/>
    </row>
    <row r="12">
      <c r="A12" s="336"/>
      <c r="B12" s="337" t="s">
        <v>894</v>
      </c>
      <c r="C12" s="338" t="s">
        <v>5015</v>
      </c>
      <c r="D12" s="338" t="s">
        <v>5015</v>
      </c>
      <c r="E12" s="338"/>
      <c r="F12" s="338"/>
      <c r="G12" s="338" t="s">
        <v>5015</v>
      </c>
      <c r="H12" s="338" t="s">
        <v>5015</v>
      </c>
      <c r="I12" s="338" t="s">
        <v>5015</v>
      </c>
      <c r="J12" s="338"/>
      <c r="K12" s="337" t="s">
        <v>896</v>
      </c>
      <c r="L12" s="337" t="s">
        <v>872</v>
      </c>
      <c r="M12" s="337" t="s">
        <v>899</v>
      </c>
      <c r="N12" s="337" t="s">
        <v>177</v>
      </c>
      <c r="O12" s="337" t="s">
        <v>895</v>
      </c>
      <c r="P12" s="337"/>
      <c r="Q12" s="337"/>
      <c r="R12" s="337"/>
      <c r="S12" s="337" t="s">
        <v>897</v>
      </c>
      <c r="T12" s="337" t="s">
        <v>898</v>
      </c>
      <c r="U12" s="337"/>
      <c r="V12" s="338" t="s">
        <v>4824</v>
      </c>
      <c r="W12" s="337"/>
      <c r="X12" s="337"/>
      <c r="Y12" s="337"/>
      <c r="Z12" s="337"/>
      <c r="AA12" s="340" t="s">
        <v>5015</v>
      </c>
      <c r="AB12" s="337"/>
      <c r="AC12" s="337"/>
      <c r="AD12" s="337"/>
      <c r="AE12" s="337"/>
      <c r="AF12" s="337"/>
      <c r="AG12" s="337"/>
      <c r="AH12" s="337"/>
    </row>
    <row r="13">
      <c r="A13" s="341"/>
      <c r="B13" s="342" t="s">
        <v>900</v>
      </c>
      <c r="C13" s="343">
        <v>1982.0</v>
      </c>
      <c r="D13" s="343" t="s">
        <v>5015</v>
      </c>
      <c r="E13" s="343"/>
      <c r="F13" s="343"/>
      <c r="G13" s="343" t="s">
        <v>5015</v>
      </c>
      <c r="H13" s="343" t="s">
        <v>5042</v>
      </c>
      <c r="I13" s="355" t="s">
        <v>5043</v>
      </c>
      <c r="J13" s="343"/>
      <c r="K13" s="342" t="s">
        <v>901</v>
      </c>
      <c r="L13" s="342" t="s">
        <v>872</v>
      </c>
      <c r="M13" s="342" t="s">
        <v>904</v>
      </c>
      <c r="N13" s="342" t="s">
        <v>107</v>
      </c>
      <c r="O13" s="342" t="s">
        <v>299</v>
      </c>
      <c r="P13" s="342"/>
      <c r="Q13" s="342"/>
      <c r="R13" s="342"/>
      <c r="S13" s="342" t="s">
        <v>902</v>
      </c>
      <c r="T13" s="342" t="s">
        <v>903</v>
      </c>
      <c r="U13" s="342"/>
      <c r="V13" s="343" t="s">
        <v>4824</v>
      </c>
      <c r="W13" s="342"/>
      <c r="X13" s="342"/>
      <c r="Y13" s="342"/>
      <c r="Z13" s="342"/>
      <c r="AA13" s="340" t="s">
        <v>5015</v>
      </c>
      <c r="AB13" s="342"/>
      <c r="AC13" s="342"/>
      <c r="AD13" s="342"/>
      <c r="AE13" s="342"/>
      <c r="AF13" s="342"/>
      <c r="AG13" s="342"/>
      <c r="AH13" s="342"/>
    </row>
    <row r="14">
      <c r="A14" s="336"/>
      <c r="B14" s="337" t="s">
        <v>905</v>
      </c>
      <c r="C14" s="338">
        <v>1998.0</v>
      </c>
      <c r="D14" s="338" t="s">
        <v>5015</v>
      </c>
      <c r="E14" s="338"/>
      <c r="F14" s="338"/>
      <c r="G14" s="338" t="s">
        <v>5015</v>
      </c>
      <c r="H14" s="338" t="s">
        <v>5039</v>
      </c>
      <c r="I14" s="353" t="s">
        <v>5044</v>
      </c>
      <c r="J14" s="337"/>
      <c r="K14" s="337" t="s">
        <v>906</v>
      </c>
      <c r="L14" s="337" t="s">
        <v>872</v>
      </c>
      <c r="M14" s="337" t="s">
        <v>909</v>
      </c>
      <c r="N14" s="337" t="s">
        <v>30</v>
      </c>
      <c r="O14" s="339" t="s">
        <v>707</v>
      </c>
      <c r="P14" s="337"/>
      <c r="Q14" s="337"/>
      <c r="R14" s="337"/>
      <c r="S14" s="337" t="s">
        <v>907</v>
      </c>
      <c r="T14" s="337" t="s">
        <v>908</v>
      </c>
      <c r="U14" s="337"/>
      <c r="V14" s="338" t="s">
        <v>4824</v>
      </c>
      <c r="W14" s="337"/>
      <c r="X14" s="337"/>
      <c r="Y14" s="337"/>
      <c r="Z14" s="337"/>
      <c r="AA14" s="340" t="s">
        <v>5015</v>
      </c>
      <c r="AB14" s="337"/>
      <c r="AC14" s="337"/>
      <c r="AD14" s="337"/>
      <c r="AE14" s="337"/>
      <c r="AF14" s="337"/>
      <c r="AG14" s="337"/>
      <c r="AH14" s="337"/>
    </row>
    <row r="15">
      <c r="A15" s="341"/>
      <c r="B15" s="342" t="s">
        <v>910</v>
      </c>
      <c r="C15" s="343">
        <v>2010.0</v>
      </c>
      <c r="D15" s="343" t="s">
        <v>5015</v>
      </c>
      <c r="E15" s="343"/>
      <c r="F15" s="343"/>
      <c r="G15" s="343" t="s">
        <v>5015</v>
      </c>
      <c r="H15" s="343" t="s">
        <v>5039</v>
      </c>
      <c r="I15" s="355" t="s">
        <v>5045</v>
      </c>
      <c r="J15" s="342"/>
      <c r="K15" s="342" t="s">
        <v>911</v>
      </c>
      <c r="L15" s="342" t="s">
        <v>872</v>
      </c>
      <c r="M15" s="342" t="s">
        <v>914</v>
      </c>
      <c r="N15" s="342" t="s">
        <v>107</v>
      </c>
      <c r="O15" s="342" t="s">
        <v>269</v>
      </c>
      <c r="P15" s="342"/>
      <c r="Q15" s="342"/>
      <c r="R15" s="342"/>
      <c r="S15" s="342" t="s">
        <v>912</v>
      </c>
      <c r="T15" s="342" t="s">
        <v>913</v>
      </c>
      <c r="U15" s="352" t="s">
        <v>5046</v>
      </c>
      <c r="V15" s="343" t="s">
        <v>4830</v>
      </c>
      <c r="W15" s="342"/>
      <c r="X15" s="342"/>
      <c r="Y15" s="342"/>
      <c r="Z15" s="342"/>
      <c r="AA15" s="345" t="s">
        <v>5015</v>
      </c>
      <c r="AB15" s="345"/>
      <c r="AC15" s="342"/>
      <c r="AD15" s="342"/>
      <c r="AE15" s="342"/>
      <c r="AF15" s="342"/>
      <c r="AG15" s="342"/>
      <c r="AH15" s="342"/>
    </row>
    <row r="16">
      <c r="A16" s="336"/>
      <c r="B16" s="337" t="s">
        <v>915</v>
      </c>
      <c r="C16" s="338">
        <v>1994.0</v>
      </c>
      <c r="D16" s="338" t="s">
        <v>5015</v>
      </c>
      <c r="E16" s="338"/>
      <c r="F16" s="338"/>
      <c r="G16" s="338" t="s">
        <v>5015</v>
      </c>
      <c r="H16" s="338" t="s">
        <v>5047</v>
      </c>
      <c r="I16" s="353" t="s">
        <v>5048</v>
      </c>
      <c r="J16" s="337"/>
      <c r="K16" s="337" t="s">
        <v>916</v>
      </c>
      <c r="L16" s="337" t="s">
        <v>872</v>
      </c>
      <c r="M16" s="337" t="s">
        <v>919</v>
      </c>
      <c r="N16" s="337" t="s">
        <v>30</v>
      </c>
      <c r="O16" s="337" t="s">
        <v>71</v>
      </c>
      <c r="P16" s="337"/>
      <c r="Q16" s="337"/>
      <c r="R16" s="337"/>
      <c r="S16" s="337" t="s">
        <v>917</v>
      </c>
      <c r="T16" s="337" t="s">
        <v>918</v>
      </c>
      <c r="U16" s="337"/>
      <c r="V16" s="338" t="s">
        <v>4824</v>
      </c>
      <c r="W16" s="337"/>
      <c r="X16" s="337"/>
      <c r="Y16" s="337"/>
      <c r="Z16" s="337"/>
      <c r="AA16" s="340" t="s">
        <v>5015</v>
      </c>
      <c r="AB16" s="337"/>
      <c r="AC16" s="337"/>
      <c r="AD16" s="337"/>
      <c r="AE16" s="337"/>
      <c r="AF16" s="337"/>
      <c r="AG16" s="337"/>
      <c r="AH16" s="337"/>
    </row>
    <row r="17">
      <c r="A17" s="341"/>
      <c r="B17" s="342" t="s">
        <v>920</v>
      </c>
      <c r="C17" s="343" t="s">
        <v>5015</v>
      </c>
      <c r="D17" s="343" t="s">
        <v>5015</v>
      </c>
      <c r="E17" s="343"/>
      <c r="F17" s="343"/>
      <c r="G17" s="343" t="s">
        <v>5015</v>
      </c>
      <c r="H17" s="343" t="s">
        <v>5015</v>
      </c>
      <c r="I17" s="343" t="s">
        <v>5015</v>
      </c>
      <c r="J17" s="342"/>
      <c r="K17" s="342" t="s">
        <v>921</v>
      </c>
      <c r="L17" s="342" t="s">
        <v>872</v>
      </c>
      <c r="M17" s="342"/>
      <c r="N17" s="342" t="s">
        <v>15</v>
      </c>
      <c r="O17" s="342" t="s">
        <v>50</v>
      </c>
      <c r="P17" s="342" t="s">
        <v>51</v>
      </c>
      <c r="Q17" s="342"/>
      <c r="R17" s="342"/>
      <c r="S17" s="342" t="s">
        <v>922</v>
      </c>
      <c r="T17" s="342" t="s">
        <v>923</v>
      </c>
      <c r="U17" s="342"/>
      <c r="V17" s="343" t="s">
        <v>4824</v>
      </c>
      <c r="W17" s="342"/>
      <c r="X17" s="342"/>
      <c r="Y17" s="342"/>
      <c r="Z17" s="342"/>
      <c r="AA17" s="340" t="s">
        <v>5015</v>
      </c>
      <c r="AB17" s="342"/>
      <c r="AC17" s="342"/>
      <c r="AD17" s="342"/>
      <c r="AE17" s="342"/>
      <c r="AF17" s="342"/>
      <c r="AG17" s="342"/>
      <c r="AH17" s="342"/>
    </row>
    <row r="18">
      <c r="A18" s="336"/>
      <c r="B18" s="337" t="s">
        <v>924</v>
      </c>
      <c r="C18" s="338">
        <v>1996.0</v>
      </c>
      <c r="D18" s="338" t="s">
        <v>5015</v>
      </c>
      <c r="E18" s="338"/>
      <c r="F18" s="338"/>
      <c r="G18" s="338" t="s">
        <v>5015</v>
      </c>
      <c r="H18" s="338" t="s">
        <v>5049</v>
      </c>
      <c r="I18" s="353" t="s">
        <v>5050</v>
      </c>
      <c r="J18" s="337"/>
      <c r="K18" s="337" t="s">
        <v>926</v>
      </c>
      <c r="L18" s="337" t="s">
        <v>872</v>
      </c>
      <c r="M18" s="337" t="s">
        <v>929</v>
      </c>
      <c r="N18" s="337" t="s">
        <v>293</v>
      </c>
      <c r="O18" s="337" t="s">
        <v>925</v>
      </c>
      <c r="P18" s="337" t="s">
        <v>51</v>
      </c>
      <c r="Q18" s="337"/>
      <c r="R18" s="337"/>
      <c r="S18" s="337" t="s">
        <v>927</v>
      </c>
      <c r="T18" s="337" t="s">
        <v>928</v>
      </c>
      <c r="U18" s="337" t="s">
        <v>930</v>
      </c>
      <c r="V18" s="338" t="s">
        <v>4830</v>
      </c>
      <c r="W18" s="357" t="s">
        <v>5051</v>
      </c>
      <c r="X18" s="337"/>
      <c r="Y18" s="337"/>
      <c r="Z18" s="358" t="s">
        <v>5052</v>
      </c>
      <c r="AA18" s="345" t="s">
        <v>5015</v>
      </c>
      <c r="AB18" s="345"/>
      <c r="AC18" s="337"/>
      <c r="AD18" s="337"/>
      <c r="AE18" s="337"/>
      <c r="AF18" s="337"/>
      <c r="AG18" s="337"/>
      <c r="AH18" s="337"/>
    </row>
    <row r="19">
      <c r="A19" s="341"/>
      <c r="B19" s="342" t="s">
        <v>931</v>
      </c>
      <c r="C19" s="343">
        <v>1995.0</v>
      </c>
      <c r="D19" s="343" t="s">
        <v>5015</v>
      </c>
      <c r="E19" s="343"/>
      <c r="F19" s="343"/>
      <c r="G19" s="343" t="s">
        <v>5015</v>
      </c>
      <c r="H19" s="343" t="s">
        <v>5047</v>
      </c>
      <c r="I19" s="355" t="s">
        <v>5053</v>
      </c>
      <c r="J19" s="342"/>
      <c r="K19" s="342" t="s">
        <v>933</v>
      </c>
      <c r="L19" s="342" t="s">
        <v>872</v>
      </c>
      <c r="M19" s="342"/>
      <c r="N19" s="342" t="s">
        <v>584</v>
      </c>
      <c r="O19" s="342" t="s">
        <v>932</v>
      </c>
      <c r="P19" s="342" t="s">
        <v>51</v>
      </c>
      <c r="Q19" s="342"/>
      <c r="R19" s="342"/>
      <c r="S19" s="342" t="s">
        <v>934</v>
      </c>
      <c r="T19" s="342" t="s">
        <v>935</v>
      </c>
      <c r="U19" s="352" t="s">
        <v>5054</v>
      </c>
      <c r="V19" s="343" t="s">
        <v>4830</v>
      </c>
      <c r="W19" s="359" t="s">
        <v>5055</v>
      </c>
      <c r="X19" s="342"/>
      <c r="Y19" s="342"/>
      <c r="Z19" s="345" t="s">
        <v>5056</v>
      </c>
      <c r="AA19" s="347">
        <v>1080079.0</v>
      </c>
      <c r="AC19" s="342"/>
      <c r="AD19" s="342"/>
      <c r="AE19" s="342"/>
      <c r="AF19" s="342"/>
      <c r="AG19" s="342"/>
      <c r="AH19" s="342"/>
    </row>
    <row r="20">
      <c r="A20" s="336"/>
      <c r="B20" s="337" t="s">
        <v>936</v>
      </c>
      <c r="C20" s="338" t="s">
        <v>5015</v>
      </c>
      <c r="D20" s="338" t="s">
        <v>5057</v>
      </c>
      <c r="E20" s="338"/>
      <c r="F20" s="338"/>
      <c r="G20" s="360">
        <v>44885.0</v>
      </c>
      <c r="H20" s="338" t="s">
        <v>5058</v>
      </c>
      <c r="I20" s="353" t="s">
        <v>5059</v>
      </c>
      <c r="J20" s="337"/>
      <c r="K20" s="337" t="s">
        <v>937</v>
      </c>
      <c r="L20" s="337" t="s">
        <v>938</v>
      </c>
      <c r="M20" s="337" t="s">
        <v>941</v>
      </c>
      <c r="N20" s="337" t="s">
        <v>30</v>
      </c>
      <c r="O20" s="337" t="s">
        <v>144</v>
      </c>
      <c r="P20" s="337"/>
      <c r="Q20" s="337"/>
      <c r="R20" s="337"/>
      <c r="S20" s="337" t="s">
        <v>939</v>
      </c>
      <c r="T20" s="337" t="s">
        <v>940</v>
      </c>
      <c r="U20" s="337" t="s">
        <v>942</v>
      </c>
      <c r="V20" s="338" t="s">
        <v>4830</v>
      </c>
      <c r="W20" s="337"/>
      <c r="X20" s="337"/>
      <c r="Y20" s="337"/>
      <c r="Z20" s="337"/>
      <c r="AA20" s="345" t="s">
        <v>5015</v>
      </c>
      <c r="AB20" s="345"/>
      <c r="AC20" s="337"/>
      <c r="AD20" s="337"/>
      <c r="AE20" s="337"/>
      <c r="AF20" s="337"/>
      <c r="AG20" s="337"/>
      <c r="AH20" s="337"/>
    </row>
    <row r="21">
      <c r="A21" s="341"/>
      <c r="B21" s="342" t="s">
        <v>943</v>
      </c>
      <c r="C21" s="343" t="s">
        <v>5015</v>
      </c>
      <c r="D21" s="343" t="s">
        <v>5060</v>
      </c>
      <c r="E21" s="343"/>
      <c r="F21" s="343"/>
      <c r="G21" s="343" t="s">
        <v>5015</v>
      </c>
      <c r="H21" s="343" t="s">
        <v>5061</v>
      </c>
      <c r="I21" s="344" t="s">
        <v>944</v>
      </c>
      <c r="J21" s="342"/>
      <c r="K21" s="342" t="s">
        <v>944</v>
      </c>
      <c r="L21" s="342" t="s">
        <v>938</v>
      </c>
      <c r="M21" s="342" t="s">
        <v>947</v>
      </c>
      <c r="N21" s="342" t="s">
        <v>30</v>
      </c>
      <c r="O21" s="342" t="s">
        <v>65</v>
      </c>
      <c r="P21" s="342"/>
      <c r="Q21" s="342"/>
      <c r="R21" s="342"/>
      <c r="S21" s="342" t="s">
        <v>945</v>
      </c>
      <c r="T21" s="342" t="s">
        <v>946</v>
      </c>
      <c r="U21" s="342" t="s">
        <v>948</v>
      </c>
      <c r="V21" s="343" t="s">
        <v>4830</v>
      </c>
      <c r="W21" s="342"/>
      <c r="X21" s="342"/>
      <c r="Y21" s="342"/>
      <c r="Z21" s="342"/>
      <c r="AA21" s="345" t="s">
        <v>5015</v>
      </c>
      <c r="AB21" s="345"/>
      <c r="AC21" s="342"/>
      <c r="AD21" s="342"/>
      <c r="AE21" s="342"/>
      <c r="AF21" s="342"/>
      <c r="AG21" s="342"/>
      <c r="AH21" s="342"/>
    </row>
    <row r="22">
      <c r="A22" s="336"/>
      <c r="B22" s="337" t="s">
        <v>949</v>
      </c>
      <c r="C22" s="338">
        <v>1984.0</v>
      </c>
      <c r="D22" s="338" t="s">
        <v>5062</v>
      </c>
      <c r="E22" s="338"/>
      <c r="F22" s="338"/>
      <c r="G22" s="338">
        <v>59.0</v>
      </c>
      <c r="H22" s="338" t="s">
        <v>5063</v>
      </c>
      <c r="I22" s="353" t="s">
        <v>5064</v>
      </c>
      <c r="J22" s="337"/>
      <c r="K22" s="337" t="s">
        <v>951</v>
      </c>
      <c r="L22" s="337" t="s">
        <v>938</v>
      </c>
      <c r="M22" s="337" t="s">
        <v>954</v>
      </c>
      <c r="N22" s="337" t="s">
        <v>30</v>
      </c>
      <c r="O22" s="337" t="s">
        <v>950</v>
      </c>
      <c r="P22" s="337" t="s">
        <v>51</v>
      </c>
      <c r="Q22" s="337"/>
      <c r="R22" s="337"/>
      <c r="S22" s="337" t="s">
        <v>952</v>
      </c>
      <c r="T22" s="337" t="s">
        <v>953</v>
      </c>
      <c r="U22" s="337" t="s">
        <v>955</v>
      </c>
      <c r="V22" s="338" t="s">
        <v>4830</v>
      </c>
      <c r="W22" s="337"/>
      <c r="X22" s="337"/>
      <c r="Y22" s="337"/>
      <c r="Z22" s="337"/>
      <c r="AA22" s="340" t="s">
        <v>5015</v>
      </c>
      <c r="AB22" s="340"/>
      <c r="AC22" s="337"/>
      <c r="AD22" s="337"/>
      <c r="AE22" s="337"/>
      <c r="AF22" s="337"/>
      <c r="AG22" s="337"/>
      <c r="AH22" s="337"/>
    </row>
    <row r="23">
      <c r="A23" s="341"/>
      <c r="B23" s="342" t="s">
        <v>956</v>
      </c>
      <c r="C23" s="343">
        <v>2001.0</v>
      </c>
      <c r="D23" s="343" t="s">
        <v>5015</v>
      </c>
      <c r="E23" s="343"/>
      <c r="F23" s="343"/>
      <c r="G23" s="343" t="s">
        <v>5015</v>
      </c>
      <c r="H23" s="342" t="s">
        <v>5058</v>
      </c>
      <c r="I23" s="344" t="s">
        <v>5065</v>
      </c>
      <c r="J23" s="342"/>
      <c r="K23" s="342" t="s">
        <v>957</v>
      </c>
      <c r="L23" s="342" t="s">
        <v>938</v>
      </c>
      <c r="M23" s="342" t="s">
        <v>960</v>
      </c>
      <c r="N23" s="342" t="s">
        <v>30</v>
      </c>
      <c r="O23" s="342" t="s">
        <v>16</v>
      </c>
      <c r="P23" s="342"/>
      <c r="Q23" s="342"/>
      <c r="R23" s="342"/>
      <c r="S23" s="342" t="s">
        <v>958</v>
      </c>
      <c r="T23" s="342" t="s">
        <v>959</v>
      </c>
      <c r="U23" s="342" t="s">
        <v>961</v>
      </c>
      <c r="V23" s="343" t="s">
        <v>4830</v>
      </c>
      <c r="W23" s="345" t="s">
        <v>5066</v>
      </c>
      <c r="X23" s="342"/>
      <c r="Y23" s="342"/>
      <c r="Z23" s="345" t="s">
        <v>5067</v>
      </c>
      <c r="AA23" s="347">
        <v>1.3263404E7</v>
      </c>
      <c r="AC23" s="342"/>
      <c r="AD23" s="342"/>
      <c r="AE23" s="342"/>
      <c r="AF23" s="342"/>
      <c r="AG23" s="342"/>
      <c r="AH23" s="342"/>
    </row>
    <row r="24">
      <c r="A24" s="336"/>
      <c r="B24" s="337" t="s">
        <v>962</v>
      </c>
      <c r="C24" s="338">
        <v>1977.0</v>
      </c>
      <c r="D24" s="338" t="s">
        <v>5068</v>
      </c>
      <c r="E24" s="338"/>
      <c r="F24" s="338"/>
      <c r="G24" s="338">
        <v>65.0</v>
      </c>
      <c r="H24" s="338" t="s">
        <v>5061</v>
      </c>
      <c r="I24" s="339" t="s">
        <v>963</v>
      </c>
      <c r="J24" s="337"/>
      <c r="K24" s="337" t="s">
        <v>963</v>
      </c>
      <c r="L24" s="337" t="s">
        <v>938</v>
      </c>
      <c r="M24" s="337" t="s">
        <v>966</v>
      </c>
      <c r="N24" s="337" t="s">
        <v>30</v>
      </c>
      <c r="O24" s="337" t="s">
        <v>144</v>
      </c>
      <c r="P24" s="337"/>
      <c r="Q24" s="337"/>
      <c r="R24" s="337"/>
      <c r="S24" s="337" t="s">
        <v>964</v>
      </c>
      <c r="T24" s="337" t="s">
        <v>965</v>
      </c>
      <c r="U24" s="337" t="s">
        <v>967</v>
      </c>
      <c r="V24" s="338" t="s">
        <v>4830</v>
      </c>
      <c r="W24" s="337"/>
      <c r="X24" s="337"/>
      <c r="Y24" s="337"/>
      <c r="Z24" s="337"/>
      <c r="AA24" s="340" t="s">
        <v>5015</v>
      </c>
      <c r="AB24" s="340"/>
      <c r="AC24" s="337"/>
      <c r="AD24" s="337"/>
      <c r="AE24" s="337"/>
      <c r="AF24" s="337"/>
      <c r="AG24" s="337"/>
      <c r="AH24" s="337"/>
    </row>
    <row r="25">
      <c r="A25" s="341"/>
      <c r="B25" s="342" t="s">
        <v>968</v>
      </c>
      <c r="C25" s="343" t="s">
        <v>5015</v>
      </c>
      <c r="D25" s="343" t="s">
        <v>5069</v>
      </c>
      <c r="E25" s="343"/>
      <c r="F25" s="343"/>
      <c r="G25" s="343">
        <v>10.0</v>
      </c>
      <c r="H25" s="343" t="s">
        <v>5070</v>
      </c>
      <c r="I25" s="355" t="s">
        <v>5071</v>
      </c>
      <c r="J25" s="342"/>
      <c r="K25" s="342" t="s">
        <v>969</v>
      </c>
      <c r="L25" s="342" t="s">
        <v>938</v>
      </c>
      <c r="M25" s="342" t="s">
        <v>972</v>
      </c>
      <c r="N25" s="342" t="s">
        <v>30</v>
      </c>
      <c r="O25" s="342" t="s">
        <v>299</v>
      </c>
      <c r="P25" s="342"/>
      <c r="Q25" s="342"/>
      <c r="R25" s="342"/>
      <c r="S25" s="342" t="s">
        <v>970</v>
      </c>
      <c r="T25" s="342" t="s">
        <v>971</v>
      </c>
      <c r="U25" s="342" t="s">
        <v>973</v>
      </c>
      <c r="V25" s="343" t="s">
        <v>4830</v>
      </c>
      <c r="W25" s="345" t="s">
        <v>5072</v>
      </c>
      <c r="X25" s="342"/>
      <c r="Y25" s="342"/>
      <c r="Z25" s="345" t="s">
        <v>5073</v>
      </c>
      <c r="AA25" s="340" t="s">
        <v>5015</v>
      </c>
      <c r="AB25" s="340"/>
      <c r="AC25" s="342"/>
      <c r="AD25" s="342"/>
      <c r="AE25" s="342"/>
      <c r="AF25" s="342"/>
      <c r="AG25" s="342"/>
      <c r="AH25" s="342"/>
    </row>
    <row r="26">
      <c r="A26" s="336"/>
      <c r="B26" s="337" t="s">
        <v>974</v>
      </c>
      <c r="C26" s="338">
        <v>2001.0</v>
      </c>
      <c r="D26" s="338" t="s">
        <v>5015</v>
      </c>
      <c r="E26" s="338"/>
      <c r="F26" s="338"/>
      <c r="G26" s="338" t="s">
        <v>4908</v>
      </c>
      <c r="H26" s="337" t="s">
        <v>5061</v>
      </c>
      <c r="I26" s="339" t="s">
        <v>975</v>
      </c>
      <c r="J26" s="337"/>
      <c r="K26" s="337" t="s">
        <v>975</v>
      </c>
      <c r="L26" s="337" t="s">
        <v>938</v>
      </c>
      <c r="M26" s="337" t="s">
        <v>978</v>
      </c>
      <c r="N26" s="337" t="s">
        <v>30</v>
      </c>
      <c r="O26" s="337" t="s">
        <v>71</v>
      </c>
      <c r="P26" s="337"/>
      <c r="Q26" s="337"/>
      <c r="R26" s="337"/>
      <c r="S26" s="337" t="s">
        <v>976</v>
      </c>
      <c r="T26" s="337" t="s">
        <v>977</v>
      </c>
      <c r="U26" s="337" t="s">
        <v>979</v>
      </c>
      <c r="V26" s="338" t="s">
        <v>4830</v>
      </c>
      <c r="W26" s="337"/>
      <c r="X26" s="337"/>
      <c r="Y26" s="337"/>
      <c r="Z26" s="337"/>
      <c r="AA26" s="340" t="s">
        <v>5015</v>
      </c>
      <c r="AB26" s="340"/>
      <c r="AC26" s="337"/>
      <c r="AD26" s="337"/>
      <c r="AE26" s="337"/>
      <c r="AF26" s="337"/>
      <c r="AG26" s="337"/>
      <c r="AH26" s="337"/>
    </row>
    <row r="27">
      <c r="A27" s="341"/>
      <c r="B27" s="342" t="s">
        <v>980</v>
      </c>
      <c r="C27" s="343" t="s">
        <v>5015</v>
      </c>
      <c r="D27" s="343" t="s">
        <v>5015</v>
      </c>
      <c r="E27" s="343"/>
      <c r="F27" s="343"/>
      <c r="G27" s="343" t="s">
        <v>5015</v>
      </c>
      <c r="H27" s="343" t="s">
        <v>5015</v>
      </c>
      <c r="I27" s="343" t="s">
        <v>5015</v>
      </c>
      <c r="J27" s="342"/>
      <c r="K27" s="342" t="s">
        <v>982</v>
      </c>
      <c r="L27" s="342" t="s">
        <v>938</v>
      </c>
      <c r="M27" s="342" t="s">
        <v>985</v>
      </c>
      <c r="N27" s="342" t="s">
        <v>15</v>
      </c>
      <c r="O27" s="342" t="s">
        <v>981</v>
      </c>
      <c r="P27" s="342"/>
      <c r="Q27" s="342"/>
      <c r="R27" s="342"/>
      <c r="S27" s="342" t="s">
        <v>983</v>
      </c>
      <c r="T27" s="342" t="s">
        <v>984</v>
      </c>
      <c r="U27" s="342" t="s">
        <v>986</v>
      </c>
      <c r="V27" s="343" t="s">
        <v>4824</v>
      </c>
      <c r="W27" s="342"/>
      <c r="X27" s="342"/>
      <c r="Y27" s="342"/>
      <c r="Z27" s="342"/>
      <c r="AA27" s="342"/>
      <c r="AB27" s="342"/>
      <c r="AC27" s="342"/>
      <c r="AD27" s="342"/>
      <c r="AE27" s="342"/>
      <c r="AF27" s="342"/>
      <c r="AG27" s="342"/>
      <c r="AH27" s="342"/>
    </row>
    <row r="28">
      <c r="A28" s="336"/>
      <c r="B28" s="337" t="s">
        <v>987</v>
      </c>
      <c r="C28" s="338">
        <v>1963.0</v>
      </c>
      <c r="D28" s="338" t="s">
        <v>5015</v>
      </c>
      <c r="E28" s="338"/>
      <c r="F28" s="338"/>
      <c r="G28" s="338" t="s">
        <v>5015</v>
      </c>
      <c r="H28" s="338" t="s">
        <v>5058</v>
      </c>
      <c r="I28" s="353" t="s">
        <v>988</v>
      </c>
      <c r="J28" s="337"/>
      <c r="K28" s="337" t="s">
        <v>988</v>
      </c>
      <c r="L28" s="337" t="s">
        <v>938</v>
      </c>
      <c r="M28" s="337" t="s">
        <v>991</v>
      </c>
      <c r="N28" s="337" t="s">
        <v>30</v>
      </c>
      <c r="O28" s="337" t="s">
        <v>16</v>
      </c>
      <c r="P28" s="337"/>
      <c r="Q28" s="337"/>
      <c r="R28" s="337"/>
      <c r="S28" s="337" t="s">
        <v>989</v>
      </c>
      <c r="T28" s="337" t="s">
        <v>990</v>
      </c>
      <c r="U28" s="337" t="s">
        <v>992</v>
      </c>
      <c r="V28" s="338" t="s">
        <v>4830</v>
      </c>
      <c r="W28" s="340" t="s">
        <v>5074</v>
      </c>
      <c r="X28" s="337"/>
      <c r="Y28" s="337"/>
      <c r="Z28" s="337"/>
      <c r="AA28" s="340" t="s">
        <v>5015</v>
      </c>
      <c r="AB28" s="340"/>
      <c r="AC28" s="337"/>
      <c r="AD28" s="337"/>
      <c r="AE28" s="337"/>
      <c r="AF28" s="337"/>
      <c r="AG28" s="337"/>
      <c r="AH28" s="337"/>
    </row>
    <row r="29">
      <c r="A29" s="341"/>
      <c r="B29" s="342" t="s">
        <v>993</v>
      </c>
      <c r="C29" s="343">
        <v>1966.0</v>
      </c>
      <c r="D29" s="343" t="s">
        <v>5015</v>
      </c>
      <c r="E29" s="343"/>
      <c r="F29" s="343"/>
      <c r="G29" s="343" t="s">
        <v>5075</v>
      </c>
      <c r="H29" s="343" t="s">
        <v>5076</v>
      </c>
      <c r="I29" s="355" t="s">
        <v>995</v>
      </c>
      <c r="J29" s="342"/>
      <c r="K29" s="342" t="s">
        <v>995</v>
      </c>
      <c r="L29" s="342" t="s">
        <v>938</v>
      </c>
      <c r="M29" s="342" t="s">
        <v>998</v>
      </c>
      <c r="N29" s="342" t="s">
        <v>30</v>
      </c>
      <c r="O29" s="342" t="s">
        <v>994</v>
      </c>
      <c r="P29" s="342" t="s">
        <v>51</v>
      </c>
      <c r="Q29" s="342"/>
      <c r="R29" s="342"/>
      <c r="S29" s="342" t="s">
        <v>996</v>
      </c>
      <c r="T29" s="342" t="s">
        <v>997</v>
      </c>
      <c r="U29" s="342" t="s">
        <v>999</v>
      </c>
      <c r="V29" s="343" t="s">
        <v>4830</v>
      </c>
      <c r="W29" s="345" t="s">
        <v>5077</v>
      </c>
      <c r="X29" s="342"/>
      <c r="Y29" s="342"/>
      <c r="Z29" s="345" t="s">
        <v>5078</v>
      </c>
      <c r="AA29" s="347">
        <v>1.54978E7</v>
      </c>
      <c r="AC29" s="342"/>
      <c r="AD29" s="342"/>
      <c r="AE29" s="342"/>
      <c r="AF29" s="342"/>
      <c r="AG29" s="342"/>
      <c r="AH29" s="342"/>
    </row>
    <row r="30">
      <c r="A30" s="336"/>
      <c r="B30" s="337" t="s">
        <v>1000</v>
      </c>
      <c r="C30" s="338" t="s">
        <v>5015</v>
      </c>
      <c r="D30" s="338" t="s">
        <v>5015</v>
      </c>
      <c r="E30" s="338"/>
      <c r="F30" s="338"/>
      <c r="G30" s="338" t="s">
        <v>5015</v>
      </c>
      <c r="H30" s="338" t="s">
        <v>5015</v>
      </c>
      <c r="I30" s="338" t="s">
        <v>5015</v>
      </c>
      <c r="J30" s="337"/>
      <c r="K30" s="337" t="s">
        <v>1001</v>
      </c>
      <c r="L30" s="337" t="s">
        <v>938</v>
      </c>
      <c r="M30" s="337" t="s">
        <v>1004</v>
      </c>
      <c r="N30" s="337" t="s">
        <v>15</v>
      </c>
      <c r="O30" s="337" t="s">
        <v>889</v>
      </c>
      <c r="P30" s="337"/>
      <c r="Q30" s="337"/>
      <c r="R30" s="337"/>
      <c r="S30" s="337" t="s">
        <v>1002</v>
      </c>
      <c r="T30" s="337" t="s">
        <v>1003</v>
      </c>
      <c r="U30" s="337"/>
      <c r="V30" s="338" t="s">
        <v>4824</v>
      </c>
      <c r="W30" s="337"/>
      <c r="X30" s="337"/>
      <c r="Y30" s="337"/>
      <c r="Z30" s="337"/>
      <c r="AA30" s="340" t="s">
        <v>5015</v>
      </c>
      <c r="AB30" s="337"/>
      <c r="AC30" s="337"/>
      <c r="AD30" s="337"/>
      <c r="AE30" s="337"/>
      <c r="AF30" s="337"/>
      <c r="AG30" s="337"/>
      <c r="AH30" s="337"/>
    </row>
    <row r="31">
      <c r="A31" s="341"/>
      <c r="B31" s="342" t="s">
        <v>1005</v>
      </c>
      <c r="C31" s="343" t="s">
        <v>5015</v>
      </c>
      <c r="D31" s="343" t="s">
        <v>5015</v>
      </c>
      <c r="E31" s="343"/>
      <c r="F31" s="343"/>
      <c r="G31" s="343" t="s">
        <v>5015</v>
      </c>
      <c r="H31" s="343" t="s">
        <v>5015</v>
      </c>
      <c r="I31" s="343" t="s">
        <v>5015</v>
      </c>
      <c r="J31" s="342"/>
      <c r="K31" s="342" t="s">
        <v>1006</v>
      </c>
      <c r="L31" s="342" t="s">
        <v>938</v>
      </c>
      <c r="M31" s="342" t="s">
        <v>1008</v>
      </c>
      <c r="N31" s="342" t="s">
        <v>584</v>
      </c>
      <c r="O31" s="342" t="s">
        <v>144</v>
      </c>
      <c r="P31" s="342"/>
      <c r="Q31" s="342"/>
      <c r="R31" s="342"/>
      <c r="S31" s="342" t="s">
        <v>1007</v>
      </c>
      <c r="T31" s="342"/>
      <c r="U31" s="361" t="s">
        <v>1009</v>
      </c>
      <c r="V31" s="343" t="s">
        <v>4824</v>
      </c>
      <c r="W31" s="342"/>
      <c r="X31" s="342"/>
      <c r="Y31" s="342"/>
      <c r="Z31" s="342"/>
      <c r="AA31" s="340" t="s">
        <v>5015</v>
      </c>
      <c r="AB31" s="342"/>
      <c r="AC31" s="342"/>
      <c r="AD31" s="342"/>
      <c r="AE31" s="342"/>
      <c r="AF31" s="342"/>
      <c r="AG31" s="342"/>
      <c r="AH31" s="342"/>
    </row>
    <row r="32">
      <c r="A32" s="336"/>
      <c r="B32" s="337" t="s">
        <v>1010</v>
      </c>
      <c r="C32" s="338" t="s">
        <v>5015</v>
      </c>
      <c r="D32" s="338" t="s">
        <v>5015</v>
      </c>
      <c r="E32" s="338"/>
      <c r="F32" s="338"/>
      <c r="G32" s="338" t="s">
        <v>5015</v>
      </c>
      <c r="H32" s="338" t="s">
        <v>5015</v>
      </c>
      <c r="I32" s="338" t="s">
        <v>5015</v>
      </c>
      <c r="J32" s="337"/>
      <c r="K32" s="337" t="s">
        <v>1013</v>
      </c>
      <c r="L32" s="337" t="s">
        <v>938</v>
      </c>
      <c r="M32" s="337" t="s">
        <v>1016</v>
      </c>
      <c r="N32" s="337" t="s">
        <v>1011</v>
      </c>
      <c r="O32" s="339" t="s">
        <v>1012</v>
      </c>
      <c r="P32" s="337"/>
      <c r="Q32" s="337"/>
      <c r="R32" s="337"/>
      <c r="S32" s="337" t="s">
        <v>1014</v>
      </c>
      <c r="T32" s="337" t="s">
        <v>1015</v>
      </c>
      <c r="U32" s="337"/>
      <c r="V32" s="338" t="s">
        <v>4824</v>
      </c>
      <c r="W32" s="337"/>
      <c r="X32" s="337"/>
      <c r="Y32" s="337"/>
      <c r="Z32" s="337"/>
      <c r="AA32" s="340" t="s">
        <v>5015</v>
      </c>
      <c r="AB32" s="337"/>
      <c r="AC32" s="337"/>
      <c r="AD32" s="337"/>
      <c r="AE32" s="337"/>
      <c r="AF32" s="337"/>
      <c r="AG32" s="337"/>
      <c r="AH32" s="337"/>
    </row>
    <row r="33">
      <c r="A33" s="341"/>
      <c r="B33" s="342" t="s">
        <v>1017</v>
      </c>
      <c r="C33" s="343" t="s">
        <v>5015</v>
      </c>
      <c r="D33" s="343" t="s">
        <v>5015</v>
      </c>
      <c r="E33" s="343"/>
      <c r="F33" s="343"/>
      <c r="G33" s="343" t="s">
        <v>5015</v>
      </c>
      <c r="H33" s="343" t="s">
        <v>5015</v>
      </c>
      <c r="I33" s="343" t="s">
        <v>5015</v>
      </c>
      <c r="J33" s="342"/>
      <c r="K33" s="342" t="s">
        <v>1020</v>
      </c>
      <c r="L33" s="342" t="s">
        <v>938</v>
      </c>
      <c r="M33" s="342" t="s">
        <v>1022</v>
      </c>
      <c r="N33" s="342" t="s">
        <v>23</v>
      </c>
      <c r="O33" s="342" t="s">
        <v>1018</v>
      </c>
      <c r="P33" s="342"/>
      <c r="Q33" s="342"/>
      <c r="R33" s="342" t="s">
        <v>1019</v>
      </c>
      <c r="S33" s="342" t="s">
        <v>1021</v>
      </c>
      <c r="T33" s="342"/>
      <c r="U33" s="342"/>
      <c r="V33" s="343" t="s">
        <v>4824</v>
      </c>
      <c r="W33" s="342"/>
      <c r="X33" s="342"/>
      <c r="Y33" s="342"/>
      <c r="Z33" s="342"/>
      <c r="AA33" s="340" t="s">
        <v>5015</v>
      </c>
      <c r="AB33" s="342"/>
      <c r="AC33" s="342"/>
      <c r="AD33" s="342"/>
      <c r="AE33" s="342"/>
      <c r="AF33" s="342"/>
      <c r="AG33" s="342"/>
      <c r="AH33" s="342"/>
    </row>
    <row r="34">
      <c r="A34" s="336"/>
      <c r="B34" s="337" t="s">
        <v>1023</v>
      </c>
      <c r="C34" s="338">
        <v>2010.0</v>
      </c>
      <c r="D34" s="338" t="s">
        <v>5079</v>
      </c>
      <c r="E34" s="338"/>
      <c r="F34" s="338"/>
      <c r="G34" s="338" t="s">
        <v>5075</v>
      </c>
      <c r="H34" s="338" t="s">
        <v>5058</v>
      </c>
      <c r="I34" s="339" t="s">
        <v>5080</v>
      </c>
      <c r="J34" s="337"/>
      <c r="K34" s="337" t="s">
        <v>1024</v>
      </c>
      <c r="L34" s="337" t="s">
        <v>938</v>
      </c>
      <c r="M34" s="337" t="s">
        <v>1027</v>
      </c>
      <c r="N34" s="337" t="s">
        <v>177</v>
      </c>
      <c r="O34" s="337" t="s">
        <v>71</v>
      </c>
      <c r="P34" s="337"/>
      <c r="Q34" s="337"/>
      <c r="R34" s="337"/>
      <c r="S34" s="337" t="s">
        <v>1025</v>
      </c>
      <c r="T34" s="337" t="s">
        <v>1026</v>
      </c>
      <c r="U34" s="337" t="s">
        <v>1028</v>
      </c>
      <c r="V34" s="338" t="s">
        <v>4830</v>
      </c>
      <c r="W34" s="340" t="s">
        <v>5081</v>
      </c>
      <c r="X34" s="337"/>
      <c r="Y34" s="337"/>
      <c r="Z34" s="337"/>
      <c r="AA34" s="340" t="s">
        <v>5015</v>
      </c>
      <c r="AB34" s="340"/>
      <c r="AC34" s="337"/>
      <c r="AD34" s="337"/>
      <c r="AE34" s="337"/>
      <c r="AF34" s="337"/>
      <c r="AG34" s="337"/>
      <c r="AH34" s="337"/>
    </row>
    <row r="35">
      <c r="A35" s="341"/>
      <c r="B35" s="342" t="s">
        <v>1029</v>
      </c>
      <c r="C35" s="343">
        <v>2007.0</v>
      </c>
      <c r="D35" s="343" t="s">
        <v>5082</v>
      </c>
      <c r="E35" s="343"/>
      <c r="F35" s="343"/>
      <c r="G35" s="343">
        <v>11.0</v>
      </c>
      <c r="H35" s="343" t="s">
        <v>5058</v>
      </c>
      <c r="I35" s="344" t="s">
        <v>5083</v>
      </c>
      <c r="J35" s="342"/>
      <c r="K35" s="342" t="s">
        <v>1031</v>
      </c>
      <c r="L35" s="342" t="s">
        <v>938</v>
      </c>
      <c r="M35" s="342" t="s">
        <v>1034</v>
      </c>
      <c r="N35" s="342" t="s">
        <v>30</v>
      </c>
      <c r="O35" s="342" t="s">
        <v>50</v>
      </c>
      <c r="P35" s="342" t="s">
        <v>1030</v>
      </c>
      <c r="Q35" s="342"/>
      <c r="R35" s="342"/>
      <c r="S35" s="342" t="s">
        <v>1032</v>
      </c>
      <c r="T35" s="342" t="s">
        <v>1033</v>
      </c>
      <c r="U35" s="342" t="s">
        <v>1035</v>
      </c>
      <c r="V35" s="343" t="s">
        <v>4830</v>
      </c>
      <c r="W35" s="342"/>
      <c r="X35" s="342"/>
      <c r="Y35" s="342"/>
      <c r="Z35" s="342"/>
      <c r="AA35" s="340" t="s">
        <v>5015</v>
      </c>
      <c r="AB35" s="340"/>
      <c r="AC35" s="342"/>
      <c r="AD35" s="342"/>
      <c r="AE35" s="342"/>
      <c r="AF35" s="342"/>
      <c r="AG35" s="342"/>
      <c r="AH35" s="342"/>
    </row>
    <row r="36">
      <c r="A36" s="336"/>
      <c r="B36" s="337" t="s">
        <v>1036</v>
      </c>
      <c r="C36" s="338">
        <v>1991.0</v>
      </c>
      <c r="D36" s="337" t="s">
        <v>5084</v>
      </c>
      <c r="E36" s="337"/>
      <c r="F36" s="337"/>
      <c r="G36" s="360">
        <v>44625.0</v>
      </c>
      <c r="H36" s="338" t="s">
        <v>5061</v>
      </c>
      <c r="I36" s="339" t="s">
        <v>1037</v>
      </c>
      <c r="J36" s="337"/>
      <c r="K36" s="337" t="s">
        <v>1037</v>
      </c>
      <c r="L36" s="337" t="s">
        <v>938</v>
      </c>
      <c r="M36" s="337" t="s">
        <v>1040</v>
      </c>
      <c r="N36" s="337" t="s">
        <v>15</v>
      </c>
      <c r="O36" s="337" t="s">
        <v>144</v>
      </c>
      <c r="P36" s="337"/>
      <c r="Q36" s="337"/>
      <c r="R36" s="337"/>
      <c r="S36" s="337" t="s">
        <v>1038</v>
      </c>
      <c r="T36" s="337" t="s">
        <v>1039</v>
      </c>
      <c r="U36" s="337" t="s">
        <v>1041</v>
      </c>
      <c r="V36" s="338" t="s">
        <v>4830</v>
      </c>
      <c r="W36" s="340" t="s">
        <v>5085</v>
      </c>
      <c r="X36" s="337"/>
      <c r="Y36" s="337"/>
      <c r="Z36" s="337"/>
      <c r="AA36" s="340" t="s">
        <v>5015</v>
      </c>
      <c r="AB36" s="340"/>
      <c r="AC36" s="337"/>
      <c r="AD36" s="337"/>
      <c r="AE36" s="337"/>
      <c r="AF36" s="337"/>
      <c r="AG36" s="337"/>
      <c r="AH36" s="337"/>
    </row>
    <row r="37">
      <c r="A37" s="362"/>
      <c r="B37" s="363" t="s">
        <v>1042</v>
      </c>
      <c r="C37" s="364" t="s">
        <v>4825</v>
      </c>
      <c r="D37" s="364" t="s">
        <v>4825</v>
      </c>
      <c r="E37" s="364"/>
      <c r="F37" s="364"/>
      <c r="G37" s="364" t="s">
        <v>4825</v>
      </c>
      <c r="H37" s="364" t="s">
        <v>4825</v>
      </c>
      <c r="I37" s="364" t="s">
        <v>4825</v>
      </c>
      <c r="J37" s="364"/>
      <c r="K37" s="363" t="s">
        <v>1043</v>
      </c>
      <c r="L37" s="363" t="s">
        <v>938</v>
      </c>
      <c r="M37" s="363" t="s">
        <v>1046</v>
      </c>
      <c r="N37" s="363" t="s">
        <v>30</v>
      </c>
      <c r="O37" s="363" t="s">
        <v>16</v>
      </c>
      <c r="P37" s="363"/>
      <c r="Q37" s="363"/>
      <c r="R37" s="363"/>
      <c r="S37" s="363" t="s">
        <v>1044</v>
      </c>
      <c r="T37" s="363" t="s">
        <v>1045</v>
      </c>
      <c r="U37" s="363" t="s">
        <v>1047</v>
      </c>
      <c r="V37" s="364" t="s">
        <v>4825</v>
      </c>
      <c r="W37" s="363"/>
      <c r="X37" s="363"/>
      <c r="Y37" s="363"/>
      <c r="Z37" s="363"/>
      <c r="AA37" s="363"/>
      <c r="AB37" s="363"/>
      <c r="AC37" s="363"/>
      <c r="AD37" s="363"/>
      <c r="AE37" s="363"/>
      <c r="AF37" s="363"/>
      <c r="AG37" s="363"/>
      <c r="AH37" s="363"/>
    </row>
    <row r="38">
      <c r="A38" s="336"/>
      <c r="B38" s="337" t="s">
        <v>1048</v>
      </c>
      <c r="C38" s="338">
        <v>1969.0</v>
      </c>
      <c r="D38" s="338" t="s">
        <v>5015</v>
      </c>
      <c r="E38" s="338"/>
      <c r="F38" s="338"/>
      <c r="G38" s="360">
        <v>44853.0</v>
      </c>
      <c r="H38" s="338" t="s">
        <v>5086</v>
      </c>
      <c r="I38" s="353" t="s">
        <v>5087</v>
      </c>
      <c r="J38" s="337"/>
      <c r="K38" s="337" t="s">
        <v>1049</v>
      </c>
      <c r="L38" s="337" t="s">
        <v>938</v>
      </c>
      <c r="M38" s="337" t="s">
        <v>1052</v>
      </c>
      <c r="N38" s="337" t="s">
        <v>107</v>
      </c>
      <c r="O38" s="337" t="s">
        <v>71</v>
      </c>
      <c r="P38" s="337"/>
      <c r="Q38" s="337"/>
      <c r="R38" s="337"/>
      <c r="S38" s="337" t="s">
        <v>1050</v>
      </c>
      <c r="T38" s="337" t="s">
        <v>1051</v>
      </c>
      <c r="U38" s="337"/>
      <c r="V38" s="338" t="s">
        <v>4824</v>
      </c>
      <c r="W38" s="337"/>
      <c r="X38" s="337"/>
      <c r="Y38" s="337"/>
      <c r="Z38" s="337"/>
      <c r="AA38" s="337"/>
      <c r="AB38" s="337"/>
      <c r="AC38" s="337"/>
      <c r="AD38" s="337"/>
      <c r="AE38" s="337"/>
      <c r="AF38" s="337"/>
      <c r="AG38" s="337"/>
      <c r="AH38" s="337"/>
    </row>
    <row r="39">
      <c r="A39" s="341"/>
      <c r="B39" s="342" t="s">
        <v>1053</v>
      </c>
      <c r="C39" s="343">
        <v>1949.0</v>
      </c>
      <c r="D39" s="343" t="s">
        <v>5088</v>
      </c>
      <c r="E39" s="343"/>
      <c r="F39" s="343"/>
      <c r="G39" s="343" t="s">
        <v>5075</v>
      </c>
      <c r="H39" s="343" t="s">
        <v>5076</v>
      </c>
      <c r="I39" s="344" t="s">
        <v>1054</v>
      </c>
      <c r="J39" s="342"/>
      <c r="K39" s="342" t="s">
        <v>1054</v>
      </c>
      <c r="L39" s="342" t="s">
        <v>938</v>
      </c>
      <c r="M39" s="342" t="s">
        <v>1055</v>
      </c>
      <c r="N39" s="342" t="s">
        <v>30</v>
      </c>
      <c r="O39" s="342" t="s">
        <v>65</v>
      </c>
      <c r="P39" s="342"/>
      <c r="Q39" s="342"/>
      <c r="R39" s="342"/>
      <c r="S39" s="342" t="s">
        <v>1050</v>
      </c>
      <c r="T39" s="342" t="s">
        <v>1051</v>
      </c>
      <c r="U39" s="352" t="s">
        <v>5089</v>
      </c>
      <c r="V39" s="343" t="s">
        <v>4830</v>
      </c>
      <c r="W39" s="345" t="s">
        <v>5090</v>
      </c>
      <c r="X39" s="342"/>
      <c r="Y39" s="342"/>
      <c r="Z39" s="358" t="s">
        <v>5091</v>
      </c>
      <c r="AA39" s="340" t="s">
        <v>5015</v>
      </c>
      <c r="AB39" s="340"/>
      <c r="AC39" s="342"/>
      <c r="AD39" s="342"/>
      <c r="AE39" s="342"/>
      <c r="AF39" s="342"/>
      <c r="AG39" s="342"/>
      <c r="AH39" s="342"/>
    </row>
    <row r="40">
      <c r="A40" s="336"/>
      <c r="B40" s="337" t="s">
        <v>1056</v>
      </c>
      <c r="C40" s="338">
        <v>1975.0</v>
      </c>
      <c r="D40" s="338" t="s">
        <v>5092</v>
      </c>
      <c r="E40" s="338"/>
      <c r="F40" s="338"/>
      <c r="G40" s="338" t="s">
        <v>5015</v>
      </c>
      <c r="H40" s="338" t="s">
        <v>5058</v>
      </c>
      <c r="I40" s="339" t="s">
        <v>5093</v>
      </c>
      <c r="J40" s="337"/>
      <c r="K40" s="337" t="s">
        <v>1058</v>
      </c>
      <c r="L40" s="337" t="s">
        <v>938</v>
      </c>
      <c r="M40" s="337" t="s">
        <v>1061</v>
      </c>
      <c r="N40" s="337" t="s">
        <v>30</v>
      </c>
      <c r="O40" s="337" t="s">
        <v>1057</v>
      </c>
      <c r="P40" s="337"/>
      <c r="Q40" s="337"/>
      <c r="R40" s="337"/>
      <c r="S40" s="337" t="s">
        <v>1059</v>
      </c>
      <c r="T40" s="337" t="s">
        <v>1060</v>
      </c>
      <c r="U40" s="365" t="s">
        <v>5094</v>
      </c>
      <c r="V40" s="343" t="s">
        <v>4830</v>
      </c>
      <c r="W40" s="337"/>
      <c r="X40" s="337"/>
      <c r="Y40" s="337"/>
      <c r="Z40" s="337"/>
      <c r="AA40" s="340" t="s">
        <v>5015</v>
      </c>
      <c r="AB40" s="340"/>
      <c r="AC40" s="337"/>
      <c r="AD40" s="337"/>
      <c r="AE40" s="337"/>
      <c r="AF40" s="337"/>
      <c r="AG40" s="337"/>
      <c r="AH40" s="337"/>
    </row>
    <row r="41">
      <c r="A41" s="341"/>
      <c r="B41" s="342" t="s">
        <v>1062</v>
      </c>
      <c r="C41" s="343">
        <v>1992.0</v>
      </c>
      <c r="D41" s="343" t="s">
        <v>5095</v>
      </c>
      <c r="E41" s="343"/>
      <c r="F41" s="343"/>
      <c r="G41" s="343" t="s">
        <v>5015</v>
      </c>
      <c r="H41" s="343" t="s">
        <v>5096</v>
      </c>
      <c r="I41" s="355" t="s">
        <v>5097</v>
      </c>
      <c r="J41" s="342"/>
      <c r="K41" s="342" t="s">
        <v>1064</v>
      </c>
      <c r="L41" s="342" t="s">
        <v>938</v>
      </c>
      <c r="M41" s="342" t="s">
        <v>1067</v>
      </c>
      <c r="N41" s="342" t="s">
        <v>30</v>
      </c>
      <c r="O41" s="342" t="s">
        <v>1063</v>
      </c>
      <c r="P41" s="342"/>
      <c r="Q41" s="342"/>
      <c r="R41" s="342"/>
      <c r="S41" s="342" t="s">
        <v>1065</v>
      </c>
      <c r="T41" s="342" t="s">
        <v>1066</v>
      </c>
      <c r="U41" s="342" t="s">
        <v>1068</v>
      </c>
      <c r="V41" s="343" t="s">
        <v>4824</v>
      </c>
      <c r="W41" s="342"/>
      <c r="X41" s="342"/>
      <c r="Y41" s="342"/>
      <c r="Z41" s="342"/>
      <c r="AA41" s="340" t="s">
        <v>5015</v>
      </c>
      <c r="AB41" s="342"/>
      <c r="AC41" s="342"/>
      <c r="AD41" s="342"/>
      <c r="AE41" s="342"/>
      <c r="AF41" s="342"/>
      <c r="AG41" s="342"/>
      <c r="AH41" s="342"/>
    </row>
    <row r="42">
      <c r="A42" s="336"/>
      <c r="B42" s="337" t="s">
        <v>1069</v>
      </c>
      <c r="C42" s="338" t="s">
        <v>5015</v>
      </c>
      <c r="D42" s="338" t="s">
        <v>5015</v>
      </c>
      <c r="E42" s="338"/>
      <c r="F42" s="338"/>
      <c r="G42" s="338" t="s">
        <v>5015</v>
      </c>
      <c r="H42" s="338" t="s">
        <v>5098</v>
      </c>
      <c r="I42" s="339" t="s">
        <v>1071</v>
      </c>
      <c r="J42" s="337"/>
      <c r="K42" s="337" t="s">
        <v>1071</v>
      </c>
      <c r="L42" s="337" t="s">
        <v>938</v>
      </c>
      <c r="M42" s="337" t="s">
        <v>1073</v>
      </c>
      <c r="N42" s="337" t="s">
        <v>1070</v>
      </c>
      <c r="O42" s="337" t="s">
        <v>170</v>
      </c>
      <c r="P42" s="337"/>
      <c r="Q42" s="337"/>
      <c r="R42" s="337"/>
      <c r="S42" s="337" t="s">
        <v>1072</v>
      </c>
      <c r="T42" s="337"/>
      <c r="U42" s="337" t="s">
        <v>1074</v>
      </c>
      <c r="V42" s="338" t="s">
        <v>4830</v>
      </c>
      <c r="W42" s="337"/>
      <c r="X42" s="337"/>
      <c r="Y42" s="337"/>
      <c r="Z42" s="337"/>
      <c r="AA42" s="340" t="s">
        <v>5015</v>
      </c>
      <c r="AB42" s="340"/>
      <c r="AC42" s="337"/>
      <c r="AD42" s="337"/>
      <c r="AE42" s="337"/>
      <c r="AF42" s="337"/>
      <c r="AG42" s="337"/>
      <c r="AH42" s="337"/>
    </row>
    <row r="43">
      <c r="A43" s="341"/>
      <c r="B43" s="342" t="s">
        <v>1075</v>
      </c>
      <c r="C43" s="343">
        <v>1993.0</v>
      </c>
      <c r="D43" s="343" t="s">
        <v>5099</v>
      </c>
      <c r="E43" s="343"/>
      <c r="F43" s="343"/>
      <c r="G43" s="343" t="s">
        <v>5015</v>
      </c>
      <c r="H43" s="343" t="s">
        <v>5076</v>
      </c>
      <c r="I43" s="344" t="s">
        <v>5100</v>
      </c>
      <c r="J43" s="342"/>
      <c r="K43" s="342" t="s">
        <v>1077</v>
      </c>
      <c r="L43" s="342" t="s">
        <v>938</v>
      </c>
      <c r="M43" s="342" t="s">
        <v>1080</v>
      </c>
      <c r="N43" s="342" t="s">
        <v>30</v>
      </c>
      <c r="O43" s="342" t="s">
        <v>1076</v>
      </c>
      <c r="P43" s="342"/>
      <c r="Q43" s="342"/>
      <c r="R43" s="342"/>
      <c r="S43" s="342" t="s">
        <v>1078</v>
      </c>
      <c r="T43" s="342" t="s">
        <v>1079</v>
      </c>
      <c r="U43" s="342" t="s">
        <v>1081</v>
      </c>
      <c r="V43" s="343" t="s">
        <v>4830</v>
      </c>
      <c r="W43" s="356" t="s">
        <v>5101</v>
      </c>
      <c r="X43" s="342"/>
      <c r="Y43" s="342"/>
      <c r="Z43" s="358" t="s">
        <v>5102</v>
      </c>
      <c r="AA43" s="347">
        <v>1113345.0</v>
      </c>
      <c r="AC43" s="342"/>
      <c r="AD43" s="342"/>
      <c r="AE43" s="342"/>
      <c r="AF43" s="342"/>
      <c r="AG43" s="342"/>
      <c r="AH43" s="342"/>
    </row>
    <row r="44">
      <c r="A44" s="336"/>
      <c r="B44" s="337" t="s">
        <v>1082</v>
      </c>
      <c r="C44" s="338" t="s">
        <v>5015</v>
      </c>
      <c r="D44" s="338" t="s">
        <v>5015</v>
      </c>
      <c r="E44" s="338"/>
      <c r="F44" s="338"/>
      <c r="G44" s="338" t="s">
        <v>5015</v>
      </c>
      <c r="H44" s="338" t="s">
        <v>5015</v>
      </c>
      <c r="I44" s="338" t="s">
        <v>5015</v>
      </c>
      <c r="J44" s="338"/>
      <c r="K44" s="337" t="s">
        <v>1084</v>
      </c>
      <c r="L44" s="337" t="s">
        <v>938</v>
      </c>
      <c r="M44" s="337" t="s">
        <v>1086</v>
      </c>
      <c r="N44" s="337" t="s">
        <v>15</v>
      </c>
      <c r="O44" s="337" t="s">
        <v>50</v>
      </c>
      <c r="P44" s="337" t="s">
        <v>1083</v>
      </c>
      <c r="Q44" s="337"/>
      <c r="R44" s="337"/>
      <c r="S44" s="337" t="s">
        <v>1085</v>
      </c>
      <c r="T44" s="337" t="s">
        <v>1085</v>
      </c>
      <c r="U44" s="337"/>
      <c r="V44" s="338" t="s">
        <v>4824</v>
      </c>
      <c r="W44" s="337"/>
      <c r="X44" s="337"/>
      <c r="Y44" s="337"/>
      <c r="Z44" s="337"/>
      <c r="AA44" s="340" t="s">
        <v>5015</v>
      </c>
      <c r="AB44" s="337"/>
      <c r="AC44" s="337"/>
      <c r="AD44" s="337"/>
      <c r="AE44" s="337"/>
      <c r="AF44" s="337"/>
      <c r="AG44" s="337"/>
      <c r="AH44" s="337"/>
    </row>
    <row r="45">
      <c r="A45" s="341"/>
      <c r="B45" s="342" t="s">
        <v>1087</v>
      </c>
      <c r="C45" s="343">
        <v>2004.0</v>
      </c>
      <c r="D45" s="343" t="s">
        <v>5103</v>
      </c>
      <c r="E45" s="343"/>
      <c r="F45" s="343"/>
      <c r="G45" s="343" t="s">
        <v>5104</v>
      </c>
      <c r="H45" s="343" t="s">
        <v>5105</v>
      </c>
      <c r="I45" s="344" t="s">
        <v>1088</v>
      </c>
      <c r="J45" s="342"/>
      <c r="K45" s="342" t="s">
        <v>1088</v>
      </c>
      <c r="L45" s="342" t="s">
        <v>938</v>
      </c>
      <c r="M45" s="342" t="s">
        <v>1091</v>
      </c>
      <c r="N45" s="342" t="s">
        <v>30</v>
      </c>
      <c r="O45" s="342" t="s">
        <v>682</v>
      </c>
      <c r="P45" s="342"/>
      <c r="Q45" s="342"/>
      <c r="R45" s="342"/>
      <c r="S45" s="342" t="s">
        <v>1089</v>
      </c>
      <c r="T45" s="342" t="s">
        <v>1090</v>
      </c>
      <c r="U45" s="342" t="s">
        <v>1092</v>
      </c>
      <c r="V45" s="343" t="s">
        <v>4830</v>
      </c>
      <c r="W45" s="342"/>
      <c r="X45" s="342"/>
      <c r="Y45" s="342"/>
      <c r="Z45" s="342"/>
      <c r="AA45" s="340" t="s">
        <v>5015</v>
      </c>
      <c r="AB45" s="340"/>
      <c r="AC45" s="342"/>
      <c r="AD45" s="342"/>
      <c r="AE45" s="342"/>
      <c r="AF45" s="342"/>
      <c r="AG45" s="342"/>
      <c r="AH45" s="342"/>
    </row>
    <row r="46">
      <c r="A46" s="336"/>
      <c r="B46" s="337" t="s">
        <v>1093</v>
      </c>
      <c r="C46" s="338">
        <v>1995.0</v>
      </c>
      <c r="D46" s="338" t="s">
        <v>5106</v>
      </c>
      <c r="E46" s="338"/>
      <c r="F46" s="338"/>
      <c r="G46" s="360">
        <v>44853.0</v>
      </c>
      <c r="H46" s="343" t="s">
        <v>5076</v>
      </c>
      <c r="I46" s="339" t="s">
        <v>1095</v>
      </c>
      <c r="J46" s="337"/>
      <c r="K46" s="337" t="s">
        <v>1095</v>
      </c>
      <c r="L46" s="337" t="s">
        <v>938</v>
      </c>
      <c r="M46" s="337" t="s">
        <v>1098</v>
      </c>
      <c r="N46" s="337" t="s">
        <v>107</v>
      </c>
      <c r="O46" s="337" t="s">
        <v>50</v>
      </c>
      <c r="P46" s="337" t="s">
        <v>1094</v>
      </c>
      <c r="Q46" s="337"/>
      <c r="R46" s="337"/>
      <c r="S46" s="337" t="s">
        <v>1096</v>
      </c>
      <c r="T46" s="337" t="s">
        <v>1097</v>
      </c>
      <c r="U46" s="365" t="s">
        <v>5107</v>
      </c>
      <c r="V46" s="338" t="s">
        <v>4830</v>
      </c>
      <c r="W46" s="337"/>
      <c r="X46" s="337"/>
      <c r="Y46" s="337"/>
      <c r="Z46" s="337"/>
      <c r="AA46" s="340" t="s">
        <v>5015</v>
      </c>
      <c r="AB46" s="340"/>
      <c r="AC46" s="337"/>
      <c r="AD46" s="337"/>
      <c r="AE46" s="337"/>
      <c r="AF46" s="337"/>
      <c r="AG46" s="337"/>
      <c r="AH46" s="337"/>
    </row>
    <row r="47">
      <c r="A47" s="341"/>
      <c r="B47" s="342" t="s">
        <v>1099</v>
      </c>
      <c r="C47" s="343">
        <v>1998.0</v>
      </c>
      <c r="D47" s="343" t="s">
        <v>5108</v>
      </c>
      <c r="E47" s="343"/>
      <c r="F47" s="343"/>
      <c r="G47" s="343" t="s">
        <v>5075</v>
      </c>
      <c r="H47" s="343" t="s">
        <v>5109</v>
      </c>
      <c r="I47" s="355" t="s">
        <v>5110</v>
      </c>
      <c r="J47" s="342"/>
      <c r="K47" s="342" t="s">
        <v>1100</v>
      </c>
      <c r="L47" s="342" t="s">
        <v>938</v>
      </c>
      <c r="M47" s="342" t="s">
        <v>1103</v>
      </c>
      <c r="N47" s="342" t="s">
        <v>30</v>
      </c>
      <c r="O47" s="342" t="s">
        <v>144</v>
      </c>
      <c r="P47" s="342"/>
      <c r="Q47" s="342"/>
      <c r="R47" s="342"/>
      <c r="S47" s="342" t="s">
        <v>1101</v>
      </c>
      <c r="T47" s="342" t="s">
        <v>1102</v>
      </c>
      <c r="U47" s="342" t="s">
        <v>1104</v>
      </c>
      <c r="V47" s="343" t="s">
        <v>4830</v>
      </c>
      <c r="W47" s="342"/>
      <c r="X47" s="342"/>
      <c r="Y47" s="342"/>
      <c r="Z47" s="342"/>
      <c r="AA47" s="340" t="s">
        <v>5015</v>
      </c>
      <c r="AB47" s="340"/>
      <c r="AC47" s="342"/>
      <c r="AD47" s="342"/>
      <c r="AE47" s="342"/>
      <c r="AF47" s="342"/>
      <c r="AG47" s="342"/>
      <c r="AH47" s="342"/>
    </row>
    <row r="48">
      <c r="A48" s="336"/>
      <c r="B48" s="337" t="s">
        <v>1105</v>
      </c>
      <c r="C48" s="338" t="s">
        <v>5015</v>
      </c>
      <c r="D48" s="338" t="s">
        <v>5015</v>
      </c>
      <c r="E48" s="338"/>
      <c r="F48" s="338"/>
      <c r="G48" s="338" t="s">
        <v>5015</v>
      </c>
      <c r="H48" s="338" t="s">
        <v>5015</v>
      </c>
      <c r="I48" s="339" t="s">
        <v>1106</v>
      </c>
      <c r="J48" s="337"/>
      <c r="K48" s="337" t="s">
        <v>1106</v>
      </c>
      <c r="L48" s="337" t="s">
        <v>938</v>
      </c>
      <c r="M48" s="337" t="s">
        <v>1109</v>
      </c>
      <c r="N48" s="337" t="s">
        <v>293</v>
      </c>
      <c r="O48" s="337" t="s">
        <v>91</v>
      </c>
      <c r="P48" s="337" t="s">
        <v>51</v>
      </c>
      <c r="Q48" s="337"/>
      <c r="R48" s="337"/>
      <c r="S48" s="337" t="s">
        <v>1107</v>
      </c>
      <c r="T48" s="337" t="s">
        <v>1108</v>
      </c>
      <c r="U48" s="365" t="s">
        <v>5111</v>
      </c>
      <c r="V48" s="338" t="s">
        <v>4830</v>
      </c>
      <c r="W48" s="337"/>
      <c r="X48" s="337"/>
      <c r="Y48" s="337"/>
      <c r="Z48" s="337"/>
      <c r="AA48" s="340" t="s">
        <v>5015</v>
      </c>
      <c r="AB48" s="340"/>
      <c r="AC48" s="337"/>
      <c r="AD48" s="337"/>
      <c r="AE48" s="337"/>
      <c r="AF48" s="337"/>
      <c r="AG48" s="337"/>
      <c r="AH48" s="337"/>
    </row>
    <row r="49">
      <c r="A49" s="341"/>
      <c r="B49" s="342" t="s">
        <v>1110</v>
      </c>
      <c r="C49" s="343" t="s">
        <v>5015</v>
      </c>
      <c r="D49" s="343" t="s">
        <v>5015</v>
      </c>
      <c r="E49" s="343"/>
      <c r="F49" s="343"/>
      <c r="G49" s="343" t="s">
        <v>5015</v>
      </c>
      <c r="H49" s="343" t="s">
        <v>5015</v>
      </c>
      <c r="I49" s="343" t="s">
        <v>5015</v>
      </c>
      <c r="J49" s="342"/>
      <c r="K49" s="342" t="s">
        <v>1111</v>
      </c>
      <c r="L49" s="342" t="s">
        <v>938</v>
      </c>
      <c r="M49" s="342" t="s">
        <v>1114</v>
      </c>
      <c r="N49" s="342" t="s">
        <v>30</v>
      </c>
      <c r="O49" s="342" t="s">
        <v>124</v>
      </c>
      <c r="P49" s="342"/>
      <c r="Q49" s="342"/>
      <c r="R49" s="342"/>
      <c r="S49" s="342" t="s">
        <v>1112</v>
      </c>
      <c r="T49" s="342" t="s">
        <v>1113</v>
      </c>
      <c r="U49" s="342" t="s">
        <v>1115</v>
      </c>
      <c r="V49" s="343" t="s">
        <v>4824</v>
      </c>
      <c r="W49" s="342"/>
      <c r="X49" s="342"/>
      <c r="Y49" s="342"/>
      <c r="Z49" s="342"/>
      <c r="AA49" s="340" t="s">
        <v>5015</v>
      </c>
      <c r="AB49" s="342"/>
      <c r="AC49" s="342"/>
      <c r="AD49" s="342"/>
      <c r="AE49" s="342"/>
      <c r="AF49" s="342"/>
      <c r="AG49" s="342"/>
      <c r="AH49" s="342"/>
    </row>
    <row r="50">
      <c r="A50" s="336"/>
      <c r="B50" s="337" t="s">
        <v>1116</v>
      </c>
      <c r="C50" s="338">
        <v>1992.0</v>
      </c>
      <c r="D50" s="338" t="s">
        <v>5112</v>
      </c>
      <c r="E50" s="338"/>
      <c r="F50" s="338"/>
      <c r="G50" s="338">
        <v>27.0</v>
      </c>
      <c r="H50" s="338" t="s">
        <v>5113</v>
      </c>
      <c r="I50" s="339" t="s">
        <v>1117</v>
      </c>
      <c r="J50" s="337"/>
      <c r="K50" s="337" t="s">
        <v>1117</v>
      </c>
      <c r="L50" s="337" t="s">
        <v>938</v>
      </c>
      <c r="M50" s="337" t="s">
        <v>1120</v>
      </c>
      <c r="N50" s="337" t="s">
        <v>30</v>
      </c>
      <c r="O50" s="339" t="s">
        <v>707</v>
      </c>
      <c r="P50" s="337"/>
      <c r="Q50" s="337"/>
      <c r="R50" s="337"/>
      <c r="S50" s="337" t="s">
        <v>1118</v>
      </c>
      <c r="T50" s="337" t="s">
        <v>1119</v>
      </c>
      <c r="U50" s="337" t="s">
        <v>1121</v>
      </c>
      <c r="V50" s="338" t="s">
        <v>4830</v>
      </c>
      <c r="W50" s="337"/>
      <c r="X50" s="337"/>
      <c r="Y50" s="337"/>
      <c r="Z50" s="337"/>
      <c r="AA50" s="340" t="s">
        <v>5015</v>
      </c>
      <c r="AB50" s="340"/>
      <c r="AC50" s="337"/>
      <c r="AD50" s="337"/>
      <c r="AE50" s="337"/>
      <c r="AF50" s="337"/>
      <c r="AG50" s="337"/>
      <c r="AH50" s="337"/>
    </row>
    <row r="51">
      <c r="A51" s="341"/>
      <c r="B51" s="342" t="s">
        <v>1122</v>
      </c>
      <c r="C51" s="343">
        <v>1944.0</v>
      </c>
      <c r="D51" s="343" t="s">
        <v>5114</v>
      </c>
      <c r="E51" s="343"/>
      <c r="F51" s="343"/>
      <c r="G51" s="343" t="s">
        <v>5075</v>
      </c>
      <c r="H51" s="343" t="s">
        <v>5076</v>
      </c>
      <c r="I51" s="343" t="s">
        <v>5115</v>
      </c>
      <c r="J51" s="342"/>
      <c r="K51" s="342" t="s">
        <v>1123</v>
      </c>
      <c r="L51" s="342" t="s">
        <v>938</v>
      </c>
      <c r="M51" s="342" t="s">
        <v>1126</v>
      </c>
      <c r="N51" s="342" t="s">
        <v>30</v>
      </c>
      <c r="O51" s="342" t="s">
        <v>498</v>
      </c>
      <c r="P51" s="342"/>
      <c r="Q51" s="342"/>
      <c r="R51" s="342"/>
      <c r="S51" s="342" t="s">
        <v>1124</v>
      </c>
      <c r="T51" s="342" t="s">
        <v>1125</v>
      </c>
      <c r="U51" s="366" t="s">
        <v>1127</v>
      </c>
      <c r="V51" s="343" t="s">
        <v>4830</v>
      </c>
      <c r="W51" s="345" t="s">
        <v>5116</v>
      </c>
      <c r="X51" s="342"/>
      <c r="Y51" s="342"/>
      <c r="Z51" s="345" t="s">
        <v>5117</v>
      </c>
      <c r="AA51" s="340" t="s">
        <v>5015</v>
      </c>
      <c r="AB51" s="340"/>
      <c r="AC51" s="342"/>
      <c r="AD51" s="342"/>
      <c r="AE51" s="342"/>
      <c r="AF51" s="342"/>
      <c r="AG51" s="342"/>
      <c r="AH51" s="342"/>
    </row>
    <row r="52">
      <c r="A52" s="336"/>
      <c r="B52" s="337" t="s">
        <v>1128</v>
      </c>
      <c r="C52" s="338">
        <v>2005.0</v>
      </c>
      <c r="D52" s="338" t="s">
        <v>5095</v>
      </c>
      <c r="E52" s="338"/>
      <c r="F52" s="338"/>
      <c r="G52" s="338" t="s">
        <v>5015</v>
      </c>
      <c r="H52" s="338" t="s">
        <v>5118</v>
      </c>
      <c r="I52" s="339" t="s">
        <v>5119</v>
      </c>
      <c r="J52" s="337"/>
      <c r="K52" s="337" t="s">
        <v>1129</v>
      </c>
      <c r="L52" s="337" t="s">
        <v>938</v>
      </c>
      <c r="M52" s="337"/>
      <c r="N52" s="337" t="s">
        <v>345</v>
      </c>
      <c r="O52" s="337" t="s">
        <v>170</v>
      </c>
      <c r="P52" s="337"/>
      <c r="Q52" s="337"/>
      <c r="R52" s="337"/>
      <c r="S52" s="337" t="s">
        <v>1130</v>
      </c>
      <c r="T52" s="337"/>
      <c r="U52" s="337" t="s">
        <v>1131</v>
      </c>
      <c r="V52" s="338" t="s">
        <v>4830</v>
      </c>
      <c r="W52" s="337"/>
      <c r="X52" s="367" t="s">
        <v>5120</v>
      </c>
      <c r="Y52" s="337"/>
      <c r="Z52" s="358" t="s">
        <v>5121</v>
      </c>
      <c r="AA52" s="340" t="s">
        <v>5015</v>
      </c>
      <c r="AB52" s="340"/>
      <c r="AC52" s="337"/>
      <c r="AD52" s="337"/>
      <c r="AE52" s="337"/>
      <c r="AF52" s="337"/>
      <c r="AG52" s="337"/>
      <c r="AH52" s="337"/>
    </row>
    <row r="53">
      <c r="A53" s="368"/>
      <c r="B53" s="369" t="s">
        <v>1132</v>
      </c>
      <c r="C53" s="370" t="s">
        <v>5122</v>
      </c>
      <c r="D53" s="370"/>
      <c r="E53" s="370"/>
      <c r="F53" s="370"/>
      <c r="G53" s="370"/>
      <c r="H53" s="370"/>
      <c r="I53" s="370"/>
      <c r="J53" s="369"/>
      <c r="K53" s="369" t="s">
        <v>1134</v>
      </c>
      <c r="L53" s="369" t="s">
        <v>938</v>
      </c>
      <c r="M53" s="369" t="s">
        <v>1137</v>
      </c>
      <c r="N53" s="369" t="s">
        <v>30</v>
      </c>
      <c r="O53" s="369" t="s">
        <v>1133</v>
      </c>
      <c r="P53" s="369"/>
      <c r="Q53" s="369"/>
      <c r="R53" s="369"/>
      <c r="S53" s="369" t="s">
        <v>1135</v>
      </c>
      <c r="T53" s="369" t="s">
        <v>1136</v>
      </c>
      <c r="U53" s="369" t="s">
        <v>1138</v>
      </c>
      <c r="V53" s="371"/>
      <c r="W53" s="369"/>
      <c r="X53" s="369"/>
      <c r="Y53" s="369"/>
      <c r="Z53" s="369"/>
      <c r="AA53" s="340" t="s">
        <v>5015</v>
      </c>
      <c r="AB53" s="369"/>
      <c r="AC53" s="369"/>
      <c r="AD53" s="369"/>
      <c r="AE53" s="369"/>
      <c r="AF53" s="369"/>
      <c r="AG53" s="369"/>
      <c r="AH53" s="369"/>
    </row>
    <row r="54">
      <c r="A54" s="336"/>
      <c r="B54" s="337" t="s">
        <v>1139</v>
      </c>
      <c r="C54" s="338">
        <v>1979.0</v>
      </c>
      <c r="D54" s="338" t="s">
        <v>5123</v>
      </c>
      <c r="E54" s="338"/>
      <c r="F54" s="338"/>
      <c r="G54" s="360">
        <v>44853.0</v>
      </c>
      <c r="H54" s="338" t="s">
        <v>5124</v>
      </c>
      <c r="I54" s="353" t="s">
        <v>5125</v>
      </c>
      <c r="J54" s="337"/>
      <c r="K54" s="337" t="s">
        <v>1141</v>
      </c>
      <c r="L54" s="337" t="s">
        <v>938</v>
      </c>
      <c r="M54" s="337" t="s">
        <v>1144</v>
      </c>
      <c r="N54" s="337" t="s">
        <v>30</v>
      </c>
      <c r="O54" s="337" t="s">
        <v>1140</v>
      </c>
      <c r="P54" s="337"/>
      <c r="Q54" s="337"/>
      <c r="R54" s="337"/>
      <c r="S54" s="337" t="s">
        <v>1142</v>
      </c>
      <c r="T54" s="337" t="s">
        <v>1143</v>
      </c>
      <c r="U54" s="337" t="s">
        <v>1145</v>
      </c>
      <c r="V54" s="338" t="s">
        <v>4830</v>
      </c>
      <c r="W54" s="337"/>
      <c r="X54" s="337"/>
      <c r="Y54" s="337"/>
      <c r="Z54" s="337"/>
      <c r="AA54" s="340" t="s">
        <v>5015</v>
      </c>
      <c r="AB54" s="340"/>
      <c r="AC54" s="337"/>
      <c r="AD54" s="337"/>
      <c r="AE54" s="337"/>
      <c r="AF54" s="337"/>
      <c r="AG54" s="337"/>
      <c r="AH54" s="337"/>
    </row>
    <row r="55">
      <c r="A55" s="372"/>
      <c r="B55" s="373" t="s">
        <v>1146</v>
      </c>
      <c r="C55" s="373"/>
      <c r="D55" s="373"/>
      <c r="E55" s="373"/>
      <c r="F55" s="373"/>
      <c r="G55" s="373"/>
      <c r="H55" s="373"/>
      <c r="I55" s="374" t="s">
        <v>1147</v>
      </c>
      <c r="J55" s="373"/>
      <c r="K55" s="373" t="s">
        <v>1147</v>
      </c>
      <c r="L55" s="373" t="s">
        <v>938</v>
      </c>
      <c r="M55" s="373" t="s">
        <v>1150</v>
      </c>
      <c r="N55" s="373" t="s">
        <v>30</v>
      </c>
      <c r="O55" s="373" t="s">
        <v>71</v>
      </c>
      <c r="P55" s="373"/>
      <c r="Q55" s="373"/>
      <c r="R55" s="373"/>
      <c r="S55" s="373" t="s">
        <v>1148</v>
      </c>
      <c r="T55" s="373" t="s">
        <v>1149</v>
      </c>
      <c r="U55" s="373"/>
      <c r="V55" s="373"/>
      <c r="W55" s="373"/>
      <c r="X55" s="373"/>
      <c r="Y55" s="373"/>
      <c r="Z55" s="373"/>
      <c r="AA55" s="340" t="s">
        <v>5015</v>
      </c>
      <c r="AB55" s="373"/>
      <c r="AC55" s="373"/>
      <c r="AD55" s="373"/>
      <c r="AE55" s="373"/>
      <c r="AF55" s="373"/>
      <c r="AG55" s="373"/>
      <c r="AH55" s="373"/>
    </row>
    <row r="56">
      <c r="A56" s="336"/>
      <c r="B56" s="337" t="s">
        <v>1151</v>
      </c>
      <c r="C56" s="338">
        <v>2001.0</v>
      </c>
      <c r="D56" s="338" t="s">
        <v>5126</v>
      </c>
      <c r="E56" s="338"/>
      <c r="F56" s="338"/>
      <c r="G56" s="338" t="s">
        <v>5015</v>
      </c>
      <c r="H56" s="338" t="s">
        <v>5127</v>
      </c>
      <c r="I56" s="353" t="s">
        <v>5128</v>
      </c>
      <c r="J56" s="337"/>
      <c r="K56" s="337" t="s">
        <v>1152</v>
      </c>
      <c r="L56" s="337" t="s">
        <v>938</v>
      </c>
      <c r="M56" s="337" t="s">
        <v>1155</v>
      </c>
      <c r="N56" s="337" t="s">
        <v>30</v>
      </c>
      <c r="O56" s="337" t="s">
        <v>572</v>
      </c>
      <c r="P56" s="337"/>
      <c r="Q56" s="337"/>
      <c r="R56" s="337"/>
      <c r="S56" s="337" t="s">
        <v>1153</v>
      </c>
      <c r="T56" s="337" t="s">
        <v>1154</v>
      </c>
      <c r="U56" s="337" t="s">
        <v>1156</v>
      </c>
      <c r="V56" s="338" t="s">
        <v>4830</v>
      </c>
      <c r="W56" s="337"/>
      <c r="X56" s="337"/>
      <c r="Y56" s="337"/>
      <c r="Z56" s="337"/>
      <c r="AA56" s="340" t="s">
        <v>5015</v>
      </c>
      <c r="AB56" s="340"/>
      <c r="AC56" s="337"/>
      <c r="AD56" s="337"/>
      <c r="AE56" s="337"/>
      <c r="AF56" s="337"/>
      <c r="AG56" s="337"/>
      <c r="AH56" s="337"/>
    </row>
    <row r="57">
      <c r="A57" s="341"/>
      <c r="B57" s="342" t="s">
        <v>1157</v>
      </c>
      <c r="C57" s="343" t="s">
        <v>5015</v>
      </c>
      <c r="D57" s="343" t="s">
        <v>5015</v>
      </c>
      <c r="E57" s="343"/>
      <c r="F57" s="343"/>
      <c r="G57" s="343" t="s">
        <v>5015</v>
      </c>
      <c r="H57" s="343" t="s">
        <v>5015</v>
      </c>
      <c r="I57" s="343" t="s">
        <v>5015</v>
      </c>
      <c r="J57" s="342"/>
      <c r="K57" s="342" t="s">
        <v>1159</v>
      </c>
      <c r="L57" s="342" t="s">
        <v>938</v>
      </c>
      <c r="M57" s="342" t="s">
        <v>1161</v>
      </c>
      <c r="N57" s="342" t="s">
        <v>30</v>
      </c>
      <c r="O57" s="344" t="s">
        <v>1158</v>
      </c>
      <c r="P57" s="342"/>
      <c r="Q57" s="342"/>
      <c r="R57" s="342"/>
      <c r="S57" s="342" t="s">
        <v>1160</v>
      </c>
      <c r="T57" s="342"/>
      <c r="U57" s="342"/>
      <c r="V57" s="343" t="s">
        <v>4824</v>
      </c>
      <c r="W57" s="342"/>
      <c r="X57" s="342"/>
      <c r="Y57" s="342"/>
      <c r="Z57" s="342"/>
      <c r="AA57" s="340" t="s">
        <v>5015</v>
      </c>
      <c r="AB57" s="342"/>
      <c r="AC57" s="342"/>
      <c r="AD57" s="342"/>
      <c r="AE57" s="342"/>
      <c r="AF57" s="342"/>
      <c r="AG57" s="342"/>
      <c r="AH57" s="342"/>
    </row>
    <row r="58">
      <c r="A58" s="336"/>
      <c r="B58" s="337" t="s">
        <v>1162</v>
      </c>
      <c r="C58" s="338">
        <v>1982.0</v>
      </c>
      <c r="D58" s="338" t="s">
        <v>5129</v>
      </c>
      <c r="E58" s="338"/>
      <c r="F58" s="338"/>
      <c r="G58" s="360">
        <v>44625.0</v>
      </c>
      <c r="H58" s="338" t="s">
        <v>5061</v>
      </c>
      <c r="I58" s="339" t="s">
        <v>1163</v>
      </c>
      <c r="J58" s="337"/>
      <c r="K58" s="337" t="s">
        <v>1163</v>
      </c>
      <c r="L58" s="337" t="s">
        <v>938</v>
      </c>
      <c r="M58" s="337" t="s">
        <v>1166</v>
      </c>
      <c r="N58" s="337" t="s">
        <v>78</v>
      </c>
      <c r="O58" s="337" t="s">
        <v>144</v>
      </c>
      <c r="P58" s="337"/>
      <c r="Q58" s="337"/>
      <c r="R58" s="337"/>
      <c r="S58" s="337" t="s">
        <v>1164</v>
      </c>
      <c r="T58" s="337" t="s">
        <v>1165</v>
      </c>
      <c r="U58" s="337" t="s">
        <v>1167</v>
      </c>
      <c r="V58" s="338" t="s">
        <v>4830</v>
      </c>
      <c r="W58" s="337"/>
      <c r="X58" s="337"/>
      <c r="Y58" s="337"/>
      <c r="Z58" s="337"/>
      <c r="AA58" s="340" t="s">
        <v>5015</v>
      </c>
      <c r="AB58" s="340"/>
      <c r="AC58" s="337"/>
      <c r="AD58" s="337"/>
      <c r="AE58" s="337"/>
      <c r="AF58" s="337"/>
      <c r="AG58" s="337"/>
      <c r="AH58" s="337"/>
    </row>
    <row r="59">
      <c r="A59" s="341"/>
      <c r="B59" s="342" t="s">
        <v>1168</v>
      </c>
      <c r="C59" s="343" t="s">
        <v>5015</v>
      </c>
      <c r="D59" s="343" t="s">
        <v>5015</v>
      </c>
      <c r="E59" s="343"/>
      <c r="F59" s="343"/>
      <c r="G59" s="343" t="s">
        <v>5015</v>
      </c>
      <c r="H59" s="343" t="s">
        <v>5015</v>
      </c>
      <c r="I59" s="343" t="s">
        <v>5015</v>
      </c>
      <c r="J59" s="342"/>
      <c r="K59" s="342" t="s">
        <v>1169</v>
      </c>
      <c r="L59" s="342" t="s">
        <v>938</v>
      </c>
      <c r="M59" s="342" t="s">
        <v>1172</v>
      </c>
      <c r="N59" s="342" t="s">
        <v>177</v>
      </c>
      <c r="O59" s="342" t="s">
        <v>71</v>
      </c>
      <c r="P59" s="342"/>
      <c r="Q59" s="342"/>
      <c r="R59" s="342"/>
      <c r="S59" s="342" t="s">
        <v>1170</v>
      </c>
      <c r="T59" s="342" t="s">
        <v>1171</v>
      </c>
      <c r="U59" s="342"/>
      <c r="V59" s="343" t="s">
        <v>4824</v>
      </c>
      <c r="W59" s="342"/>
      <c r="X59" s="342"/>
      <c r="Y59" s="342"/>
      <c r="Z59" s="342"/>
      <c r="AA59" s="340" t="s">
        <v>5015</v>
      </c>
      <c r="AB59" s="342"/>
      <c r="AC59" s="342"/>
      <c r="AD59" s="342"/>
      <c r="AE59" s="342"/>
      <c r="AF59" s="342"/>
      <c r="AG59" s="342"/>
      <c r="AH59" s="342"/>
    </row>
    <row r="60">
      <c r="A60" s="336"/>
      <c r="B60" s="337" t="s">
        <v>1173</v>
      </c>
      <c r="C60" s="338">
        <v>2005.0</v>
      </c>
      <c r="D60" s="338" t="s">
        <v>5015</v>
      </c>
      <c r="E60" s="338"/>
      <c r="F60" s="338"/>
      <c r="G60" s="338" t="s">
        <v>4908</v>
      </c>
      <c r="H60" s="338" t="s">
        <v>5130</v>
      </c>
      <c r="I60" s="353" t="s">
        <v>5131</v>
      </c>
      <c r="J60" s="337"/>
      <c r="K60" s="337" t="s">
        <v>1175</v>
      </c>
      <c r="L60" s="337" t="s">
        <v>1176</v>
      </c>
      <c r="M60" s="337" t="s">
        <v>1178</v>
      </c>
      <c r="N60" s="337" t="s">
        <v>163</v>
      </c>
      <c r="O60" s="337" t="s">
        <v>50</v>
      </c>
      <c r="P60" s="337" t="s">
        <v>1174</v>
      </c>
      <c r="Q60" s="337"/>
      <c r="R60" s="337"/>
      <c r="S60" s="337" t="s">
        <v>1177</v>
      </c>
      <c r="T60" s="337"/>
      <c r="U60" s="337"/>
      <c r="V60" s="338" t="s">
        <v>4824</v>
      </c>
      <c r="W60" s="337"/>
      <c r="X60" s="337"/>
      <c r="Y60" s="337"/>
      <c r="Z60" s="337"/>
      <c r="AA60" s="340" t="s">
        <v>5015</v>
      </c>
      <c r="AB60" s="337"/>
      <c r="AC60" s="337"/>
      <c r="AD60" s="337"/>
      <c r="AE60" s="337"/>
      <c r="AF60" s="337"/>
      <c r="AG60" s="337"/>
      <c r="AH60" s="337"/>
    </row>
    <row r="61">
      <c r="A61" s="341"/>
      <c r="B61" s="342" t="s">
        <v>1179</v>
      </c>
      <c r="C61" s="343" t="s">
        <v>5015</v>
      </c>
      <c r="D61" s="343" t="s">
        <v>5132</v>
      </c>
      <c r="E61" s="343"/>
      <c r="F61" s="343"/>
      <c r="G61" s="343" t="s">
        <v>5035</v>
      </c>
      <c r="H61" s="338" t="s">
        <v>5133</v>
      </c>
      <c r="I61" s="355" t="s">
        <v>5134</v>
      </c>
      <c r="J61" s="342"/>
      <c r="K61" s="342" t="s">
        <v>1180</v>
      </c>
      <c r="L61" s="342" t="s">
        <v>1181</v>
      </c>
      <c r="M61" s="342" t="s">
        <v>1184</v>
      </c>
      <c r="N61" s="342" t="s">
        <v>30</v>
      </c>
      <c r="O61" s="342" t="s">
        <v>50</v>
      </c>
      <c r="P61" s="342" t="s">
        <v>1174</v>
      </c>
      <c r="Q61" s="342"/>
      <c r="R61" s="342"/>
      <c r="S61" s="342" t="s">
        <v>1182</v>
      </c>
      <c r="T61" s="342" t="s">
        <v>1183</v>
      </c>
      <c r="U61" s="342" t="s">
        <v>1185</v>
      </c>
      <c r="V61" s="343" t="s">
        <v>4830</v>
      </c>
      <c r="W61" s="375" t="s">
        <v>5135</v>
      </c>
      <c r="X61" s="342"/>
      <c r="Y61" s="342"/>
      <c r="Z61" s="376" t="s">
        <v>5136</v>
      </c>
      <c r="AA61" s="340" t="s">
        <v>5015</v>
      </c>
      <c r="AB61" s="340"/>
      <c r="AC61" s="342"/>
      <c r="AD61" s="342"/>
      <c r="AE61" s="342"/>
      <c r="AF61" s="342"/>
      <c r="AG61" s="342"/>
      <c r="AH61" s="342"/>
    </row>
    <row r="62">
      <c r="A62" s="336"/>
      <c r="B62" s="337" t="s">
        <v>1186</v>
      </c>
      <c r="C62" s="338">
        <v>1997.0</v>
      </c>
      <c r="D62" s="338" t="s">
        <v>5132</v>
      </c>
      <c r="E62" s="338"/>
      <c r="F62" s="338"/>
      <c r="G62" s="338" t="s">
        <v>5137</v>
      </c>
      <c r="H62" s="338" t="s">
        <v>5133</v>
      </c>
      <c r="I62" s="353" t="s">
        <v>5138</v>
      </c>
      <c r="J62" s="337"/>
      <c r="K62" s="337" t="s">
        <v>1187</v>
      </c>
      <c r="L62" s="337" t="s">
        <v>1181</v>
      </c>
      <c r="M62" s="337" t="s">
        <v>1190</v>
      </c>
      <c r="N62" s="337" t="s">
        <v>30</v>
      </c>
      <c r="O62" s="337" t="s">
        <v>50</v>
      </c>
      <c r="P62" s="337" t="s">
        <v>1174</v>
      </c>
      <c r="Q62" s="337"/>
      <c r="R62" s="337"/>
      <c r="S62" s="337" t="s">
        <v>1188</v>
      </c>
      <c r="T62" s="337" t="s">
        <v>1189</v>
      </c>
      <c r="U62" s="337" t="s">
        <v>1191</v>
      </c>
      <c r="V62" s="338" t="s">
        <v>4830</v>
      </c>
      <c r="W62" s="375" t="s">
        <v>5139</v>
      </c>
      <c r="X62" s="337"/>
      <c r="Y62" s="337"/>
      <c r="Z62" s="377" t="s">
        <v>5140</v>
      </c>
      <c r="AA62" s="340" t="s">
        <v>5015</v>
      </c>
      <c r="AB62" s="340"/>
      <c r="AC62" s="337"/>
      <c r="AD62" s="337"/>
      <c r="AE62" s="337"/>
      <c r="AF62" s="337"/>
      <c r="AG62" s="337"/>
      <c r="AH62" s="337"/>
    </row>
    <row r="63">
      <c r="A63" s="341"/>
      <c r="B63" s="342" t="s">
        <v>1192</v>
      </c>
      <c r="C63" s="343" t="s">
        <v>5015</v>
      </c>
      <c r="D63" s="343" t="s">
        <v>5015</v>
      </c>
      <c r="E63" s="343"/>
      <c r="F63" s="343"/>
      <c r="G63" s="343" t="s">
        <v>5015</v>
      </c>
      <c r="H63" s="343" t="s">
        <v>5015</v>
      </c>
      <c r="I63" s="343" t="s">
        <v>5015</v>
      </c>
      <c r="J63" s="342"/>
      <c r="K63" s="342" t="s">
        <v>1193</v>
      </c>
      <c r="L63" s="342" t="s">
        <v>1181</v>
      </c>
      <c r="M63" s="342" t="s">
        <v>1196</v>
      </c>
      <c r="N63" s="342" t="s">
        <v>30</v>
      </c>
      <c r="O63" s="342" t="s">
        <v>50</v>
      </c>
      <c r="P63" s="342" t="s">
        <v>1174</v>
      </c>
      <c r="Q63" s="342"/>
      <c r="R63" s="342"/>
      <c r="S63" s="342" t="s">
        <v>1194</v>
      </c>
      <c r="T63" s="342" t="s">
        <v>1195</v>
      </c>
      <c r="U63" s="342"/>
      <c r="V63" s="343" t="s">
        <v>4824</v>
      </c>
      <c r="W63" s="342"/>
      <c r="X63" s="342"/>
      <c r="Y63" s="342"/>
      <c r="Z63" s="378"/>
      <c r="AA63" s="340" t="s">
        <v>5015</v>
      </c>
      <c r="AB63" s="342"/>
      <c r="AC63" s="342"/>
      <c r="AD63" s="342"/>
      <c r="AE63" s="342"/>
      <c r="AF63" s="342"/>
      <c r="AG63" s="342"/>
      <c r="AH63" s="342"/>
    </row>
    <row r="64">
      <c r="A64" s="336"/>
      <c r="B64" s="337" t="s">
        <v>1197</v>
      </c>
      <c r="C64" s="338">
        <v>2012.0</v>
      </c>
      <c r="D64" s="338" t="s">
        <v>5141</v>
      </c>
      <c r="E64" s="338"/>
      <c r="F64" s="338"/>
      <c r="G64" s="338">
        <v>8.0</v>
      </c>
      <c r="H64" s="338" t="s">
        <v>5142</v>
      </c>
      <c r="I64" s="339" t="s">
        <v>1198</v>
      </c>
      <c r="J64" s="337"/>
      <c r="K64" s="337" t="s">
        <v>1198</v>
      </c>
      <c r="L64" s="337" t="s">
        <v>1181</v>
      </c>
      <c r="M64" s="337" t="s">
        <v>1200</v>
      </c>
      <c r="N64" s="337" t="s">
        <v>163</v>
      </c>
      <c r="O64" s="337" t="s">
        <v>50</v>
      </c>
      <c r="P64" s="337" t="s">
        <v>1174</v>
      </c>
      <c r="Q64" s="337"/>
      <c r="R64" s="337"/>
      <c r="S64" s="337" t="s">
        <v>1199</v>
      </c>
      <c r="T64" s="337"/>
      <c r="U64" s="365" t="s">
        <v>5143</v>
      </c>
      <c r="V64" s="338" t="s">
        <v>4830</v>
      </c>
      <c r="W64" s="337"/>
      <c r="X64" s="337"/>
      <c r="Y64" s="337"/>
      <c r="Z64" s="379"/>
      <c r="AA64" s="340" t="s">
        <v>5015</v>
      </c>
      <c r="AB64" s="340"/>
      <c r="AC64" s="337"/>
      <c r="AD64" s="337"/>
      <c r="AE64" s="337"/>
      <c r="AF64" s="337"/>
      <c r="AG64" s="337"/>
      <c r="AH64" s="337"/>
    </row>
    <row r="65">
      <c r="A65" s="341"/>
      <c r="B65" s="342" t="s">
        <v>1201</v>
      </c>
      <c r="C65" s="343">
        <v>1995.0</v>
      </c>
      <c r="D65" s="343" t="s">
        <v>5144</v>
      </c>
      <c r="E65" s="343"/>
      <c r="F65" s="343"/>
      <c r="G65" s="343">
        <v>46.0</v>
      </c>
      <c r="H65" s="343" t="s">
        <v>5142</v>
      </c>
      <c r="I65" s="355" t="s">
        <v>5145</v>
      </c>
      <c r="J65" s="342"/>
      <c r="K65" s="342" t="s">
        <v>1202</v>
      </c>
      <c r="L65" s="342" t="s">
        <v>1181</v>
      </c>
      <c r="M65" s="342" t="s">
        <v>1205</v>
      </c>
      <c r="N65" s="342" t="s">
        <v>30</v>
      </c>
      <c r="O65" s="342" t="s">
        <v>50</v>
      </c>
      <c r="P65" s="342" t="s">
        <v>1174</v>
      </c>
      <c r="Q65" s="342"/>
      <c r="R65" s="342"/>
      <c r="S65" s="342" t="s">
        <v>1203</v>
      </c>
      <c r="T65" s="342" t="s">
        <v>1204</v>
      </c>
      <c r="U65" s="342" t="s">
        <v>1206</v>
      </c>
      <c r="V65" s="343" t="s">
        <v>4830</v>
      </c>
      <c r="W65" s="345" t="s">
        <v>5146</v>
      </c>
      <c r="X65" s="342"/>
      <c r="Y65" s="342"/>
      <c r="Z65" s="380" t="s">
        <v>5147</v>
      </c>
      <c r="AA65" s="340" t="s">
        <v>5015</v>
      </c>
      <c r="AB65" s="340"/>
      <c r="AC65" s="342"/>
      <c r="AD65" s="342"/>
      <c r="AE65" s="342"/>
      <c r="AF65" s="342"/>
      <c r="AG65" s="342"/>
      <c r="AH65" s="342"/>
    </row>
    <row r="66">
      <c r="A66" s="336"/>
      <c r="B66" s="337" t="s">
        <v>1207</v>
      </c>
      <c r="C66" s="338">
        <v>2013.0</v>
      </c>
      <c r="D66" s="338" t="s">
        <v>5148</v>
      </c>
      <c r="E66" s="338"/>
      <c r="F66" s="338"/>
      <c r="G66" s="338">
        <v>4.0</v>
      </c>
      <c r="H66" s="338" t="s">
        <v>5149</v>
      </c>
      <c r="I66" s="353" t="s">
        <v>5150</v>
      </c>
      <c r="J66" s="337"/>
      <c r="K66" s="337" t="s">
        <v>1208</v>
      </c>
      <c r="L66" s="337" t="s">
        <v>1181</v>
      </c>
      <c r="M66" s="337" t="s">
        <v>1210</v>
      </c>
      <c r="N66" s="337" t="s">
        <v>163</v>
      </c>
      <c r="O66" s="337" t="s">
        <v>50</v>
      </c>
      <c r="P66" s="337" t="s">
        <v>1174</v>
      </c>
      <c r="Q66" s="337"/>
      <c r="R66" s="337"/>
      <c r="S66" s="339" t="s">
        <v>1209</v>
      </c>
      <c r="T66" s="337"/>
      <c r="U66" s="337" t="s">
        <v>1211</v>
      </c>
      <c r="V66" s="338" t="s">
        <v>4830</v>
      </c>
      <c r="W66" s="337"/>
      <c r="X66" s="337"/>
      <c r="Y66" s="337"/>
      <c r="Z66" s="337"/>
      <c r="AA66" s="340" t="s">
        <v>5015</v>
      </c>
      <c r="AB66" s="340"/>
      <c r="AC66" s="337"/>
      <c r="AD66" s="337"/>
      <c r="AE66" s="337"/>
      <c r="AF66" s="337"/>
      <c r="AG66" s="337"/>
      <c r="AH66" s="337"/>
    </row>
    <row r="67">
      <c r="A67" s="341"/>
      <c r="B67" s="342" t="s">
        <v>1212</v>
      </c>
      <c r="C67" s="343">
        <v>1997.0</v>
      </c>
      <c r="D67" s="343" t="s">
        <v>5015</v>
      </c>
      <c r="E67" s="343"/>
      <c r="F67" s="343"/>
      <c r="G67" s="343" t="s">
        <v>5015</v>
      </c>
      <c r="H67" s="343" t="s">
        <v>5151</v>
      </c>
      <c r="I67" s="344" t="s">
        <v>1214</v>
      </c>
      <c r="J67" s="342"/>
      <c r="K67" s="342" t="s">
        <v>1214</v>
      </c>
      <c r="L67" s="342" t="s">
        <v>1215</v>
      </c>
      <c r="M67" s="342" t="s">
        <v>1218</v>
      </c>
      <c r="N67" s="342" t="s">
        <v>78</v>
      </c>
      <c r="O67" s="342" t="s">
        <v>1213</v>
      </c>
      <c r="P67" s="342"/>
      <c r="Q67" s="342"/>
      <c r="R67" s="342"/>
      <c r="S67" s="342" t="s">
        <v>1216</v>
      </c>
      <c r="T67" s="342" t="s">
        <v>1217</v>
      </c>
      <c r="U67" s="361" t="s">
        <v>1219</v>
      </c>
      <c r="V67" s="343" t="s">
        <v>4830</v>
      </c>
      <c r="W67" s="345" t="s">
        <v>5152</v>
      </c>
      <c r="X67" s="342"/>
      <c r="Y67" s="342"/>
      <c r="Z67" s="345" t="s">
        <v>5153</v>
      </c>
      <c r="AA67" s="381">
        <v>1.404518E7</v>
      </c>
      <c r="AC67" s="342"/>
      <c r="AD67" s="342"/>
      <c r="AE67" s="342"/>
      <c r="AF67" s="342"/>
      <c r="AG67" s="342"/>
      <c r="AH67" s="342"/>
    </row>
    <row r="68">
      <c r="A68" s="336"/>
      <c r="B68" s="337" t="s">
        <v>1220</v>
      </c>
      <c r="C68" s="338">
        <v>1966.0</v>
      </c>
      <c r="D68" s="338" t="s">
        <v>5015</v>
      </c>
      <c r="E68" s="338"/>
      <c r="F68" s="338"/>
      <c r="G68" s="338" t="s">
        <v>5015</v>
      </c>
      <c r="H68" s="338" t="s">
        <v>5151</v>
      </c>
      <c r="I68" s="353" t="s">
        <v>1222</v>
      </c>
      <c r="J68" s="337"/>
      <c r="K68" s="337" t="s">
        <v>1222</v>
      </c>
      <c r="L68" s="337" t="s">
        <v>1215</v>
      </c>
      <c r="M68" s="337" t="s">
        <v>1225</v>
      </c>
      <c r="N68" s="337" t="s">
        <v>23</v>
      </c>
      <c r="O68" s="339" t="s">
        <v>1221</v>
      </c>
      <c r="P68" s="337"/>
      <c r="Q68" s="337"/>
      <c r="R68" s="337"/>
      <c r="S68" s="337" t="s">
        <v>1223</v>
      </c>
      <c r="T68" s="337" t="s">
        <v>1224</v>
      </c>
      <c r="U68" s="337" t="s">
        <v>1226</v>
      </c>
      <c r="V68" s="338" t="s">
        <v>4830</v>
      </c>
      <c r="W68" s="340" t="s">
        <v>5154</v>
      </c>
      <c r="X68" s="340" t="s">
        <v>5155</v>
      </c>
      <c r="Y68" s="337"/>
      <c r="Z68" s="340" t="s">
        <v>5156</v>
      </c>
      <c r="AA68" s="381">
        <v>1525458.0</v>
      </c>
      <c r="AC68" s="337"/>
      <c r="AD68" s="337"/>
      <c r="AE68" s="337"/>
      <c r="AF68" s="337"/>
      <c r="AG68" s="337"/>
      <c r="AH68" s="337"/>
    </row>
    <row r="69">
      <c r="A69" s="341"/>
      <c r="B69" s="342" t="s">
        <v>1227</v>
      </c>
      <c r="C69" s="343">
        <v>1990.0</v>
      </c>
      <c r="D69" s="343" t="s">
        <v>5015</v>
      </c>
      <c r="E69" s="343"/>
      <c r="F69" s="343"/>
      <c r="G69" s="343" t="s">
        <v>5015</v>
      </c>
      <c r="H69" s="343" t="s">
        <v>5151</v>
      </c>
      <c r="I69" s="344" t="s">
        <v>5157</v>
      </c>
      <c r="J69" s="342"/>
      <c r="K69" s="342" t="s">
        <v>1228</v>
      </c>
      <c r="L69" s="342" t="s">
        <v>1215</v>
      </c>
      <c r="M69" s="342" t="s">
        <v>1231</v>
      </c>
      <c r="N69" s="342" t="s">
        <v>107</v>
      </c>
      <c r="O69" s="342" t="s">
        <v>71</v>
      </c>
      <c r="P69" s="342"/>
      <c r="Q69" s="342"/>
      <c r="R69" s="342"/>
      <c r="S69" s="342" t="s">
        <v>1229</v>
      </c>
      <c r="T69" s="342" t="s">
        <v>1230</v>
      </c>
      <c r="U69" s="342"/>
      <c r="V69" s="343" t="s">
        <v>4824</v>
      </c>
      <c r="W69" s="342"/>
      <c r="X69" s="342"/>
      <c r="Y69" s="342"/>
      <c r="Z69" s="342"/>
      <c r="AA69" s="340" t="s">
        <v>5015</v>
      </c>
      <c r="AB69" s="342"/>
      <c r="AC69" s="342"/>
      <c r="AD69" s="342"/>
      <c r="AE69" s="342"/>
      <c r="AF69" s="342"/>
      <c r="AG69" s="342"/>
      <c r="AH69" s="342"/>
    </row>
    <row r="70">
      <c r="A70" s="336"/>
      <c r="B70" s="337" t="s">
        <v>1232</v>
      </c>
      <c r="C70" s="338">
        <v>1995.0</v>
      </c>
      <c r="D70" s="338" t="s">
        <v>5132</v>
      </c>
      <c r="E70" s="338"/>
      <c r="F70" s="338"/>
      <c r="G70" s="338" t="s">
        <v>5035</v>
      </c>
      <c r="H70" s="338" t="s">
        <v>5158</v>
      </c>
      <c r="I70" s="339" t="s">
        <v>1233</v>
      </c>
      <c r="J70" s="337"/>
      <c r="K70" s="337" t="s">
        <v>1233</v>
      </c>
      <c r="L70" s="337" t="s">
        <v>1234</v>
      </c>
      <c r="M70" s="337" t="s">
        <v>1237</v>
      </c>
      <c r="N70" s="337" t="s">
        <v>15</v>
      </c>
      <c r="O70" s="337" t="s">
        <v>71</v>
      </c>
      <c r="P70" s="337"/>
      <c r="Q70" s="337"/>
      <c r="R70" s="337"/>
      <c r="S70" s="337" t="s">
        <v>1235</v>
      </c>
      <c r="T70" s="337" t="s">
        <v>1236</v>
      </c>
      <c r="U70" s="365" t="s">
        <v>5159</v>
      </c>
      <c r="V70" s="338" t="s">
        <v>4830</v>
      </c>
      <c r="W70" s="340" t="s">
        <v>5160</v>
      </c>
      <c r="X70" s="340" t="s">
        <v>5161</v>
      </c>
      <c r="Y70" s="337"/>
      <c r="Z70" s="340" t="s">
        <v>5162</v>
      </c>
      <c r="AA70" s="340" t="s">
        <v>5015</v>
      </c>
      <c r="AB70" s="340"/>
      <c r="AC70" s="337"/>
      <c r="AD70" s="337"/>
      <c r="AE70" s="337"/>
      <c r="AF70" s="337"/>
      <c r="AG70" s="337"/>
      <c r="AH70" s="337"/>
    </row>
    <row r="71">
      <c r="A71" s="382"/>
      <c r="B71" s="383" t="s">
        <v>1238</v>
      </c>
      <c r="C71" s="384" t="s">
        <v>5122</v>
      </c>
      <c r="D71" s="384"/>
      <c r="E71" s="384"/>
      <c r="F71" s="384"/>
      <c r="G71" s="384"/>
      <c r="H71" s="384"/>
      <c r="I71" s="384"/>
      <c r="J71" s="384"/>
      <c r="K71" s="383" t="s">
        <v>1239</v>
      </c>
      <c r="L71" s="385" t="s">
        <v>1240</v>
      </c>
      <c r="M71" s="383" t="s">
        <v>1243</v>
      </c>
      <c r="N71" s="383" t="s">
        <v>30</v>
      </c>
      <c r="O71" s="383" t="s">
        <v>170</v>
      </c>
      <c r="P71" s="383"/>
      <c r="Q71" s="383"/>
      <c r="R71" s="383"/>
      <c r="S71" s="383" t="s">
        <v>1241</v>
      </c>
      <c r="T71" s="383" t="s">
        <v>1242</v>
      </c>
      <c r="U71" s="383"/>
      <c r="V71" s="384"/>
      <c r="W71" s="383"/>
      <c r="X71" s="383"/>
      <c r="Y71" s="383"/>
      <c r="Z71" s="383"/>
      <c r="AA71" s="340" t="s">
        <v>5015</v>
      </c>
      <c r="AB71" s="383"/>
      <c r="AC71" s="383"/>
      <c r="AD71" s="383"/>
      <c r="AE71" s="383"/>
      <c r="AF71" s="383"/>
      <c r="AG71" s="383"/>
      <c r="AH71" s="383"/>
    </row>
    <row r="72">
      <c r="A72" s="336"/>
      <c r="B72" s="337" t="s">
        <v>1244</v>
      </c>
      <c r="C72" s="338" t="s">
        <v>5015</v>
      </c>
      <c r="D72" s="338" t="s">
        <v>5015</v>
      </c>
      <c r="E72" s="338"/>
      <c r="F72" s="338"/>
      <c r="G72" s="338" t="s">
        <v>5015</v>
      </c>
      <c r="H72" s="338" t="s">
        <v>5163</v>
      </c>
      <c r="I72" s="339" t="s">
        <v>1246</v>
      </c>
      <c r="J72" s="337"/>
      <c r="K72" s="337" t="s">
        <v>1246</v>
      </c>
      <c r="L72" s="337" t="s">
        <v>1240</v>
      </c>
      <c r="M72" s="337" t="s">
        <v>1248</v>
      </c>
      <c r="N72" s="337" t="s">
        <v>15</v>
      </c>
      <c r="O72" s="337" t="s">
        <v>1245</v>
      </c>
      <c r="P72" s="337"/>
      <c r="Q72" s="337"/>
      <c r="R72" s="337"/>
      <c r="S72" s="337" t="s">
        <v>1247</v>
      </c>
      <c r="T72" s="337" t="s">
        <v>1247</v>
      </c>
      <c r="U72" s="337" t="s">
        <v>1249</v>
      </c>
      <c r="V72" s="338" t="s">
        <v>4830</v>
      </c>
      <c r="W72" s="340" t="s">
        <v>5164</v>
      </c>
      <c r="Y72" s="337"/>
      <c r="Z72" s="340" t="s">
        <v>5165</v>
      </c>
      <c r="AA72" s="381">
        <v>7534621.0</v>
      </c>
      <c r="AC72" s="337"/>
      <c r="AD72" s="337"/>
      <c r="AE72" s="337"/>
      <c r="AF72" s="337"/>
      <c r="AG72" s="337"/>
      <c r="AH72" s="337"/>
    </row>
    <row r="73">
      <c r="A73" s="341"/>
      <c r="B73" s="342" t="s">
        <v>1250</v>
      </c>
      <c r="C73" s="343">
        <v>2020.0</v>
      </c>
      <c r="D73" s="343" t="s">
        <v>5015</v>
      </c>
      <c r="E73" s="343"/>
      <c r="F73" s="343"/>
      <c r="G73" s="343" t="s">
        <v>5015</v>
      </c>
      <c r="H73" s="343" t="s">
        <v>5166</v>
      </c>
      <c r="I73" s="344" t="s">
        <v>1251</v>
      </c>
      <c r="J73" s="342"/>
      <c r="K73" s="342" t="s">
        <v>1251</v>
      </c>
      <c r="L73" s="342" t="s">
        <v>1240</v>
      </c>
      <c r="M73" s="342" t="s">
        <v>1253</v>
      </c>
      <c r="N73" s="342" t="s">
        <v>107</v>
      </c>
      <c r="O73" s="342" t="s">
        <v>170</v>
      </c>
      <c r="P73" s="342"/>
      <c r="Q73" s="342"/>
      <c r="R73" s="342"/>
      <c r="S73" s="342" t="s">
        <v>1252</v>
      </c>
      <c r="T73" s="342"/>
      <c r="U73" s="342" t="s">
        <v>1254</v>
      </c>
      <c r="V73" s="343" t="s">
        <v>4824</v>
      </c>
      <c r="W73" s="342"/>
      <c r="X73" s="342"/>
      <c r="Y73" s="342"/>
      <c r="Z73" s="342"/>
      <c r="AA73" s="342"/>
      <c r="AC73" s="342"/>
      <c r="AD73" s="342"/>
      <c r="AE73" s="342"/>
      <c r="AF73" s="342"/>
      <c r="AG73" s="342"/>
      <c r="AH73" s="342"/>
    </row>
    <row r="74">
      <c r="A74" s="336"/>
      <c r="B74" s="337" t="s">
        <v>1255</v>
      </c>
      <c r="C74" s="338">
        <v>1945.0</v>
      </c>
      <c r="D74" s="338" t="s">
        <v>5167</v>
      </c>
      <c r="E74" s="338"/>
      <c r="F74" s="338"/>
      <c r="G74" s="338">
        <v>377.0</v>
      </c>
      <c r="H74" s="338" t="s">
        <v>5168</v>
      </c>
      <c r="I74" s="353" t="s">
        <v>5169</v>
      </c>
      <c r="J74" s="337"/>
      <c r="K74" s="337" t="s">
        <v>1257</v>
      </c>
      <c r="L74" s="337" t="s">
        <v>1240</v>
      </c>
      <c r="M74" s="337" t="s">
        <v>1259</v>
      </c>
      <c r="N74" s="337" t="s">
        <v>23</v>
      </c>
      <c r="O74" s="337" t="s">
        <v>299</v>
      </c>
      <c r="P74" s="337" t="s">
        <v>1256</v>
      </c>
      <c r="Q74" s="337"/>
      <c r="R74" s="337"/>
      <c r="S74" s="337" t="s">
        <v>1258</v>
      </c>
      <c r="T74" s="337"/>
      <c r="U74" s="337" t="s">
        <v>1260</v>
      </c>
      <c r="V74" s="338" t="s">
        <v>4830</v>
      </c>
      <c r="W74" s="340" t="s">
        <v>5170</v>
      </c>
      <c r="X74" s="337"/>
      <c r="Y74" s="337"/>
      <c r="Z74" s="340" t="s">
        <v>5171</v>
      </c>
      <c r="AA74" s="381">
        <v>857075.0</v>
      </c>
      <c r="AC74" s="337"/>
      <c r="AD74" s="337"/>
      <c r="AE74" s="337"/>
      <c r="AF74" s="337"/>
      <c r="AG74" s="337"/>
      <c r="AH74" s="337"/>
    </row>
    <row r="75">
      <c r="A75" s="341"/>
      <c r="B75" s="342" t="s">
        <v>1261</v>
      </c>
      <c r="C75" s="343">
        <v>2013.0</v>
      </c>
      <c r="D75" s="343" t="s">
        <v>5015</v>
      </c>
      <c r="E75" s="343"/>
      <c r="F75" s="343"/>
      <c r="G75" s="343" t="s">
        <v>4404</v>
      </c>
      <c r="H75" s="343" t="s">
        <v>5168</v>
      </c>
      <c r="I75" s="355" t="s">
        <v>5172</v>
      </c>
      <c r="J75" s="342"/>
      <c r="K75" s="342" t="s">
        <v>1262</v>
      </c>
      <c r="L75" s="342" t="s">
        <v>1240</v>
      </c>
      <c r="M75" s="342" t="s">
        <v>1265</v>
      </c>
      <c r="N75" s="342" t="s">
        <v>293</v>
      </c>
      <c r="O75" s="342" t="s">
        <v>144</v>
      </c>
      <c r="P75" s="342" t="s">
        <v>51</v>
      </c>
      <c r="Q75" s="342"/>
      <c r="R75" s="342"/>
      <c r="S75" s="342" t="s">
        <v>1263</v>
      </c>
      <c r="T75" s="342" t="s">
        <v>1264</v>
      </c>
      <c r="U75" s="342" t="s">
        <v>1266</v>
      </c>
      <c r="V75" s="343" t="s">
        <v>4824</v>
      </c>
      <c r="W75" s="342"/>
      <c r="X75" s="342"/>
      <c r="Y75" s="342"/>
      <c r="Z75" s="342"/>
      <c r="AA75" s="342"/>
      <c r="AC75" s="342"/>
      <c r="AD75" s="342"/>
      <c r="AE75" s="342"/>
      <c r="AF75" s="342"/>
      <c r="AG75" s="342"/>
      <c r="AH75" s="342"/>
    </row>
    <row r="76">
      <c r="A76" s="336"/>
      <c r="B76" s="337" t="s">
        <v>1267</v>
      </c>
      <c r="C76" s="338">
        <v>1993.0</v>
      </c>
      <c r="D76" s="338" t="s">
        <v>5015</v>
      </c>
      <c r="E76" s="338"/>
      <c r="F76" s="338"/>
      <c r="G76" s="338" t="s">
        <v>5075</v>
      </c>
      <c r="H76" s="338" t="s">
        <v>5173</v>
      </c>
      <c r="I76" s="339" t="s">
        <v>5174</v>
      </c>
      <c r="J76" s="337"/>
      <c r="K76" s="337" t="s">
        <v>1268</v>
      </c>
      <c r="L76" s="337" t="s">
        <v>1240</v>
      </c>
      <c r="M76" s="337" t="s">
        <v>1271</v>
      </c>
      <c r="N76" s="337" t="s">
        <v>30</v>
      </c>
      <c r="O76" s="337" t="s">
        <v>1133</v>
      </c>
      <c r="P76" s="337"/>
      <c r="Q76" s="337"/>
      <c r="R76" s="337"/>
      <c r="S76" s="337" t="s">
        <v>1269</v>
      </c>
      <c r="T76" s="337" t="s">
        <v>1270</v>
      </c>
      <c r="U76" s="337" t="s">
        <v>1272</v>
      </c>
      <c r="V76" s="338" t="s">
        <v>4830</v>
      </c>
      <c r="W76" s="337"/>
      <c r="X76" s="337"/>
      <c r="Y76" s="337"/>
      <c r="Z76" s="337"/>
      <c r="AA76" s="381">
        <v>8123026.0</v>
      </c>
      <c r="AC76" s="337"/>
      <c r="AD76" s="337"/>
      <c r="AE76" s="337"/>
      <c r="AF76" s="337"/>
      <c r="AG76" s="337"/>
      <c r="AH76" s="337"/>
    </row>
    <row r="77">
      <c r="A77" s="341"/>
      <c r="B77" s="342" t="s">
        <v>1273</v>
      </c>
      <c r="C77" s="343">
        <v>1988.0</v>
      </c>
      <c r="D77" s="343" t="s">
        <v>5175</v>
      </c>
      <c r="E77" s="343"/>
      <c r="F77" s="343"/>
      <c r="G77" s="343" t="s">
        <v>5176</v>
      </c>
      <c r="H77" s="343" t="s">
        <v>5168</v>
      </c>
      <c r="I77" s="344" t="s">
        <v>5177</v>
      </c>
      <c r="J77" s="342"/>
      <c r="K77" s="342" t="s">
        <v>1275</v>
      </c>
      <c r="L77" s="342" t="s">
        <v>1240</v>
      </c>
      <c r="M77" s="342" t="s">
        <v>1278</v>
      </c>
      <c r="N77" s="342" t="s">
        <v>23</v>
      </c>
      <c r="O77" s="342" t="s">
        <v>1274</v>
      </c>
      <c r="P77" s="342"/>
      <c r="Q77" s="342"/>
      <c r="R77" s="342"/>
      <c r="S77" s="342" t="s">
        <v>1276</v>
      </c>
      <c r="T77" s="342" t="s">
        <v>1277</v>
      </c>
      <c r="U77" s="342" t="s">
        <v>1279</v>
      </c>
      <c r="V77" s="343" t="s">
        <v>4830</v>
      </c>
      <c r="W77" s="345" t="s">
        <v>5178</v>
      </c>
      <c r="X77" s="342"/>
      <c r="Y77" s="342"/>
      <c r="Z77" s="345" t="s">
        <v>5179</v>
      </c>
      <c r="AA77" s="347">
        <v>52443.0</v>
      </c>
      <c r="AC77" s="342"/>
      <c r="AD77" s="342"/>
      <c r="AE77" s="342"/>
      <c r="AF77" s="342"/>
      <c r="AG77" s="342"/>
      <c r="AH77" s="342"/>
    </row>
    <row r="78">
      <c r="A78" s="336"/>
      <c r="B78" s="337" t="s">
        <v>1280</v>
      </c>
      <c r="C78" s="338">
        <v>1982.0</v>
      </c>
      <c r="D78" s="338" t="s">
        <v>5015</v>
      </c>
      <c r="E78" s="338"/>
      <c r="F78" s="338"/>
      <c r="G78" s="338" t="s">
        <v>5015</v>
      </c>
      <c r="H78" s="338" t="s">
        <v>5180</v>
      </c>
      <c r="I78" s="339" t="s">
        <v>1281</v>
      </c>
      <c r="J78" s="337"/>
      <c r="K78" s="337" t="s">
        <v>1281</v>
      </c>
      <c r="L78" s="337" t="s">
        <v>1240</v>
      </c>
      <c r="M78" s="337" t="s">
        <v>1283</v>
      </c>
      <c r="N78" s="337" t="s">
        <v>23</v>
      </c>
      <c r="O78" s="337" t="s">
        <v>1076</v>
      </c>
      <c r="P78" s="337"/>
      <c r="Q78" s="337"/>
      <c r="R78" s="337"/>
      <c r="S78" s="337" t="s">
        <v>1282</v>
      </c>
      <c r="T78" s="337"/>
      <c r="U78" s="337" t="s">
        <v>1284</v>
      </c>
      <c r="V78" s="338" t="s">
        <v>4830</v>
      </c>
      <c r="W78" s="340" t="s">
        <v>5181</v>
      </c>
      <c r="X78" s="340" t="s">
        <v>5182</v>
      </c>
      <c r="Y78" s="337"/>
      <c r="Z78" s="337"/>
      <c r="AA78" s="381">
        <v>5353619.0</v>
      </c>
      <c r="AC78" s="337"/>
      <c r="AD78" s="337"/>
      <c r="AE78" s="337"/>
      <c r="AF78" s="337"/>
      <c r="AG78" s="337"/>
      <c r="AH78" s="337"/>
    </row>
    <row r="79">
      <c r="A79" s="341"/>
      <c r="B79" s="342" t="s">
        <v>1285</v>
      </c>
      <c r="C79" s="343" t="s">
        <v>5015</v>
      </c>
      <c r="D79" s="343" t="s">
        <v>5015</v>
      </c>
      <c r="E79" s="343"/>
      <c r="F79" s="343"/>
      <c r="G79" s="343" t="s">
        <v>5015</v>
      </c>
      <c r="H79" s="343" t="s">
        <v>5183</v>
      </c>
      <c r="I79" s="344" t="s">
        <v>1286</v>
      </c>
      <c r="J79" s="342"/>
      <c r="K79" s="342" t="s">
        <v>1286</v>
      </c>
      <c r="L79" s="342" t="s">
        <v>1240</v>
      </c>
      <c r="M79" s="342" t="s">
        <v>1288</v>
      </c>
      <c r="N79" s="342" t="s">
        <v>23</v>
      </c>
      <c r="O79" s="342" t="s">
        <v>1213</v>
      </c>
      <c r="P79" s="342"/>
      <c r="Q79" s="342"/>
      <c r="R79" s="342"/>
      <c r="S79" s="342" t="s">
        <v>1287</v>
      </c>
      <c r="T79" s="342"/>
      <c r="U79" s="342" t="s">
        <v>1289</v>
      </c>
      <c r="V79" s="343" t="s">
        <v>4830</v>
      </c>
      <c r="W79" s="342"/>
      <c r="X79" s="342"/>
      <c r="Y79" s="342"/>
      <c r="Z79" s="342"/>
      <c r="AA79" s="340" t="s">
        <v>5015</v>
      </c>
      <c r="AB79" s="340"/>
      <c r="AC79" s="342"/>
      <c r="AD79" s="342"/>
      <c r="AE79" s="342"/>
      <c r="AF79" s="342"/>
      <c r="AG79" s="342"/>
      <c r="AH79" s="342"/>
    </row>
    <row r="80">
      <c r="A80" s="336"/>
      <c r="B80" s="337" t="s">
        <v>1290</v>
      </c>
      <c r="C80" s="338" t="s">
        <v>5015</v>
      </c>
      <c r="D80" s="338" t="s">
        <v>5015</v>
      </c>
      <c r="E80" s="338"/>
      <c r="F80" s="338"/>
      <c r="G80" s="338" t="s">
        <v>5015</v>
      </c>
      <c r="H80" s="338" t="s">
        <v>5184</v>
      </c>
      <c r="I80" s="339" t="s">
        <v>1291</v>
      </c>
      <c r="J80" s="337"/>
      <c r="K80" s="337" t="s">
        <v>1291</v>
      </c>
      <c r="L80" s="337" t="s">
        <v>1292</v>
      </c>
      <c r="M80" s="337" t="s">
        <v>1295</v>
      </c>
      <c r="N80" s="337" t="s">
        <v>30</v>
      </c>
      <c r="O80" s="337" t="s">
        <v>137</v>
      </c>
      <c r="P80" s="337"/>
      <c r="Q80" s="337"/>
      <c r="R80" s="337"/>
      <c r="S80" s="337" t="s">
        <v>1293</v>
      </c>
      <c r="T80" s="337" t="s">
        <v>1294</v>
      </c>
      <c r="U80" s="365" t="s">
        <v>1296</v>
      </c>
      <c r="V80" s="338" t="s">
        <v>4824</v>
      </c>
      <c r="W80" s="337"/>
      <c r="X80" s="337"/>
      <c r="Y80" s="337"/>
      <c r="Z80" s="337"/>
      <c r="AA80" s="340" t="s">
        <v>5015</v>
      </c>
      <c r="AB80" s="337"/>
      <c r="AC80" s="337"/>
      <c r="AD80" s="337"/>
      <c r="AE80" s="337"/>
      <c r="AF80" s="337"/>
      <c r="AG80" s="337"/>
      <c r="AH80" s="337"/>
    </row>
    <row r="81">
      <c r="A81" s="341"/>
      <c r="B81" s="342" t="s">
        <v>1297</v>
      </c>
      <c r="C81" s="343">
        <v>1985.0</v>
      </c>
      <c r="D81" s="343" t="s">
        <v>5069</v>
      </c>
      <c r="E81" s="343"/>
      <c r="F81" s="343"/>
      <c r="G81" s="343" t="s">
        <v>5035</v>
      </c>
      <c r="H81" s="343" t="s">
        <v>5185</v>
      </c>
      <c r="I81" s="344" t="s">
        <v>1300</v>
      </c>
      <c r="J81" s="342"/>
      <c r="K81" s="342" t="s">
        <v>1300</v>
      </c>
      <c r="L81" s="342" t="s">
        <v>1292</v>
      </c>
      <c r="M81" s="342" t="s">
        <v>1303</v>
      </c>
      <c r="N81" s="342" t="s">
        <v>177</v>
      </c>
      <c r="O81" s="342" t="s">
        <v>1298</v>
      </c>
      <c r="P81" s="342" t="s">
        <v>1299</v>
      </c>
      <c r="Q81" s="342"/>
      <c r="R81" s="342"/>
      <c r="S81" s="342" t="s">
        <v>1301</v>
      </c>
      <c r="T81" s="342" t="s">
        <v>1302</v>
      </c>
      <c r="U81" s="342" t="s">
        <v>1304</v>
      </c>
      <c r="V81" s="343" t="s">
        <v>4830</v>
      </c>
      <c r="W81" s="342"/>
      <c r="X81" s="342"/>
      <c r="Y81" s="342"/>
      <c r="Z81" s="342"/>
      <c r="AA81" s="340" t="s">
        <v>5015</v>
      </c>
      <c r="AB81" s="340"/>
      <c r="AC81" s="342"/>
      <c r="AD81" s="342"/>
      <c r="AE81" s="342"/>
      <c r="AF81" s="342"/>
      <c r="AG81" s="342"/>
      <c r="AH81" s="342"/>
    </row>
    <row r="82">
      <c r="A82" s="336"/>
      <c r="B82" s="337" t="s">
        <v>1305</v>
      </c>
      <c r="C82" s="338">
        <v>1995.0</v>
      </c>
      <c r="D82" s="338" t="s">
        <v>5015</v>
      </c>
      <c r="E82" s="338"/>
      <c r="F82" s="338"/>
      <c r="G82" s="338" t="s">
        <v>5015</v>
      </c>
      <c r="H82" s="338" t="s">
        <v>5186</v>
      </c>
      <c r="I82" s="353" t="s">
        <v>1306</v>
      </c>
      <c r="J82" s="337"/>
      <c r="K82" s="337" t="s">
        <v>1306</v>
      </c>
      <c r="L82" s="337" t="s">
        <v>1307</v>
      </c>
      <c r="M82" s="337" t="s">
        <v>1309</v>
      </c>
      <c r="N82" s="337" t="s">
        <v>15</v>
      </c>
      <c r="O82" s="337" t="s">
        <v>71</v>
      </c>
      <c r="P82" s="337" t="s">
        <v>51</v>
      </c>
      <c r="Q82" s="337"/>
      <c r="R82" s="337"/>
      <c r="S82" s="337" t="s">
        <v>1308</v>
      </c>
      <c r="T82" s="337" t="s">
        <v>1308</v>
      </c>
      <c r="U82" s="337"/>
      <c r="V82" s="338" t="s">
        <v>4824</v>
      </c>
      <c r="W82" s="337"/>
      <c r="X82" s="337"/>
      <c r="Y82" s="337"/>
      <c r="Z82" s="337"/>
      <c r="AA82" s="340" t="s">
        <v>5015</v>
      </c>
      <c r="AB82" s="337"/>
      <c r="AC82" s="337"/>
      <c r="AD82" s="337"/>
      <c r="AE82" s="337"/>
      <c r="AF82" s="337"/>
      <c r="AG82" s="337"/>
      <c r="AH82" s="337"/>
    </row>
    <row r="83">
      <c r="A83" s="341"/>
      <c r="B83" s="342" t="s">
        <v>1310</v>
      </c>
      <c r="C83" s="343">
        <v>2012.0</v>
      </c>
      <c r="D83" s="343" t="s">
        <v>5015</v>
      </c>
      <c r="E83" s="343"/>
      <c r="F83" s="343"/>
      <c r="G83" s="343" t="s">
        <v>5075</v>
      </c>
      <c r="H83" s="343" t="s">
        <v>5187</v>
      </c>
      <c r="I83" s="355" t="s">
        <v>5188</v>
      </c>
      <c r="J83" s="342"/>
      <c r="K83" s="342" t="s">
        <v>1312</v>
      </c>
      <c r="L83" s="342" t="s">
        <v>1313</v>
      </c>
      <c r="M83" s="342" t="s">
        <v>1315</v>
      </c>
      <c r="N83" s="342" t="s">
        <v>30</v>
      </c>
      <c r="O83" s="342" t="s">
        <v>1311</v>
      </c>
      <c r="P83" s="342" t="s">
        <v>51</v>
      </c>
      <c r="Q83" s="342"/>
      <c r="R83" s="342"/>
      <c r="S83" s="342" t="s">
        <v>1314</v>
      </c>
      <c r="T83" s="342"/>
      <c r="U83" s="342"/>
      <c r="V83" s="338" t="s">
        <v>4824</v>
      </c>
      <c r="W83" s="342"/>
      <c r="X83" s="342"/>
      <c r="Y83" s="342"/>
      <c r="Z83" s="342"/>
      <c r="AA83" s="340" t="s">
        <v>5015</v>
      </c>
      <c r="AB83" s="342"/>
      <c r="AC83" s="342"/>
      <c r="AD83" s="342"/>
      <c r="AE83" s="342"/>
      <c r="AF83" s="342"/>
      <c r="AG83" s="342"/>
      <c r="AH83" s="342"/>
    </row>
    <row r="84">
      <c r="A84" s="336"/>
      <c r="B84" s="337" t="s">
        <v>1317</v>
      </c>
      <c r="C84" s="338">
        <v>1986.0</v>
      </c>
      <c r="D84" s="338" t="s">
        <v>5015</v>
      </c>
      <c r="E84" s="338"/>
      <c r="F84" s="338"/>
      <c r="G84" s="338">
        <v>70.0</v>
      </c>
      <c r="H84" s="338" t="s">
        <v>5189</v>
      </c>
      <c r="I84" s="339" t="s">
        <v>1318</v>
      </c>
      <c r="J84" s="337"/>
      <c r="K84" s="337" t="s">
        <v>1318</v>
      </c>
      <c r="L84" s="337" t="s">
        <v>1319</v>
      </c>
      <c r="M84" s="337" t="s">
        <v>1321</v>
      </c>
      <c r="N84" s="337" t="s">
        <v>30</v>
      </c>
      <c r="O84" s="337" t="s">
        <v>16</v>
      </c>
      <c r="P84" s="337"/>
      <c r="Q84" s="337"/>
      <c r="R84" s="337"/>
      <c r="S84" s="339" t="s">
        <v>1320</v>
      </c>
      <c r="T84" s="337"/>
      <c r="U84" s="337" t="s">
        <v>1322</v>
      </c>
      <c r="V84" s="338" t="s">
        <v>4830</v>
      </c>
      <c r="W84" s="337"/>
      <c r="X84" s="337"/>
      <c r="Y84" s="337"/>
      <c r="Z84" s="337"/>
      <c r="AA84" s="381">
        <v>1.0600529E7</v>
      </c>
      <c r="AC84" s="337"/>
      <c r="AD84" s="337"/>
      <c r="AE84" s="337"/>
      <c r="AF84" s="337"/>
      <c r="AG84" s="337"/>
      <c r="AH84" s="337"/>
    </row>
    <row r="85">
      <c r="A85" s="341"/>
      <c r="B85" s="342" t="s">
        <v>1323</v>
      </c>
      <c r="C85" s="343" t="s">
        <v>5015</v>
      </c>
      <c r="D85" s="343" t="s">
        <v>5015</v>
      </c>
      <c r="E85" s="343"/>
      <c r="F85" s="343"/>
      <c r="G85" s="343" t="s">
        <v>5015</v>
      </c>
      <c r="H85" s="343" t="s">
        <v>5190</v>
      </c>
      <c r="I85" s="344" t="s">
        <v>1324</v>
      </c>
      <c r="J85" s="342"/>
      <c r="K85" s="342" t="s">
        <v>1324</v>
      </c>
      <c r="L85" s="342" t="s">
        <v>1325</v>
      </c>
      <c r="M85" s="342" t="s">
        <v>1327</v>
      </c>
      <c r="N85" s="342" t="s">
        <v>107</v>
      </c>
      <c r="O85" s="342" t="s">
        <v>144</v>
      </c>
      <c r="P85" s="342"/>
      <c r="Q85" s="342"/>
      <c r="R85" s="342"/>
      <c r="S85" s="342" t="s">
        <v>1326</v>
      </c>
      <c r="T85" s="342"/>
      <c r="U85" s="342" t="s">
        <v>1328</v>
      </c>
      <c r="V85" s="343" t="s">
        <v>4830</v>
      </c>
      <c r="W85" s="342"/>
      <c r="X85" s="342"/>
      <c r="Y85" s="342"/>
      <c r="Z85" s="342"/>
      <c r="AA85" s="347">
        <v>1.04371E7</v>
      </c>
      <c r="AC85" s="342"/>
      <c r="AD85" s="342"/>
      <c r="AE85" s="342"/>
      <c r="AF85" s="342"/>
      <c r="AG85" s="342"/>
      <c r="AH85" s="342"/>
    </row>
    <row r="86">
      <c r="A86" s="336"/>
      <c r="B86" s="337" t="s">
        <v>1329</v>
      </c>
      <c r="C86" s="338" t="s">
        <v>5015</v>
      </c>
      <c r="D86" s="338" t="s">
        <v>5015</v>
      </c>
      <c r="E86" s="338"/>
      <c r="F86" s="338"/>
      <c r="G86" s="338" t="s">
        <v>5015</v>
      </c>
      <c r="H86" s="338" t="s">
        <v>5191</v>
      </c>
      <c r="I86" s="339" t="s">
        <v>1330</v>
      </c>
      <c r="J86" s="337"/>
      <c r="K86" s="337" t="s">
        <v>1330</v>
      </c>
      <c r="L86" s="337" t="s">
        <v>1325</v>
      </c>
      <c r="M86" s="337" t="s">
        <v>1333</v>
      </c>
      <c r="N86" s="337" t="s">
        <v>30</v>
      </c>
      <c r="O86" s="337" t="s">
        <v>50</v>
      </c>
      <c r="P86" s="337" t="s">
        <v>1174</v>
      </c>
      <c r="Q86" s="337"/>
      <c r="R86" s="337"/>
      <c r="S86" s="337" t="s">
        <v>1331</v>
      </c>
      <c r="T86" s="337" t="s">
        <v>1332</v>
      </c>
      <c r="U86" s="337" t="s">
        <v>1334</v>
      </c>
      <c r="V86" s="338" t="s">
        <v>4830</v>
      </c>
      <c r="W86" s="337"/>
      <c r="X86" s="337"/>
      <c r="Y86" s="337"/>
      <c r="Z86" s="337"/>
      <c r="AA86" s="340" t="s">
        <v>5015</v>
      </c>
      <c r="AB86" s="340"/>
      <c r="AC86" s="337"/>
      <c r="AD86" s="337"/>
      <c r="AE86" s="337"/>
      <c r="AF86" s="337"/>
      <c r="AG86" s="337"/>
      <c r="AH86" s="337"/>
    </row>
    <row r="87">
      <c r="A87" s="341"/>
      <c r="B87" s="342" t="s">
        <v>1335</v>
      </c>
      <c r="C87" s="343">
        <v>1995.0</v>
      </c>
      <c r="D87" s="343" t="s">
        <v>5015</v>
      </c>
      <c r="E87" s="343"/>
      <c r="F87" s="343"/>
      <c r="G87" s="343" t="s">
        <v>5015</v>
      </c>
      <c r="H87" s="343" t="s">
        <v>5192</v>
      </c>
      <c r="I87" s="355" t="s">
        <v>5193</v>
      </c>
      <c r="J87" s="342"/>
      <c r="K87" s="342" t="s">
        <v>1336</v>
      </c>
      <c r="L87" s="342" t="s">
        <v>1325</v>
      </c>
      <c r="M87" s="342" t="s">
        <v>1338</v>
      </c>
      <c r="N87" s="342" t="s">
        <v>107</v>
      </c>
      <c r="O87" s="342" t="s">
        <v>144</v>
      </c>
      <c r="P87" s="342" t="s">
        <v>1174</v>
      </c>
      <c r="Q87" s="342"/>
      <c r="R87" s="342"/>
      <c r="S87" s="342" t="s">
        <v>1337</v>
      </c>
      <c r="T87" s="342"/>
      <c r="U87" s="342" t="s">
        <v>1339</v>
      </c>
      <c r="V87" s="343" t="s">
        <v>4830</v>
      </c>
      <c r="W87" s="342"/>
      <c r="X87" s="342"/>
      <c r="Y87" s="342"/>
      <c r="Z87" s="342"/>
      <c r="AA87" s="340" t="s">
        <v>5015</v>
      </c>
      <c r="AB87" s="340"/>
      <c r="AC87" s="342"/>
      <c r="AD87" s="342"/>
      <c r="AE87" s="342"/>
      <c r="AF87" s="342"/>
      <c r="AG87" s="342"/>
      <c r="AH87" s="342"/>
    </row>
    <row r="88">
      <c r="A88" s="336"/>
      <c r="B88" s="337" t="s">
        <v>1340</v>
      </c>
      <c r="C88" s="338">
        <v>1997.0</v>
      </c>
      <c r="D88" s="338" t="s">
        <v>5015</v>
      </c>
      <c r="E88" s="338"/>
      <c r="F88" s="338"/>
      <c r="G88" s="338" t="s">
        <v>5015</v>
      </c>
      <c r="H88" s="338" t="s">
        <v>5194</v>
      </c>
      <c r="I88" s="339" t="s">
        <v>1342</v>
      </c>
      <c r="J88" s="337"/>
      <c r="K88" s="337" t="s">
        <v>1342</v>
      </c>
      <c r="L88" s="337" t="s">
        <v>1325</v>
      </c>
      <c r="M88" s="337" t="s">
        <v>1344</v>
      </c>
      <c r="N88" s="337" t="s">
        <v>1341</v>
      </c>
      <c r="O88" s="337" t="s">
        <v>50</v>
      </c>
      <c r="P88" s="337" t="s">
        <v>1174</v>
      </c>
      <c r="Q88" s="337"/>
      <c r="R88" s="337"/>
      <c r="S88" s="337" t="s">
        <v>1343</v>
      </c>
      <c r="T88" s="337"/>
      <c r="U88" s="337"/>
      <c r="V88" s="338" t="s">
        <v>4824</v>
      </c>
      <c r="W88" s="337"/>
      <c r="X88" s="337"/>
      <c r="Y88" s="337"/>
      <c r="Z88" s="337"/>
      <c r="AA88" s="340" t="s">
        <v>5015</v>
      </c>
      <c r="AB88" s="337"/>
      <c r="AC88" s="337"/>
      <c r="AD88" s="337"/>
      <c r="AE88" s="337"/>
      <c r="AF88" s="337"/>
      <c r="AG88" s="337"/>
      <c r="AH88" s="337"/>
    </row>
    <row r="89">
      <c r="A89" s="341"/>
      <c r="B89" s="342" t="s">
        <v>1345</v>
      </c>
      <c r="C89" s="343" t="s">
        <v>5015</v>
      </c>
      <c r="D89" s="343" t="s">
        <v>5195</v>
      </c>
      <c r="E89" s="343"/>
      <c r="F89" s="343"/>
      <c r="G89" s="343">
        <v>31.0</v>
      </c>
      <c r="H89" s="343" t="s">
        <v>5196</v>
      </c>
      <c r="I89" s="344" t="s">
        <v>1346</v>
      </c>
      <c r="J89" s="342"/>
      <c r="K89" s="342" t="s">
        <v>1346</v>
      </c>
      <c r="L89" s="342" t="s">
        <v>1325</v>
      </c>
      <c r="M89" s="342" t="s">
        <v>1349</v>
      </c>
      <c r="N89" s="342" t="s">
        <v>177</v>
      </c>
      <c r="O89" s="342" t="s">
        <v>50</v>
      </c>
      <c r="P89" s="342" t="s">
        <v>1174</v>
      </c>
      <c r="Q89" s="342"/>
      <c r="R89" s="342"/>
      <c r="S89" s="342" t="s">
        <v>1347</v>
      </c>
      <c r="T89" s="342" t="s">
        <v>1348</v>
      </c>
      <c r="U89" s="342"/>
      <c r="V89" s="343" t="s">
        <v>4824</v>
      </c>
      <c r="W89" s="342"/>
      <c r="X89" s="342"/>
      <c r="Y89" s="342"/>
      <c r="Z89" s="342"/>
      <c r="AA89" s="340" t="s">
        <v>5015</v>
      </c>
      <c r="AB89" s="342"/>
      <c r="AC89" s="342"/>
      <c r="AD89" s="342"/>
      <c r="AE89" s="342"/>
      <c r="AF89" s="342"/>
      <c r="AG89" s="342"/>
      <c r="AH89" s="342"/>
    </row>
    <row r="90">
      <c r="A90" s="336"/>
      <c r="B90" s="337" t="s">
        <v>1350</v>
      </c>
      <c r="C90" s="338">
        <v>2001.0</v>
      </c>
      <c r="D90" s="338" t="s">
        <v>5015</v>
      </c>
      <c r="E90" s="338"/>
      <c r="F90" s="338"/>
      <c r="G90" s="338" t="s">
        <v>5015</v>
      </c>
      <c r="H90" s="338" t="s">
        <v>5197</v>
      </c>
      <c r="I90" s="339" t="s">
        <v>1352</v>
      </c>
      <c r="J90" s="337"/>
      <c r="K90" s="337" t="s">
        <v>1352</v>
      </c>
      <c r="L90" s="337" t="s">
        <v>1325</v>
      </c>
      <c r="M90" s="337" t="s">
        <v>1354</v>
      </c>
      <c r="N90" s="337" t="s">
        <v>23</v>
      </c>
      <c r="O90" s="339" t="s">
        <v>1351</v>
      </c>
      <c r="P90" s="337"/>
      <c r="Q90" s="337"/>
      <c r="R90" s="337"/>
      <c r="S90" s="337" t="s">
        <v>1353</v>
      </c>
      <c r="T90" s="337" t="s">
        <v>1353</v>
      </c>
      <c r="U90" s="337" t="s">
        <v>1355</v>
      </c>
      <c r="V90" s="338" t="s">
        <v>4830</v>
      </c>
      <c r="W90" s="337"/>
      <c r="X90" s="337"/>
      <c r="Y90" s="337"/>
      <c r="Z90" s="337"/>
      <c r="AA90" s="340" t="s">
        <v>5015</v>
      </c>
      <c r="AB90" s="340"/>
      <c r="AC90" s="337"/>
      <c r="AD90" s="337"/>
      <c r="AE90" s="337"/>
      <c r="AF90" s="337"/>
      <c r="AG90" s="337"/>
      <c r="AH90" s="337"/>
    </row>
    <row r="91">
      <c r="A91" s="341"/>
      <c r="B91" s="342" t="s">
        <v>1356</v>
      </c>
      <c r="C91" s="343">
        <v>2002.0</v>
      </c>
      <c r="D91" s="343" t="s">
        <v>5015</v>
      </c>
      <c r="E91" s="343"/>
      <c r="F91" s="343"/>
      <c r="G91" s="386">
        <v>44853.0</v>
      </c>
      <c r="H91" s="343" t="s">
        <v>5198</v>
      </c>
      <c r="I91" s="355" t="s">
        <v>5199</v>
      </c>
      <c r="J91" s="342"/>
      <c r="K91" s="342" t="s">
        <v>1357</v>
      </c>
      <c r="L91" s="342" t="s">
        <v>1325</v>
      </c>
      <c r="M91" s="342" t="s">
        <v>1360</v>
      </c>
      <c r="N91" s="342" t="s">
        <v>1341</v>
      </c>
      <c r="O91" s="342" t="s">
        <v>882</v>
      </c>
      <c r="P91" s="342"/>
      <c r="Q91" s="342"/>
      <c r="R91" s="342"/>
      <c r="S91" s="342" t="s">
        <v>1358</v>
      </c>
      <c r="T91" s="342" t="s">
        <v>1359</v>
      </c>
      <c r="U91" s="342" t="s">
        <v>1361</v>
      </c>
      <c r="V91" s="343" t="s">
        <v>4830</v>
      </c>
      <c r="W91" s="342"/>
      <c r="X91" s="342"/>
      <c r="Y91" s="342"/>
      <c r="Z91" s="342"/>
      <c r="AA91" s="340" t="s">
        <v>5015</v>
      </c>
      <c r="AB91" s="340"/>
      <c r="AC91" s="342"/>
      <c r="AD91" s="342"/>
      <c r="AE91" s="342"/>
      <c r="AF91" s="342"/>
      <c r="AG91" s="342"/>
      <c r="AH91" s="342"/>
    </row>
    <row r="92">
      <c r="A92" s="336"/>
      <c r="B92" s="337" t="s">
        <v>1362</v>
      </c>
      <c r="C92" s="338">
        <v>1997.0</v>
      </c>
      <c r="D92" s="338" t="s">
        <v>5015</v>
      </c>
      <c r="E92" s="338"/>
      <c r="F92" s="338"/>
      <c r="G92" s="338" t="s">
        <v>5015</v>
      </c>
      <c r="H92" s="338" t="s">
        <v>5190</v>
      </c>
      <c r="I92" s="353" t="s">
        <v>5200</v>
      </c>
      <c r="J92" s="337"/>
      <c r="K92" s="337" t="s">
        <v>1363</v>
      </c>
      <c r="L92" s="337" t="s">
        <v>1325</v>
      </c>
      <c r="M92" s="337" t="s">
        <v>1365</v>
      </c>
      <c r="N92" s="337" t="s">
        <v>345</v>
      </c>
      <c r="O92" s="337" t="s">
        <v>16</v>
      </c>
      <c r="P92" s="337"/>
      <c r="Q92" s="337"/>
      <c r="R92" s="337"/>
      <c r="S92" s="337" t="s">
        <v>1364</v>
      </c>
      <c r="T92" s="337"/>
      <c r="U92" s="337" t="s">
        <v>1366</v>
      </c>
      <c r="V92" s="338" t="s">
        <v>4830</v>
      </c>
      <c r="W92" s="340" t="s">
        <v>5201</v>
      </c>
      <c r="X92" s="337"/>
      <c r="Y92" s="337"/>
      <c r="Z92" s="340" t="s">
        <v>5202</v>
      </c>
      <c r="AA92" s="340" t="s">
        <v>5015</v>
      </c>
      <c r="AB92" s="340"/>
      <c r="AC92" s="337"/>
      <c r="AD92" s="337"/>
      <c r="AE92" s="337"/>
      <c r="AF92" s="337"/>
      <c r="AG92" s="337"/>
      <c r="AH92" s="337"/>
    </row>
    <row r="93">
      <c r="A93" s="341"/>
      <c r="B93" s="342" t="s">
        <v>1367</v>
      </c>
      <c r="C93" s="387">
        <v>2012.0</v>
      </c>
      <c r="D93" s="343" t="s">
        <v>5015</v>
      </c>
      <c r="E93" s="343"/>
      <c r="F93" s="343"/>
      <c r="G93" s="343" t="s">
        <v>5015</v>
      </c>
      <c r="H93" s="343" t="s">
        <v>5203</v>
      </c>
      <c r="I93" s="355" t="s">
        <v>5204</v>
      </c>
      <c r="J93" s="342"/>
      <c r="K93" s="342" t="s">
        <v>1369</v>
      </c>
      <c r="L93" s="342" t="s">
        <v>1325</v>
      </c>
      <c r="M93" s="342" t="s">
        <v>1372</v>
      </c>
      <c r="N93" s="342" t="s">
        <v>505</v>
      </c>
      <c r="O93" s="344" t="s">
        <v>1368</v>
      </c>
      <c r="P93" s="342"/>
      <c r="Q93" s="342"/>
      <c r="R93" s="342"/>
      <c r="S93" s="342" t="s">
        <v>1370</v>
      </c>
      <c r="T93" s="342" t="s">
        <v>1371</v>
      </c>
      <c r="U93" s="342" t="s">
        <v>1373</v>
      </c>
      <c r="V93" s="343" t="s">
        <v>4830</v>
      </c>
      <c r="W93" s="342"/>
      <c r="X93" s="342"/>
      <c r="Y93" s="342"/>
      <c r="Z93" s="342"/>
      <c r="AA93" s="340" t="s">
        <v>5015</v>
      </c>
      <c r="AB93" s="340"/>
      <c r="AC93" s="342"/>
      <c r="AD93" s="342"/>
      <c r="AE93" s="342"/>
      <c r="AF93" s="342"/>
      <c r="AG93" s="342"/>
      <c r="AH93" s="342"/>
    </row>
    <row r="94">
      <c r="A94" s="336"/>
      <c r="B94" s="337" t="s">
        <v>1374</v>
      </c>
      <c r="C94" s="338">
        <v>2000.0</v>
      </c>
      <c r="D94" s="338" t="s">
        <v>5015</v>
      </c>
      <c r="E94" s="338"/>
      <c r="F94" s="338"/>
      <c r="G94" s="338" t="s">
        <v>5015</v>
      </c>
      <c r="H94" s="338" t="s">
        <v>5205</v>
      </c>
      <c r="I94" s="353" t="s">
        <v>5206</v>
      </c>
      <c r="J94" s="337"/>
      <c r="K94" s="337" t="s">
        <v>1375</v>
      </c>
      <c r="L94" s="337" t="s">
        <v>1325</v>
      </c>
      <c r="M94" s="337" t="s">
        <v>1378</v>
      </c>
      <c r="N94" s="337" t="s">
        <v>107</v>
      </c>
      <c r="O94" s="337" t="s">
        <v>144</v>
      </c>
      <c r="P94" s="337"/>
      <c r="Q94" s="337"/>
      <c r="R94" s="337"/>
      <c r="S94" s="337" t="s">
        <v>1376</v>
      </c>
      <c r="T94" s="337" t="s">
        <v>1377</v>
      </c>
      <c r="U94" s="337" t="s">
        <v>1379</v>
      </c>
      <c r="V94" s="338" t="s">
        <v>4830</v>
      </c>
      <c r="W94" s="337"/>
      <c r="X94" s="337"/>
      <c r="Y94" s="337"/>
      <c r="Z94" s="337"/>
      <c r="AA94" s="340" t="s">
        <v>5015</v>
      </c>
      <c r="AB94" s="340"/>
      <c r="AC94" s="337"/>
      <c r="AD94" s="337"/>
      <c r="AE94" s="337"/>
      <c r="AF94" s="337"/>
      <c r="AG94" s="337"/>
      <c r="AH94" s="337"/>
    </row>
    <row r="95">
      <c r="A95" s="341"/>
      <c r="B95" s="342" t="s">
        <v>1380</v>
      </c>
      <c r="C95" s="343">
        <v>1997.0</v>
      </c>
      <c r="D95" s="343" t="s">
        <v>5015</v>
      </c>
      <c r="E95" s="343"/>
      <c r="F95" s="343"/>
      <c r="G95" s="343" t="s">
        <v>5015</v>
      </c>
      <c r="H95" s="343" t="s">
        <v>5207</v>
      </c>
      <c r="I95" s="355" t="s">
        <v>5208</v>
      </c>
      <c r="J95" s="342"/>
      <c r="K95" s="342" t="s">
        <v>1381</v>
      </c>
      <c r="L95" s="342" t="s">
        <v>1325</v>
      </c>
      <c r="M95" s="342" t="s">
        <v>1383</v>
      </c>
      <c r="N95" s="342" t="s">
        <v>30</v>
      </c>
      <c r="O95" s="342" t="s">
        <v>50</v>
      </c>
      <c r="P95" s="342" t="s">
        <v>1174</v>
      </c>
      <c r="Q95" s="342"/>
      <c r="R95" s="342"/>
      <c r="S95" s="342" t="s">
        <v>1382</v>
      </c>
      <c r="T95" s="342"/>
      <c r="U95" s="342"/>
      <c r="V95" s="343" t="s">
        <v>4824</v>
      </c>
      <c r="W95" s="342"/>
      <c r="X95" s="342"/>
      <c r="Y95" s="342"/>
      <c r="Z95" s="342"/>
      <c r="AA95" s="340" t="s">
        <v>5015</v>
      </c>
      <c r="AB95" s="342"/>
      <c r="AC95" s="342"/>
      <c r="AD95" s="342"/>
      <c r="AE95" s="342"/>
      <c r="AF95" s="342"/>
      <c r="AG95" s="342"/>
      <c r="AH95" s="342"/>
    </row>
    <row r="96">
      <c r="A96" s="336"/>
      <c r="B96" s="337" t="s">
        <v>1384</v>
      </c>
      <c r="C96" s="338" t="s">
        <v>5015</v>
      </c>
      <c r="D96" s="338" t="s">
        <v>5015</v>
      </c>
      <c r="E96" s="338"/>
      <c r="F96" s="338"/>
      <c r="G96" s="338" t="s">
        <v>5015</v>
      </c>
      <c r="H96" s="338" t="s">
        <v>5209</v>
      </c>
      <c r="I96" s="353" t="s">
        <v>1385</v>
      </c>
      <c r="J96" s="337"/>
      <c r="K96" s="337" t="s">
        <v>1385</v>
      </c>
      <c r="L96" s="337" t="s">
        <v>1325</v>
      </c>
      <c r="M96" s="337" t="s">
        <v>1333</v>
      </c>
      <c r="N96" s="337" t="s">
        <v>30</v>
      </c>
      <c r="O96" s="337" t="s">
        <v>144</v>
      </c>
      <c r="P96" s="337" t="s">
        <v>1174</v>
      </c>
      <c r="Q96" s="337"/>
      <c r="R96" s="337"/>
      <c r="S96" s="337" t="s">
        <v>1332</v>
      </c>
      <c r="T96" s="337" t="s">
        <v>1386</v>
      </c>
      <c r="U96" s="337" t="s">
        <v>1334</v>
      </c>
      <c r="V96" s="338" t="s">
        <v>4830</v>
      </c>
      <c r="W96" s="337"/>
      <c r="X96" s="337"/>
      <c r="Y96" s="337"/>
      <c r="Z96" s="337"/>
      <c r="AA96" s="340" t="s">
        <v>5015</v>
      </c>
      <c r="AB96" s="340"/>
      <c r="AC96" s="337"/>
      <c r="AD96" s="337"/>
      <c r="AE96" s="337"/>
      <c r="AF96" s="337"/>
      <c r="AG96" s="337"/>
      <c r="AH96" s="337"/>
    </row>
    <row r="97">
      <c r="A97" s="341"/>
      <c r="B97" s="342" t="s">
        <v>1387</v>
      </c>
      <c r="C97" s="343">
        <v>2013.0</v>
      </c>
      <c r="D97" s="343" t="s">
        <v>5015</v>
      </c>
      <c r="E97" s="343"/>
      <c r="F97" s="343"/>
      <c r="G97" s="343" t="s">
        <v>5015</v>
      </c>
      <c r="H97" s="343" t="s">
        <v>5210</v>
      </c>
      <c r="I97" s="355" t="s">
        <v>1389</v>
      </c>
      <c r="J97" s="342"/>
      <c r="K97" s="342" t="s">
        <v>1389</v>
      </c>
      <c r="L97" s="342" t="s">
        <v>1325</v>
      </c>
      <c r="M97" s="342" t="s">
        <v>1391</v>
      </c>
      <c r="N97" s="342" t="s">
        <v>1388</v>
      </c>
      <c r="O97" s="342" t="s">
        <v>50</v>
      </c>
      <c r="P97" s="342" t="s">
        <v>1174</v>
      </c>
      <c r="Q97" s="342"/>
      <c r="R97" s="342"/>
      <c r="S97" s="342" t="s">
        <v>1390</v>
      </c>
      <c r="T97" s="342"/>
      <c r="U97" s="342"/>
      <c r="V97" s="343" t="s">
        <v>4824</v>
      </c>
      <c r="W97" s="342"/>
      <c r="X97" s="342"/>
      <c r="Y97" s="342"/>
      <c r="Z97" s="342"/>
      <c r="AA97" s="340" t="s">
        <v>5015</v>
      </c>
      <c r="AB97" s="342"/>
      <c r="AC97" s="342"/>
      <c r="AD97" s="342"/>
      <c r="AE97" s="342"/>
      <c r="AF97" s="342"/>
      <c r="AG97" s="342"/>
      <c r="AH97" s="342"/>
    </row>
    <row r="98">
      <c r="A98" s="336"/>
      <c r="B98" s="337" t="s">
        <v>1392</v>
      </c>
      <c r="C98" s="338">
        <v>2005.0</v>
      </c>
      <c r="D98" s="338" t="s">
        <v>5015</v>
      </c>
      <c r="E98" s="338"/>
      <c r="F98" s="338"/>
      <c r="G98" s="338" t="s">
        <v>5015</v>
      </c>
      <c r="H98" s="338" t="s">
        <v>5211</v>
      </c>
      <c r="I98" s="339" t="s">
        <v>1395</v>
      </c>
      <c r="J98" s="337"/>
      <c r="K98" s="337" t="s">
        <v>1395</v>
      </c>
      <c r="L98" s="337" t="s">
        <v>1325</v>
      </c>
      <c r="M98" s="337" t="s">
        <v>1397</v>
      </c>
      <c r="N98" s="337" t="s">
        <v>1393</v>
      </c>
      <c r="O98" s="339" t="s">
        <v>1394</v>
      </c>
      <c r="P98" s="337"/>
      <c r="Q98" s="337"/>
      <c r="R98" s="337"/>
      <c r="S98" s="337" t="s">
        <v>1396</v>
      </c>
      <c r="T98" s="337"/>
      <c r="U98" s="337" t="s">
        <v>1398</v>
      </c>
      <c r="V98" s="338" t="s">
        <v>4830</v>
      </c>
      <c r="W98" s="340" t="s">
        <v>5212</v>
      </c>
      <c r="X98" s="337"/>
      <c r="Y98" s="337"/>
      <c r="Z98" s="340" t="s">
        <v>5213</v>
      </c>
      <c r="AA98" s="381">
        <v>1.3197399E7</v>
      </c>
      <c r="AC98" s="337"/>
      <c r="AD98" s="337"/>
      <c r="AE98" s="337"/>
      <c r="AF98" s="337"/>
      <c r="AG98" s="337"/>
      <c r="AH98" s="337"/>
    </row>
    <row r="99">
      <c r="A99" s="341"/>
      <c r="B99" s="342" t="s">
        <v>1399</v>
      </c>
      <c r="C99" s="343" t="s">
        <v>5015</v>
      </c>
      <c r="D99" s="343" t="s">
        <v>5015</v>
      </c>
      <c r="E99" s="343"/>
      <c r="F99" s="343"/>
      <c r="G99" s="343" t="s">
        <v>5015</v>
      </c>
      <c r="H99" s="343" t="s">
        <v>5214</v>
      </c>
      <c r="I99" s="355" t="s">
        <v>5215</v>
      </c>
      <c r="J99" s="342"/>
      <c r="K99" s="342" t="s">
        <v>1401</v>
      </c>
      <c r="L99" s="342" t="s">
        <v>1325</v>
      </c>
      <c r="M99" s="342" t="s">
        <v>1403</v>
      </c>
      <c r="N99" s="342" t="s">
        <v>505</v>
      </c>
      <c r="O99" s="342" t="s">
        <v>1400</v>
      </c>
      <c r="P99" s="342"/>
      <c r="Q99" s="342"/>
      <c r="R99" s="342"/>
      <c r="S99" s="342" t="s">
        <v>1402</v>
      </c>
      <c r="T99" s="342"/>
      <c r="U99" s="342" t="s">
        <v>1404</v>
      </c>
      <c r="V99" s="343" t="s">
        <v>4830</v>
      </c>
      <c r="W99" s="342"/>
      <c r="X99" s="342"/>
      <c r="Y99" s="342"/>
      <c r="Z99" s="342"/>
      <c r="AA99" s="340" t="s">
        <v>5015</v>
      </c>
      <c r="AB99" s="340"/>
      <c r="AC99" s="342"/>
      <c r="AD99" s="342"/>
      <c r="AE99" s="342"/>
      <c r="AF99" s="342"/>
      <c r="AG99" s="342"/>
      <c r="AH99" s="342"/>
    </row>
    <row r="100">
      <c r="A100" s="336"/>
      <c r="B100" s="337" t="s">
        <v>1405</v>
      </c>
      <c r="C100" s="338">
        <v>2001.0</v>
      </c>
      <c r="D100" s="338" t="s">
        <v>5015</v>
      </c>
      <c r="E100" s="338"/>
      <c r="F100" s="338"/>
      <c r="G100" s="338" t="s">
        <v>5015</v>
      </c>
      <c r="H100" s="338" t="s">
        <v>5216</v>
      </c>
      <c r="I100" s="338" t="s">
        <v>5217</v>
      </c>
      <c r="J100" s="338" t="s">
        <v>5218</v>
      </c>
      <c r="K100" s="337" t="s">
        <v>1407</v>
      </c>
      <c r="L100" s="337" t="s">
        <v>1325</v>
      </c>
      <c r="M100" s="337" t="s">
        <v>1409</v>
      </c>
      <c r="N100" s="337" t="s">
        <v>107</v>
      </c>
      <c r="O100" s="337" t="s">
        <v>1406</v>
      </c>
      <c r="P100" s="337"/>
      <c r="Q100" s="337"/>
      <c r="R100" s="337"/>
      <c r="S100" s="337" t="s">
        <v>1408</v>
      </c>
      <c r="T100" s="337"/>
      <c r="U100" s="337" t="s">
        <v>1410</v>
      </c>
      <c r="V100" s="338" t="s">
        <v>4830</v>
      </c>
      <c r="W100" s="340" t="s">
        <v>5219</v>
      </c>
      <c r="X100" s="337"/>
      <c r="Y100" s="337"/>
      <c r="Z100" s="337"/>
      <c r="AA100" s="381">
        <v>8483617.0</v>
      </c>
      <c r="AC100" s="337"/>
      <c r="AD100" s="337"/>
      <c r="AE100" s="337"/>
      <c r="AF100" s="337"/>
      <c r="AG100" s="337"/>
      <c r="AH100" s="337"/>
    </row>
    <row r="101">
      <c r="A101" s="341"/>
      <c r="B101" s="342" t="s">
        <v>1411</v>
      </c>
      <c r="C101" s="343" t="s">
        <v>5015</v>
      </c>
      <c r="D101" s="343" t="s">
        <v>5015</v>
      </c>
      <c r="E101" s="343"/>
      <c r="F101" s="343"/>
      <c r="G101" s="343" t="s">
        <v>5015</v>
      </c>
      <c r="H101" s="343" t="s">
        <v>5211</v>
      </c>
      <c r="I101" s="355" t="s">
        <v>5220</v>
      </c>
      <c r="J101" s="342"/>
      <c r="K101" s="342" t="s">
        <v>1412</v>
      </c>
      <c r="L101" s="342" t="s">
        <v>1325</v>
      </c>
      <c r="M101" s="342" t="s">
        <v>1414</v>
      </c>
      <c r="N101" s="342" t="s">
        <v>107</v>
      </c>
      <c r="O101" s="342" t="s">
        <v>84</v>
      </c>
      <c r="P101" s="342"/>
      <c r="Q101" s="342"/>
      <c r="R101" s="342"/>
      <c r="S101" s="342" t="s">
        <v>1413</v>
      </c>
      <c r="T101" s="342"/>
      <c r="U101" s="342" t="s">
        <v>1415</v>
      </c>
      <c r="V101" s="343" t="s">
        <v>4830</v>
      </c>
      <c r="W101" s="342"/>
      <c r="X101" s="342"/>
      <c r="Y101" s="342"/>
      <c r="Z101" s="342"/>
      <c r="AA101" s="347">
        <v>1.4962024E7</v>
      </c>
      <c r="AC101" s="342"/>
      <c r="AD101" s="342"/>
      <c r="AE101" s="342"/>
      <c r="AF101" s="342"/>
      <c r="AG101" s="342"/>
      <c r="AH101" s="342"/>
    </row>
    <row r="102">
      <c r="A102" s="336"/>
      <c r="B102" s="337" t="s">
        <v>1416</v>
      </c>
      <c r="C102" s="338">
        <v>2000.0</v>
      </c>
      <c r="D102" s="338" t="s">
        <v>5221</v>
      </c>
      <c r="E102" s="338"/>
      <c r="F102" s="338"/>
      <c r="G102" s="338" t="s">
        <v>5015</v>
      </c>
      <c r="H102" s="338" t="s">
        <v>5203</v>
      </c>
      <c r="I102" s="353" t="s">
        <v>1417</v>
      </c>
      <c r="J102" s="337"/>
      <c r="K102" s="337" t="s">
        <v>1417</v>
      </c>
      <c r="L102" s="337" t="s">
        <v>1325</v>
      </c>
      <c r="M102" s="337" t="s">
        <v>1419</v>
      </c>
      <c r="N102" s="337" t="s">
        <v>358</v>
      </c>
      <c r="O102" s="337" t="s">
        <v>144</v>
      </c>
      <c r="P102" s="337"/>
      <c r="Q102" s="337"/>
      <c r="R102" s="337"/>
      <c r="S102" s="337" t="s">
        <v>1418</v>
      </c>
      <c r="T102" s="337"/>
      <c r="U102" s="388" t="s">
        <v>1420</v>
      </c>
      <c r="V102" s="338" t="s">
        <v>4830</v>
      </c>
      <c r="W102" s="337"/>
      <c r="X102" s="337"/>
      <c r="Y102" s="337"/>
      <c r="Z102" s="337"/>
      <c r="AA102" s="340" t="s">
        <v>5015</v>
      </c>
      <c r="AB102" s="340"/>
      <c r="AC102" s="337"/>
      <c r="AD102" s="337"/>
      <c r="AE102" s="337"/>
      <c r="AF102" s="337"/>
      <c r="AG102" s="337"/>
      <c r="AH102" s="337"/>
    </row>
    <row r="103">
      <c r="A103" s="341"/>
      <c r="B103" s="342" t="s">
        <v>1421</v>
      </c>
      <c r="C103" s="343" t="s">
        <v>5015</v>
      </c>
      <c r="D103" s="343" t="s">
        <v>5015</v>
      </c>
      <c r="E103" s="343"/>
      <c r="F103" s="343"/>
      <c r="G103" s="343" t="s">
        <v>5015</v>
      </c>
      <c r="H103" s="343" t="s">
        <v>5198</v>
      </c>
      <c r="I103" s="355" t="s">
        <v>1422</v>
      </c>
      <c r="J103" s="342"/>
      <c r="K103" s="342" t="s">
        <v>1422</v>
      </c>
      <c r="L103" s="342" t="s">
        <v>1325</v>
      </c>
      <c r="M103" s="342" t="s">
        <v>1425</v>
      </c>
      <c r="N103" s="342" t="s">
        <v>345</v>
      </c>
      <c r="O103" s="342" t="s">
        <v>144</v>
      </c>
      <c r="P103" s="342" t="s">
        <v>439</v>
      </c>
      <c r="Q103" s="342"/>
      <c r="R103" s="342"/>
      <c r="S103" s="342" t="s">
        <v>1423</v>
      </c>
      <c r="T103" s="342" t="s">
        <v>1424</v>
      </c>
      <c r="U103" s="342" t="s">
        <v>1426</v>
      </c>
      <c r="V103" s="343" t="s">
        <v>4824</v>
      </c>
      <c r="W103" s="342"/>
      <c r="X103" s="342"/>
      <c r="Y103" s="342"/>
      <c r="Z103" s="342"/>
      <c r="AA103" s="340" t="s">
        <v>5015</v>
      </c>
      <c r="AB103" s="342"/>
      <c r="AC103" s="342"/>
      <c r="AD103" s="342"/>
      <c r="AE103" s="342"/>
      <c r="AF103" s="342"/>
      <c r="AG103" s="342"/>
      <c r="AH103" s="342"/>
    </row>
    <row r="104">
      <c r="A104" s="336"/>
      <c r="B104" s="337" t="s">
        <v>1427</v>
      </c>
      <c r="C104" s="338">
        <v>1992.0</v>
      </c>
      <c r="D104" s="338" t="s">
        <v>5015</v>
      </c>
      <c r="E104" s="338"/>
      <c r="F104" s="338"/>
      <c r="G104" s="338" t="s">
        <v>5015</v>
      </c>
      <c r="H104" s="338" t="s">
        <v>5222</v>
      </c>
      <c r="I104" s="353" t="s">
        <v>1428</v>
      </c>
      <c r="J104" s="337"/>
      <c r="K104" s="337" t="s">
        <v>1428</v>
      </c>
      <c r="L104" s="337" t="s">
        <v>1325</v>
      </c>
      <c r="M104" s="337" t="s">
        <v>1430</v>
      </c>
      <c r="N104" s="337" t="s">
        <v>1070</v>
      </c>
      <c r="O104" s="337" t="s">
        <v>144</v>
      </c>
      <c r="P104" s="337"/>
      <c r="Q104" s="337"/>
      <c r="R104" s="337"/>
      <c r="S104" s="337" t="s">
        <v>1429</v>
      </c>
      <c r="T104" s="337"/>
      <c r="U104" s="337" t="s">
        <v>1431</v>
      </c>
      <c r="V104" s="338" t="s">
        <v>4830</v>
      </c>
      <c r="W104" s="337"/>
      <c r="X104" s="337"/>
      <c r="Y104" s="337"/>
      <c r="Z104" s="337"/>
      <c r="AA104" s="340" t="s">
        <v>5015</v>
      </c>
      <c r="AB104" s="340"/>
      <c r="AC104" s="337"/>
      <c r="AD104" s="337"/>
      <c r="AE104" s="337"/>
      <c r="AF104" s="337"/>
      <c r="AG104" s="337"/>
      <c r="AH104" s="337"/>
    </row>
    <row r="105">
      <c r="A105" s="341"/>
      <c r="B105" s="342" t="s">
        <v>1432</v>
      </c>
      <c r="C105" s="343">
        <v>2001.0</v>
      </c>
      <c r="D105" s="343" t="s">
        <v>5015</v>
      </c>
      <c r="E105" s="343"/>
      <c r="F105" s="343"/>
      <c r="G105" s="343" t="s">
        <v>5015</v>
      </c>
      <c r="H105" s="343" t="s">
        <v>5223</v>
      </c>
      <c r="I105" s="355" t="s">
        <v>5224</v>
      </c>
      <c r="J105" s="342"/>
      <c r="K105" s="342" t="s">
        <v>1433</v>
      </c>
      <c r="L105" s="342" t="s">
        <v>1325</v>
      </c>
      <c r="M105" s="342" t="s">
        <v>1436</v>
      </c>
      <c r="N105" s="342" t="s">
        <v>345</v>
      </c>
      <c r="O105" s="342" t="s">
        <v>144</v>
      </c>
      <c r="P105" s="342"/>
      <c r="Q105" s="342"/>
      <c r="R105" s="342"/>
      <c r="S105" s="342" t="s">
        <v>1434</v>
      </c>
      <c r="T105" s="342" t="s">
        <v>1435</v>
      </c>
      <c r="U105" s="342" t="s">
        <v>1437</v>
      </c>
      <c r="V105" s="343" t="s">
        <v>4830</v>
      </c>
      <c r="W105" s="342"/>
      <c r="X105" s="342"/>
      <c r="Y105" s="342"/>
      <c r="Z105" s="342"/>
      <c r="AA105" s="340" t="s">
        <v>5015</v>
      </c>
      <c r="AB105" s="340"/>
      <c r="AC105" s="342"/>
      <c r="AD105" s="342"/>
      <c r="AE105" s="342"/>
      <c r="AF105" s="342"/>
      <c r="AG105" s="342"/>
      <c r="AH105" s="342"/>
    </row>
    <row r="106">
      <c r="A106" s="336"/>
      <c r="B106" s="337" t="s">
        <v>1438</v>
      </c>
      <c r="C106" s="338" t="s">
        <v>5015</v>
      </c>
      <c r="D106" s="338" t="s">
        <v>5015</v>
      </c>
      <c r="E106" s="338"/>
      <c r="F106" s="338"/>
      <c r="G106" s="338" t="s">
        <v>5015</v>
      </c>
      <c r="H106" s="338" t="s">
        <v>5225</v>
      </c>
      <c r="I106" s="339" t="s">
        <v>1439</v>
      </c>
      <c r="J106" s="337"/>
      <c r="K106" s="337" t="s">
        <v>1439</v>
      </c>
      <c r="L106" s="337" t="s">
        <v>1325</v>
      </c>
      <c r="M106" s="337" t="s">
        <v>1442</v>
      </c>
      <c r="N106" s="337" t="s">
        <v>345</v>
      </c>
      <c r="O106" s="337" t="s">
        <v>882</v>
      </c>
      <c r="P106" s="337"/>
      <c r="Q106" s="337"/>
      <c r="R106" s="337"/>
      <c r="S106" s="337" t="s">
        <v>1440</v>
      </c>
      <c r="T106" s="337" t="s">
        <v>1441</v>
      </c>
      <c r="U106" s="337" t="s">
        <v>1443</v>
      </c>
      <c r="V106" s="338" t="s">
        <v>4824</v>
      </c>
      <c r="W106" s="337"/>
      <c r="X106" s="337"/>
      <c r="Y106" s="337"/>
      <c r="Z106" s="337"/>
      <c r="AA106" s="340" t="s">
        <v>5015</v>
      </c>
      <c r="AB106" s="337"/>
      <c r="AC106" s="337"/>
      <c r="AD106" s="337"/>
      <c r="AE106" s="337"/>
      <c r="AF106" s="337"/>
      <c r="AG106" s="337"/>
      <c r="AH106" s="337"/>
    </row>
    <row r="107">
      <c r="A107" s="341"/>
      <c r="B107" s="342" t="s">
        <v>1444</v>
      </c>
      <c r="C107" s="338" t="s">
        <v>5015</v>
      </c>
      <c r="D107" s="338" t="s">
        <v>5015</v>
      </c>
      <c r="E107" s="338"/>
      <c r="F107" s="338"/>
      <c r="G107" s="338" t="s">
        <v>5015</v>
      </c>
      <c r="H107" s="345" t="s">
        <v>5226</v>
      </c>
      <c r="I107" s="342" t="s">
        <v>1445</v>
      </c>
      <c r="J107" s="342"/>
      <c r="K107" s="342" t="s">
        <v>1445</v>
      </c>
      <c r="L107" s="342" t="s">
        <v>1446</v>
      </c>
      <c r="M107" s="342" t="s">
        <v>1448</v>
      </c>
      <c r="N107" s="342" t="s">
        <v>30</v>
      </c>
      <c r="O107" s="342" t="s">
        <v>16</v>
      </c>
      <c r="P107" s="342"/>
      <c r="Q107" s="342">
        <v>1990.0</v>
      </c>
      <c r="R107" s="342"/>
      <c r="S107" s="342" t="s">
        <v>1447</v>
      </c>
      <c r="T107" s="342"/>
      <c r="U107" s="342" t="s">
        <v>1449</v>
      </c>
      <c r="V107" s="343" t="s">
        <v>4830</v>
      </c>
      <c r="W107" s="342"/>
      <c r="X107" s="342"/>
      <c r="Y107" s="342"/>
      <c r="Z107" s="342"/>
      <c r="AA107" s="340" t="s">
        <v>5015</v>
      </c>
      <c r="AB107" s="340"/>
      <c r="AC107" s="342"/>
      <c r="AD107" s="342"/>
      <c r="AE107" s="342"/>
      <c r="AF107" s="342"/>
      <c r="AG107" s="342"/>
      <c r="AH107" s="342"/>
    </row>
    <row r="108">
      <c r="A108" s="336"/>
      <c r="B108" s="337" t="s">
        <v>1549</v>
      </c>
      <c r="C108" s="345" t="s">
        <v>5015</v>
      </c>
      <c r="D108" s="345" t="s">
        <v>5015</v>
      </c>
      <c r="E108" s="345"/>
      <c r="F108" s="345"/>
      <c r="G108" s="345" t="s">
        <v>5015</v>
      </c>
      <c r="H108" s="337"/>
      <c r="I108" s="337" t="s">
        <v>1550</v>
      </c>
      <c r="J108" s="337"/>
      <c r="K108" s="337" t="s">
        <v>1550</v>
      </c>
      <c r="L108" s="337" t="s">
        <v>1446</v>
      </c>
      <c r="M108" s="337" t="s">
        <v>1553</v>
      </c>
      <c r="N108" s="337" t="s">
        <v>177</v>
      </c>
      <c r="O108" s="337" t="s">
        <v>71</v>
      </c>
      <c r="P108" s="337"/>
      <c r="Q108" s="337"/>
      <c r="R108" s="337"/>
      <c r="S108" s="337" t="s">
        <v>1551</v>
      </c>
      <c r="T108" s="337" t="s">
        <v>1552</v>
      </c>
      <c r="U108" s="337" t="s">
        <v>1554</v>
      </c>
      <c r="V108" s="338" t="s">
        <v>4830</v>
      </c>
      <c r="W108" s="337"/>
      <c r="X108" s="337"/>
      <c r="Y108" s="337"/>
      <c r="Z108" s="337"/>
      <c r="AA108" s="381">
        <v>1.3908099E7</v>
      </c>
      <c r="AC108" s="337"/>
      <c r="AD108" s="337"/>
      <c r="AE108" s="337"/>
      <c r="AF108" s="337"/>
      <c r="AG108" s="337"/>
      <c r="AH108" s="337"/>
    </row>
    <row r="109">
      <c r="A109" s="389"/>
      <c r="B109" s="344" t="s">
        <v>1555</v>
      </c>
      <c r="C109" s="356">
        <v>1973.0</v>
      </c>
      <c r="D109" s="345" t="s">
        <v>5015</v>
      </c>
      <c r="E109" s="345"/>
      <c r="F109" s="345"/>
      <c r="G109" s="390">
        <v>44853.0</v>
      </c>
      <c r="H109" s="345" t="s">
        <v>5227</v>
      </c>
      <c r="I109" s="342" t="s">
        <v>1556</v>
      </c>
      <c r="J109" s="342"/>
      <c r="K109" s="342" t="s">
        <v>1556</v>
      </c>
      <c r="L109" s="391" t="s">
        <v>5228</v>
      </c>
      <c r="M109" s="342" t="s">
        <v>1558</v>
      </c>
      <c r="N109" s="342" t="s">
        <v>107</v>
      </c>
      <c r="O109" s="342" t="s">
        <v>144</v>
      </c>
      <c r="P109" s="342"/>
      <c r="Q109" s="342"/>
      <c r="R109" s="342"/>
      <c r="S109" s="345">
        <v>2.24830988E8</v>
      </c>
      <c r="T109" s="392" t="s">
        <v>5229</v>
      </c>
      <c r="U109" s="342"/>
      <c r="V109" s="342"/>
      <c r="W109" s="342"/>
      <c r="X109" s="342"/>
      <c r="Y109" s="342"/>
      <c r="Z109" s="342"/>
      <c r="AA109" s="342"/>
      <c r="AB109" s="342"/>
      <c r="AC109" s="342"/>
      <c r="AD109" s="342"/>
      <c r="AE109" s="342"/>
      <c r="AF109" s="342"/>
      <c r="AG109" s="342"/>
      <c r="AH109" s="342"/>
    </row>
    <row r="110">
      <c r="A110" s="393"/>
      <c r="B110" s="339" t="s">
        <v>1559</v>
      </c>
      <c r="C110" s="394">
        <v>1980.0</v>
      </c>
      <c r="D110" s="345" t="s">
        <v>5132</v>
      </c>
      <c r="E110" s="345"/>
      <c r="F110" s="345"/>
      <c r="G110" s="345" t="s">
        <v>5015</v>
      </c>
      <c r="H110" s="345" t="s">
        <v>5230</v>
      </c>
      <c r="I110" s="340" t="s">
        <v>5231</v>
      </c>
      <c r="J110" s="337"/>
      <c r="K110" s="337" t="s">
        <v>1561</v>
      </c>
      <c r="L110" s="337" t="s">
        <v>1562</v>
      </c>
      <c r="M110" s="337" t="s">
        <v>1565</v>
      </c>
      <c r="N110" s="337" t="s">
        <v>177</v>
      </c>
      <c r="O110" s="337" t="s">
        <v>269</v>
      </c>
      <c r="P110" s="337"/>
      <c r="Q110" s="337">
        <v>1980.0</v>
      </c>
      <c r="R110" s="337" t="s">
        <v>1560</v>
      </c>
      <c r="S110" s="337" t="s">
        <v>1563</v>
      </c>
      <c r="T110" s="337" t="s">
        <v>1564</v>
      </c>
      <c r="U110" s="395" t="s">
        <v>5232</v>
      </c>
      <c r="V110" s="338" t="s">
        <v>4830</v>
      </c>
      <c r="W110" s="356" t="s">
        <v>5233</v>
      </c>
      <c r="X110" s="340" t="s">
        <v>5234</v>
      </c>
      <c r="Y110" s="337"/>
      <c r="Z110" s="337"/>
      <c r="AA110" s="340" t="s">
        <v>5015</v>
      </c>
      <c r="AB110" s="340"/>
      <c r="AC110" s="337"/>
      <c r="AD110" s="337"/>
      <c r="AE110" s="337"/>
      <c r="AF110" s="337"/>
      <c r="AG110" s="337"/>
      <c r="AH110" s="337"/>
    </row>
    <row r="111">
      <c r="A111" s="341"/>
      <c r="B111" s="342" t="s">
        <v>1567</v>
      </c>
      <c r="C111" s="345" t="s">
        <v>5015</v>
      </c>
      <c r="D111" s="345" t="s">
        <v>5132</v>
      </c>
      <c r="E111" s="345"/>
      <c r="F111" s="345"/>
      <c r="G111" s="345" t="s">
        <v>5015</v>
      </c>
      <c r="H111" s="345" t="s">
        <v>5230</v>
      </c>
      <c r="I111" s="345" t="s">
        <v>5235</v>
      </c>
      <c r="J111" s="342"/>
      <c r="K111" s="342" t="s">
        <v>1570</v>
      </c>
      <c r="L111" s="342" t="s">
        <v>1562</v>
      </c>
      <c r="M111" s="342"/>
      <c r="N111" s="342" t="s">
        <v>107</v>
      </c>
      <c r="O111" s="342" t="s">
        <v>130</v>
      </c>
      <c r="P111" s="342" t="s">
        <v>1568</v>
      </c>
      <c r="Q111" s="342">
        <v>1999.0</v>
      </c>
      <c r="R111" s="342" t="s">
        <v>1569</v>
      </c>
      <c r="S111" s="342" t="s">
        <v>1571</v>
      </c>
      <c r="T111" s="342" t="s">
        <v>1572</v>
      </c>
      <c r="U111" s="366" t="s">
        <v>1573</v>
      </c>
      <c r="V111" s="345" t="s">
        <v>4830</v>
      </c>
      <c r="W111" s="356" t="s">
        <v>5236</v>
      </c>
      <c r="X111" s="342"/>
      <c r="Y111" s="342"/>
      <c r="Z111" s="342"/>
      <c r="AA111" s="347">
        <v>9926087.0</v>
      </c>
      <c r="AC111" s="342"/>
      <c r="AD111" s="342"/>
      <c r="AE111" s="342"/>
      <c r="AF111" s="342"/>
      <c r="AG111" s="342"/>
      <c r="AH111" s="342"/>
    </row>
    <row r="112">
      <c r="A112" s="336"/>
      <c r="B112" s="337" t="s">
        <v>1574</v>
      </c>
      <c r="C112" s="340">
        <v>2000.0</v>
      </c>
      <c r="D112" s="340" t="s">
        <v>5069</v>
      </c>
      <c r="E112" s="340"/>
      <c r="F112" s="340"/>
      <c r="G112" s="345" t="s">
        <v>5015</v>
      </c>
      <c r="H112" s="340" t="s">
        <v>5237</v>
      </c>
      <c r="I112" s="337" t="s">
        <v>1575</v>
      </c>
      <c r="J112" s="337"/>
      <c r="K112" s="337" t="s">
        <v>1575</v>
      </c>
      <c r="L112" s="337" t="s">
        <v>1562</v>
      </c>
      <c r="M112" s="337" t="s">
        <v>1578</v>
      </c>
      <c r="N112" s="337" t="s">
        <v>23</v>
      </c>
      <c r="O112" s="337" t="s">
        <v>50</v>
      </c>
      <c r="P112" s="337" t="s">
        <v>51</v>
      </c>
      <c r="Q112" s="337"/>
      <c r="R112" s="337"/>
      <c r="S112" s="337" t="s">
        <v>1576</v>
      </c>
      <c r="T112" s="337" t="s">
        <v>1577</v>
      </c>
      <c r="U112" s="337" t="s">
        <v>1579</v>
      </c>
      <c r="V112" s="345" t="s">
        <v>4830</v>
      </c>
      <c r="W112" s="340" t="s">
        <v>5238</v>
      </c>
      <c r="X112" s="340" t="s">
        <v>5239</v>
      </c>
      <c r="Y112" s="337"/>
      <c r="Z112" s="358" t="s">
        <v>5240</v>
      </c>
      <c r="AA112" s="381">
        <v>755212.0</v>
      </c>
      <c r="AC112" s="337"/>
      <c r="AD112" s="337"/>
      <c r="AE112" s="337"/>
      <c r="AF112" s="337"/>
      <c r="AG112" s="337"/>
      <c r="AH112" s="337"/>
    </row>
    <row r="113">
      <c r="A113" s="341"/>
      <c r="B113" s="342" t="s">
        <v>1580</v>
      </c>
      <c r="C113" s="345">
        <v>2014.0</v>
      </c>
      <c r="D113" s="345" t="s">
        <v>5132</v>
      </c>
      <c r="E113" s="345"/>
      <c r="F113" s="345"/>
      <c r="G113" s="345" t="s">
        <v>5241</v>
      </c>
      <c r="H113" s="345" t="s">
        <v>5237</v>
      </c>
      <c r="I113" s="356" t="s">
        <v>5242</v>
      </c>
      <c r="J113" s="342"/>
      <c r="K113" s="342" t="s">
        <v>1582</v>
      </c>
      <c r="L113" s="342" t="s">
        <v>1562</v>
      </c>
      <c r="M113" s="342" t="s">
        <v>1584</v>
      </c>
      <c r="N113" s="342" t="s">
        <v>30</v>
      </c>
      <c r="O113" s="342" t="s">
        <v>1581</v>
      </c>
      <c r="P113" s="342" t="s">
        <v>51</v>
      </c>
      <c r="Q113" s="342"/>
      <c r="R113" s="342"/>
      <c r="S113" s="342" t="s">
        <v>1583</v>
      </c>
      <c r="T113" s="342"/>
      <c r="U113" s="342" t="s">
        <v>1585</v>
      </c>
      <c r="V113" s="345" t="s">
        <v>4830</v>
      </c>
      <c r="W113" s="356" t="s">
        <v>5243</v>
      </c>
      <c r="X113" s="342"/>
      <c r="Y113" s="342"/>
      <c r="Z113" s="358" t="s">
        <v>5244</v>
      </c>
      <c r="AA113" s="347">
        <v>7335879.0</v>
      </c>
      <c r="AC113" s="342"/>
      <c r="AD113" s="342"/>
      <c r="AE113" s="342"/>
      <c r="AF113" s="342"/>
      <c r="AG113" s="342"/>
      <c r="AH113" s="342"/>
    </row>
    <row r="114">
      <c r="A114" s="393"/>
      <c r="B114" s="339" t="s">
        <v>1586</v>
      </c>
      <c r="C114" s="345" t="s">
        <v>5015</v>
      </c>
      <c r="D114" s="345" t="s">
        <v>5015</v>
      </c>
      <c r="E114" s="345"/>
      <c r="F114" s="345"/>
      <c r="G114" s="345" t="s">
        <v>5015</v>
      </c>
      <c r="H114" s="340" t="s">
        <v>5245</v>
      </c>
      <c r="I114" s="337" t="s">
        <v>1587</v>
      </c>
      <c r="J114" s="337"/>
      <c r="K114" s="337" t="s">
        <v>1587</v>
      </c>
      <c r="L114" s="337" t="s">
        <v>1562</v>
      </c>
      <c r="M114" s="337"/>
      <c r="N114" s="337" t="s">
        <v>23</v>
      </c>
      <c r="O114" s="337" t="s">
        <v>16</v>
      </c>
      <c r="P114" s="337"/>
      <c r="Q114" s="337"/>
      <c r="R114" s="337"/>
      <c r="S114" s="337" t="s">
        <v>1588</v>
      </c>
      <c r="T114" s="337"/>
      <c r="U114" s="337" t="s">
        <v>1589</v>
      </c>
      <c r="V114" s="345" t="s">
        <v>4830</v>
      </c>
      <c r="W114" s="337"/>
      <c r="X114" s="337"/>
      <c r="Y114" s="337"/>
      <c r="Z114" s="337"/>
      <c r="AA114" s="381">
        <v>62065.0</v>
      </c>
      <c r="AC114" s="337"/>
      <c r="AD114" s="337"/>
      <c r="AE114" s="337"/>
      <c r="AF114" s="337"/>
      <c r="AG114" s="337"/>
      <c r="AH114" s="337"/>
    </row>
    <row r="115">
      <c r="A115" s="389"/>
      <c r="B115" s="344" t="s">
        <v>1590</v>
      </c>
      <c r="C115" s="345" t="s">
        <v>5015</v>
      </c>
      <c r="D115" s="345" t="s">
        <v>5015</v>
      </c>
      <c r="E115" s="345"/>
      <c r="F115" s="345"/>
      <c r="G115" s="345" t="s">
        <v>5015</v>
      </c>
      <c r="H115" s="356" t="s">
        <v>5237</v>
      </c>
      <c r="I115" s="345" t="s">
        <v>5246</v>
      </c>
      <c r="J115" s="342"/>
      <c r="K115" s="342" t="s">
        <v>1591</v>
      </c>
      <c r="L115" s="344" t="s">
        <v>1562</v>
      </c>
      <c r="M115" s="342" t="s">
        <v>1594</v>
      </c>
      <c r="N115" s="342" t="s">
        <v>30</v>
      </c>
      <c r="O115" s="342" t="s">
        <v>1245</v>
      </c>
      <c r="P115" s="342"/>
      <c r="Q115" s="342"/>
      <c r="R115" s="342"/>
      <c r="S115" s="342" t="s">
        <v>1592</v>
      </c>
      <c r="T115" s="342" t="s">
        <v>1593</v>
      </c>
      <c r="U115" s="342"/>
      <c r="V115" s="340" t="s">
        <v>4824</v>
      </c>
      <c r="W115" s="342"/>
      <c r="X115" s="342"/>
      <c r="Y115" s="342"/>
      <c r="Z115" s="342"/>
      <c r="AA115" s="342"/>
      <c r="AC115" s="342"/>
      <c r="AD115" s="342"/>
      <c r="AE115" s="342"/>
      <c r="AF115" s="342"/>
      <c r="AG115" s="342"/>
      <c r="AH115" s="342"/>
    </row>
    <row r="116">
      <c r="A116" s="336"/>
      <c r="B116" s="337" t="s">
        <v>1595</v>
      </c>
      <c r="C116" s="345" t="s">
        <v>5015</v>
      </c>
      <c r="D116" s="345" t="s">
        <v>5015</v>
      </c>
      <c r="E116" s="345"/>
      <c r="F116" s="345"/>
      <c r="G116" s="345" t="s">
        <v>5015</v>
      </c>
      <c r="H116" s="340" t="s">
        <v>5247</v>
      </c>
      <c r="I116" s="337" t="s">
        <v>1597</v>
      </c>
      <c r="J116" s="337"/>
      <c r="K116" s="337" t="s">
        <v>1597</v>
      </c>
      <c r="L116" s="337" t="s">
        <v>1562</v>
      </c>
      <c r="M116" s="337" t="s">
        <v>1600</v>
      </c>
      <c r="N116" s="337" t="s">
        <v>30</v>
      </c>
      <c r="O116" s="337" t="s">
        <v>882</v>
      </c>
      <c r="P116" s="337"/>
      <c r="Q116" s="337"/>
      <c r="R116" s="337" t="s">
        <v>1596</v>
      </c>
      <c r="S116" s="337" t="s">
        <v>1598</v>
      </c>
      <c r="T116" s="337" t="s">
        <v>1599</v>
      </c>
      <c r="U116" s="395" t="s">
        <v>1601</v>
      </c>
      <c r="V116" s="345" t="s">
        <v>4830</v>
      </c>
      <c r="W116" s="337"/>
      <c r="X116" s="337"/>
      <c r="Y116" s="337"/>
      <c r="Z116" s="337"/>
      <c r="AA116" s="396" t="s">
        <v>5015</v>
      </c>
      <c r="AB116" s="396"/>
      <c r="AC116" s="337"/>
      <c r="AD116" s="337"/>
      <c r="AE116" s="337"/>
      <c r="AF116" s="337"/>
      <c r="AG116" s="337"/>
      <c r="AH116" s="337"/>
    </row>
    <row r="117" ht="15.75" customHeight="1">
      <c r="A117" s="341"/>
      <c r="B117" s="342" t="s">
        <v>1602</v>
      </c>
      <c r="C117" s="345">
        <v>1945.0</v>
      </c>
      <c r="D117" s="345" t="s">
        <v>5015</v>
      </c>
      <c r="E117" s="345"/>
      <c r="F117" s="345"/>
      <c r="G117" s="345" t="s">
        <v>4457</v>
      </c>
      <c r="H117" s="345" t="s">
        <v>5230</v>
      </c>
      <c r="I117" s="397" t="s">
        <v>5248</v>
      </c>
      <c r="J117" s="342"/>
      <c r="K117" s="342" t="s">
        <v>1604</v>
      </c>
      <c r="L117" s="342" t="s">
        <v>1562</v>
      </c>
      <c r="M117" s="342" t="s">
        <v>1607</v>
      </c>
      <c r="N117" s="342" t="s">
        <v>1603</v>
      </c>
      <c r="O117" s="342" t="s">
        <v>50</v>
      </c>
      <c r="P117" s="342" t="s">
        <v>51</v>
      </c>
      <c r="Q117" s="342"/>
      <c r="R117" s="342"/>
      <c r="S117" s="342" t="s">
        <v>1605</v>
      </c>
      <c r="T117" s="342" t="s">
        <v>1606</v>
      </c>
      <c r="U117" s="342" t="s">
        <v>1608</v>
      </c>
      <c r="V117" s="345" t="s">
        <v>4830</v>
      </c>
      <c r="W117" s="342"/>
      <c r="X117" s="342"/>
      <c r="Y117" s="342"/>
      <c r="Z117" s="342"/>
      <c r="AA117" s="347">
        <v>4034953.0</v>
      </c>
      <c r="AC117" s="342"/>
      <c r="AD117" s="342"/>
      <c r="AE117" s="342"/>
      <c r="AF117" s="342"/>
      <c r="AG117" s="342"/>
      <c r="AH117" s="342"/>
    </row>
    <row r="118">
      <c r="A118" s="393"/>
      <c r="B118" s="339" t="s">
        <v>1609</v>
      </c>
      <c r="C118" s="345" t="s">
        <v>5015</v>
      </c>
      <c r="D118" s="345" t="s">
        <v>5015</v>
      </c>
      <c r="E118" s="345"/>
      <c r="F118" s="345"/>
      <c r="G118" s="345" t="s">
        <v>5015</v>
      </c>
      <c r="H118" s="356" t="s">
        <v>5237</v>
      </c>
      <c r="I118" s="337" t="s">
        <v>1610</v>
      </c>
      <c r="J118" s="346"/>
      <c r="K118" s="337" t="s">
        <v>1610</v>
      </c>
      <c r="L118" s="339" t="s">
        <v>1562</v>
      </c>
      <c r="M118" s="337" t="s">
        <v>1613</v>
      </c>
      <c r="N118" s="337" t="s">
        <v>1603</v>
      </c>
      <c r="O118" s="337" t="s">
        <v>71</v>
      </c>
      <c r="P118" s="337"/>
      <c r="Q118" s="337"/>
      <c r="R118" s="337"/>
      <c r="S118" s="337" t="s">
        <v>1611</v>
      </c>
      <c r="T118" s="337" t="s">
        <v>1612</v>
      </c>
      <c r="U118" s="337"/>
      <c r="V118" s="340" t="s">
        <v>4824</v>
      </c>
      <c r="W118" s="337"/>
      <c r="X118" s="337"/>
      <c r="Y118" s="337"/>
      <c r="Z118" s="337"/>
      <c r="AA118" s="337"/>
      <c r="AB118" s="337"/>
      <c r="AC118" s="337"/>
      <c r="AD118" s="337"/>
      <c r="AE118" s="337"/>
      <c r="AF118" s="337"/>
      <c r="AG118" s="337"/>
      <c r="AH118" s="337"/>
    </row>
    <row r="119" ht="16.5" customHeight="1">
      <c r="A119" s="389"/>
      <c r="B119" s="344" t="s">
        <v>1614</v>
      </c>
      <c r="C119" s="345" t="s">
        <v>5015</v>
      </c>
      <c r="D119" s="345" t="s">
        <v>5015</v>
      </c>
      <c r="E119" s="345"/>
      <c r="F119" s="345"/>
      <c r="G119" s="345" t="s">
        <v>5015</v>
      </c>
      <c r="H119" s="345" t="s">
        <v>5237</v>
      </c>
      <c r="I119" s="345" t="s">
        <v>1615</v>
      </c>
      <c r="J119" s="342"/>
      <c r="K119" s="345" t="s">
        <v>5249</v>
      </c>
      <c r="L119" s="342" t="s">
        <v>1562</v>
      </c>
      <c r="M119" s="342" t="s">
        <v>1618</v>
      </c>
      <c r="N119" s="342" t="s">
        <v>107</v>
      </c>
      <c r="O119" s="342" t="s">
        <v>144</v>
      </c>
      <c r="P119" s="342"/>
      <c r="Q119" s="342"/>
      <c r="R119" s="342"/>
      <c r="S119" s="342" t="s">
        <v>1616</v>
      </c>
      <c r="T119" s="342" t="s">
        <v>1617</v>
      </c>
      <c r="U119" s="342" t="s">
        <v>1619</v>
      </c>
      <c r="V119" s="345" t="s">
        <v>4830</v>
      </c>
      <c r="W119" s="342"/>
      <c r="X119" s="342"/>
      <c r="Y119" s="342"/>
      <c r="Z119" s="342"/>
      <c r="AA119" s="347">
        <v>6701351.0</v>
      </c>
      <c r="AC119" s="342"/>
      <c r="AD119" s="342"/>
      <c r="AE119" s="342"/>
      <c r="AF119" s="342"/>
      <c r="AG119" s="342"/>
      <c r="AH119" s="342"/>
    </row>
    <row r="120">
      <c r="A120" s="398" t="s">
        <v>5250</v>
      </c>
      <c r="B120" s="399" t="s">
        <v>5251</v>
      </c>
      <c r="C120" s="356">
        <v>2012.0</v>
      </c>
      <c r="D120" s="345" t="s">
        <v>5015</v>
      </c>
      <c r="E120" s="345"/>
      <c r="F120" s="345"/>
      <c r="G120" s="400" t="s">
        <v>5075</v>
      </c>
      <c r="H120" s="356" t="s">
        <v>5252</v>
      </c>
      <c r="I120" s="399" t="s">
        <v>5253</v>
      </c>
      <c r="J120" s="346"/>
      <c r="K120" s="399" t="s">
        <v>5254</v>
      </c>
      <c r="L120" s="356" t="s">
        <v>2193</v>
      </c>
      <c r="M120" s="399" t="s">
        <v>5255</v>
      </c>
      <c r="N120" s="356" t="s">
        <v>5256</v>
      </c>
      <c r="O120" s="337" t="s">
        <v>71</v>
      </c>
      <c r="P120" s="346"/>
      <c r="Q120" s="346"/>
      <c r="R120" s="346"/>
      <c r="S120" s="399" t="s">
        <v>5257</v>
      </c>
      <c r="T120" s="346"/>
      <c r="U120" s="401" t="s">
        <v>5258</v>
      </c>
      <c r="V120" s="345" t="s">
        <v>4830</v>
      </c>
      <c r="W120" s="346"/>
      <c r="X120" s="399" t="s">
        <v>5259</v>
      </c>
      <c r="Y120" s="346"/>
      <c r="Z120" s="399" t="s">
        <v>5260</v>
      </c>
      <c r="AA120" s="396" t="s">
        <v>5015</v>
      </c>
      <c r="AB120" s="396"/>
      <c r="AC120" s="346"/>
      <c r="AD120" s="346"/>
      <c r="AE120" s="346"/>
      <c r="AF120" s="346"/>
      <c r="AG120" s="346"/>
      <c r="AH120" s="346"/>
    </row>
    <row r="121">
      <c r="A121" s="402" t="s">
        <v>5261</v>
      </c>
      <c r="B121" s="403" t="s">
        <v>5262</v>
      </c>
      <c r="C121" s="399">
        <v>2016.0</v>
      </c>
      <c r="D121" s="404">
        <v>48874.0</v>
      </c>
      <c r="E121" s="405" t="s">
        <v>5263</v>
      </c>
      <c r="F121" s="405"/>
      <c r="G121" s="406" t="s">
        <v>5075</v>
      </c>
      <c r="H121" s="356" t="s">
        <v>5252</v>
      </c>
      <c r="I121" s="399" t="s">
        <v>5264</v>
      </c>
      <c r="J121" s="346"/>
      <c r="K121" s="346"/>
      <c r="L121" s="356" t="s">
        <v>2193</v>
      </c>
      <c r="M121" s="401" t="s">
        <v>5265</v>
      </c>
      <c r="N121" s="399" t="s">
        <v>5266</v>
      </c>
      <c r="O121" s="340" t="s">
        <v>364</v>
      </c>
      <c r="P121" s="346"/>
      <c r="Q121" s="346"/>
      <c r="R121" s="346"/>
      <c r="S121" s="346"/>
      <c r="T121" s="346"/>
      <c r="U121" s="401" t="s">
        <v>5267</v>
      </c>
      <c r="V121" s="345" t="s">
        <v>4830</v>
      </c>
      <c r="W121" s="357" t="s">
        <v>5268</v>
      </c>
      <c r="X121" s="346"/>
      <c r="Y121" s="346"/>
      <c r="Z121" s="358" t="s">
        <v>5269</v>
      </c>
      <c r="AA121" s="404">
        <v>308026.0</v>
      </c>
      <c r="AC121" s="346"/>
      <c r="AD121" s="346"/>
      <c r="AE121" s="346"/>
      <c r="AF121" s="346"/>
      <c r="AG121" s="346"/>
      <c r="AH121" s="346"/>
    </row>
    <row r="122">
      <c r="A122" s="407" t="s">
        <v>5270</v>
      </c>
      <c r="B122" s="399" t="s">
        <v>5271</v>
      </c>
      <c r="C122" s="399">
        <v>2002.0</v>
      </c>
      <c r="D122" s="399">
        <v>75310.0</v>
      </c>
      <c r="E122" s="405" t="s">
        <v>5263</v>
      </c>
      <c r="F122" s="405"/>
      <c r="G122" s="406" t="s">
        <v>5075</v>
      </c>
      <c r="H122" s="356" t="s">
        <v>5272</v>
      </c>
      <c r="I122" s="399" t="s">
        <v>5273</v>
      </c>
      <c r="J122" s="346"/>
      <c r="K122" s="346"/>
      <c r="L122" s="356" t="s">
        <v>2193</v>
      </c>
      <c r="M122" s="346"/>
      <c r="N122" s="406" t="s">
        <v>5266</v>
      </c>
      <c r="O122" s="399" t="s">
        <v>5274</v>
      </c>
      <c r="P122" s="346"/>
      <c r="Q122" s="346"/>
      <c r="R122" s="346"/>
      <c r="S122" s="356" t="s">
        <v>5275</v>
      </c>
      <c r="T122" s="346"/>
      <c r="U122" s="401" t="s">
        <v>5276</v>
      </c>
      <c r="V122" s="345" t="s">
        <v>4830</v>
      </c>
      <c r="W122" s="346"/>
      <c r="X122" s="399" t="s">
        <v>5277</v>
      </c>
      <c r="Y122" s="346"/>
      <c r="Z122" s="408" t="s">
        <v>5278</v>
      </c>
      <c r="AA122" s="396" t="s">
        <v>5015</v>
      </c>
      <c r="AB122" s="396"/>
      <c r="AC122" s="346"/>
      <c r="AD122" s="346"/>
      <c r="AE122" s="346"/>
      <c r="AF122" s="346"/>
      <c r="AG122" s="346"/>
      <c r="AH122" s="346"/>
    </row>
    <row r="123">
      <c r="A123" s="398" t="s">
        <v>5279</v>
      </c>
      <c r="B123" s="399" t="s">
        <v>5280</v>
      </c>
      <c r="C123" s="399">
        <v>2020.0</v>
      </c>
      <c r="D123" s="399">
        <v>109462.0</v>
      </c>
      <c r="E123" s="405" t="s">
        <v>5263</v>
      </c>
      <c r="F123" s="405"/>
      <c r="G123" s="406" t="s">
        <v>5281</v>
      </c>
      <c r="H123" s="356" t="s">
        <v>5252</v>
      </c>
      <c r="I123" s="399" t="s">
        <v>5282</v>
      </c>
      <c r="J123" s="346"/>
      <c r="K123" s="346"/>
      <c r="L123" s="356" t="s">
        <v>2193</v>
      </c>
      <c r="M123" s="356" t="s">
        <v>5283</v>
      </c>
      <c r="N123" s="406" t="s">
        <v>5266</v>
      </c>
      <c r="O123" s="346" t="s">
        <v>227</v>
      </c>
      <c r="P123" s="346"/>
      <c r="Q123" s="346"/>
      <c r="R123" s="346"/>
      <c r="S123" s="409" t="s">
        <v>5284</v>
      </c>
      <c r="T123" s="346"/>
      <c r="U123" s="410" t="s">
        <v>5285</v>
      </c>
      <c r="V123" s="345" t="s">
        <v>4830</v>
      </c>
      <c r="W123" s="356" t="s">
        <v>5286</v>
      </c>
      <c r="X123" s="346"/>
      <c r="Y123" s="346"/>
      <c r="Z123" s="358" t="s">
        <v>5287</v>
      </c>
      <c r="AA123" s="396" t="s">
        <v>5015</v>
      </c>
      <c r="AB123" s="396"/>
      <c r="AC123" s="346"/>
      <c r="AD123" s="346"/>
      <c r="AE123" s="346"/>
      <c r="AF123" s="346"/>
      <c r="AG123" s="346"/>
      <c r="AH123" s="346"/>
    </row>
    <row r="124">
      <c r="A124" s="402" t="s">
        <v>5288</v>
      </c>
      <c r="B124" s="399" t="s">
        <v>5289</v>
      </c>
      <c r="C124" s="356">
        <v>2016.0</v>
      </c>
      <c r="D124" s="411">
        <v>566706.0</v>
      </c>
      <c r="E124" s="405" t="s">
        <v>5263</v>
      </c>
      <c r="F124" s="405"/>
      <c r="G124" s="406" t="s">
        <v>5290</v>
      </c>
      <c r="H124" s="356" t="s">
        <v>5252</v>
      </c>
      <c r="I124" s="399" t="s">
        <v>5291</v>
      </c>
      <c r="J124" s="346"/>
      <c r="K124" s="346"/>
      <c r="L124" s="356" t="s">
        <v>2193</v>
      </c>
      <c r="M124" s="346"/>
      <c r="N124" s="406" t="s">
        <v>5266</v>
      </c>
      <c r="O124" s="399" t="s">
        <v>5292</v>
      </c>
      <c r="P124" s="346"/>
      <c r="Q124" s="346"/>
      <c r="R124" s="346"/>
      <c r="S124" s="399" t="s">
        <v>5293</v>
      </c>
      <c r="T124" s="346"/>
      <c r="U124" s="401" t="s">
        <v>5294</v>
      </c>
      <c r="V124" s="345" t="s">
        <v>4830</v>
      </c>
      <c r="W124" s="399" t="s">
        <v>5295</v>
      </c>
      <c r="X124" s="367" t="s">
        <v>5296</v>
      </c>
      <c r="Y124" s="346"/>
      <c r="Z124" s="399" t="s">
        <v>5297</v>
      </c>
      <c r="AA124" s="396" t="s">
        <v>5015</v>
      </c>
      <c r="AB124" s="396"/>
      <c r="AC124" s="346"/>
      <c r="AD124" s="346"/>
      <c r="AE124" s="346"/>
      <c r="AF124" s="346"/>
      <c r="AG124" s="346"/>
      <c r="AH124" s="346"/>
    </row>
    <row r="125">
      <c r="A125" s="402" t="s">
        <v>5298</v>
      </c>
      <c r="B125" s="399" t="s">
        <v>5299</v>
      </c>
      <c r="C125" s="399">
        <v>2021.0</v>
      </c>
      <c r="D125" s="399" t="s">
        <v>5015</v>
      </c>
      <c r="E125" s="346"/>
      <c r="F125" s="346"/>
      <c r="G125" s="346"/>
      <c r="H125" s="346"/>
      <c r="I125" s="399" t="s">
        <v>5300</v>
      </c>
      <c r="J125" s="346"/>
      <c r="K125" s="346"/>
      <c r="L125" s="356" t="s">
        <v>2193</v>
      </c>
      <c r="M125" s="346"/>
      <c r="N125" s="406" t="s">
        <v>5266</v>
      </c>
      <c r="O125" s="337" t="s">
        <v>50</v>
      </c>
      <c r="P125" s="346"/>
      <c r="Q125" s="346"/>
      <c r="R125" s="346"/>
      <c r="S125" s="346"/>
      <c r="T125" s="346"/>
      <c r="U125" s="346"/>
      <c r="V125" s="399" t="s">
        <v>4824</v>
      </c>
      <c r="W125" s="346"/>
      <c r="X125" s="346"/>
      <c r="Y125" s="346"/>
      <c r="Z125" s="346"/>
      <c r="AA125" s="340" t="s">
        <v>5015</v>
      </c>
      <c r="AB125" s="346"/>
      <c r="AC125" s="346"/>
      <c r="AD125" s="346"/>
      <c r="AE125" s="346"/>
      <c r="AF125" s="346"/>
      <c r="AG125" s="346"/>
      <c r="AH125" s="346"/>
    </row>
    <row r="126">
      <c r="A126" s="398" t="s">
        <v>5301</v>
      </c>
      <c r="B126" s="399" t="s">
        <v>5302</v>
      </c>
      <c r="C126" s="412">
        <v>2010.0</v>
      </c>
      <c r="D126" s="404">
        <v>1106232.0</v>
      </c>
      <c r="E126" s="405" t="s">
        <v>5263</v>
      </c>
      <c r="F126" s="405"/>
      <c r="G126" s="413">
        <v>44853.0</v>
      </c>
      <c r="H126" s="346"/>
      <c r="I126" s="399" t="s">
        <v>5303</v>
      </c>
      <c r="J126" s="346"/>
      <c r="K126" s="346"/>
      <c r="L126" s="356" t="s">
        <v>2193</v>
      </c>
      <c r="M126" s="346"/>
      <c r="N126" s="406" t="s">
        <v>5266</v>
      </c>
      <c r="O126" s="346" t="s">
        <v>227</v>
      </c>
      <c r="P126" s="346"/>
      <c r="Q126" s="346"/>
      <c r="R126" s="346"/>
      <c r="S126" s="356" t="s">
        <v>5304</v>
      </c>
      <c r="T126" s="346"/>
      <c r="U126" s="410" t="s">
        <v>5305</v>
      </c>
      <c r="V126" s="345" t="s">
        <v>4830</v>
      </c>
      <c r="W126" s="399" t="s">
        <v>5306</v>
      </c>
      <c r="X126" s="399" t="s">
        <v>5307</v>
      </c>
      <c r="Y126" s="346"/>
      <c r="Z126" s="399" t="s">
        <v>5308</v>
      </c>
      <c r="AA126" s="404">
        <v>6279577.0</v>
      </c>
      <c r="AC126" s="346"/>
      <c r="AD126" s="346"/>
      <c r="AE126" s="346"/>
      <c r="AF126" s="346"/>
      <c r="AG126" s="346"/>
      <c r="AH126" s="346"/>
    </row>
    <row r="127">
      <c r="A127" s="398" t="s">
        <v>5309</v>
      </c>
      <c r="B127" s="403" t="s">
        <v>5310</v>
      </c>
      <c r="C127" s="399">
        <v>2019.0</v>
      </c>
      <c r="D127" s="404">
        <v>14130.0</v>
      </c>
      <c r="E127" s="405" t="s">
        <v>5263</v>
      </c>
      <c r="F127" s="405"/>
      <c r="G127" s="399" t="s">
        <v>5311</v>
      </c>
      <c r="H127" s="346"/>
      <c r="I127" s="412" t="s">
        <v>5312</v>
      </c>
      <c r="J127" s="346"/>
      <c r="K127" s="346"/>
      <c r="L127" s="356" t="s">
        <v>2193</v>
      </c>
      <c r="M127" s="399" t="s">
        <v>5313</v>
      </c>
      <c r="N127" s="406" t="s">
        <v>5314</v>
      </c>
      <c r="O127" s="399" t="s">
        <v>5315</v>
      </c>
      <c r="P127" s="346"/>
      <c r="Q127" s="346"/>
      <c r="R127" s="346"/>
      <c r="S127" s="399" t="s">
        <v>5316</v>
      </c>
      <c r="T127" s="346"/>
      <c r="U127" s="410" t="s">
        <v>5317</v>
      </c>
      <c r="V127" s="345" t="s">
        <v>4830</v>
      </c>
      <c r="W127" s="356" t="s">
        <v>5318</v>
      </c>
      <c r="X127" s="399" t="s">
        <v>5319</v>
      </c>
      <c r="Y127" s="346"/>
      <c r="Z127" s="399" t="s">
        <v>5320</v>
      </c>
      <c r="AA127" s="396" t="s">
        <v>5015</v>
      </c>
      <c r="AB127" s="396"/>
      <c r="AC127" s="346"/>
      <c r="AD127" s="346"/>
      <c r="AE127" s="346"/>
      <c r="AF127" s="346"/>
      <c r="AG127" s="346"/>
      <c r="AH127" s="346"/>
    </row>
    <row r="128">
      <c r="A128" s="402" t="s">
        <v>5321</v>
      </c>
      <c r="B128" s="399" t="s">
        <v>5322</v>
      </c>
      <c r="C128" s="399">
        <v>1987.0</v>
      </c>
      <c r="D128" s="404">
        <v>3.8549235E7</v>
      </c>
      <c r="E128" s="405" t="s">
        <v>5263</v>
      </c>
      <c r="F128" s="405"/>
      <c r="G128" s="406" t="s">
        <v>5075</v>
      </c>
      <c r="H128" s="346"/>
      <c r="I128" s="399" t="s">
        <v>5323</v>
      </c>
      <c r="J128" s="346"/>
      <c r="K128" s="346"/>
      <c r="L128" s="356" t="s">
        <v>2193</v>
      </c>
      <c r="M128" s="346"/>
      <c r="N128" s="406" t="s">
        <v>5314</v>
      </c>
      <c r="O128" s="346" t="s">
        <v>227</v>
      </c>
      <c r="P128" s="346"/>
      <c r="Q128" s="346"/>
      <c r="R128" s="346"/>
      <c r="S128" s="399" t="s">
        <v>5324</v>
      </c>
      <c r="T128" s="346"/>
      <c r="U128" s="410" t="s">
        <v>5325</v>
      </c>
      <c r="V128" s="345" t="s">
        <v>4830</v>
      </c>
      <c r="W128" s="346"/>
      <c r="X128" s="346"/>
      <c r="Y128" s="346"/>
      <c r="Z128" s="346"/>
      <c r="AA128" s="404">
        <v>147211.0</v>
      </c>
      <c r="AC128" s="346"/>
      <c r="AD128" s="346"/>
      <c r="AE128" s="346"/>
      <c r="AF128" s="346"/>
      <c r="AG128" s="346"/>
      <c r="AH128" s="346"/>
    </row>
    <row r="129">
      <c r="A129" s="398" t="s">
        <v>5326</v>
      </c>
      <c r="B129" s="399" t="s">
        <v>5327</v>
      </c>
      <c r="C129" s="399">
        <v>1994.0</v>
      </c>
      <c r="D129" s="404">
        <v>662652.0</v>
      </c>
      <c r="E129" s="405" t="s">
        <v>5263</v>
      </c>
      <c r="F129" s="346"/>
      <c r="G129" s="406" t="s">
        <v>5075</v>
      </c>
      <c r="H129" s="346"/>
      <c r="I129" s="399" t="s">
        <v>5328</v>
      </c>
      <c r="J129" s="346"/>
      <c r="K129" s="346"/>
      <c r="L129" s="356" t="s">
        <v>2193</v>
      </c>
      <c r="M129" s="346"/>
      <c r="N129" s="399" t="s">
        <v>5329</v>
      </c>
      <c r="O129" s="346" t="s">
        <v>1245</v>
      </c>
      <c r="P129" s="346"/>
      <c r="Q129" s="346"/>
      <c r="R129" s="346"/>
      <c r="S129" s="399" t="s">
        <v>5330</v>
      </c>
      <c r="T129" s="346"/>
      <c r="U129" s="410" t="s">
        <v>5331</v>
      </c>
      <c r="V129" s="346"/>
      <c r="W129" s="414" t="s">
        <v>5332</v>
      </c>
      <c r="X129" s="399" t="s">
        <v>5333</v>
      </c>
      <c r="Y129" s="346"/>
      <c r="Z129" s="399" t="s">
        <v>5334</v>
      </c>
      <c r="AA129" s="404">
        <v>3639264.0</v>
      </c>
      <c r="AB129" s="346"/>
      <c r="AC129" s="346"/>
      <c r="AD129" s="346"/>
      <c r="AE129" s="346"/>
      <c r="AF129" s="346"/>
      <c r="AG129" s="346"/>
      <c r="AH129" s="346"/>
    </row>
    <row r="130">
      <c r="A130" s="398" t="s">
        <v>5335</v>
      </c>
      <c r="B130" s="399" t="s">
        <v>5336</v>
      </c>
      <c r="C130" s="399">
        <v>1981.0</v>
      </c>
      <c r="D130" s="404">
        <v>321645.0</v>
      </c>
      <c r="E130" s="405" t="s">
        <v>5263</v>
      </c>
      <c r="F130" s="346"/>
      <c r="G130" s="406" t="s">
        <v>5075</v>
      </c>
      <c r="H130" s="399"/>
      <c r="I130" s="399" t="s">
        <v>5337</v>
      </c>
      <c r="J130" s="346"/>
      <c r="K130" s="346"/>
      <c r="L130" s="356" t="s">
        <v>2193</v>
      </c>
      <c r="M130" s="399" t="s">
        <v>5338</v>
      </c>
      <c r="N130" s="399" t="s">
        <v>5266</v>
      </c>
      <c r="O130" s="346" t="s">
        <v>227</v>
      </c>
      <c r="P130" s="346"/>
      <c r="Q130" s="346"/>
      <c r="R130" s="346"/>
      <c r="S130" s="399" t="s">
        <v>5339</v>
      </c>
      <c r="T130" s="346"/>
      <c r="U130" s="410" t="s">
        <v>5340</v>
      </c>
      <c r="V130" s="346"/>
      <c r="W130" s="346"/>
      <c r="X130" s="346"/>
      <c r="Y130" s="346"/>
      <c r="Z130" s="346"/>
      <c r="AA130" s="399" t="s">
        <v>5015</v>
      </c>
      <c r="AB130" s="346"/>
      <c r="AC130" s="346"/>
      <c r="AD130" s="346"/>
      <c r="AE130" s="346"/>
      <c r="AF130" s="346"/>
      <c r="AG130" s="346"/>
      <c r="AH130" s="346"/>
    </row>
    <row r="131">
      <c r="A131" s="398" t="s">
        <v>5341</v>
      </c>
      <c r="B131" s="399" t="s">
        <v>5342</v>
      </c>
      <c r="C131" s="399">
        <v>1969.0</v>
      </c>
      <c r="D131" s="404">
        <v>2.9658285E7</v>
      </c>
      <c r="E131" s="405" t="s">
        <v>5263</v>
      </c>
      <c r="F131" s="346"/>
      <c r="G131" s="406" t="s">
        <v>5281</v>
      </c>
      <c r="H131" s="346"/>
      <c r="I131" s="415" t="s">
        <v>5343</v>
      </c>
      <c r="J131" s="346"/>
      <c r="K131" s="346"/>
      <c r="L131" s="356" t="s">
        <v>2193</v>
      </c>
      <c r="M131" s="346"/>
      <c r="N131" s="399" t="s">
        <v>5314</v>
      </c>
      <c r="O131" s="346" t="s">
        <v>227</v>
      </c>
      <c r="P131" s="346"/>
      <c r="Q131" s="346"/>
      <c r="R131" s="346"/>
      <c r="S131" s="399" t="s">
        <v>5344</v>
      </c>
      <c r="T131" s="346"/>
      <c r="U131" s="410" t="s">
        <v>5345</v>
      </c>
      <c r="V131" s="346"/>
      <c r="W131" s="399" t="s">
        <v>5346</v>
      </c>
      <c r="X131" s="399" t="s">
        <v>5347</v>
      </c>
      <c r="Y131" s="346"/>
      <c r="Z131" s="399" t="s">
        <v>5348</v>
      </c>
      <c r="AA131" s="404">
        <v>773807.0</v>
      </c>
      <c r="AB131" s="346"/>
      <c r="AC131" s="346"/>
      <c r="AD131" s="346"/>
      <c r="AE131" s="346"/>
      <c r="AF131" s="346"/>
      <c r="AG131" s="346"/>
      <c r="AH131" s="346"/>
    </row>
    <row r="132">
      <c r="A132" s="398" t="s">
        <v>5349</v>
      </c>
      <c r="B132" s="399" t="s">
        <v>5350</v>
      </c>
      <c r="C132" s="399">
        <v>1980.0</v>
      </c>
      <c r="D132" s="404">
        <v>684261.0</v>
      </c>
      <c r="E132" s="405" t="s">
        <v>5263</v>
      </c>
      <c r="F132" s="346"/>
      <c r="G132" s="413">
        <v>44853.0</v>
      </c>
      <c r="H132" s="346"/>
      <c r="I132" s="399" t="s">
        <v>5351</v>
      </c>
      <c r="J132" s="346"/>
      <c r="K132" s="346"/>
      <c r="L132" s="356" t="s">
        <v>2193</v>
      </c>
      <c r="M132" s="399" t="s">
        <v>5352</v>
      </c>
      <c r="N132" s="399" t="s">
        <v>5266</v>
      </c>
      <c r="O132" s="399" t="s">
        <v>130</v>
      </c>
      <c r="P132" s="346"/>
      <c r="Q132" s="346"/>
      <c r="R132" s="346"/>
      <c r="S132" s="416" t="s">
        <v>5353</v>
      </c>
      <c r="T132" s="346"/>
      <c r="U132" s="417" t="s">
        <v>5354</v>
      </c>
      <c r="V132" s="346"/>
      <c r="W132" s="399" t="s">
        <v>5355</v>
      </c>
      <c r="X132" s="346"/>
      <c r="Y132" s="346"/>
      <c r="Z132" s="399" t="s">
        <v>5356</v>
      </c>
      <c r="AA132" s="399" t="s">
        <v>5015</v>
      </c>
      <c r="AB132" s="346"/>
      <c r="AC132" s="346"/>
      <c r="AD132" s="346"/>
      <c r="AE132" s="346"/>
      <c r="AF132" s="346"/>
      <c r="AG132" s="346"/>
      <c r="AH132" s="346"/>
    </row>
    <row r="133">
      <c r="A133" s="398" t="s">
        <v>5357</v>
      </c>
      <c r="B133" s="399" t="s">
        <v>5358</v>
      </c>
      <c r="C133" s="399">
        <v>2009.0</v>
      </c>
      <c r="D133" s="404">
        <v>1516903.0</v>
      </c>
      <c r="E133" s="405" t="s">
        <v>5263</v>
      </c>
      <c r="F133" s="346"/>
      <c r="G133" s="413">
        <v>44853.0</v>
      </c>
      <c r="H133" s="346"/>
      <c r="I133" s="399" t="s">
        <v>5359</v>
      </c>
      <c r="J133" s="346"/>
      <c r="K133" s="346"/>
      <c r="L133" s="356" t="s">
        <v>2193</v>
      </c>
      <c r="M133" s="346"/>
      <c r="N133" s="399" t="s">
        <v>5314</v>
      </c>
      <c r="O133" s="399" t="s">
        <v>5360</v>
      </c>
      <c r="P133" s="346"/>
      <c r="Q133" s="346"/>
      <c r="R133" s="346"/>
      <c r="S133" s="399" t="s">
        <v>5361</v>
      </c>
      <c r="T133" s="346"/>
      <c r="U133" s="410" t="s">
        <v>5362</v>
      </c>
      <c r="V133" s="346"/>
      <c r="W133" s="346"/>
      <c r="X133" s="346"/>
      <c r="Y133" s="346"/>
      <c r="Z133" s="346"/>
      <c r="AA133" s="404">
        <v>1.6222985E7</v>
      </c>
      <c r="AB133" s="346"/>
      <c r="AC133" s="346"/>
      <c r="AD133" s="346"/>
      <c r="AE133" s="346"/>
      <c r="AF133" s="346"/>
      <c r="AG133" s="346"/>
      <c r="AH133" s="346"/>
    </row>
    <row r="134">
      <c r="A134" s="418" t="s">
        <v>5363</v>
      </c>
      <c r="B134" s="399" t="s">
        <v>5364</v>
      </c>
      <c r="C134" s="399">
        <v>2014.0</v>
      </c>
      <c r="D134" s="404">
        <v>460893.0</v>
      </c>
      <c r="E134" s="405" t="s">
        <v>5263</v>
      </c>
      <c r="F134" s="346"/>
      <c r="G134" s="413">
        <v>44853.0</v>
      </c>
      <c r="H134" s="346"/>
      <c r="I134" s="399" t="s">
        <v>5365</v>
      </c>
      <c r="J134" s="346"/>
      <c r="K134" s="346"/>
      <c r="L134" s="356" t="s">
        <v>2193</v>
      </c>
      <c r="M134" s="346"/>
      <c r="N134" s="399" t="s">
        <v>5266</v>
      </c>
      <c r="O134" s="399" t="s">
        <v>5366</v>
      </c>
      <c r="P134" s="346"/>
      <c r="Q134" s="346"/>
      <c r="R134" s="346"/>
      <c r="S134" s="399" t="s">
        <v>5367</v>
      </c>
      <c r="T134" s="346"/>
      <c r="U134" s="410" t="s">
        <v>5368</v>
      </c>
      <c r="V134" s="346"/>
      <c r="W134" s="399" t="s">
        <v>5369</v>
      </c>
      <c r="X134" s="346"/>
      <c r="Y134" s="346"/>
      <c r="Z134" s="399" t="s">
        <v>5370</v>
      </c>
      <c r="AA134" s="404">
        <v>662755.0</v>
      </c>
      <c r="AB134" s="346"/>
      <c r="AC134" s="346"/>
      <c r="AD134" s="346"/>
      <c r="AE134" s="346"/>
      <c r="AF134" s="346"/>
      <c r="AG134" s="346"/>
      <c r="AH134" s="346"/>
    </row>
    <row r="135">
      <c r="A135" s="398" t="s">
        <v>5371</v>
      </c>
      <c r="B135" s="399" t="s">
        <v>5372</v>
      </c>
      <c r="C135" s="399">
        <v>1978.0</v>
      </c>
      <c r="D135" s="404">
        <v>3761318.0</v>
      </c>
      <c r="E135" s="405" t="s">
        <v>5263</v>
      </c>
      <c r="F135" s="346"/>
      <c r="G135" s="413">
        <v>44854.0</v>
      </c>
      <c r="H135" s="346"/>
      <c r="I135" s="399" t="s">
        <v>5373</v>
      </c>
      <c r="J135" s="346"/>
      <c r="K135" s="346"/>
      <c r="L135" s="356" t="s">
        <v>2193</v>
      </c>
      <c r="M135" s="346"/>
      <c r="N135" s="399" t="s">
        <v>5266</v>
      </c>
      <c r="O135" s="399" t="s">
        <v>5360</v>
      </c>
      <c r="P135" s="346"/>
      <c r="Q135" s="346"/>
      <c r="R135" s="346"/>
      <c r="S135" s="399" t="s">
        <v>5374</v>
      </c>
      <c r="T135" s="346"/>
      <c r="U135" s="410" t="s">
        <v>5375</v>
      </c>
      <c r="V135" s="346"/>
      <c r="W135" s="399" t="s">
        <v>5376</v>
      </c>
      <c r="X135" s="419" t="s">
        <v>5377</v>
      </c>
      <c r="Y135" s="346"/>
      <c r="Z135" s="399" t="s">
        <v>5378</v>
      </c>
      <c r="AA135" s="404">
        <v>9027669.0</v>
      </c>
      <c r="AB135" s="346"/>
      <c r="AC135" s="346"/>
      <c r="AD135" s="346"/>
      <c r="AE135" s="346"/>
      <c r="AF135" s="346"/>
      <c r="AG135" s="346"/>
      <c r="AH135" s="346"/>
    </row>
    <row r="136">
      <c r="A136" s="398" t="s">
        <v>5379</v>
      </c>
      <c r="B136" s="399" t="s">
        <v>5380</v>
      </c>
      <c r="C136" s="399">
        <v>1979.0</v>
      </c>
      <c r="D136" s="404">
        <v>778899.0</v>
      </c>
      <c r="E136" s="405" t="s">
        <v>5263</v>
      </c>
      <c r="F136" s="346"/>
      <c r="G136" s="413">
        <v>44853.0</v>
      </c>
      <c r="H136" s="346"/>
      <c r="I136" s="399" t="s">
        <v>5381</v>
      </c>
      <c r="J136" s="346"/>
      <c r="K136" s="346"/>
      <c r="L136" s="356" t="s">
        <v>2193</v>
      </c>
      <c r="M136" s="399" t="s">
        <v>5382</v>
      </c>
      <c r="N136" s="399" t="s">
        <v>5266</v>
      </c>
      <c r="O136" s="399" t="s">
        <v>1076</v>
      </c>
      <c r="P136" s="346"/>
      <c r="Q136" s="346"/>
      <c r="R136" s="346"/>
      <c r="S136" s="399" t="s">
        <v>5383</v>
      </c>
      <c r="T136" s="346"/>
      <c r="U136" s="410" t="s">
        <v>5384</v>
      </c>
      <c r="V136" s="346"/>
      <c r="W136" s="346"/>
      <c r="X136" s="346"/>
      <c r="Y136" s="346"/>
      <c r="Z136" s="346"/>
      <c r="AA136" s="404">
        <v>1.4634333E7</v>
      </c>
      <c r="AB136" s="346"/>
      <c r="AC136" s="346"/>
      <c r="AD136" s="346"/>
      <c r="AE136" s="346"/>
      <c r="AF136" s="346"/>
      <c r="AG136" s="346"/>
      <c r="AH136" s="346"/>
    </row>
    <row r="137">
      <c r="A137" s="420" t="s">
        <v>5385</v>
      </c>
      <c r="B137" s="421" t="s">
        <v>5386</v>
      </c>
      <c r="C137" s="422">
        <v>2001.0</v>
      </c>
      <c r="D137" s="404">
        <v>840387.0</v>
      </c>
      <c r="E137" s="405" t="s">
        <v>5263</v>
      </c>
      <c r="F137" s="346"/>
      <c r="G137" s="413">
        <v>44854.0</v>
      </c>
      <c r="H137" s="346"/>
      <c r="I137" s="399" t="s">
        <v>5387</v>
      </c>
      <c r="J137" s="346"/>
      <c r="K137" s="346"/>
      <c r="L137" s="356" t="s">
        <v>2193</v>
      </c>
      <c r="M137" s="399" t="s">
        <v>5388</v>
      </c>
      <c r="N137" s="399" t="s">
        <v>5266</v>
      </c>
      <c r="O137" s="399" t="s">
        <v>5366</v>
      </c>
      <c r="P137" s="346"/>
      <c r="Q137" s="346"/>
      <c r="R137" s="346"/>
      <c r="S137" s="399" t="s">
        <v>5389</v>
      </c>
      <c r="T137" s="346"/>
      <c r="U137" s="410" t="s">
        <v>5390</v>
      </c>
      <c r="V137" s="346"/>
      <c r="W137" s="399" t="s">
        <v>5391</v>
      </c>
      <c r="X137" s="399" t="s">
        <v>5392</v>
      </c>
      <c r="Y137" s="346"/>
      <c r="Z137" s="399" t="s">
        <v>5393</v>
      </c>
      <c r="AA137" s="404">
        <v>1.8145046E7</v>
      </c>
      <c r="AB137" s="346"/>
      <c r="AC137" s="346"/>
      <c r="AD137" s="346"/>
      <c r="AE137" s="346"/>
      <c r="AF137" s="346"/>
      <c r="AG137" s="346"/>
      <c r="AH137" s="346"/>
    </row>
    <row r="138">
      <c r="A138" s="398" t="s">
        <v>5394</v>
      </c>
      <c r="B138" s="399" t="s">
        <v>5395</v>
      </c>
      <c r="C138" s="399">
        <v>1954.0</v>
      </c>
      <c r="D138" s="399" t="s">
        <v>5015</v>
      </c>
      <c r="E138" s="346"/>
      <c r="F138" s="346"/>
      <c r="G138" s="413">
        <v>44853.0</v>
      </c>
      <c r="H138" s="346"/>
      <c r="I138" s="399" t="s">
        <v>5396</v>
      </c>
      <c r="J138" s="346"/>
      <c r="K138" s="346"/>
      <c r="L138" s="356" t="s">
        <v>2193</v>
      </c>
      <c r="M138" s="346"/>
      <c r="N138" s="399" t="s">
        <v>5266</v>
      </c>
      <c r="O138" s="423" t="s">
        <v>5366</v>
      </c>
      <c r="P138" s="346"/>
      <c r="Q138" s="346"/>
      <c r="R138" s="346"/>
      <c r="S138" s="399" t="s">
        <v>5397</v>
      </c>
      <c r="T138" s="346"/>
      <c r="U138" s="410" t="s">
        <v>5398</v>
      </c>
      <c r="V138" s="346"/>
      <c r="W138" s="399" t="s">
        <v>5399</v>
      </c>
      <c r="X138" s="346"/>
      <c r="Y138" s="346"/>
      <c r="Z138" s="399" t="s">
        <v>5400</v>
      </c>
      <c r="AA138" s="404">
        <v>1.8363608E7</v>
      </c>
      <c r="AB138" s="346"/>
      <c r="AC138" s="346"/>
      <c r="AD138" s="346"/>
      <c r="AE138" s="346"/>
      <c r="AF138" s="346"/>
      <c r="AG138" s="346"/>
      <c r="AH138" s="346"/>
    </row>
    <row r="139">
      <c r="A139" s="424"/>
      <c r="B139" s="346"/>
      <c r="C139" s="346"/>
      <c r="D139" s="346"/>
      <c r="E139" s="346"/>
      <c r="F139" s="346"/>
      <c r="G139" s="346"/>
      <c r="H139" s="346"/>
      <c r="I139" s="346"/>
      <c r="J139" s="346"/>
      <c r="K139" s="346"/>
      <c r="L139" s="346"/>
      <c r="M139" s="346"/>
      <c r="N139" s="346"/>
      <c r="O139" s="346"/>
      <c r="P139" s="346"/>
      <c r="Q139" s="346"/>
      <c r="R139" s="346"/>
      <c r="S139" s="346"/>
      <c r="T139" s="346"/>
      <c r="U139" s="346"/>
      <c r="V139" s="346"/>
      <c r="W139" s="346"/>
      <c r="X139" s="346"/>
      <c r="Y139" s="346"/>
      <c r="Z139" s="346"/>
      <c r="AA139" s="346"/>
      <c r="AB139" s="346"/>
      <c r="AC139" s="346"/>
      <c r="AD139" s="346"/>
      <c r="AE139" s="346"/>
      <c r="AF139" s="346"/>
      <c r="AG139" s="346"/>
      <c r="AH139" s="346"/>
    </row>
    <row r="140">
      <c r="A140" s="424"/>
      <c r="B140" s="346"/>
      <c r="C140" s="346"/>
      <c r="D140" s="346"/>
      <c r="E140" s="346"/>
      <c r="F140" s="346"/>
      <c r="G140" s="346"/>
      <c r="H140" s="346"/>
      <c r="I140" s="346"/>
      <c r="J140" s="346"/>
      <c r="K140" s="346"/>
      <c r="L140" s="346"/>
      <c r="M140" s="346"/>
      <c r="N140" s="346"/>
      <c r="O140" s="346"/>
      <c r="P140" s="346"/>
      <c r="Q140" s="346"/>
      <c r="R140" s="346"/>
      <c r="S140" s="346"/>
      <c r="T140" s="346"/>
      <c r="U140" s="346"/>
      <c r="V140" s="346"/>
      <c r="W140" s="346"/>
      <c r="X140" s="346"/>
      <c r="Y140" s="346"/>
      <c r="Z140" s="346"/>
      <c r="AA140" s="346"/>
      <c r="AB140" s="346"/>
      <c r="AC140" s="346"/>
      <c r="AD140" s="346"/>
      <c r="AE140" s="346"/>
      <c r="AF140" s="346"/>
      <c r="AG140" s="346"/>
      <c r="AH140" s="346"/>
    </row>
    <row r="141">
      <c r="A141" s="424"/>
      <c r="B141" s="346"/>
      <c r="C141" s="346"/>
      <c r="D141" s="346"/>
      <c r="E141" s="346"/>
      <c r="F141" s="346"/>
      <c r="G141" s="346"/>
      <c r="H141" s="346"/>
      <c r="I141" s="346"/>
      <c r="J141" s="346"/>
      <c r="K141" s="346"/>
      <c r="L141" s="346"/>
      <c r="M141" s="346"/>
      <c r="N141" s="346"/>
      <c r="O141" s="346"/>
      <c r="P141" s="346"/>
      <c r="Q141" s="346"/>
      <c r="R141" s="346"/>
      <c r="S141" s="346"/>
      <c r="T141" s="346"/>
      <c r="U141" s="346"/>
      <c r="V141" s="346"/>
      <c r="W141" s="346"/>
      <c r="X141" s="346"/>
      <c r="Y141" s="346"/>
      <c r="Z141" s="346"/>
      <c r="AA141" s="346"/>
      <c r="AB141" s="346"/>
      <c r="AC141" s="346"/>
      <c r="AD141" s="346"/>
      <c r="AE141" s="346"/>
      <c r="AF141" s="346"/>
      <c r="AG141" s="346"/>
      <c r="AH141" s="346"/>
    </row>
    <row r="142">
      <c r="A142" s="424"/>
      <c r="B142" s="346"/>
      <c r="C142" s="346"/>
      <c r="D142" s="346"/>
      <c r="E142" s="346"/>
      <c r="F142" s="346"/>
      <c r="G142" s="346"/>
      <c r="H142" s="346"/>
      <c r="I142" s="346"/>
      <c r="J142" s="346"/>
      <c r="K142" s="346"/>
      <c r="L142" s="346"/>
      <c r="M142" s="346"/>
      <c r="N142" s="346"/>
      <c r="O142" s="346"/>
      <c r="P142" s="346"/>
      <c r="Q142" s="346"/>
      <c r="R142" s="346"/>
      <c r="S142" s="346"/>
      <c r="T142" s="346"/>
      <c r="U142" s="346"/>
      <c r="V142" s="346"/>
      <c r="W142" s="346"/>
      <c r="X142" s="346"/>
      <c r="Y142" s="346"/>
      <c r="Z142" s="346"/>
      <c r="AA142" s="346"/>
      <c r="AB142" s="346"/>
      <c r="AC142" s="346"/>
      <c r="AD142" s="346"/>
      <c r="AE142" s="346"/>
      <c r="AF142" s="346"/>
      <c r="AG142" s="346"/>
      <c r="AH142" s="346"/>
    </row>
    <row r="143">
      <c r="A143" s="424"/>
      <c r="B143" s="346"/>
      <c r="C143" s="346"/>
      <c r="D143" s="346"/>
      <c r="E143" s="346"/>
      <c r="F143" s="346"/>
      <c r="G143" s="346"/>
      <c r="H143" s="346"/>
      <c r="I143" s="346"/>
      <c r="J143" s="346"/>
      <c r="K143" s="346"/>
      <c r="L143" s="346"/>
      <c r="M143" s="346"/>
      <c r="N143" s="346"/>
      <c r="O143" s="346"/>
      <c r="P143" s="346"/>
      <c r="Q143" s="346"/>
      <c r="R143" s="346"/>
      <c r="S143" s="346"/>
      <c r="T143" s="346"/>
      <c r="U143" s="346"/>
      <c r="V143" s="346"/>
      <c r="W143" s="346"/>
      <c r="X143" s="346"/>
      <c r="Y143" s="346"/>
      <c r="Z143" s="346"/>
      <c r="AA143" s="346"/>
      <c r="AB143" s="346"/>
      <c r="AC143" s="346"/>
      <c r="AD143" s="346"/>
      <c r="AE143" s="346"/>
      <c r="AF143" s="346"/>
      <c r="AG143" s="346"/>
      <c r="AH143" s="346"/>
    </row>
    <row r="144">
      <c r="A144" s="424"/>
      <c r="B144" s="346"/>
      <c r="C144" s="346"/>
      <c r="D144" s="346"/>
      <c r="E144" s="346"/>
      <c r="F144" s="346"/>
      <c r="G144" s="346"/>
      <c r="H144" s="346"/>
      <c r="I144" s="346"/>
      <c r="J144" s="346"/>
      <c r="K144" s="346"/>
      <c r="L144" s="346"/>
      <c r="M144" s="346"/>
      <c r="N144" s="346"/>
      <c r="O144" s="346"/>
      <c r="P144" s="346"/>
      <c r="Q144" s="346"/>
      <c r="R144" s="346"/>
      <c r="S144" s="346"/>
      <c r="T144" s="346"/>
      <c r="U144" s="346"/>
      <c r="V144" s="346"/>
      <c r="W144" s="346"/>
      <c r="X144" s="346"/>
      <c r="Y144" s="346"/>
      <c r="Z144" s="346"/>
      <c r="AA144" s="346"/>
      <c r="AB144" s="346"/>
      <c r="AC144" s="346"/>
      <c r="AD144" s="346"/>
      <c r="AE144" s="346"/>
      <c r="AF144" s="346"/>
      <c r="AG144" s="346"/>
      <c r="AH144" s="346"/>
    </row>
    <row r="145">
      <c r="A145" s="424"/>
      <c r="B145" s="346"/>
      <c r="C145" s="346"/>
      <c r="D145" s="346"/>
      <c r="E145" s="346"/>
      <c r="F145" s="346"/>
      <c r="G145" s="346"/>
      <c r="H145" s="346"/>
      <c r="I145" s="346"/>
      <c r="J145" s="346"/>
      <c r="K145" s="346"/>
      <c r="L145" s="346"/>
      <c r="M145" s="346"/>
      <c r="N145" s="346"/>
      <c r="O145" s="346"/>
      <c r="P145" s="346"/>
      <c r="Q145" s="346"/>
      <c r="R145" s="346"/>
      <c r="S145" s="346"/>
      <c r="T145" s="346"/>
      <c r="U145" s="346"/>
      <c r="V145" s="346"/>
      <c r="W145" s="346"/>
      <c r="X145" s="346"/>
      <c r="Y145" s="346"/>
      <c r="Z145" s="346"/>
      <c r="AA145" s="346"/>
      <c r="AB145" s="346"/>
      <c r="AC145" s="346"/>
      <c r="AD145" s="346"/>
      <c r="AE145" s="346"/>
      <c r="AF145" s="346"/>
      <c r="AG145" s="346"/>
      <c r="AH145" s="346"/>
    </row>
    <row r="146">
      <c r="A146" s="424"/>
      <c r="B146" s="346"/>
      <c r="C146" s="346"/>
      <c r="D146" s="346"/>
      <c r="E146" s="346"/>
      <c r="F146" s="346"/>
      <c r="G146" s="346"/>
      <c r="H146" s="346"/>
      <c r="I146" s="346"/>
      <c r="J146" s="346"/>
      <c r="K146" s="346"/>
      <c r="L146" s="346"/>
      <c r="M146" s="346"/>
      <c r="N146" s="346"/>
      <c r="O146" s="346"/>
      <c r="P146" s="346"/>
      <c r="Q146" s="346"/>
      <c r="R146" s="346"/>
      <c r="S146" s="346"/>
      <c r="T146" s="346"/>
      <c r="U146" s="346"/>
      <c r="V146" s="346"/>
      <c r="W146" s="346"/>
      <c r="X146" s="346"/>
      <c r="Y146" s="346"/>
      <c r="Z146" s="346"/>
      <c r="AA146" s="346"/>
      <c r="AB146" s="346"/>
      <c r="AC146" s="346"/>
      <c r="AD146" s="346"/>
      <c r="AE146" s="346"/>
      <c r="AF146" s="346"/>
      <c r="AG146" s="346"/>
      <c r="AH146" s="346"/>
    </row>
    <row r="147">
      <c r="A147" s="424"/>
      <c r="B147" s="346"/>
      <c r="C147" s="346"/>
      <c r="D147" s="346"/>
      <c r="E147" s="346"/>
      <c r="F147" s="346"/>
      <c r="G147" s="346"/>
      <c r="H147" s="346"/>
      <c r="I147" s="346"/>
      <c r="J147" s="346"/>
      <c r="K147" s="346"/>
      <c r="L147" s="346"/>
      <c r="M147" s="346"/>
      <c r="N147" s="346"/>
      <c r="O147" s="346"/>
      <c r="P147" s="346"/>
      <c r="Q147" s="346"/>
      <c r="R147" s="346"/>
      <c r="S147" s="346"/>
      <c r="T147" s="346"/>
      <c r="U147" s="346"/>
      <c r="V147" s="346"/>
      <c r="W147" s="346"/>
      <c r="X147" s="346"/>
      <c r="Y147" s="346"/>
      <c r="Z147" s="346"/>
      <c r="AA147" s="346"/>
      <c r="AB147" s="346"/>
      <c r="AC147" s="346"/>
      <c r="AD147" s="346"/>
      <c r="AE147" s="346"/>
      <c r="AF147" s="346"/>
      <c r="AG147" s="346"/>
      <c r="AH147" s="346"/>
    </row>
    <row r="148">
      <c r="A148" s="424"/>
      <c r="B148" s="346"/>
      <c r="C148" s="346"/>
      <c r="D148" s="346"/>
      <c r="E148" s="346"/>
      <c r="F148" s="346"/>
      <c r="G148" s="346"/>
      <c r="H148" s="346"/>
      <c r="I148" s="346"/>
      <c r="J148" s="346"/>
      <c r="K148" s="346"/>
      <c r="L148" s="346"/>
      <c r="M148" s="346"/>
      <c r="N148" s="346"/>
      <c r="O148" s="346"/>
      <c r="P148" s="346"/>
      <c r="Q148" s="346"/>
      <c r="R148" s="346"/>
      <c r="S148" s="346"/>
      <c r="T148" s="346"/>
      <c r="U148" s="346"/>
      <c r="V148" s="346"/>
      <c r="W148" s="346"/>
      <c r="X148" s="346"/>
      <c r="Y148" s="346"/>
      <c r="Z148" s="346"/>
      <c r="AA148" s="346"/>
      <c r="AB148" s="346"/>
      <c r="AC148" s="346"/>
      <c r="AD148" s="346"/>
      <c r="AE148" s="346"/>
      <c r="AF148" s="346"/>
      <c r="AG148" s="346"/>
      <c r="AH148" s="346"/>
    </row>
    <row r="149">
      <c r="A149" s="424"/>
      <c r="B149" s="346"/>
      <c r="C149" s="346"/>
      <c r="D149" s="346"/>
      <c r="E149" s="346"/>
      <c r="F149" s="346"/>
      <c r="G149" s="346"/>
      <c r="H149" s="346"/>
      <c r="I149" s="346"/>
      <c r="J149" s="346"/>
      <c r="K149" s="346"/>
      <c r="L149" s="346"/>
      <c r="M149" s="346"/>
      <c r="N149" s="346"/>
      <c r="O149" s="346"/>
      <c r="P149" s="346"/>
      <c r="Q149" s="346"/>
      <c r="R149" s="346"/>
      <c r="S149" s="346"/>
      <c r="T149" s="346"/>
      <c r="U149" s="346"/>
      <c r="V149" s="346"/>
      <c r="W149" s="346"/>
      <c r="X149" s="346"/>
      <c r="Y149" s="346"/>
      <c r="Z149" s="346"/>
      <c r="AA149" s="346"/>
      <c r="AB149" s="346"/>
      <c r="AC149" s="346"/>
      <c r="AD149" s="346"/>
      <c r="AE149" s="346"/>
      <c r="AF149" s="346"/>
      <c r="AG149" s="346"/>
      <c r="AH149" s="346"/>
    </row>
    <row r="150">
      <c r="A150" s="424"/>
      <c r="B150" s="346"/>
      <c r="C150" s="346"/>
      <c r="D150" s="346"/>
      <c r="E150" s="346"/>
      <c r="F150" s="346"/>
      <c r="G150" s="346"/>
      <c r="H150" s="346"/>
      <c r="I150" s="346"/>
      <c r="J150" s="346"/>
      <c r="K150" s="346"/>
      <c r="L150" s="346"/>
      <c r="M150" s="346"/>
      <c r="N150" s="346"/>
      <c r="O150" s="346"/>
      <c r="P150" s="346"/>
      <c r="Q150" s="346"/>
      <c r="R150" s="346"/>
      <c r="S150" s="346"/>
      <c r="T150" s="346"/>
      <c r="U150" s="346"/>
      <c r="V150" s="346"/>
      <c r="W150" s="346"/>
      <c r="X150" s="346"/>
      <c r="Y150" s="346"/>
      <c r="Z150" s="346"/>
      <c r="AA150" s="346"/>
      <c r="AB150" s="346"/>
      <c r="AC150" s="346"/>
      <c r="AD150" s="346"/>
      <c r="AE150" s="346"/>
      <c r="AF150" s="346"/>
      <c r="AG150" s="346"/>
      <c r="AH150" s="346"/>
    </row>
    <row r="151">
      <c r="A151" s="424"/>
      <c r="B151" s="346"/>
      <c r="C151" s="346"/>
      <c r="D151" s="346"/>
      <c r="E151" s="346"/>
      <c r="F151" s="346"/>
      <c r="G151" s="346"/>
      <c r="H151" s="346"/>
      <c r="I151" s="346"/>
      <c r="J151" s="346"/>
      <c r="K151" s="346"/>
      <c r="L151" s="346"/>
      <c r="M151" s="346"/>
      <c r="N151" s="346"/>
      <c r="O151" s="346"/>
      <c r="P151" s="346"/>
      <c r="Q151" s="346"/>
      <c r="R151" s="346"/>
      <c r="S151" s="346"/>
      <c r="T151" s="346"/>
      <c r="U151" s="346"/>
      <c r="V151" s="346"/>
      <c r="W151" s="346"/>
      <c r="X151" s="346"/>
      <c r="Y151" s="346"/>
      <c r="Z151" s="346"/>
      <c r="AA151" s="346"/>
      <c r="AB151" s="346"/>
      <c r="AC151" s="346"/>
      <c r="AD151" s="346"/>
      <c r="AE151" s="346"/>
      <c r="AF151" s="346"/>
      <c r="AG151" s="346"/>
      <c r="AH151" s="346"/>
    </row>
    <row r="152">
      <c r="A152" s="424"/>
      <c r="B152" s="346"/>
      <c r="C152" s="346"/>
      <c r="D152" s="346"/>
      <c r="E152" s="346"/>
      <c r="F152" s="346"/>
      <c r="G152" s="346"/>
      <c r="H152" s="346"/>
      <c r="I152" s="346"/>
      <c r="J152" s="346"/>
      <c r="K152" s="346"/>
      <c r="L152" s="346"/>
      <c r="M152" s="346"/>
      <c r="N152" s="346"/>
      <c r="O152" s="346"/>
      <c r="P152" s="346"/>
      <c r="Q152" s="346"/>
      <c r="R152" s="346"/>
      <c r="S152" s="346"/>
      <c r="T152" s="346"/>
      <c r="U152" s="346"/>
      <c r="V152" s="346"/>
      <c r="W152" s="346"/>
      <c r="X152" s="346"/>
      <c r="Y152" s="346"/>
      <c r="Z152" s="346"/>
      <c r="AA152" s="346"/>
      <c r="AB152" s="346"/>
      <c r="AC152" s="346"/>
      <c r="AD152" s="346"/>
      <c r="AE152" s="346"/>
      <c r="AF152" s="346"/>
      <c r="AG152" s="346"/>
      <c r="AH152" s="346"/>
    </row>
    <row r="153">
      <c r="A153" s="424"/>
      <c r="B153" s="346"/>
      <c r="C153" s="346"/>
      <c r="D153" s="346"/>
      <c r="E153" s="346"/>
      <c r="F153" s="346"/>
      <c r="G153" s="346"/>
      <c r="H153" s="346"/>
      <c r="I153" s="346"/>
      <c r="J153" s="346"/>
      <c r="K153" s="346"/>
      <c r="L153" s="346"/>
      <c r="M153" s="346"/>
      <c r="N153" s="346"/>
      <c r="O153" s="346"/>
      <c r="P153" s="346"/>
      <c r="Q153" s="346"/>
      <c r="R153" s="346"/>
      <c r="S153" s="346"/>
      <c r="T153" s="346"/>
      <c r="U153" s="346"/>
      <c r="V153" s="346"/>
      <c r="W153" s="346"/>
      <c r="X153" s="346"/>
      <c r="Y153" s="346"/>
      <c r="Z153" s="346"/>
      <c r="AA153" s="346"/>
      <c r="AB153" s="346"/>
      <c r="AC153" s="346"/>
      <c r="AD153" s="346"/>
      <c r="AE153" s="346"/>
      <c r="AF153" s="346"/>
      <c r="AG153" s="346"/>
      <c r="AH153" s="346"/>
    </row>
    <row r="154">
      <c r="A154" s="424"/>
      <c r="B154" s="346"/>
      <c r="C154" s="346"/>
      <c r="D154" s="346"/>
      <c r="E154" s="346"/>
      <c r="F154" s="346"/>
      <c r="G154" s="346"/>
      <c r="H154" s="346"/>
      <c r="I154" s="346"/>
      <c r="J154" s="346"/>
      <c r="K154" s="346"/>
      <c r="L154" s="346"/>
      <c r="M154" s="346"/>
      <c r="N154" s="346"/>
      <c r="O154" s="346"/>
      <c r="P154" s="346"/>
      <c r="Q154" s="346"/>
      <c r="R154" s="346"/>
      <c r="S154" s="346"/>
      <c r="T154" s="346"/>
      <c r="U154" s="346"/>
      <c r="V154" s="346"/>
      <c r="W154" s="346"/>
      <c r="X154" s="346"/>
      <c r="Y154" s="346"/>
      <c r="Z154" s="346"/>
      <c r="AA154" s="346"/>
      <c r="AB154" s="346"/>
      <c r="AC154" s="346"/>
      <c r="AD154" s="346"/>
      <c r="AE154" s="346"/>
      <c r="AF154" s="346"/>
      <c r="AG154" s="346"/>
      <c r="AH154" s="346"/>
    </row>
    <row r="155">
      <c r="A155" s="424"/>
      <c r="B155" s="346"/>
      <c r="C155" s="346"/>
      <c r="D155" s="346"/>
      <c r="E155" s="346"/>
      <c r="F155" s="346"/>
      <c r="G155" s="346"/>
      <c r="H155" s="346"/>
      <c r="I155" s="346"/>
      <c r="J155" s="346"/>
      <c r="K155" s="346"/>
      <c r="L155" s="346"/>
      <c r="M155" s="346"/>
      <c r="N155" s="346"/>
      <c r="O155" s="346"/>
      <c r="P155" s="346"/>
      <c r="Q155" s="346"/>
      <c r="R155" s="346"/>
      <c r="S155" s="346"/>
      <c r="T155" s="346"/>
      <c r="U155" s="346"/>
      <c r="V155" s="346"/>
      <c r="W155" s="346"/>
      <c r="X155" s="346"/>
      <c r="Y155" s="346"/>
      <c r="Z155" s="346"/>
      <c r="AA155" s="346"/>
      <c r="AB155" s="346"/>
      <c r="AC155" s="346"/>
      <c r="AD155" s="346"/>
      <c r="AE155" s="346"/>
      <c r="AF155" s="346"/>
      <c r="AG155" s="346"/>
      <c r="AH155" s="346"/>
    </row>
    <row r="156">
      <c r="A156" s="424"/>
      <c r="B156" s="346"/>
      <c r="C156" s="346"/>
      <c r="D156" s="346"/>
      <c r="E156" s="346"/>
      <c r="F156" s="346"/>
      <c r="G156" s="346"/>
      <c r="H156" s="346"/>
      <c r="I156" s="346"/>
      <c r="J156" s="346"/>
      <c r="K156" s="346"/>
      <c r="L156" s="346"/>
      <c r="M156" s="346"/>
      <c r="N156" s="346"/>
      <c r="O156" s="346"/>
      <c r="P156" s="346"/>
      <c r="Q156" s="346"/>
      <c r="R156" s="346"/>
      <c r="S156" s="346"/>
      <c r="T156" s="346"/>
      <c r="U156" s="346"/>
      <c r="V156" s="346"/>
      <c r="W156" s="346"/>
      <c r="X156" s="346"/>
      <c r="Y156" s="346"/>
      <c r="Z156" s="346"/>
      <c r="AA156" s="346"/>
      <c r="AB156" s="346"/>
      <c r="AC156" s="346"/>
      <c r="AD156" s="346"/>
      <c r="AE156" s="346"/>
      <c r="AF156" s="346"/>
      <c r="AG156" s="346"/>
      <c r="AH156" s="346"/>
    </row>
    <row r="157">
      <c r="A157" s="424"/>
      <c r="B157" s="346"/>
      <c r="C157" s="346"/>
      <c r="D157" s="346"/>
      <c r="E157" s="346"/>
      <c r="F157" s="346"/>
      <c r="G157" s="346"/>
      <c r="H157" s="346"/>
      <c r="I157" s="346"/>
      <c r="J157" s="346"/>
      <c r="K157" s="346"/>
      <c r="L157" s="346"/>
      <c r="M157" s="346"/>
      <c r="N157" s="346"/>
      <c r="O157" s="346"/>
      <c r="P157" s="346"/>
      <c r="Q157" s="346"/>
      <c r="R157" s="346"/>
      <c r="S157" s="346"/>
      <c r="T157" s="346"/>
      <c r="U157" s="346"/>
      <c r="V157" s="346"/>
      <c r="W157" s="346"/>
      <c r="X157" s="346"/>
      <c r="Y157" s="346"/>
      <c r="Z157" s="346"/>
      <c r="AA157" s="346"/>
      <c r="AB157" s="346"/>
      <c r="AC157" s="346"/>
      <c r="AD157" s="346"/>
      <c r="AE157" s="346"/>
      <c r="AF157" s="346"/>
      <c r="AG157" s="346"/>
      <c r="AH157" s="346"/>
    </row>
    <row r="158">
      <c r="A158" s="424"/>
      <c r="B158" s="346"/>
      <c r="C158" s="346"/>
      <c r="D158" s="346"/>
      <c r="E158" s="346"/>
      <c r="F158" s="346"/>
      <c r="G158" s="346"/>
      <c r="H158" s="346"/>
      <c r="I158" s="346"/>
      <c r="J158" s="346"/>
      <c r="K158" s="346"/>
      <c r="L158" s="346"/>
      <c r="M158" s="346"/>
      <c r="N158" s="346"/>
      <c r="O158" s="346"/>
      <c r="P158" s="346"/>
      <c r="Q158" s="346"/>
      <c r="R158" s="346"/>
      <c r="S158" s="346"/>
      <c r="T158" s="346"/>
      <c r="U158" s="346"/>
      <c r="V158" s="346"/>
      <c r="W158" s="346"/>
      <c r="X158" s="346"/>
      <c r="Y158" s="346"/>
      <c r="Z158" s="346"/>
      <c r="AA158" s="346"/>
      <c r="AB158" s="346"/>
      <c r="AC158" s="346"/>
      <c r="AD158" s="346"/>
      <c r="AE158" s="346"/>
      <c r="AF158" s="346"/>
      <c r="AG158" s="346"/>
      <c r="AH158" s="346"/>
    </row>
    <row r="159">
      <c r="A159" s="424"/>
      <c r="B159" s="346"/>
      <c r="C159" s="346"/>
      <c r="D159" s="346"/>
      <c r="E159" s="346"/>
      <c r="F159" s="346"/>
      <c r="G159" s="346"/>
      <c r="H159" s="346"/>
      <c r="I159" s="346"/>
      <c r="J159" s="346"/>
      <c r="K159" s="346"/>
      <c r="L159" s="346"/>
      <c r="M159" s="346"/>
      <c r="N159" s="346"/>
      <c r="O159" s="346"/>
      <c r="P159" s="346"/>
      <c r="Q159" s="346"/>
      <c r="R159" s="346"/>
      <c r="S159" s="346"/>
      <c r="T159" s="346"/>
      <c r="U159" s="346"/>
      <c r="V159" s="346"/>
      <c r="W159" s="346"/>
      <c r="X159" s="346"/>
      <c r="Y159" s="346"/>
      <c r="Z159" s="346"/>
      <c r="AA159" s="346"/>
      <c r="AB159" s="346"/>
      <c r="AC159" s="346"/>
      <c r="AD159" s="346"/>
      <c r="AE159" s="346"/>
      <c r="AF159" s="346"/>
      <c r="AG159" s="346"/>
      <c r="AH159" s="346"/>
    </row>
    <row r="160">
      <c r="A160" s="424"/>
      <c r="B160" s="346"/>
      <c r="C160" s="346"/>
      <c r="D160" s="346"/>
      <c r="E160" s="346"/>
      <c r="F160" s="346"/>
      <c r="G160" s="346"/>
      <c r="H160" s="346"/>
      <c r="I160" s="346"/>
      <c r="J160" s="346"/>
      <c r="K160" s="346"/>
      <c r="L160" s="346"/>
      <c r="M160" s="346"/>
      <c r="N160" s="346"/>
      <c r="O160" s="346"/>
      <c r="P160" s="346"/>
      <c r="Q160" s="346"/>
      <c r="R160" s="346"/>
      <c r="S160" s="346"/>
      <c r="T160" s="346"/>
      <c r="U160" s="346"/>
      <c r="V160" s="346"/>
      <c r="W160" s="346"/>
      <c r="X160" s="346"/>
      <c r="Y160" s="346"/>
      <c r="Z160" s="346"/>
      <c r="AA160" s="346"/>
      <c r="AB160" s="346"/>
      <c r="AC160" s="346"/>
      <c r="AD160" s="346"/>
      <c r="AE160" s="346"/>
      <c r="AF160" s="346"/>
      <c r="AG160" s="346"/>
      <c r="AH160" s="346"/>
    </row>
    <row r="161">
      <c r="A161" s="424"/>
      <c r="B161" s="346"/>
      <c r="C161" s="346"/>
      <c r="D161" s="346"/>
      <c r="E161" s="346"/>
      <c r="F161" s="346"/>
      <c r="G161" s="346"/>
      <c r="H161" s="346"/>
      <c r="I161" s="346"/>
      <c r="J161" s="346"/>
      <c r="K161" s="346"/>
      <c r="L161" s="346"/>
      <c r="M161" s="346"/>
      <c r="N161" s="346"/>
      <c r="O161" s="346"/>
      <c r="P161" s="346"/>
      <c r="Q161" s="346"/>
      <c r="R161" s="346"/>
      <c r="S161" s="346"/>
      <c r="T161" s="346"/>
      <c r="U161" s="346"/>
      <c r="V161" s="346"/>
      <c r="W161" s="346"/>
      <c r="X161" s="346"/>
      <c r="Y161" s="346"/>
      <c r="Z161" s="346"/>
      <c r="AA161" s="346"/>
      <c r="AB161" s="346"/>
      <c r="AC161" s="346"/>
      <c r="AD161" s="346"/>
      <c r="AE161" s="346"/>
      <c r="AF161" s="346"/>
      <c r="AG161" s="346"/>
      <c r="AH161" s="346"/>
    </row>
    <row r="162">
      <c r="A162" s="424"/>
      <c r="B162" s="346"/>
      <c r="C162" s="346"/>
      <c r="D162" s="346"/>
      <c r="E162" s="346"/>
      <c r="F162" s="346"/>
      <c r="G162" s="346"/>
      <c r="H162" s="346"/>
      <c r="I162" s="346"/>
      <c r="J162" s="346"/>
      <c r="K162" s="346"/>
      <c r="L162" s="346"/>
      <c r="M162" s="346"/>
      <c r="N162" s="346"/>
      <c r="O162" s="346"/>
      <c r="P162" s="346"/>
      <c r="Q162" s="346"/>
      <c r="R162" s="346"/>
      <c r="S162" s="346"/>
      <c r="T162" s="346"/>
      <c r="U162" s="346"/>
      <c r="V162" s="346"/>
      <c r="W162" s="346"/>
      <c r="X162" s="346"/>
      <c r="Y162" s="346"/>
      <c r="Z162" s="346"/>
      <c r="AA162" s="346"/>
      <c r="AB162" s="346"/>
      <c r="AC162" s="346"/>
      <c r="AD162" s="346"/>
      <c r="AE162" s="346"/>
      <c r="AF162" s="346"/>
      <c r="AG162" s="346"/>
      <c r="AH162" s="346"/>
    </row>
    <row r="163">
      <c r="A163" s="424"/>
      <c r="B163" s="346"/>
      <c r="C163" s="346"/>
      <c r="D163" s="346"/>
      <c r="E163" s="346"/>
      <c r="F163" s="346"/>
      <c r="G163" s="346"/>
      <c r="H163" s="346"/>
      <c r="I163" s="346"/>
      <c r="J163" s="346"/>
      <c r="K163" s="346"/>
      <c r="L163" s="346"/>
      <c r="M163" s="346"/>
      <c r="N163" s="346"/>
      <c r="O163" s="346"/>
      <c r="P163" s="346"/>
      <c r="Q163" s="346"/>
      <c r="R163" s="346"/>
      <c r="S163" s="346"/>
      <c r="T163" s="346"/>
      <c r="U163" s="346"/>
      <c r="V163" s="346"/>
      <c r="W163" s="346"/>
      <c r="X163" s="346"/>
      <c r="Y163" s="346"/>
      <c r="Z163" s="346"/>
      <c r="AA163" s="346"/>
      <c r="AB163" s="346"/>
      <c r="AC163" s="346"/>
      <c r="AD163" s="346"/>
      <c r="AE163" s="346"/>
      <c r="AF163" s="346"/>
      <c r="AG163" s="346"/>
      <c r="AH163" s="346"/>
    </row>
    <row r="164">
      <c r="A164" s="424"/>
      <c r="B164" s="346"/>
      <c r="C164" s="346"/>
      <c r="D164" s="346"/>
      <c r="E164" s="346"/>
      <c r="F164" s="346"/>
      <c r="G164" s="346"/>
      <c r="H164" s="346"/>
      <c r="I164" s="346"/>
      <c r="J164" s="346"/>
      <c r="K164" s="346"/>
      <c r="L164" s="346"/>
      <c r="M164" s="346"/>
      <c r="N164" s="346"/>
      <c r="O164" s="346"/>
      <c r="P164" s="346"/>
      <c r="Q164" s="346"/>
      <c r="R164" s="346"/>
      <c r="S164" s="346"/>
      <c r="T164" s="346"/>
      <c r="U164" s="346"/>
      <c r="V164" s="346"/>
      <c r="W164" s="346"/>
      <c r="X164" s="346"/>
      <c r="Y164" s="346"/>
      <c r="Z164" s="346"/>
      <c r="AA164" s="346"/>
      <c r="AB164" s="346"/>
      <c r="AC164" s="346"/>
      <c r="AD164" s="346"/>
      <c r="AE164" s="346"/>
      <c r="AF164" s="346"/>
      <c r="AG164" s="346"/>
      <c r="AH164" s="346"/>
    </row>
    <row r="165">
      <c r="A165" s="424"/>
      <c r="B165" s="346"/>
      <c r="C165" s="346"/>
      <c r="D165" s="346"/>
      <c r="E165" s="346"/>
      <c r="F165" s="346"/>
      <c r="G165" s="346"/>
      <c r="H165" s="346"/>
      <c r="I165" s="346"/>
      <c r="J165" s="346"/>
      <c r="K165" s="346"/>
      <c r="L165" s="346"/>
      <c r="M165" s="346"/>
      <c r="N165" s="346"/>
      <c r="O165" s="346"/>
      <c r="P165" s="346"/>
      <c r="Q165" s="346"/>
      <c r="R165" s="346"/>
      <c r="S165" s="346"/>
      <c r="T165" s="346"/>
      <c r="U165" s="346"/>
      <c r="V165" s="346"/>
      <c r="W165" s="346"/>
      <c r="X165" s="346"/>
      <c r="Y165" s="346"/>
      <c r="Z165" s="346"/>
      <c r="AA165" s="346"/>
      <c r="AB165" s="346"/>
      <c r="AC165" s="346"/>
      <c r="AD165" s="346"/>
      <c r="AE165" s="346"/>
      <c r="AF165" s="346"/>
      <c r="AG165" s="346"/>
      <c r="AH165" s="346"/>
    </row>
    <row r="166">
      <c r="A166" s="424"/>
      <c r="B166" s="346"/>
      <c r="C166" s="346"/>
      <c r="D166" s="346"/>
      <c r="E166" s="346"/>
      <c r="F166" s="346"/>
      <c r="G166" s="346"/>
      <c r="H166" s="346"/>
      <c r="I166" s="346"/>
      <c r="J166" s="346"/>
      <c r="K166" s="346"/>
      <c r="L166" s="346"/>
      <c r="M166" s="346"/>
      <c r="N166" s="346"/>
      <c r="O166" s="346"/>
      <c r="P166" s="346"/>
      <c r="Q166" s="346"/>
      <c r="R166" s="346"/>
      <c r="S166" s="346"/>
      <c r="T166" s="346"/>
      <c r="U166" s="346"/>
      <c r="V166" s="346"/>
      <c r="W166" s="346"/>
      <c r="X166" s="346"/>
      <c r="Y166" s="346"/>
      <c r="Z166" s="346"/>
      <c r="AA166" s="346"/>
      <c r="AB166" s="346"/>
      <c r="AC166" s="346"/>
      <c r="AD166" s="346"/>
      <c r="AE166" s="346"/>
      <c r="AF166" s="346"/>
      <c r="AG166" s="346"/>
      <c r="AH166" s="346"/>
    </row>
    <row r="167">
      <c r="A167" s="424"/>
      <c r="B167" s="346"/>
      <c r="C167" s="346"/>
      <c r="D167" s="346"/>
      <c r="E167" s="346"/>
      <c r="F167" s="346"/>
      <c r="G167" s="346"/>
      <c r="H167" s="346"/>
      <c r="I167" s="346"/>
      <c r="J167" s="346"/>
      <c r="K167" s="346"/>
      <c r="L167" s="346"/>
      <c r="M167" s="346"/>
      <c r="N167" s="346"/>
      <c r="O167" s="346"/>
      <c r="P167" s="346"/>
      <c r="Q167" s="346"/>
      <c r="R167" s="346"/>
      <c r="S167" s="346"/>
      <c r="T167" s="346"/>
      <c r="U167" s="346"/>
      <c r="V167" s="346"/>
      <c r="W167" s="346"/>
      <c r="X167" s="346"/>
      <c r="Y167" s="346"/>
      <c r="Z167" s="346"/>
      <c r="AA167" s="346"/>
      <c r="AB167" s="346"/>
      <c r="AC167" s="346"/>
      <c r="AD167" s="346"/>
      <c r="AE167" s="346"/>
      <c r="AF167" s="346"/>
      <c r="AG167" s="346"/>
      <c r="AH167" s="346"/>
    </row>
    <row r="168">
      <c r="A168" s="424"/>
      <c r="B168" s="346"/>
      <c r="C168" s="346"/>
      <c r="D168" s="346"/>
      <c r="E168" s="346"/>
      <c r="F168" s="346"/>
      <c r="G168" s="346"/>
      <c r="H168" s="346"/>
      <c r="I168" s="346"/>
      <c r="J168" s="346"/>
      <c r="K168" s="346"/>
      <c r="L168" s="346"/>
      <c r="M168" s="346"/>
      <c r="N168" s="346"/>
      <c r="O168" s="346"/>
      <c r="P168" s="346"/>
      <c r="Q168" s="346"/>
      <c r="R168" s="346"/>
      <c r="S168" s="346"/>
      <c r="T168" s="346"/>
      <c r="U168" s="346"/>
      <c r="V168" s="346"/>
      <c r="W168" s="346"/>
      <c r="X168" s="346"/>
      <c r="Y168" s="346"/>
      <c r="Z168" s="346"/>
      <c r="AA168" s="346"/>
      <c r="AB168" s="346"/>
      <c r="AC168" s="346"/>
      <c r="AD168" s="346"/>
      <c r="AE168" s="346"/>
      <c r="AF168" s="346"/>
      <c r="AG168" s="346"/>
      <c r="AH168" s="346"/>
    </row>
    <row r="169">
      <c r="A169" s="424"/>
      <c r="B169" s="346"/>
      <c r="C169" s="346"/>
      <c r="D169" s="346"/>
      <c r="E169" s="346"/>
      <c r="F169" s="346"/>
      <c r="G169" s="346"/>
      <c r="H169" s="346"/>
      <c r="I169" s="346"/>
      <c r="J169" s="346"/>
      <c r="K169" s="346"/>
      <c r="L169" s="346"/>
      <c r="M169" s="346"/>
      <c r="N169" s="346"/>
      <c r="O169" s="346"/>
      <c r="P169" s="346"/>
      <c r="Q169" s="346"/>
      <c r="R169" s="346"/>
      <c r="S169" s="346"/>
      <c r="T169" s="346"/>
      <c r="U169" s="346"/>
      <c r="V169" s="346"/>
      <c r="W169" s="346"/>
      <c r="X169" s="346"/>
      <c r="Y169" s="346"/>
      <c r="Z169" s="346"/>
      <c r="AA169" s="346"/>
      <c r="AB169" s="346"/>
      <c r="AC169" s="346"/>
      <c r="AD169" s="346"/>
      <c r="AE169" s="346"/>
      <c r="AF169" s="346"/>
      <c r="AG169" s="346"/>
      <c r="AH169" s="346"/>
    </row>
    <row r="170">
      <c r="A170" s="424"/>
      <c r="B170" s="346"/>
      <c r="C170" s="346"/>
      <c r="D170" s="346"/>
      <c r="E170" s="346"/>
      <c r="F170" s="346"/>
      <c r="G170" s="346"/>
      <c r="H170" s="346"/>
      <c r="I170" s="346"/>
      <c r="J170" s="346"/>
      <c r="K170" s="346"/>
      <c r="L170" s="346"/>
      <c r="M170" s="346"/>
      <c r="N170" s="346"/>
      <c r="O170" s="346"/>
      <c r="P170" s="346"/>
      <c r="Q170" s="346"/>
      <c r="R170" s="346"/>
      <c r="S170" s="346"/>
      <c r="T170" s="346"/>
      <c r="U170" s="346"/>
      <c r="V170" s="346"/>
      <c r="W170" s="346"/>
      <c r="X170" s="346"/>
      <c r="Y170" s="346"/>
      <c r="Z170" s="346"/>
      <c r="AA170" s="346"/>
      <c r="AB170" s="346"/>
      <c r="AC170" s="346"/>
      <c r="AD170" s="346"/>
      <c r="AE170" s="346"/>
      <c r="AF170" s="346"/>
      <c r="AG170" s="346"/>
      <c r="AH170" s="346"/>
    </row>
    <row r="171">
      <c r="A171" s="424"/>
      <c r="B171" s="346"/>
      <c r="C171" s="346"/>
      <c r="D171" s="346"/>
      <c r="E171" s="346"/>
      <c r="F171" s="346"/>
      <c r="G171" s="346"/>
      <c r="H171" s="346"/>
      <c r="I171" s="346"/>
      <c r="J171" s="346"/>
      <c r="K171" s="346"/>
      <c r="L171" s="346"/>
      <c r="M171" s="346"/>
      <c r="N171" s="346"/>
      <c r="O171" s="346"/>
      <c r="P171" s="346"/>
      <c r="Q171" s="346"/>
      <c r="R171" s="346"/>
      <c r="S171" s="346"/>
      <c r="T171" s="346"/>
      <c r="U171" s="346"/>
      <c r="V171" s="346"/>
      <c r="W171" s="346"/>
      <c r="X171" s="346"/>
      <c r="Y171" s="346"/>
      <c r="Z171" s="346"/>
      <c r="AA171" s="346"/>
      <c r="AB171" s="346"/>
      <c r="AC171" s="346"/>
      <c r="AD171" s="346"/>
      <c r="AE171" s="346"/>
      <c r="AF171" s="346"/>
      <c r="AG171" s="346"/>
      <c r="AH171" s="346"/>
    </row>
    <row r="172">
      <c r="A172" s="424"/>
      <c r="B172" s="346"/>
      <c r="C172" s="346"/>
      <c r="D172" s="346"/>
      <c r="E172" s="346"/>
      <c r="F172" s="346"/>
      <c r="G172" s="346"/>
      <c r="H172" s="346"/>
      <c r="I172" s="346"/>
      <c r="J172" s="346"/>
      <c r="K172" s="346"/>
      <c r="L172" s="346"/>
      <c r="M172" s="346"/>
      <c r="N172" s="346"/>
      <c r="O172" s="346"/>
      <c r="P172" s="346"/>
      <c r="Q172" s="346"/>
      <c r="R172" s="346"/>
      <c r="S172" s="346"/>
      <c r="T172" s="346"/>
      <c r="U172" s="346"/>
      <c r="V172" s="346"/>
      <c r="W172" s="346"/>
      <c r="X172" s="346"/>
      <c r="Y172" s="346"/>
      <c r="Z172" s="346"/>
      <c r="AA172" s="346"/>
      <c r="AB172" s="346"/>
      <c r="AC172" s="346"/>
      <c r="AD172" s="346"/>
      <c r="AE172" s="346"/>
      <c r="AF172" s="346"/>
      <c r="AG172" s="346"/>
      <c r="AH172" s="346"/>
    </row>
    <row r="173">
      <c r="A173" s="424"/>
      <c r="B173" s="346"/>
      <c r="C173" s="346"/>
      <c r="D173" s="346"/>
      <c r="E173" s="346"/>
      <c r="F173" s="346"/>
      <c r="G173" s="346"/>
      <c r="H173" s="346"/>
      <c r="I173" s="346"/>
      <c r="J173" s="346"/>
      <c r="K173" s="346"/>
      <c r="L173" s="346"/>
      <c r="M173" s="346"/>
      <c r="N173" s="346"/>
      <c r="O173" s="346"/>
      <c r="P173" s="346"/>
      <c r="Q173" s="346"/>
      <c r="R173" s="346"/>
      <c r="S173" s="346"/>
      <c r="T173" s="346"/>
      <c r="U173" s="346"/>
      <c r="V173" s="346"/>
      <c r="W173" s="346"/>
      <c r="X173" s="346"/>
      <c r="Y173" s="346"/>
      <c r="Z173" s="346"/>
      <c r="AA173" s="346"/>
      <c r="AB173" s="346"/>
      <c r="AC173" s="346"/>
      <c r="AD173" s="346"/>
      <c r="AE173" s="346"/>
      <c r="AF173" s="346"/>
      <c r="AG173" s="346"/>
      <c r="AH173" s="346"/>
    </row>
    <row r="174">
      <c r="A174" s="424"/>
      <c r="B174" s="346"/>
      <c r="C174" s="346"/>
      <c r="D174" s="346"/>
      <c r="E174" s="346"/>
      <c r="F174" s="346"/>
      <c r="G174" s="346"/>
      <c r="H174" s="346"/>
      <c r="I174" s="346"/>
      <c r="J174" s="346"/>
      <c r="K174" s="346"/>
      <c r="L174" s="346"/>
      <c r="M174" s="346"/>
      <c r="N174" s="346"/>
      <c r="O174" s="346"/>
      <c r="P174" s="346"/>
      <c r="Q174" s="346"/>
      <c r="R174" s="346"/>
      <c r="S174" s="346"/>
      <c r="T174" s="346"/>
      <c r="U174" s="346"/>
      <c r="V174" s="346"/>
      <c r="W174" s="346"/>
      <c r="X174" s="346"/>
      <c r="Y174" s="346"/>
      <c r="Z174" s="346"/>
      <c r="AA174" s="346"/>
      <c r="AB174" s="346"/>
      <c r="AC174" s="346"/>
      <c r="AD174" s="346"/>
      <c r="AE174" s="346"/>
      <c r="AF174" s="346"/>
      <c r="AG174" s="346"/>
      <c r="AH174" s="346"/>
    </row>
    <row r="175">
      <c r="A175" s="424"/>
      <c r="B175" s="346"/>
      <c r="C175" s="346"/>
      <c r="D175" s="346"/>
      <c r="E175" s="346"/>
      <c r="F175" s="346"/>
      <c r="G175" s="346"/>
      <c r="H175" s="346"/>
      <c r="I175" s="346"/>
      <c r="J175" s="346"/>
      <c r="K175" s="346"/>
      <c r="L175" s="346"/>
      <c r="M175" s="346"/>
      <c r="N175" s="346"/>
      <c r="O175" s="346"/>
      <c r="P175" s="346"/>
      <c r="Q175" s="346"/>
      <c r="R175" s="346"/>
      <c r="S175" s="346"/>
      <c r="T175" s="346"/>
      <c r="U175" s="346"/>
      <c r="V175" s="346"/>
      <c r="W175" s="346"/>
      <c r="X175" s="346"/>
      <c r="Y175" s="346"/>
      <c r="Z175" s="346"/>
      <c r="AA175" s="346"/>
      <c r="AB175" s="346"/>
      <c r="AC175" s="346"/>
      <c r="AD175" s="346"/>
      <c r="AE175" s="346"/>
      <c r="AF175" s="346"/>
      <c r="AG175" s="346"/>
      <c r="AH175" s="346"/>
    </row>
    <row r="176">
      <c r="A176" s="424"/>
      <c r="B176" s="346"/>
      <c r="C176" s="346"/>
      <c r="D176" s="346"/>
      <c r="E176" s="346"/>
      <c r="F176" s="346"/>
      <c r="G176" s="346"/>
      <c r="H176" s="346"/>
      <c r="I176" s="346"/>
      <c r="J176" s="346"/>
      <c r="K176" s="346"/>
      <c r="L176" s="346"/>
      <c r="M176" s="346"/>
      <c r="N176" s="346"/>
      <c r="O176" s="346"/>
      <c r="P176" s="346"/>
      <c r="Q176" s="346"/>
      <c r="R176" s="346"/>
      <c r="S176" s="346"/>
      <c r="T176" s="346"/>
      <c r="U176" s="346"/>
      <c r="V176" s="346"/>
      <c r="W176" s="346"/>
      <c r="X176" s="346"/>
      <c r="Y176" s="346"/>
      <c r="Z176" s="346"/>
      <c r="AA176" s="346"/>
      <c r="AB176" s="346"/>
      <c r="AC176" s="346"/>
      <c r="AD176" s="346"/>
      <c r="AE176" s="346"/>
      <c r="AF176" s="346"/>
      <c r="AG176" s="346"/>
      <c r="AH176" s="346"/>
    </row>
    <row r="177">
      <c r="A177" s="424"/>
      <c r="B177" s="346"/>
      <c r="C177" s="346"/>
      <c r="D177" s="346"/>
      <c r="E177" s="346"/>
      <c r="F177" s="346"/>
      <c r="G177" s="346"/>
      <c r="H177" s="346"/>
      <c r="I177" s="346"/>
      <c r="J177" s="346"/>
      <c r="K177" s="346"/>
      <c r="L177" s="346"/>
      <c r="M177" s="346"/>
      <c r="N177" s="346"/>
      <c r="O177" s="346"/>
      <c r="P177" s="346"/>
      <c r="Q177" s="346"/>
      <c r="R177" s="346"/>
      <c r="S177" s="346"/>
      <c r="T177" s="346"/>
      <c r="U177" s="346"/>
      <c r="V177" s="346"/>
      <c r="W177" s="346"/>
      <c r="X177" s="346"/>
      <c r="Y177" s="346"/>
      <c r="Z177" s="346"/>
      <c r="AA177" s="346"/>
      <c r="AB177" s="346"/>
      <c r="AC177" s="346"/>
      <c r="AD177" s="346"/>
      <c r="AE177" s="346"/>
      <c r="AF177" s="346"/>
      <c r="AG177" s="346"/>
      <c r="AH177" s="346"/>
    </row>
    <row r="178">
      <c r="A178" s="424"/>
      <c r="B178" s="346"/>
      <c r="C178" s="346"/>
      <c r="D178" s="346"/>
      <c r="E178" s="346"/>
      <c r="F178" s="346"/>
      <c r="G178" s="346"/>
      <c r="H178" s="346"/>
      <c r="I178" s="346"/>
      <c r="J178" s="346"/>
      <c r="K178" s="346"/>
      <c r="L178" s="346"/>
      <c r="M178" s="346"/>
      <c r="N178" s="346"/>
      <c r="O178" s="346"/>
      <c r="P178" s="346"/>
      <c r="Q178" s="346"/>
      <c r="R178" s="346"/>
      <c r="S178" s="346"/>
      <c r="T178" s="346"/>
      <c r="U178" s="346"/>
      <c r="V178" s="346"/>
      <c r="W178" s="346"/>
      <c r="X178" s="346"/>
      <c r="Y178" s="346"/>
      <c r="Z178" s="346"/>
      <c r="AA178" s="346"/>
      <c r="AB178" s="346"/>
      <c r="AC178" s="346"/>
      <c r="AD178" s="346"/>
      <c r="AE178" s="346"/>
      <c r="AF178" s="346"/>
      <c r="AG178" s="346"/>
      <c r="AH178" s="346"/>
    </row>
    <row r="179">
      <c r="A179" s="424"/>
      <c r="B179" s="346"/>
      <c r="C179" s="346"/>
      <c r="D179" s="346"/>
      <c r="E179" s="346"/>
      <c r="F179" s="346"/>
      <c r="G179" s="346"/>
      <c r="H179" s="346"/>
      <c r="I179" s="346"/>
      <c r="J179" s="346"/>
      <c r="K179" s="346"/>
      <c r="L179" s="346"/>
      <c r="M179" s="346"/>
      <c r="N179" s="346"/>
      <c r="O179" s="346"/>
      <c r="P179" s="346"/>
      <c r="Q179" s="346"/>
      <c r="R179" s="346"/>
      <c r="S179" s="346"/>
      <c r="T179" s="346"/>
      <c r="U179" s="346"/>
      <c r="V179" s="346"/>
      <c r="W179" s="346"/>
      <c r="X179" s="346"/>
      <c r="Y179" s="346"/>
      <c r="Z179" s="346"/>
      <c r="AA179" s="346"/>
      <c r="AB179" s="346"/>
      <c r="AC179" s="346"/>
      <c r="AD179" s="346"/>
      <c r="AE179" s="346"/>
      <c r="AF179" s="346"/>
      <c r="AG179" s="346"/>
      <c r="AH179" s="346"/>
    </row>
    <row r="180">
      <c r="A180" s="424"/>
      <c r="B180" s="346"/>
      <c r="C180" s="346"/>
      <c r="D180" s="346"/>
      <c r="E180" s="346"/>
      <c r="F180" s="346"/>
      <c r="G180" s="346"/>
      <c r="H180" s="346"/>
      <c r="I180" s="346"/>
      <c r="J180" s="346"/>
      <c r="K180" s="346"/>
      <c r="L180" s="346"/>
      <c r="M180" s="346"/>
      <c r="N180" s="346"/>
      <c r="O180" s="346"/>
      <c r="P180" s="346"/>
      <c r="Q180" s="346"/>
      <c r="R180" s="346"/>
      <c r="S180" s="346"/>
      <c r="T180" s="346"/>
      <c r="U180" s="346"/>
      <c r="V180" s="346"/>
      <c r="W180" s="346"/>
      <c r="X180" s="346"/>
      <c r="Y180" s="346"/>
      <c r="Z180" s="346"/>
      <c r="AA180" s="346"/>
      <c r="AB180" s="346"/>
      <c r="AC180" s="346"/>
      <c r="AD180" s="346"/>
      <c r="AE180" s="346"/>
      <c r="AF180" s="346"/>
      <c r="AG180" s="346"/>
      <c r="AH180" s="346"/>
    </row>
    <row r="181">
      <c r="A181" s="424"/>
      <c r="B181" s="346"/>
      <c r="C181" s="346"/>
      <c r="D181" s="346"/>
      <c r="E181" s="346"/>
      <c r="F181" s="346"/>
      <c r="G181" s="346"/>
      <c r="H181" s="346"/>
      <c r="I181" s="346"/>
      <c r="J181" s="346"/>
      <c r="K181" s="346"/>
      <c r="L181" s="346"/>
      <c r="M181" s="346"/>
      <c r="N181" s="346"/>
      <c r="O181" s="346"/>
      <c r="P181" s="346"/>
      <c r="Q181" s="346"/>
      <c r="R181" s="346"/>
      <c r="S181" s="346"/>
      <c r="T181" s="346"/>
      <c r="U181" s="346"/>
      <c r="V181" s="346"/>
      <c r="W181" s="346"/>
      <c r="X181" s="346"/>
      <c r="Y181" s="346"/>
      <c r="Z181" s="346"/>
      <c r="AA181" s="346"/>
      <c r="AB181" s="346"/>
      <c r="AC181" s="346"/>
      <c r="AD181" s="346"/>
      <c r="AE181" s="346"/>
      <c r="AF181" s="346"/>
      <c r="AG181" s="346"/>
      <c r="AH181" s="346"/>
    </row>
    <row r="182">
      <c r="A182" s="424"/>
      <c r="B182" s="346"/>
      <c r="C182" s="346"/>
      <c r="D182" s="346"/>
      <c r="E182" s="346"/>
      <c r="F182" s="346"/>
      <c r="G182" s="346"/>
      <c r="H182" s="346"/>
      <c r="I182" s="346"/>
      <c r="J182" s="346"/>
      <c r="K182" s="346"/>
      <c r="L182" s="346"/>
      <c r="M182" s="346"/>
      <c r="N182" s="346"/>
      <c r="O182" s="346"/>
      <c r="P182" s="346"/>
      <c r="Q182" s="346"/>
      <c r="R182" s="346"/>
      <c r="S182" s="346"/>
      <c r="T182" s="346"/>
      <c r="U182" s="346"/>
      <c r="V182" s="346"/>
      <c r="W182" s="346"/>
      <c r="X182" s="346"/>
      <c r="Y182" s="346"/>
      <c r="Z182" s="346"/>
      <c r="AA182" s="346"/>
      <c r="AB182" s="346"/>
      <c r="AC182" s="346"/>
      <c r="AD182" s="346"/>
      <c r="AE182" s="346"/>
      <c r="AF182" s="346"/>
      <c r="AG182" s="346"/>
      <c r="AH182" s="346"/>
    </row>
    <row r="183">
      <c r="A183" s="424"/>
      <c r="B183" s="346"/>
      <c r="C183" s="346"/>
      <c r="D183" s="346"/>
      <c r="E183" s="346"/>
      <c r="F183" s="346"/>
      <c r="G183" s="346"/>
      <c r="H183" s="346"/>
      <c r="I183" s="346"/>
      <c r="J183" s="346"/>
      <c r="K183" s="346"/>
      <c r="L183" s="346"/>
      <c r="M183" s="346"/>
      <c r="N183" s="346"/>
      <c r="O183" s="346"/>
      <c r="P183" s="346"/>
      <c r="Q183" s="346"/>
      <c r="R183" s="346"/>
      <c r="S183" s="346"/>
      <c r="T183" s="346"/>
      <c r="U183" s="346"/>
      <c r="V183" s="346"/>
      <c r="W183" s="346"/>
      <c r="X183" s="346"/>
      <c r="Y183" s="346"/>
      <c r="Z183" s="346"/>
      <c r="AA183" s="346"/>
      <c r="AB183" s="346"/>
      <c r="AC183" s="346"/>
      <c r="AD183" s="346"/>
      <c r="AE183" s="346"/>
      <c r="AF183" s="346"/>
      <c r="AG183" s="346"/>
      <c r="AH183" s="346"/>
    </row>
    <row r="184">
      <c r="A184" s="424"/>
      <c r="B184" s="346"/>
      <c r="C184" s="346"/>
      <c r="D184" s="346"/>
      <c r="E184" s="346"/>
      <c r="F184" s="346"/>
      <c r="G184" s="346"/>
      <c r="H184" s="346"/>
      <c r="I184" s="346"/>
      <c r="J184" s="346"/>
      <c r="K184" s="346"/>
      <c r="L184" s="346"/>
      <c r="M184" s="346"/>
      <c r="N184" s="346"/>
      <c r="O184" s="346"/>
      <c r="P184" s="346"/>
      <c r="Q184" s="346"/>
      <c r="R184" s="346"/>
      <c r="S184" s="346"/>
      <c r="T184" s="346"/>
      <c r="U184" s="346"/>
      <c r="V184" s="346"/>
      <c r="W184" s="346"/>
      <c r="X184" s="346"/>
      <c r="Y184" s="346"/>
      <c r="Z184" s="346"/>
      <c r="AA184" s="346"/>
      <c r="AB184" s="346"/>
      <c r="AC184" s="346"/>
      <c r="AD184" s="346"/>
      <c r="AE184" s="346"/>
      <c r="AF184" s="346"/>
      <c r="AG184" s="346"/>
      <c r="AH184" s="346"/>
    </row>
    <row r="185">
      <c r="A185" s="424"/>
      <c r="B185" s="346"/>
      <c r="C185" s="346"/>
      <c r="D185" s="346"/>
      <c r="E185" s="346"/>
      <c r="F185" s="346"/>
      <c r="G185" s="346"/>
      <c r="H185" s="346"/>
      <c r="I185" s="346"/>
      <c r="J185" s="346"/>
      <c r="K185" s="346"/>
      <c r="L185" s="346"/>
      <c r="M185" s="346"/>
      <c r="N185" s="346"/>
      <c r="O185" s="346"/>
      <c r="P185" s="346"/>
      <c r="Q185" s="346"/>
      <c r="R185" s="346"/>
      <c r="S185" s="346"/>
      <c r="T185" s="346"/>
      <c r="U185" s="346"/>
      <c r="V185" s="346"/>
      <c r="W185" s="346"/>
      <c r="X185" s="346"/>
      <c r="Y185" s="346"/>
      <c r="Z185" s="346"/>
      <c r="AA185" s="346"/>
      <c r="AB185" s="346"/>
      <c r="AC185" s="346"/>
      <c r="AD185" s="346"/>
      <c r="AE185" s="346"/>
      <c r="AF185" s="346"/>
      <c r="AG185" s="346"/>
      <c r="AH185" s="346"/>
    </row>
    <row r="186">
      <c r="A186" s="424"/>
      <c r="B186" s="346"/>
      <c r="C186" s="346"/>
      <c r="D186" s="346"/>
      <c r="E186" s="346"/>
      <c r="F186" s="346"/>
      <c r="G186" s="346"/>
      <c r="H186" s="346"/>
      <c r="I186" s="346"/>
      <c r="J186" s="346"/>
      <c r="K186" s="346"/>
      <c r="L186" s="346"/>
      <c r="M186" s="346"/>
      <c r="N186" s="346"/>
      <c r="O186" s="346"/>
      <c r="P186" s="346"/>
      <c r="Q186" s="346"/>
      <c r="R186" s="346"/>
      <c r="S186" s="346"/>
      <c r="T186" s="346"/>
      <c r="U186" s="346"/>
      <c r="V186" s="346"/>
      <c r="W186" s="346"/>
      <c r="X186" s="346"/>
      <c r="Y186" s="346"/>
      <c r="Z186" s="346"/>
      <c r="AA186" s="346"/>
      <c r="AB186" s="346"/>
      <c r="AC186" s="346"/>
      <c r="AD186" s="346"/>
      <c r="AE186" s="346"/>
      <c r="AF186" s="346"/>
      <c r="AG186" s="346"/>
      <c r="AH186" s="346"/>
    </row>
    <row r="187">
      <c r="A187" s="424"/>
      <c r="B187" s="346"/>
      <c r="C187" s="346"/>
      <c r="D187" s="346"/>
      <c r="E187" s="346"/>
      <c r="F187" s="346"/>
      <c r="G187" s="346"/>
      <c r="H187" s="346"/>
      <c r="I187" s="346"/>
      <c r="J187" s="346"/>
      <c r="K187" s="346"/>
      <c r="L187" s="346"/>
      <c r="M187" s="346"/>
      <c r="N187" s="346"/>
      <c r="O187" s="346"/>
      <c r="P187" s="346"/>
      <c r="Q187" s="346"/>
      <c r="R187" s="346"/>
      <c r="S187" s="346"/>
      <c r="T187" s="346"/>
      <c r="U187" s="346"/>
      <c r="V187" s="346"/>
      <c r="W187" s="346"/>
      <c r="X187" s="346"/>
      <c r="Y187" s="346"/>
      <c r="Z187" s="346"/>
      <c r="AA187" s="346"/>
      <c r="AB187" s="346"/>
      <c r="AC187" s="346"/>
      <c r="AD187" s="346"/>
      <c r="AE187" s="346"/>
      <c r="AF187" s="346"/>
      <c r="AG187" s="346"/>
      <c r="AH187" s="346"/>
    </row>
    <row r="188">
      <c r="A188" s="424"/>
      <c r="B188" s="346"/>
      <c r="C188" s="346"/>
      <c r="D188" s="346"/>
      <c r="E188" s="346"/>
      <c r="F188" s="346"/>
      <c r="G188" s="346"/>
      <c r="H188" s="346"/>
      <c r="I188" s="346"/>
      <c r="J188" s="346"/>
      <c r="K188" s="346"/>
      <c r="L188" s="346"/>
      <c r="M188" s="346"/>
      <c r="N188" s="346"/>
      <c r="O188" s="346"/>
      <c r="P188" s="346"/>
      <c r="Q188" s="346"/>
      <c r="R188" s="346"/>
      <c r="S188" s="346"/>
      <c r="T188" s="346"/>
      <c r="U188" s="346"/>
      <c r="V188" s="346"/>
      <c r="W188" s="346"/>
      <c r="X188" s="346"/>
      <c r="Y188" s="346"/>
      <c r="Z188" s="346"/>
      <c r="AA188" s="346"/>
      <c r="AB188" s="346"/>
      <c r="AC188" s="346"/>
      <c r="AD188" s="346"/>
      <c r="AE188" s="346"/>
      <c r="AF188" s="346"/>
      <c r="AG188" s="346"/>
      <c r="AH188" s="346"/>
    </row>
    <row r="189">
      <c r="A189" s="424"/>
      <c r="B189" s="346"/>
      <c r="C189" s="346"/>
      <c r="D189" s="346"/>
      <c r="E189" s="346"/>
      <c r="F189" s="346"/>
      <c r="G189" s="346"/>
      <c r="H189" s="346"/>
      <c r="I189" s="346"/>
      <c r="J189" s="346"/>
      <c r="K189" s="346"/>
      <c r="L189" s="346"/>
      <c r="M189" s="346"/>
      <c r="N189" s="346"/>
      <c r="O189" s="346"/>
      <c r="P189" s="346"/>
      <c r="Q189" s="346"/>
      <c r="R189" s="346"/>
      <c r="S189" s="346"/>
      <c r="T189" s="346"/>
      <c r="U189" s="346"/>
      <c r="V189" s="346"/>
      <c r="W189" s="346"/>
      <c r="X189" s="346"/>
      <c r="Y189" s="346"/>
      <c r="Z189" s="346"/>
      <c r="AA189" s="346"/>
      <c r="AB189" s="346"/>
      <c r="AC189" s="346"/>
      <c r="AD189" s="346"/>
      <c r="AE189" s="346"/>
      <c r="AF189" s="346"/>
      <c r="AG189" s="346"/>
      <c r="AH189" s="346"/>
    </row>
    <row r="190">
      <c r="A190" s="424"/>
      <c r="B190" s="346"/>
      <c r="C190" s="346"/>
      <c r="D190" s="346"/>
      <c r="E190" s="346"/>
      <c r="F190" s="346"/>
      <c r="G190" s="346"/>
      <c r="H190" s="346"/>
      <c r="I190" s="346"/>
      <c r="J190" s="346"/>
      <c r="K190" s="346"/>
      <c r="L190" s="346"/>
      <c r="M190" s="346"/>
      <c r="N190" s="346"/>
      <c r="O190" s="346"/>
      <c r="P190" s="346"/>
      <c r="Q190" s="346"/>
      <c r="R190" s="346"/>
      <c r="S190" s="346"/>
      <c r="T190" s="346"/>
      <c r="U190" s="346"/>
      <c r="V190" s="346"/>
      <c r="W190" s="346"/>
      <c r="X190" s="346"/>
      <c r="Y190" s="346"/>
      <c r="Z190" s="346"/>
      <c r="AA190" s="346"/>
      <c r="AB190" s="346"/>
      <c r="AC190" s="346"/>
      <c r="AD190" s="346"/>
      <c r="AE190" s="346"/>
      <c r="AF190" s="346"/>
      <c r="AG190" s="346"/>
      <c r="AH190" s="346"/>
    </row>
    <row r="191">
      <c r="A191" s="424"/>
      <c r="B191" s="346"/>
      <c r="C191" s="346"/>
      <c r="D191" s="346"/>
      <c r="E191" s="346"/>
      <c r="F191" s="346"/>
      <c r="G191" s="346"/>
      <c r="H191" s="346"/>
      <c r="I191" s="346"/>
      <c r="J191" s="346"/>
      <c r="K191" s="346"/>
      <c r="L191" s="346"/>
      <c r="M191" s="346"/>
      <c r="N191" s="346"/>
      <c r="O191" s="346"/>
      <c r="P191" s="346"/>
      <c r="Q191" s="346"/>
      <c r="R191" s="346"/>
      <c r="S191" s="346"/>
      <c r="T191" s="346"/>
      <c r="U191" s="346"/>
      <c r="V191" s="346"/>
      <c r="W191" s="346"/>
      <c r="X191" s="346"/>
      <c r="Y191" s="346"/>
      <c r="Z191" s="346"/>
      <c r="AA191" s="346"/>
      <c r="AB191" s="346"/>
      <c r="AC191" s="346"/>
      <c r="AD191" s="346"/>
      <c r="AE191" s="346"/>
      <c r="AF191" s="346"/>
      <c r="AG191" s="346"/>
      <c r="AH191" s="346"/>
    </row>
    <row r="192">
      <c r="A192" s="424"/>
      <c r="B192" s="346"/>
      <c r="C192" s="346"/>
      <c r="D192" s="346"/>
      <c r="E192" s="346"/>
      <c r="F192" s="346"/>
      <c r="G192" s="346"/>
      <c r="H192" s="346"/>
      <c r="I192" s="346"/>
      <c r="J192" s="346"/>
      <c r="K192" s="346"/>
      <c r="L192" s="346"/>
      <c r="M192" s="346"/>
      <c r="N192" s="346"/>
      <c r="O192" s="346"/>
      <c r="P192" s="346"/>
      <c r="Q192" s="346"/>
      <c r="R192" s="346"/>
      <c r="S192" s="346"/>
      <c r="T192" s="346"/>
      <c r="U192" s="346"/>
      <c r="V192" s="346"/>
      <c r="W192" s="346"/>
      <c r="X192" s="346"/>
      <c r="Y192" s="346"/>
      <c r="Z192" s="346"/>
      <c r="AA192" s="346"/>
      <c r="AB192" s="346"/>
      <c r="AC192" s="346"/>
      <c r="AD192" s="346"/>
      <c r="AE192" s="346"/>
      <c r="AF192" s="346"/>
      <c r="AG192" s="346"/>
      <c r="AH192" s="346"/>
    </row>
    <row r="193">
      <c r="A193" s="424"/>
      <c r="B193" s="346"/>
      <c r="C193" s="346"/>
      <c r="D193" s="346"/>
      <c r="E193" s="346"/>
      <c r="F193" s="346"/>
      <c r="G193" s="346"/>
      <c r="H193" s="346"/>
      <c r="I193" s="346"/>
      <c r="J193" s="346"/>
      <c r="K193" s="346"/>
      <c r="L193" s="346"/>
      <c r="M193" s="346"/>
      <c r="N193" s="346"/>
      <c r="O193" s="346"/>
      <c r="P193" s="346"/>
      <c r="Q193" s="346"/>
      <c r="R193" s="346"/>
      <c r="S193" s="346"/>
      <c r="T193" s="346"/>
      <c r="U193" s="346"/>
      <c r="V193" s="346"/>
      <c r="W193" s="346"/>
      <c r="X193" s="346"/>
      <c r="Y193" s="346"/>
      <c r="Z193" s="346"/>
      <c r="AA193" s="346"/>
      <c r="AB193" s="346"/>
      <c r="AC193" s="346"/>
      <c r="AD193" s="346"/>
      <c r="AE193" s="346"/>
      <c r="AF193" s="346"/>
      <c r="AG193" s="346"/>
      <c r="AH193" s="346"/>
    </row>
    <row r="194">
      <c r="A194" s="424"/>
      <c r="B194" s="346"/>
      <c r="C194" s="346"/>
      <c r="D194" s="346"/>
      <c r="E194" s="346"/>
      <c r="F194" s="346"/>
      <c r="G194" s="346"/>
      <c r="H194" s="346"/>
      <c r="I194" s="346"/>
      <c r="J194" s="346"/>
      <c r="K194" s="346"/>
      <c r="L194" s="346"/>
      <c r="M194" s="346"/>
      <c r="N194" s="346"/>
      <c r="O194" s="346"/>
      <c r="P194" s="346"/>
      <c r="Q194" s="346"/>
      <c r="R194" s="346"/>
      <c r="S194" s="346"/>
      <c r="T194" s="346"/>
      <c r="U194" s="346"/>
      <c r="V194" s="346"/>
      <c r="W194" s="346"/>
      <c r="X194" s="346"/>
      <c r="Y194" s="346"/>
      <c r="Z194" s="346"/>
      <c r="AA194" s="346"/>
      <c r="AB194" s="346"/>
      <c r="AC194" s="346"/>
      <c r="AD194" s="346"/>
      <c r="AE194" s="346"/>
      <c r="AF194" s="346"/>
      <c r="AG194" s="346"/>
      <c r="AH194" s="346"/>
    </row>
    <row r="195">
      <c r="A195" s="424"/>
      <c r="B195" s="346"/>
      <c r="C195" s="346"/>
      <c r="D195" s="346"/>
      <c r="E195" s="346"/>
      <c r="F195" s="346"/>
      <c r="G195" s="346"/>
      <c r="H195" s="346"/>
      <c r="I195" s="346"/>
      <c r="J195" s="346"/>
      <c r="K195" s="346"/>
      <c r="L195" s="346"/>
      <c r="M195" s="346"/>
      <c r="N195" s="346"/>
      <c r="O195" s="346"/>
      <c r="P195" s="346"/>
      <c r="Q195" s="346"/>
      <c r="R195" s="346"/>
      <c r="S195" s="346"/>
      <c r="T195" s="346"/>
      <c r="U195" s="346"/>
      <c r="V195" s="346"/>
      <c r="W195" s="346"/>
      <c r="X195" s="346"/>
      <c r="Y195" s="346"/>
      <c r="Z195" s="346"/>
      <c r="AA195" s="346"/>
      <c r="AB195" s="346"/>
      <c r="AC195" s="346"/>
      <c r="AD195" s="346"/>
      <c r="AE195" s="346"/>
      <c r="AF195" s="346"/>
      <c r="AG195" s="346"/>
      <c r="AH195" s="346"/>
    </row>
    <row r="196">
      <c r="A196" s="424"/>
      <c r="B196" s="346"/>
      <c r="C196" s="346"/>
      <c r="D196" s="346"/>
      <c r="E196" s="346"/>
      <c r="F196" s="346"/>
      <c r="G196" s="346"/>
      <c r="H196" s="346"/>
      <c r="I196" s="346"/>
      <c r="J196" s="346"/>
      <c r="K196" s="346"/>
      <c r="L196" s="346"/>
      <c r="M196" s="346"/>
      <c r="N196" s="346"/>
      <c r="O196" s="346"/>
      <c r="P196" s="346"/>
      <c r="Q196" s="346"/>
      <c r="R196" s="346"/>
      <c r="S196" s="346"/>
      <c r="T196" s="346"/>
      <c r="U196" s="346"/>
      <c r="V196" s="346"/>
      <c r="W196" s="346"/>
      <c r="X196" s="346"/>
      <c r="Y196" s="346"/>
      <c r="Z196" s="346"/>
      <c r="AA196" s="346"/>
      <c r="AB196" s="346"/>
      <c r="AC196" s="346"/>
      <c r="AD196" s="346"/>
      <c r="AE196" s="346"/>
      <c r="AF196" s="346"/>
      <c r="AG196" s="346"/>
      <c r="AH196" s="346"/>
    </row>
    <row r="197">
      <c r="A197" s="424"/>
      <c r="B197" s="346"/>
      <c r="C197" s="346"/>
      <c r="D197" s="346"/>
      <c r="E197" s="346"/>
      <c r="F197" s="346"/>
      <c r="G197" s="346"/>
      <c r="H197" s="346"/>
      <c r="I197" s="346"/>
      <c r="J197" s="346"/>
      <c r="K197" s="346"/>
      <c r="L197" s="346"/>
      <c r="M197" s="346"/>
      <c r="N197" s="346"/>
      <c r="O197" s="346"/>
      <c r="P197" s="346"/>
      <c r="Q197" s="346"/>
      <c r="R197" s="346"/>
      <c r="S197" s="346"/>
      <c r="T197" s="346"/>
      <c r="U197" s="346"/>
      <c r="V197" s="346"/>
      <c r="W197" s="346"/>
      <c r="X197" s="346"/>
      <c r="Y197" s="346"/>
      <c r="Z197" s="346"/>
      <c r="AA197" s="346"/>
      <c r="AB197" s="346"/>
      <c r="AC197" s="346"/>
      <c r="AD197" s="346"/>
      <c r="AE197" s="346"/>
      <c r="AF197" s="346"/>
      <c r="AG197" s="346"/>
      <c r="AH197" s="346"/>
    </row>
    <row r="198">
      <c r="A198" s="424"/>
      <c r="B198" s="346"/>
      <c r="C198" s="346"/>
      <c r="D198" s="346"/>
      <c r="E198" s="346"/>
      <c r="F198" s="346"/>
      <c r="G198" s="346"/>
      <c r="H198" s="346"/>
      <c r="I198" s="346"/>
      <c r="J198" s="346"/>
      <c r="K198" s="346"/>
      <c r="L198" s="346"/>
      <c r="M198" s="346"/>
      <c r="N198" s="346"/>
      <c r="O198" s="346"/>
      <c r="P198" s="346"/>
      <c r="Q198" s="346"/>
      <c r="R198" s="346"/>
      <c r="S198" s="346"/>
      <c r="T198" s="346"/>
      <c r="U198" s="346"/>
      <c r="V198" s="346"/>
      <c r="W198" s="346"/>
      <c r="X198" s="346"/>
      <c r="Y198" s="346"/>
      <c r="Z198" s="346"/>
      <c r="AA198" s="346"/>
      <c r="AB198" s="346"/>
      <c r="AC198" s="346"/>
      <c r="AD198" s="346"/>
      <c r="AE198" s="346"/>
      <c r="AF198" s="346"/>
      <c r="AG198" s="346"/>
      <c r="AH198" s="346"/>
    </row>
    <row r="199">
      <c r="A199" s="424"/>
      <c r="B199" s="346"/>
      <c r="C199" s="346"/>
      <c r="D199" s="346"/>
      <c r="E199" s="346"/>
      <c r="F199" s="346"/>
      <c r="G199" s="346"/>
      <c r="H199" s="346"/>
      <c r="I199" s="346"/>
      <c r="J199" s="346"/>
      <c r="K199" s="346"/>
      <c r="L199" s="346"/>
      <c r="M199" s="346"/>
      <c r="N199" s="346"/>
      <c r="O199" s="346"/>
      <c r="P199" s="346"/>
      <c r="Q199" s="346"/>
      <c r="R199" s="346"/>
      <c r="S199" s="346"/>
      <c r="T199" s="346"/>
      <c r="U199" s="346"/>
      <c r="V199" s="346"/>
      <c r="W199" s="346"/>
      <c r="X199" s="346"/>
      <c r="Y199" s="346"/>
      <c r="Z199" s="346"/>
      <c r="AA199" s="346"/>
      <c r="AB199" s="346"/>
      <c r="AC199" s="346"/>
      <c r="AD199" s="346"/>
      <c r="AE199" s="346"/>
      <c r="AF199" s="346"/>
      <c r="AG199" s="346"/>
      <c r="AH199" s="346"/>
    </row>
    <row r="200">
      <c r="A200" s="424"/>
      <c r="B200" s="346"/>
      <c r="C200" s="346"/>
      <c r="D200" s="346"/>
      <c r="E200" s="346"/>
      <c r="F200" s="346"/>
      <c r="G200" s="346"/>
      <c r="H200" s="346"/>
      <c r="I200" s="346"/>
      <c r="J200" s="346"/>
      <c r="K200" s="346"/>
      <c r="L200" s="346"/>
      <c r="M200" s="346"/>
      <c r="N200" s="346"/>
      <c r="O200" s="346"/>
      <c r="P200" s="346"/>
      <c r="Q200" s="346"/>
      <c r="R200" s="346"/>
      <c r="S200" s="346"/>
      <c r="T200" s="346"/>
      <c r="U200" s="346"/>
      <c r="V200" s="346"/>
      <c r="W200" s="346"/>
      <c r="X200" s="346"/>
      <c r="Y200" s="346"/>
      <c r="Z200" s="346"/>
      <c r="AA200" s="346"/>
      <c r="AB200" s="346"/>
      <c r="AC200" s="346"/>
      <c r="AD200" s="346"/>
      <c r="AE200" s="346"/>
      <c r="AF200" s="346"/>
      <c r="AG200" s="346"/>
      <c r="AH200" s="346"/>
    </row>
    <row r="201">
      <c r="A201" s="424"/>
      <c r="B201" s="346"/>
      <c r="C201" s="346"/>
      <c r="D201" s="346"/>
      <c r="E201" s="346"/>
      <c r="F201" s="346"/>
      <c r="G201" s="346"/>
      <c r="H201" s="346"/>
      <c r="I201" s="346"/>
      <c r="J201" s="346"/>
      <c r="K201" s="346"/>
      <c r="L201" s="346"/>
      <c r="M201" s="346"/>
      <c r="N201" s="346"/>
      <c r="O201" s="346"/>
      <c r="P201" s="346"/>
      <c r="Q201" s="346"/>
      <c r="R201" s="346"/>
      <c r="S201" s="346"/>
      <c r="T201" s="346"/>
      <c r="U201" s="346"/>
      <c r="V201" s="346"/>
      <c r="W201" s="346"/>
      <c r="X201" s="346"/>
      <c r="Y201" s="346"/>
      <c r="Z201" s="346"/>
      <c r="AA201" s="346"/>
      <c r="AB201" s="346"/>
      <c r="AC201" s="346"/>
      <c r="AD201" s="346"/>
      <c r="AE201" s="346"/>
      <c r="AF201" s="346"/>
      <c r="AG201" s="346"/>
      <c r="AH201" s="346"/>
    </row>
    <row r="202">
      <c r="A202" s="424"/>
      <c r="B202" s="346"/>
      <c r="C202" s="346"/>
      <c r="D202" s="346"/>
      <c r="E202" s="346"/>
      <c r="F202" s="346"/>
      <c r="G202" s="346"/>
      <c r="H202" s="346"/>
      <c r="I202" s="346"/>
      <c r="J202" s="346"/>
      <c r="K202" s="346"/>
      <c r="L202" s="346"/>
      <c r="M202" s="346"/>
      <c r="N202" s="346"/>
      <c r="O202" s="346"/>
      <c r="P202" s="346"/>
      <c r="Q202" s="346"/>
      <c r="R202" s="346"/>
      <c r="S202" s="346"/>
      <c r="T202" s="346"/>
      <c r="U202" s="346"/>
      <c r="V202" s="346"/>
      <c r="W202" s="346"/>
      <c r="X202" s="346"/>
      <c r="Y202" s="346"/>
      <c r="Z202" s="346"/>
      <c r="AA202" s="346"/>
      <c r="AB202" s="346"/>
      <c r="AC202" s="346"/>
      <c r="AD202" s="346"/>
      <c r="AE202" s="346"/>
      <c r="AF202" s="346"/>
      <c r="AG202" s="346"/>
      <c r="AH202" s="346"/>
    </row>
    <row r="203">
      <c r="A203" s="424"/>
      <c r="B203" s="346"/>
      <c r="C203" s="346"/>
      <c r="D203" s="346"/>
      <c r="E203" s="346"/>
      <c r="F203" s="346"/>
      <c r="G203" s="346"/>
      <c r="H203" s="346"/>
      <c r="I203" s="346"/>
      <c r="J203" s="346"/>
      <c r="K203" s="346"/>
      <c r="L203" s="346"/>
      <c r="M203" s="346"/>
      <c r="N203" s="346"/>
      <c r="O203" s="346"/>
      <c r="P203" s="346"/>
      <c r="Q203" s="346"/>
      <c r="R203" s="346"/>
      <c r="S203" s="346"/>
      <c r="T203" s="346"/>
      <c r="U203" s="346"/>
      <c r="V203" s="346"/>
      <c r="W203" s="346"/>
      <c r="X203" s="346"/>
      <c r="Y203" s="346"/>
      <c r="Z203" s="346"/>
      <c r="AA203" s="346"/>
      <c r="AB203" s="346"/>
      <c r="AC203" s="346"/>
      <c r="AD203" s="346"/>
      <c r="AE203" s="346"/>
      <c r="AF203" s="346"/>
      <c r="AG203" s="346"/>
      <c r="AH203" s="346"/>
    </row>
    <row r="204">
      <c r="A204" s="424"/>
      <c r="B204" s="346"/>
      <c r="C204" s="346"/>
      <c r="D204" s="346"/>
      <c r="E204" s="346"/>
      <c r="F204" s="346"/>
      <c r="G204" s="346"/>
      <c r="H204" s="346"/>
      <c r="I204" s="346"/>
      <c r="J204" s="346"/>
      <c r="K204" s="346"/>
      <c r="L204" s="346"/>
      <c r="M204" s="346"/>
      <c r="N204" s="346"/>
      <c r="O204" s="346"/>
      <c r="P204" s="346"/>
      <c r="Q204" s="346"/>
      <c r="R204" s="346"/>
      <c r="S204" s="346"/>
      <c r="T204" s="346"/>
      <c r="U204" s="346"/>
      <c r="V204" s="346"/>
      <c r="W204" s="346"/>
      <c r="X204" s="346"/>
      <c r="Y204" s="346"/>
      <c r="Z204" s="346"/>
      <c r="AA204" s="346"/>
      <c r="AB204" s="346"/>
      <c r="AC204" s="346"/>
      <c r="AD204" s="346"/>
      <c r="AE204" s="346"/>
      <c r="AF204" s="346"/>
      <c r="AG204" s="346"/>
      <c r="AH204" s="346"/>
    </row>
    <row r="205">
      <c r="A205" s="424"/>
      <c r="B205" s="346"/>
      <c r="C205" s="346"/>
      <c r="D205" s="346"/>
      <c r="E205" s="346"/>
      <c r="F205" s="346"/>
      <c r="G205" s="346"/>
      <c r="H205" s="346"/>
      <c r="I205" s="346"/>
      <c r="J205" s="346"/>
      <c r="K205" s="346"/>
      <c r="L205" s="346"/>
      <c r="M205" s="346"/>
      <c r="N205" s="346"/>
      <c r="O205" s="346"/>
      <c r="P205" s="346"/>
      <c r="Q205" s="346"/>
      <c r="R205" s="346"/>
      <c r="S205" s="346"/>
      <c r="T205" s="346"/>
      <c r="U205" s="346"/>
      <c r="V205" s="346"/>
      <c r="W205" s="346"/>
      <c r="X205" s="346"/>
      <c r="Y205" s="346"/>
      <c r="Z205" s="346"/>
      <c r="AA205" s="346"/>
      <c r="AB205" s="346"/>
      <c r="AC205" s="346"/>
      <c r="AD205" s="346"/>
      <c r="AE205" s="346"/>
      <c r="AF205" s="346"/>
      <c r="AG205" s="346"/>
      <c r="AH205" s="346"/>
    </row>
    <row r="206">
      <c r="A206" s="424"/>
      <c r="B206" s="346"/>
      <c r="C206" s="346"/>
      <c r="D206" s="346"/>
      <c r="E206" s="346"/>
      <c r="F206" s="346"/>
      <c r="G206" s="346"/>
      <c r="H206" s="346"/>
      <c r="I206" s="346"/>
      <c r="J206" s="346"/>
      <c r="K206" s="346"/>
      <c r="L206" s="346"/>
      <c r="M206" s="346"/>
      <c r="N206" s="346"/>
      <c r="O206" s="346"/>
      <c r="P206" s="346"/>
      <c r="Q206" s="346"/>
      <c r="R206" s="346"/>
      <c r="S206" s="346"/>
      <c r="T206" s="346"/>
      <c r="U206" s="346"/>
      <c r="V206" s="346"/>
      <c r="W206" s="346"/>
      <c r="X206" s="346"/>
      <c r="Y206" s="346"/>
      <c r="Z206" s="346"/>
      <c r="AA206" s="346"/>
      <c r="AB206" s="346"/>
      <c r="AC206" s="346"/>
      <c r="AD206" s="346"/>
      <c r="AE206" s="346"/>
      <c r="AF206" s="346"/>
      <c r="AG206" s="346"/>
      <c r="AH206" s="346"/>
    </row>
    <row r="207">
      <c r="A207" s="424"/>
      <c r="B207" s="346"/>
      <c r="C207" s="346"/>
      <c r="D207" s="346"/>
      <c r="E207" s="346"/>
      <c r="F207" s="346"/>
      <c r="G207" s="346"/>
      <c r="H207" s="346"/>
      <c r="I207" s="346"/>
      <c r="J207" s="346"/>
      <c r="K207" s="346"/>
      <c r="L207" s="346"/>
      <c r="M207" s="346"/>
      <c r="N207" s="346"/>
      <c r="O207" s="346"/>
      <c r="P207" s="346"/>
      <c r="Q207" s="346"/>
      <c r="R207" s="346"/>
      <c r="S207" s="346"/>
      <c r="T207" s="346"/>
      <c r="U207" s="346"/>
      <c r="V207" s="346"/>
      <c r="W207" s="346"/>
      <c r="X207" s="346"/>
      <c r="Y207" s="346"/>
      <c r="Z207" s="346"/>
      <c r="AA207" s="346"/>
      <c r="AB207" s="346"/>
      <c r="AC207" s="346"/>
      <c r="AD207" s="346"/>
      <c r="AE207" s="346"/>
      <c r="AF207" s="346"/>
      <c r="AG207" s="346"/>
      <c r="AH207" s="346"/>
    </row>
    <row r="208">
      <c r="A208" s="424"/>
      <c r="B208" s="346"/>
      <c r="C208" s="346"/>
      <c r="D208" s="346"/>
      <c r="E208" s="346"/>
      <c r="F208" s="346"/>
      <c r="G208" s="346"/>
      <c r="H208" s="346"/>
      <c r="I208" s="346"/>
      <c r="J208" s="346"/>
      <c r="K208" s="346"/>
      <c r="L208" s="346"/>
      <c r="M208" s="346"/>
      <c r="N208" s="346"/>
      <c r="O208" s="346"/>
      <c r="P208" s="346"/>
      <c r="Q208" s="346"/>
      <c r="R208" s="346"/>
      <c r="S208" s="346"/>
      <c r="T208" s="346"/>
      <c r="U208" s="346"/>
      <c r="V208" s="346"/>
      <c r="W208" s="346"/>
      <c r="X208" s="346"/>
      <c r="Y208" s="346"/>
      <c r="Z208" s="346"/>
      <c r="AA208" s="346"/>
      <c r="AB208" s="346"/>
      <c r="AC208" s="346"/>
      <c r="AD208" s="346"/>
      <c r="AE208" s="346"/>
      <c r="AF208" s="346"/>
      <c r="AG208" s="346"/>
      <c r="AH208" s="346"/>
    </row>
    <row r="209">
      <c r="A209" s="424"/>
      <c r="B209" s="346"/>
      <c r="C209" s="346"/>
      <c r="D209" s="346"/>
      <c r="E209" s="346"/>
      <c r="F209" s="346"/>
      <c r="G209" s="346"/>
      <c r="H209" s="346"/>
      <c r="I209" s="346"/>
      <c r="J209" s="346"/>
      <c r="K209" s="346"/>
      <c r="L209" s="346"/>
      <c r="M209" s="346"/>
      <c r="N209" s="346"/>
      <c r="O209" s="346"/>
      <c r="P209" s="346"/>
      <c r="Q209" s="346"/>
      <c r="R209" s="346"/>
      <c r="S209" s="346"/>
      <c r="T209" s="346"/>
      <c r="U209" s="346"/>
      <c r="V209" s="346"/>
      <c r="W209" s="346"/>
      <c r="X209" s="346"/>
      <c r="Y209" s="346"/>
      <c r="Z209" s="346"/>
      <c r="AA209" s="346"/>
      <c r="AB209" s="346"/>
      <c r="AC209" s="346"/>
      <c r="AD209" s="346"/>
      <c r="AE209" s="346"/>
      <c r="AF209" s="346"/>
      <c r="AG209" s="346"/>
      <c r="AH209" s="346"/>
    </row>
    <row r="210">
      <c r="A210" s="424"/>
      <c r="B210" s="346"/>
      <c r="C210" s="346"/>
      <c r="D210" s="346"/>
      <c r="E210" s="346"/>
      <c r="F210" s="346"/>
      <c r="G210" s="346"/>
      <c r="H210" s="346"/>
      <c r="I210" s="346"/>
      <c r="J210" s="346"/>
      <c r="K210" s="346"/>
      <c r="L210" s="346"/>
      <c r="M210" s="346"/>
      <c r="N210" s="346"/>
      <c r="O210" s="346"/>
      <c r="P210" s="346"/>
      <c r="Q210" s="346"/>
      <c r="R210" s="346"/>
      <c r="S210" s="346"/>
      <c r="T210" s="346"/>
      <c r="U210" s="346"/>
      <c r="V210" s="346"/>
      <c r="W210" s="346"/>
      <c r="X210" s="346"/>
      <c r="Y210" s="346"/>
      <c r="Z210" s="346"/>
      <c r="AA210" s="346"/>
      <c r="AB210" s="346"/>
      <c r="AC210" s="346"/>
      <c r="AD210" s="346"/>
      <c r="AE210" s="346"/>
      <c r="AF210" s="346"/>
      <c r="AG210" s="346"/>
      <c r="AH210" s="346"/>
    </row>
    <row r="211">
      <c r="A211" s="424"/>
      <c r="B211" s="346"/>
      <c r="C211" s="346"/>
      <c r="D211" s="346"/>
      <c r="E211" s="346"/>
      <c r="F211" s="346"/>
      <c r="G211" s="346"/>
      <c r="H211" s="346"/>
      <c r="I211" s="346"/>
      <c r="J211" s="346"/>
      <c r="K211" s="346"/>
      <c r="L211" s="346"/>
      <c r="M211" s="346"/>
      <c r="N211" s="346"/>
      <c r="O211" s="346"/>
      <c r="P211" s="346"/>
      <c r="Q211" s="346"/>
      <c r="R211" s="346"/>
      <c r="S211" s="346"/>
      <c r="T211" s="346"/>
      <c r="U211" s="346"/>
      <c r="V211" s="346"/>
      <c r="W211" s="346"/>
      <c r="X211" s="346"/>
      <c r="Y211" s="346"/>
      <c r="Z211" s="346"/>
      <c r="AA211" s="346"/>
      <c r="AB211" s="346"/>
      <c r="AC211" s="346"/>
      <c r="AD211" s="346"/>
      <c r="AE211" s="346"/>
      <c r="AF211" s="346"/>
      <c r="AG211" s="346"/>
      <c r="AH211" s="346"/>
    </row>
    <row r="212">
      <c r="A212" s="424"/>
      <c r="B212" s="346"/>
      <c r="C212" s="346"/>
      <c r="D212" s="346"/>
      <c r="E212" s="346"/>
      <c r="F212" s="346"/>
      <c r="G212" s="346"/>
      <c r="H212" s="346"/>
      <c r="I212" s="346"/>
      <c r="J212" s="346"/>
      <c r="K212" s="346"/>
      <c r="L212" s="346"/>
      <c r="M212" s="346"/>
      <c r="N212" s="346"/>
      <c r="O212" s="346"/>
      <c r="P212" s="346"/>
      <c r="Q212" s="346"/>
      <c r="R212" s="346"/>
      <c r="S212" s="346"/>
      <c r="T212" s="346"/>
      <c r="U212" s="346"/>
      <c r="V212" s="346"/>
      <c r="W212" s="346"/>
      <c r="X212" s="346"/>
      <c r="Y212" s="346"/>
      <c r="Z212" s="346"/>
      <c r="AA212" s="346"/>
      <c r="AB212" s="346"/>
      <c r="AC212" s="346"/>
      <c r="AD212" s="346"/>
      <c r="AE212" s="346"/>
      <c r="AF212" s="346"/>
      <c r="AG212" s="346"/>
      <c r="AH212" s="346"/>
    </row>
    <row r="213">
      <c r="A213" s="424"/>
      <c r="B213" s="346"/>
      <c r="C213" s="346"/>
      <c r="D213" s="346"/>
      <c r="E213" s="346"/>
      <c r="F213" s="346"/>
      <c r="G213" s="346"/>
      <c r="H213" s="346"/>
      <c r="I213" s="346"/>
      <c r="J213" s="346"/>
      <c r="K213" s="346"/>
      <c r="L213" s="346"/>
      <c r="M213" s="346"/>
      <c r="N213" s="346"/>
      <c r="O213" s="346"/>
      <c r="P213" s="346"/>
      <c r="Q213" s="346"/>
      <c r="R213" s="346"/>
      <c r="S213" s="346"/>
      <c r="T213" s="346"/>
      <c r="U213" s="346"/>
      <c r="V213" s="346"/>
      <c r="W213" s="346"/>
      <c r="X213" s="346"/>
      <c r="Y213" s="346"/>
      <c r="Z213" s="346"/>
      <c r="AA213" s="346"/>
      <c r="AB213" s="346"/>
      <c r="AC213" s="346"/>
      <c r="AD213" s="346"/>
      <c r="AE213" s="346"/>
      <c r="AF213" s="346"/>
      <c r="AG213" s="346"/>
      <c r="AH213" s="346"/>
    </row>
    <row r="214">
      <c r="A214" s="424"/>
      <c r="B214" s="346"/>
      <c r="C214" s="346"/>
      <c r="D214" s="346"/>
      <c r="E214" s="346"/>
      <c r="F214" s="346"/>
      <c r="G214" s="346"/>
      <c r="H214" s="346"/>
      <c r="I214" s="346"/>
      <c r="J214" s="346"/>
      <c r="K214" s="346"/>
      <c r="L214" s="346"/>
      <c r="M214" s="346"/>
      <c r="N214" s="346"/>
      <c r="O214" s="346"/>
      <c r="P214" s="346"/>
      <c r="Q214" s="346"/>
      <c r="R214" s="346"/>
      <c r="S214" s="346"/>
      <c r="T214" s="346"/>
      <c r="U214" s="346"/>
      <c r="V214" s="346"/>
      <c r="W214" s="346"/>
      <c r="X214" s="346"/>
      <c r="Y214" s="346"/>
      <c r="Z214" s="346"/>
      <c r="AA214" s="346"/>
      <c r="AB214" s="346"/>
      <c r="AC214" s="346"/>
      <c r="AD214" s="346"/>
      <c r="AE214" s="346"/>
      <c r="AF214" s="346"/>
      <c r="AG214" s="346"/>
      <c r="AH214" s="346"/>
    </row>
    <row r="215">
      <c r="A215" s="424"/>
      <c r="B215" s="346"/>
      <c r="C215" s="346"/>
      <c r="D215" s="346"/>
      <c r="E215" s="346"/>
      <c r="F215" s="346"/>
      <c r="G215" s="346"/>
      <c r="H215" s="346"/>
      <c r="I215" s="346"/>
      <c r="J215" s="346"/>
      <c r="K215" s="346"/>
      <c r="L215" s="346"/>
      <c r="M215" s="346"/>
      <c r="N215" s="346"/>
      <c r="O215" s="346"/>
      <c r="P215" s="346"/>
      <c r="Q215" s="346"/>
      <c r="R215" s="346"/>
      <c r="S215" s="346"/>
      <c r="T215" s="346"/>
      <c r="U215" s="346"/>
      <c r="V215" s="346"/>
      <c r="W215" s="346"/>
      <c r="X215" s="346"/>
      <c r="Y215" s="346"/>
      <c r="Z215" s="346"/>
      <c r="AA215" s="346"/>
      <c r="AB215" s="346"/>
      <c r="AC215" s="346"/>
      <c r="AD215" s="346"/>
      <c r="AE215" s="346"/>
      <c r="AF215" s="346"/>
      <c r="AG215" s="346"/>
      <c r="AH215" s="346"/>
    </row>
    <row r="216">
      <c r="A216" s="424"/>
      <c r="B216" s="346"/>
      <c r="C216" s="346"/>
      <c r="D216" s="346"/>
      <c r="E216" s="346"/>
      <c r="F216" s="346"/>
      <c r="G216" s="346"/>
      <c r="H216" s="346"/>
      <c r="I216" s="346"/>
      <c r="J216" s="346"/>
      <c r="K216" s="346"/>
      <c r="L216" s="346"/>
      <c r="M216" s="346"/>
      <c r="N216" s="346"/>
      <c r="O216" s="346"/>
      <c r="P216" s="346"/>
      <c r="Q216" s="346"/>
      <c r="R216" s="346"/>
      <c r="S216" s="346"/>
      <c r="T216" s="346"/>
      <c r="U216" s="346"/>
      <c r="V216" s="346"/>
      <c r="W216" s="346"/>
      <c r="X216" s="346"/>
      <c r="Y216" s="346"/>
      <c r="Z216" s="346"/>
      <c r="AA216" s="346"/>
      <c r="AB216" s="346"/>
      <c r="AC216" s="346"/>
      <c r="AD216" s="346"/>
      <c r="AE216" s="346"/>
      <c r="AF216" s="346"/>
      <c r="AG216" s="346"/>
      <c r="AH216" s="346"/>
    </row>
    <row r="217">
      <c r="A217" s="424"/>
      <c r="B217" s="346"/>
      <c r="C217" s="346"/>
      <c r="D217" s="346"/>
      <c r="E217" s="346"/>
      <c r="F217" s="346"/>
      <c r="G217" s="346"/>
      <c r="H217" s="346"/>
      <c r="I217" s="346"/>
      <c r="J217" s="346"/>
      <c r="K217" s="346"/>
      <c r="L217" s="346"/>
      <c r="M217" s="346"/>
      <c r="N217" s="346"/>
      <c r="O217" s="346"/>
      <c r="P217" s="346"/>
      <c r="Q217" s="346"/>
      <c r="R217" s="346"/>
      <c r="S217" s="346"/>
      <c r="T217" s="346"/>
      <c r="U217" s="346"/>
      <c r="V217" s="346"/>
      <c r="W217" s="346"/>
      <c r="X217" s="346"/>
      <c r="Y217" s="346"/>
      <c r="Z217" s="346"/>
      <c r="AA217" s="346"/>
      <c r="AB217" s="346"/>
      <c r="AC217" s="346"/>
      <c r="AD217" s="346"/>
      <c r="AE217" s="346"/>
      <c r="AF217" s="346"/>
      <c r="AG217" s="346"/>
      <c r="AH217" s="346"/>
    </row>
    <row r="218">
      <c r="A218" s="424"/>
      <c r="B218" s="346"/>
      <c r="C218" s="346"/>
      <c r="D218" s="346"/>
      <c r="E218" s="346"/>
      <c r="F218" s="346"/>
      <c r="G218" s="346"/>
      <c r="H218" s="346"/>
      <c r="I218" s="346"/>
      <c r="J218" s="346"/>
      <c r="K218" s="346"/>
      <c r="L218" s="346"/>
      <c r="M218" s="346"/>
      <c r="N218" s="346"/>
      <c r="O218" s="346"/>
      <c r="P218" s="346"/>
      <c r="Q218" s="346"/>
      <c r="R218" s="346"/>
      <c r="S218" s="346"/>
      <c r="T218" s="346"/>
      <c r="U218" s="346"/>
      <c r="V218" s="346"/>
      <c r="W218" s="346"/>
      <c r="X218" s="346"/>
      <c r="Y218" s="346"/>
      <c r="Z218" s="346"/>
      <c r="AA218" s="346"/>
      <c r="AB218" s="346"/>
      <c r="AC218" s="346"/>
      <c r="AD218" s="346"/>
      <c r="AE218" s="346"/>
      <c r="AF218" s="346"/>
      <c r="AG218" s="346"/>
      <c r="AH218" s="346"/>
    </row>
    <row r="219">
      <c r="A219" s="424"/>
      <c r="B219" s="346"/>
      <c r="C219" s="346"/>
      <c r="D219" s="346"/>
      <c r="E219" s="346"/>
      <c r="F219" s="346"/>
      <c r="G219" s="346"/>
      <c r="H219" s="346"/>
      <c r="I219" s="346"/>
      <c r="J219" s="346"/>
      <c r="K219" s="346"/>
      <c r="L219" s="346"/>
      <c r="M219" s="346"/>
      <c r="N219" s="346"/>
      <c r="O219" s="346"/>
      <c r="P219" s="346"/>
      <c r="Q219" s="346"/>
      <c r="R219" s="346"/>
      <c r="S219" s="346"/>
      <c r="T219" s="346"/>
      <c r="U219" s="346"/>
      <c r="V219" s="346"/>
      <c r="W219" s="346"/>
      <c r="X219" s="346"/>
      <c r="Y219" s="346"/>
      <c r="Z219" s="346"/>
      <c r="AA219" s="346"/>
      <c r="AB219" s="346"/>
      <c r="AC219" s="346"/>
      <c r="AD219" s="346"/>
      <c r="AE219" s="346"/>
      <c r="AF219" s="346"/>
      <c r="AG219" s="346"/>
      <c r="AH219" s="346"/>
    </row>
    <row r="220">
      <c r="A220" s="424"/>
      <c r="B220" s="346"/>
      <c r="C220" s="346"/>
      <c r="D220" s="346"/>
      <c r="E220" s="346"/>
      <c r="F220" s="346"/>
      <c r="G220" s="346"/>
      <c r="H220" s="346"/>
      <c r="I220" s="346"/>
      <c r="J220" s="346"/>
      <c r="K220" s="346"/>
      <c r="L220" s="346"/>
      <c r="M220" s="346"/>
      <c r="N220" s="346"/>
      <c r="O220" s="346"/>
      <c r="P220" s="346"/>
      <c r="Q220" s="346"/>
      <c r="R220" s="346"/>
      <c r="S220" s="346"/>
      <c r="T220" s="346"/>
      <c r="U220" s="346"/>
      <c r="V220" s="346"/>
      <c r="W220" s="346"/>
      <c r="X220" s="346"/>
      <c r="Y220" s="346"/>
      <c r="Z220" s="346"/>
      <c r="AA220" s="346"/>
      <c r="AB220" s="346"/>
      <c r="AC220" s="346"/>
      <c r="AD220" s="346"/>
      <c r="AE220" s="346"/>
      <c r="AF220" s="346"/>
      <c r="AG220" s="346"/>
      <c r="AH220" s="346"/>
    </row>
    <row r="221">
      <c r="A221" s="424"/>
      <c r="B221" s="346"/>
      <c r="C221" s="346"/>
      <c r="D221" s="346"/>
      <c r="E221" s="346"/>
      <c r="F221" s="346"/>
      <c r="G221" s="346"/>
      <c r="H221" s="346"/>
      <c r="I221" s="346"/>
      <c r="J221" s="346"/>
      <c r="K221" s="346"/>
      <c r="L221" s="346"/>
      <c r="M221" s="346"/>
      <c r="N221" s="346"/>
      <c r="O221" s="346"/>
      <c r="P221" s="346"/>
      <c r="Q221" s="346"/>
      <c r="R221" s="346"/>
      <c r="S221" s="346"/>
      <c r="T221" s="346"/>
      <c r="U221" s="346"/>
      <c r="V221" s="346"/>
      <c r="W221" s="346"/>
      <c r="X221" s="346"/>
      <c r="Y221" s="346"/>
      <c r="Z221" s="346"/>
      <c r="AA221" s="346"/>
      <c r="AB221" s="346"/>
      <c r="AC221" s="346"/>
      <c r="AD221" s="346"/>
      <c r="AE221" s="346"/>
      <c r="AF221" s="346"/>
      <c r="AG221" s="346"/>
      <c r="AH221" s="346"/>
    </row>
    <row r="222">
      <c r="A222" s="424"/>
      <c r="B222" s="346"/>
      <c r="C222" s="346"/>
      <c r="D222" s="346"/>
      <c r="E222" s="346"/>
      <c r="F222" s="346"/>
      <c r="G222" s="346"/>
      <c r="H222" s="346"/>
      <c r="I222" s="346"/>
      <c r="J222" s="346"/>
      <c r="K222" s="346"/>
      <c r="L222" s="346"/>
      <c r="M222" s="346"/>
      <c r="N222" s="346"/>
      <c r="O222" s="346"/>
      <c r="P222" s="346"/>
      <c r="Q222" s="346"/>
      <c r="R222" s="346"/>
      <c r="S222" s="346"/>
      <c r="T222" s="346"/>
      <c r="U222" s="346"/>
      <c r="V222" s="346"/>
      <c r="W222" s="346"/>
      <c r="X222" s="346"/>
      <c r="Y222" s="346"/>
      <c r="Z222" s="346"/>
      <c r="AA222" s="346"/>
      <c r="AB222" s="346"/>
      <c r="AC222" s="346"/>
      <c r="AD222" s="346"/>
      <c r="AE222" s="346"/>
      <c r="AF222" s="346"/>
      <c r="AG222" s="346"/>
      <c r="AH222" s="346"/>
    </row>
    <row r="223">
      <c r="A223" s="424"/>
      <c r="B223" s="346"/>
      <c r="C223" s="346"/>
      <c r="D223" s="346"/>
      <c r="E223" s="346"/>
      <c r="F223" s="346"/>
      <c r="G223" s="346"/>
      <c r="H223" s="346"/>
      <c r="I223" s="346"/>
      <c r="J223" s="346"/>
      <c r="K223" s="346"/>
      <c r="L223" s="346"/>
      <c r="M223" s="346"/>
      <c r="N223" s="346"/>
      <c r="O223" s="346"/>
      <c r="P223" s="346"/>
      <c r="Q223" s="346"/>
      <c r="R223" s="346"/>
      <c r="S223" s="346"/>
      <c r="T223" s="346"/>
      <c r="U223" s="346"/>
      <c r="V223" s="346"/>
      <c r="W223" s="346"/>
      <c r="X223" s="346"/>
      <c r="Y223" s="346"/>
      <c r="Z223" s="346"/>
      <c r="AA223" s="346"/>
      <c r="AB223" s="346"/>
      <c r="AC223" s="346"/>
      <c r="AD223" s="346"/>
      <c r="AE223" s="346"/>
      <c r="AF223" s="346"/>
      <c r="AG223" s="346"/>
      <c r="AH223" s="346"/>
    </row>
    <row r="224">
      <c r="A224" s="424"/>
      <c r="B224" s="346"/>
      <c r="C224" s="346"/>
      <c r="D224" s="346"/>
      <c r="E224" s="346"/>
      <c r="F224" s="346"/>
      <c r="G224" s="346"/>
      <c r="H224" s="346"/>
      <c r="I224" s="346"/>
      <c r="J224" s="346"/>
      <c r="K224" s="346"/>
      <c r="L224" s="346"/>
      <c r="M224" s="346"/>
      <c r="N224" s="346"/>
      <c r="O224" s="346"/>
      <c r="P224" s="346"/>
      <c r="Q224" s="346"/>
      <c r="R224" s="346"/>
      <c r="S224" s="346"/>
      <c r="T224" s="346"/>
      <c r="U224" s="346"/>
      <c r="V224" s="346"/>
      <c r="W224" s="346"/>
      <c r="X224" s="346"/>
      <c r="Y224" s="346"/>
      <c r="Z224" s="346"/>
      <c r="AA224" s="346"/>
      <c r="AB224" s="346"/>
      <c r="AC224" s="346"/>
      <c r="AD224" s="346"/>
      <c r="AE224" s="346"/>
      <c r="AF224" s="346"/>
      <c r="AG224" s="346"/>
      <c r="AH224" s="346"/>
    </row>
    <row r="225">
      <c r="A225" s="424"/>
      <c r="B225" s="346"/>
      <c r="C225" s="346"/>
      <c r="D225" s="346"/>
      <c r="E225" s="346"/>
      <c r="F225" s="346"/>
      <c r="G225" s="346"/>
      <c r="H225" s="346"/>
      <c r="I225" s="346"/>
      <c r="J225" s="346"/>
      <c r="K225" s="346"/>
      <c r="L225" s="346"/>
      <c r="M225" s="346"/>
      <c r="N225" s="346"/>
      <c r="O225" s="346"/>
      <c r="P225" s="346"/>
      <c r="Q225" s="346"/>
      <c r="R225" s="346"/>
      <c r="S225" s="346"/>
      <c r="T225" s="346"/>
      <c r="U225" s="346"/>
      <c r="V225" s="346"/>
      <c r="W225" s="346"/>
      <c r="X225" s="346"/>
      <c r="Y225" s="346"/>
      <c r="Z225" s="346"/>
      <c r="AA225" s="346"/>
      <c r="AB225" s="346"/>
      <c r="AC225" s="346"/>
      <c r="AD225" s="346"/>
      <c r="AE225" s="346"/>
      <c r="AF225" s="346"/>
      <c r="AG225" s="346"/>
      <c r="AH225" s="346"/>
    </row>
    <row r="226">
      <c r="A226" s="424"/>
      <c r="B226" s="346"/>
      <c r="C226" s="346"/>
      <c r="D226" s="346"/>
      <c r="E226" s="346"/>
      <c r="F226" s="346"/>
      <c r="G226" s="346"/>
      <c r="H226" s="346"/>
      <c r="I226" s="346"/>
      <c r="J226" s="346"/>
      <c r="K226" s="346"/>
      <c r="L226" s="346"/>
      <c r="M226" s="346"/>
      <c r="N226" s="346"/>
      <c r="O226" s="346"/>
      <c r="P226" s="346"/>
      <c r="Q226" s="346"/>
      <c r="R226" s="346"/>
      <c r="S226" s="346"/>
      <c r="T226" s="346"/>
      <c r="U226" s="346"/>
      <c r="V226" s="346"/>
      <c r="W226" s="346"/>
      <c r="X226" s="346"/>
      <c r="Y226" s="346"/>
      <c r="Z226" s="346"/>
      <c r="AA226" s="346"/>
      <c r="AB226" s="346"/>
      <c r="AC226" s="346"/>
      <c r="AD226" s="346"/>
      <c r="AE226" s="346"/>
      <c r="AF226" s="346"/>
      <c r="AG226" s="346"/>
      <c r="AH226" s="346"/>
    </row>
    <row r="227">
      <c r="A227" s="424"/>
      <c r="B227" s="346"/>
      <c r="C227" s="346"/>
      <c r="D227" s="346"/>
      <c r="E227" s="346"/>
      <c r="F227" s="346"/>
      <c r="G227" s="346"/>
      <c r="H227" s="346"/>
      <c r="I227" s="346"/>
      <c r="J227" s="346"/>
      <c r="K227" s="346"/>
      <c r="L227" s="346"/>
      <c r="M227" s="346"/>
      <c r="N227" s="346"/>
      <c r="O227" s="346"/>
      <c r="P227" s="346"/>
      <c r="Q227" s="346"/>
      <c r="R227" s="346"/>
      <c r="S227" s="346"/>
      <c r="T227" s="346"/>
      <c r="U227" s="346"/>
      <c r="V227" s="346"/>
      <c r="W227" s="346"/>
      <c r="X227" s="346"/>
      <c r="Y227" s="346"/>
      <c r="Z227" s="346"/>
      <c r="AA227" s="346"/>
      <c r="AB227" s="346"/>
      <c r="AC227" s="346"/>
      <c r="AD227" s="346"/>
      <c r="AE227" s="346"/>
      <c r="AF227" s="346"/>
      <c r="AG227" s="346"/>
      <c r="AH227" s="346"/>
    </row>
    <row r="228">
      <c r="A228" s="424"/>
      <c r="B228" s="346"/>
      <c r="C228" s="346"/>
      <c r="D228" s="346"/>
      <c r="E228" s="346"/>
      <c r="F228" s="346"/>
      <c r="G228" s="346"/>
      <c r="H228" s="346"/>
      <c r="I228" s="346"/>
      <c r="J228" s="346"/>
      <c r="K228" s="346"/>
      <c r="L228" s="346"/>
      <c r="M228" s="346"/>
      <c r="N228" s="346"/>
      <c r="O228" s="346"/>
      <c r="P228" s="346"/>
      <c r="Q228" s="346"/>
      <c r="R228" s="346"/>
      <c r="S228" s="346"/>
      <c r="T228" s="346"/>
      <c r="U228" s="346"/>
      <c r="V228" s="346"/>
      <c r="W228" s="346"/>
      <c r="X228" s="346"/>
      <c r="Y228" s="346"/>
      <c r="Z228" s="346"/>
      <c r="AA228" s="346"/>
      <c r="AB228" s="346"/>
      <c r="AC228" s="346"/>
      <c r="AD228" s="346"/>
      <c r="AE228" s="346"/>
      <c r="AF228" s="346"/>
      <c r="AG228" s="346"/>
      <c r="AH228" s="346"/>
    </row>
    <row r="229">
      <c r="A229" s="424"/>
      <c r="B229" s="346"/>
      <c r="C229" s="346"/>
      <c r="D229" s="346"/>
      <c r="E229" s="346"/>
      <c r="F229" s="346"/>
      <c r="G229" s="346"/>
      <c r="H229" s="346"/>
      <c r="I229" s="346"/>
      <c r="J229" s="346"/>
      <c r="K229" s="346"/>
      <c r="L229" s="346"/>
      <c r="M229" s="346"/>
      <c r="N229" s="346"/>
      <c r="O229" s="346"/>
      <c r="P229" s="346"/>
      <c r="Q229" s="346"/>
      <c r="R229" s="346"/>
      <c r="S229" s="346"/>
      <c r="T229" s="346"/>
      <c r="U229" s="346"/>
      <c r="V229" s="346"/>
      <c r="W229" s="346"/>
      <c r="X229" s="346"/>
      <c r="Y229" s="346"/>
      <c r="Z229" s="346"/>
      <c r="AA229" s="346"/>
      <c r="AB229" s="346"/>
      <c r="AC229" s="346"/>
      <c r="AD229" s="346"/>
      <c r="AE229" s="346"/>
      <c r="AF229" s="346"/>
      <c r="AG229" s="346"/>
      <c r="AH229" s="346"/>
    </row>
    <row r="230">
      <c r="A230" s="424"/>
      <c r="B230" s="346"/>
      <c r="C230" s="346"/>
      <c r="D230" s="346"/>
      <c r="E230" s="346"/>
      <c r="F230" s="346"/>
      <c r="G230" s="346"/>
      <c r="H230" s="346"/>
      <c r="I230" s="346"/>
      <c r="J230" s="346"/>
      <c r="K230" s="346"/>
      <c r="L230" s="346"/>
      <c r="M230" s="346"/>
      <c r="N230" s="346"/>
      <c r="O230" s="346"/>
      <c r="P230" s="346"/>
      <c r="Q230" s="346"/>
      <c r="R230" s="346"/>
      <c r="S230" s="346"/>
      <c r="T230" s="346"/>
      <c r="U230" s="346"/>
      <c r="V230" s="346"/>
      <c r="W230" s="346"/>
      <c r="X230" s="346"/>
      <c r="Y230" s="346"/>
      <c r="Z230" s="346"/>
      <c r="AA230" s="346"/>
      <c r="AB230" s="346"/>
      <c r="AC230" s="346"/>
      <c r="AD230" s="346"/>
      <c r="AE230" s="346"/>
      <c r="AF230" s="346"/>
      <c r="AG230" s="346"/>
      <c r="AH230" s="346"/>
    </row>
    <row r="231">
      <c r="A231" s="424"/>
      <c r="B231" s="346"/>
      <c r="C231" s="346"/>
      <c r="D231" s="346"/>
      <c r="E231" s="346"/>
      <c r="F231" s="346"/>
      <c r="G231" s="346"/>
      <c r="H231" s="346"/>
      <c r="I231" s="346"/>
      <c r="J231" s="346"/>
      <c r="K231" s="346"/>
      <c r="L231" s="346"/>
      <c r="M231" s="346"/>
      <c r="N231" s="346"/>
      <c r="O231" s="346"/>
      <c r="P231" s="346"/>
      <c r="Q231" s="346"/>
      <c r="R231" s="346"/>
      <c r="S231" s="346"/>
      <c r="T231" s="346"/>
      <c r="U231" s="346"/>
      <c r="V231" s="346"/>
      <c r="W231" s="346"/>
      <c r="X231" s="346"/>
      <c r="Y231" s="346"/>
      <c r="Z231" s="346"/>
      <c r="AA231" s="346"/>
      <c r="AB231" s="346"/>
      <c r="AC231" s="346"/>
      <c r="AD231" s="346"/>
      <c r="AE231" s="346"/>
      <c r="AF231" s="346"/>
      <c r="AG231" s="346"/>
      <c r="AH231" s="346"/>
    </row>
    <row r="232">
      <c r="A232" s="424"/>
      <c r="B232" s="346"/>
      <c r="C232" s="346"/>
      <c r="D232" s="346"/>
      <c r="E232" s="346"/>
      <c r="F232" s="346"/>
      <c r="G232" s="346"/>
      <c r="H232" s="346"/>
      <c r="I232" s="346"/>
      <c r="J232" s="346"/>
      <c r="K232" s="346"/>
      <c r="L232" s="346"/>
      <c r="M232" s="346"/>
      <c r="N232" s="346"/>
      <c r="O232" s="346"/>
      <c r="P232" s="346"/>
      <c r="Q232" s="346"/>
      <c r="R232" s="346"/>
      <c r="S232" s="346"/>
      <c r="T232" s="346"/>
      <c r="U232" s="346"/>
      <c r="V232" s="346"/>
      <c r="W232" s="346"/>
      <c r="X232" s="346"/>
      <c r="Y232" s="346"/>
      <c r="Z232" s="346"/>
      <c r="AA232" s="346"/>
      <c r="AB232" s="346"/>
      <c r="AC232" s="346"/>
      <c r="AD232" s="346"/>
      <c r="AE232" s="346"/>
      <c r="AF232" s="346"/>
      <c r="AG232" s="346"/>
      <c r="AH232" s="346"/>
    </row>
    <row r="233">
      <c r="A233" s="424"/>
      <c r="B233" s="346"/>
      <c r="C233" s="346"/>
      <c r="D233" s="346"/>
      <c r="E233" s="346"/>
      <c r="F233" s="346"/>
      <c r="G233" s="346"/>
      <c r="H233" s="346"/>
      <c r="I233" s="346"/>
      <c r="J233" s="346"/>
      <c r="K233" s="346"/>
      <c r="L233" s="346"/>
      <c r="M233" s="346"/>
      <c r="N233" s="346"/>
      <c r="O233" s="346"/>
      <c r="P233" s="346"/>
      <c r="Q233" s="346"/>
      <c r="R233" s="346"/>
      <c r="S233" s="346"/>
      <c r="T233" s="346"/>
      <c r="U233" s="346"/>
      <c r="V233" s="346"/>
      <c r="W233" s="346"/>
      <c r="X233" s="346"/>
      <c r="Y233" s="346"/>
      <c r="Z233" s="346"/>
      <c r="AA233" s="346"/>
      <c r="AB233" s="346"/>
      <c r="AC233" s="346"/>
      <c r="AD233" s="346"/>
      <c r="AE233" s="346"/>
      <c r="AF233" s="346"/>
      <c r="AG233" s="346"/>
      <c r="AH233" s="346"/>
    </row>
    <row r="234">
      <c r="A234" s="424"/>
      <c r="B234" s="346"/>
      <c r="C234" s="346"/>
      <c r="D234" s="346"/>
      <c r="E234" s="346"/>
      <c r="F234" s="346"/>
      <c r="G234" s="346"/>
      <c r="H234" s="346"/>
      <c r="I234" s="346"/>
      <c r="J234" s="346"/>
      <c r="K234" s="346"/>
      <c r="L234" s="346"/>
      <c r="M234" s="346"/>
      <c r="N234" s="346"/>
      <c r="O234" s="346"/>
      <c r="P234" s="346"/>
      <c r="Q234" s="346"/>
      <c r="R234" s="346"/>
      <c r="S234" s="346"/>
      <c r="T234" s="346"/>
      <c r="U234" s="346"/>
      <c r="V234" s="346"/>
      <c r="W234" s="346"/>
      <c r="X234" s="346"/>
      <c r="Y234" s="346"/>
      <c r="Z234" s="346"/>
      <c r="AA234" s="346"/>
      <c r="AB234" s="346"/>
      <c r="AC234" s="346"/>
      <c r="AD234" s="346"/>
      <c r="AE234" s="346"/>
      <c r="AF234" s="346"/>
      <c r="AG234" s="346"/>
      <c r="AH234" s="346"/>
    </row>
    <row r="235">
      <c r="A235" s="424"/>
      <c r="B235" s="346"/>
      <c r="C235" s="346"/>
      <c r="D235" s="346"/>
      <c r="E235" s="346"/>
      <c r="F235" s="346"/>
      <c r="G235" s="346"/>
      <c r="H235" s="346"/>
      <c r="I235" s="346"/>
      <c r="J235" s="346"/>
      <c r="K235" s="346"/>
      <c r="L235" s="346"/>
      <c r="M235" s="346"/>
      <c r="N235" s="346"/>
      <c r="O235" s="346"/>
      <c r="P235" s="346"/>
      <c r="Q235" s="346"/>
      <c r="R235" s="346"/>
      <c r="S235" s="346"/>
      <c r="T235" s="346"/>
      <c r="U235" s="346"/>
      <c r="V235" s="346"/>
      <c r="W235" s="346"/>
      <c r="X235" s="346"/>
      <c r="Y235" s="346"/>
      <c r="Z235" s="346"/>
      <c r="AA235" s="346"/>
      <c r="AB235" s="346"/>
      <c r="AC235" s="346"/>
      <c r="AD235" s="346"/>
      <c r="AE235" s="346"/>
      <c r="AF235" s="346"/>
      <c r="AG235" s="346"/>
      <c r="AH235" s="346"/>
    </row>
    <row r="236">
      <c r="A236" s="424"/>
      <c r="B236" s="346"/>
      <c r="C236" s="346"/>
      <c r="D236" s="346"/>
      <c r="E236" s="346"/>
      <c r="F236" s="346"/>
      <c r="G236" s="346"/>
      <c r="H236" s="346"/>
      <c r="I236" s="346"/>
      <c r="J236" s="346"/>
      <c r="K236" s="346"/>
      <c r="L236" s="346"/>
      <c r="M236" s="346"/>
      <c r="N236" s="346"/>
      <c r="O236" s="346"/>
      <c r="P236" s="346"/>
      <c r="Q236" s="346"/>
      <c r="R236" s="346"/>
      <c r="S236" s="346"/>
      <c r="T236" s="346"/>
      <c r="U236" s="346"/>
      <c r="V236" s="346"/>
      <c r="W236" s="346"/>
      <c r="X236" s="346"/>
      <c r="Y236" s="346"/>
      <c r="Z236" s="346"/>
      <c r="AA236" s="346"/>
      <c r="AB236" s="346"/>
      <c r="AC236" s="346"/>
      <c r="AD236" s="346"/>
      <c r="AE236" s="346"/>
      <c r="AF236" s="346"/>
      <c r="AG236" s="346"/>
      <c r="AH236" s="346"/>
    </row>
    <row r="237">
      <c r="A237" s="424"/>
      <c r="B237" s="346"/>
      <c r="C237" s="346"/>
      <c r="D237" s="346"/>
      <c r="E237" s="346"/>
      <c r="F237" s="346"/>
      <c r="G237" s="346"/>
      <c r="H237" s="346"/>
      <c r="I237" s="346"/>
      <c r="J237" s="346"/>
      <c r="K237" s="346"/>
      <c r="L237" s="346"/>
      <c r="M237" s="346"/>
      <c r="N237" s="346"/>
      <c r="O237" s="346"/>
      <c r="P237" s="346"/>
      <c r="Q237" s="346"/>
      <c r="R237" s="346"/>
      <c r="S237" s="346"/>
      <c r="T237" s="346"/>
      <c r="U237" s="346"/>
      <c r="V237" s="346"/>
      <c r="W237" s="346"/>
      <c r="X237" s="346"/>
      <c r="Y237" s="346"/>
      <c r="Z237" s="346"/>
      <c r="AA237" s="346"/>
      <c r="AB237" s="346"/>
      <c r="AC237" s="346"/>
      <c r="AD237" s="346"/>
      <c r="AE237" s="346"/>
      <c r="AF237" s="346"/>
      <c r="AG237" s="346"/>
      <c r="AH237" s="346"/>
    </row>
    <row r="238">
      <c r="A238" s="424"/>
      <c r="B238" s="346"/>
      <c r="C238" s="346"/>
      <c r="D238" s="346"/>
      <c r="E238" s="346"/>
      <c r="F238" s="346"/>
      <c r="G238" s="346"/>
      <c r="H238" s="346"/>
      <c r="I238" s="346"/>
      <c r="J238" s="346"/>
      <c r="K238" s="346"/>
      <c r="L238" s="346"/>
      <c r="M238" s="346"/>
      <c r="N238" s="346"/>
      <c r="O238" s="346"/>
      <c r="P238" s="346"/>
      <c r="Q238" s="346"/>
      <c r="R238" s="346"/>
      <c r="S238" s="346"/>
      <c r="T238" s="346"/>
      <c r="U238" s="346"/>
      <c r="V238" s="346"/>
      <c r="W238" s="346"/>
      <c r="X238" s="346"/>
      <c r="Y238" s="346"/>
      <c r="Z238" s="346"/>
      <c r="AA238" s="346"/>
      <c r="AB238" s="346"/>
      <c r="AC238" s="346"/>
      <c r="AD238" s="346"/>
      <c r="AE238" s="346"/>
      <c r="AF238" s="346"/>
      <c r="AG238" s="346"/>
      <c r="AH238" s="346"/>
    </row>
    <row r="239">
      <c r="A239" s="424"/>
      <c r="B239" s="346"/>
      <c r="C239" s="346"/>
      <c r="D239" s="346"/>
      <c r="E239" s="346"/>
      <c r="F239" s="346"/>
      <c r="G239" s="346"/>
      <c r="H239" s="346"/>
      <c r="I239" s="346"/>
      <c r="J239" s="346"/>
      <c r="K239" s="346"/>
      <c r="L239" s="346"/>
      <c r="M239" s="346"/>
      <c r="N239" s="346"/>
      <c r="O239" s="346"/>
      <c r="P239" s="346"/>
      <c r="Q239" s="346"/>
      <c r="R239" s="346"/>
      <c r="S239" s="346"/>
      <c r="T239" s="346"/>
      <c r="U239" s="346"/>
      <c r="V239" s="346"/>
      <c r="W239" s="346"/>
      <c r="X239" s="346"/>
      <c r="Y239" s="346"/>
      <c r="Z239" s="346"/>
      <c r="AA239" s="346"/>
      <c r="AB239" s="346"/>
      <c r="AC239" s="346"/>
      <c r="AD239" s="346"/>
      <c r="AE239" s="346"/>
      <c r="AF239" s="346"/>
      <c r="AG239" s="346"/>
      <c r="AH239" s="346"/>
    </row>
    <row r="240">
      <c r="A240" s="424"/>
      <c r="B240" s="346"/>
      <c r="C240" s="346"/>
      <c r="D240" s="346"/>
      <c r="E240" s="346"/>
      <c r="F240" s="346"/>
      <c r="G240" s="346"/>
      <c r="H240" s="346"/>
      <c r="I240" s="346"/>
      <c r="J240" s="346"/>
      <c r="K240" s="346"/>
      <c r="L240" s="346"/>
      <c r="M240" s="346"/>
      <c r="N240" s="346"/>
      <c r="O240" s="346"/>
      <c r="P240" s="346"/>
      <c r="Q240" s="346"/>
      <c r="R240" s="346"/>
      <c r="S240" s="346"/>
      <c r="T240" s="346"/>
      <c r="U240" s="346"/>
      <c r="V240" s="346"/>
      <c r="W240" s="346"/>
      <c r="X240" s="346"/>
      <c r="Y240" s="346"/>
      <c r="Z240" s="346"/>
      <c r="AA240" s="346"/>
      <c r="AB240" s="346"/>
      <c r="AC240" s="346"/>
      <c r="AD240" s="346"/>
      <c r="AE240" s="346"/>
      <c r="AF240" s="346"/>
      <c r="AG240" s="346"/>
      <c r="AH240" s="346"/>
    </row>
    <row r="241">
      <c r="A241" s="424"/>
      <c r="B241" s="346"/>
      <c r="C241" s="346"/>
      <c r="D241" s="346"/>
      <c r="E241" s="346"/>
      <c r="F241" s="346"/>
      <c r="G241" s="346"/>
      <c r="H241" s="346"/>
      <c r="I241" s="346"/>
      <c r="J241" s="346"/>
      <c r="K241" s="346"/>
      <c r="L241" s="346"/>
      <c r="M241" s="346"/>
      <c r="N241" s="346"/>
      <c r="O241" s="346"/>
      <c r="P241" s="346"/>
      <c r="Q241" s="346"/>
      <c r="R241" s="346"/>
      <c r="S241" s="346"/>
      <c r="T241" s="346"/>
      <c r="U241" s="346"/>
      <c r="V241" s="346"/>
      <c r="W241" s="346"/>
      <c r="X241" s="346"/>
      <c r="Y241" s="346"/>
      <c r="Z241" s="346"/>
      <c r="AA241" s="346"/>
      <c r="AB241" s="346"/>
      <c r="AC241" s="346"/>
      <c r="AD241" s="346"/>
      <c r="AE241" s="346"/>
      <c r="AF241" s="346"/>
      <c r="AG241" s="346"/>
      <c r="AH241" s="346"/>
    </row>
    <row r="242">
      <c r="A242" s="424"/>
      <c r="B242" s="346"/>
      <c r="C242" s="346"/>
      <c r="D242" s="346"/>
      <c r="E242" s="346"/>
      <c r="F242" s="346"/>
      <c r="G242" s="346"/>
      <c r="H242" s="346"/>
      <c r="I242" s="346"/>
      <c r="J242" s="346"/>
      <c r="K242" s="346"/>
      <c r="L242" s="346"/>
      <c r="M242" s="346"/>
      <c r="N242" s="346"/>
      <c r="O242" s="346"/>
      <c r="P242" s="346"/>
      <c r="Q242" s="346"/>
      <c r="R242" s="346"/>
      <c r="S242" s="346"/>
      <c r="T242" s="346"/>
      <c r="U242" s="346"/>
      <c r="V242" s="346"/>
      <c r="W242" s="346"/>
      <c r="X242" s="346"/>
      <c r="Y242" s="346"/>
      <c r="Z242" s="346"/>
      <c r="AA242" s="346"/>
      <c r="AB242" s="346"/>
      <c r="AC242" s="346"/>
      <c r="AD242" s="346"/>
      <c r="AE242" s="346"/>
      <c r="AF242" s="346"/>
      <c r="AG242" s="346"/>
      <c r="AH242" s="346"/>
    </row>
    <row r="243">
      <c r="A243" s="424"/>
      <c r="B243" s="346"/>
      <c r="C243" s="346"/>
      <c r="D243" s="346"/>
      <c r="E243" s="346"/>
      <c r="F243" s="346"/>
      <c r="G243" s="346"/>
      <c r="H243" s="346"/>
      <c r="I243" s="346"/>
      <c r="J243" s="346"/>
      <c r="K243" s="346"/>
      <c r="L243" s="346"/>
      <c r="M243" s="346"/>
      <c r="N243" s="346"/>
      <c r="O243" s="346"/>
      <c r="P243" s="346"/>
      <c r="Q243" s="346"/>
      <c r="R243" s="346"/>
      <c r="S243" s="346"/>
      <c r="T243" s="346"/>
      <c r="U243" s="346"/>
      <c r="V243" s="346"/>
      <c r="W243" s="346"/>
      <c r="X243" s="346"/>
      <c r="Y243" s="346"/>
      <c r="Z243" s="346"/>
      <c r="AA243" s="346"/>
      <c r="AB243" s="346"/>
      <c r="AC243" s="346"/>
      <c r="AD243" s="346"/>
      <c r="AE243" s="346"/>
      <c r="AF243" s="346"/>
      <c r="AG243" s="346"/>
      <c r="AH243" s="346"/>
    </row>
    <row r="244">
      <c r="A244" s="424"/>
      <c r="B244" s="346"/>
      <c r="C244" s="346"/>
      <c r="D244" s="346"/>
      <c r="E244" s="346"/>
      <c r="F244" s="346"/>
      <c r="G244" s="346"/>
      <c r="H244" s="346"/>
      <c r="I244" s="346"/>
      <c r="J244" s="346"/>
      <c r="K244" s="346"/>
      <c r="L244" s="346"/>
      <c r="M244" s="346"/>
      <c r="N244" s="346"/>
      <c r="O244" s="346"/>
      <c r="P244" s="346"/>
      <c r="Q244" s="346"/>
      <c r="R244" s="346"/>
      <c r="S244" s="346"/>
      <c r="T244" s="346"/>
      <c r="U244" s="346"/>
      <c r="V244" s="346"/>
      <c r="W244" s="346"/>
      <c r="X244" s="346"/>
      <c r="Y244" s="346"/>
      <c r="Z244" s="346"/>
      <c r="AA244" s="346"/>
      <c r="AB244" s="346"/>
      <c r="AC244" s="346"/>
      <c r="AD244" s="346"/>
      <c r="AE244" s="346"/>
      <c r="AF244" s="346"/>
      <c r="AG244" s="346"/>
      <c r="AH244" s="346"/>
    </row>
    <row r="245">
      <c r="A245" s="424"/>
      <c r="B245" s="346"/>
      <c r="C245" s="346"/>
      <c r="D245" s="346"/>
      <c r="E245" s="346"/>
      <c r="F245" s="346"/>
      <c r="G245" s="346"/>
      <c r="H245" s="346"/>
      <c r="I245" s="346"/>
      <c r="J245" s="346"/>
      <c r="K245" s="346"/>
      <c r="L245" s="346"/>
      <c r="M245" s="346"/>
      <c r="N245" s="346"/>
      <c r="O245" s="346"/>
      <c r="P245" s="346"/>
      <c r="Q245" s="346"/>
      <c r="R245" s="346"/>
      <c r="S245" s="346"/>
      <c r="T245" s="346"/>
      <c r="U245" s="346"/>
      <c r="V245" s="346"/>
      <c r="W245" s="346"/>
      <c r="X245" s="346"/>
      <c r="Y245" s="346"/>
      <c r="Z245" s="346"/>
      <c r="AA245" s="346"/>
      <c r="AB245" s="346"/>
      <c r="AC245" s="346"/>
      <c r="AD245" s="346"/>
      <c r="AE245" s="346"/>
      <c r="AF245" s="346"/>
      <c r="AG245" s="346"/>
      <c r="AH245" s="346"/>
    </row>
    <row r="246">
      <c r="A246" s="424"/>
      <c r="B246" s="346"/>
      <c r="C246" s="346"/>
      <c r="D246" s="346"/>
      <c r="E246" s="346"/>
      <c r="F246" s="346"/>
      <c r="G246" s="346"/>
      <c r="H246" s="346"/>
      <c r="I246" s="346"/>
      <c r="J246" s="346"/>
      <c r="K246" s="346"/>
      <c r="L246" s="346"/>
      <c r="M246" s="346"/>
      <c r="N246" s="346"/>
      <c r="O246" s="346"/>
      <c r="P246" s="346"/>
      <c r="Q246" s="346"/>
      <c r="R246" s="346"/>
      <c r="S246" s="346"/>
      <c r="T246" s="346"/>
      <c r="U246" s="346"/>
      <c r="V246" s="346"/>
      <c r="W246" s="346"/>
      <c r="X246" s="346"/>
      <c r="Y246" s="346"/>
      <c r="Z246" s="346"/>
      <c r="AA246" s="346"/>
      <c r="AB246" s="346"/>
      <c r="AC246" s="346"/>
      <c r="AD246" s="346"/>
      <c r="AE246" s="346"/>
      <c r="AF246" s="346"/>
      <c r="AG246" s="346"/>
      <c r="AH246" s="346"/>
    </row>
    <row r="247">
      <c r="A247" s="424"/>
      <c r="B247" s="346"/>
      <c r="C247" s="346"/>
      <c r="D247" s="346"/>
      <c r="E247" s="346"/>
      <c r="F247" s="346"/>
      <c r="G247" s="346"/>
      <c r="H247" s="346"/>
      <c r="I247" s="346"/>
      <c r="J247" s="346"/>
      <c r="K247" s="346"/>
      <c r="L247" s="346"/>
      <c r="M247" s="346"/>
      <c r="N247" s="346"/>
      <c r="O247" s="346"/>
      <c r="P247" s="346"/>
      <c r="Q247" s="346"/>
      <c r="R247" s="346"/>
      <c r="S247" s="346"/>
      <c r="T247" s="346"/>
      <c r="U247" s="346"/>
      <c r="V247" s="346"/>
      <c r="W247" s="346"/>
      <c r="X247" s="346"/>
      <c r="Y247" s="346"/>
      <c r="Z247" s="346"/>
      <c r="AA247" s="346"/>
      <c r="AB247" s="346"/>
      <c r="AC247" s="346"/>
      <c r="AD247" s="346"/>
      <c r="AE247" s="346"/>
      <c r="AF247" s="346"/>
      <c r="AG247" s="346"/>
      <c r="AH247" s="346"/>
    </row>
    <row r="248">
      <c r="A248" s="424"/>
      <c r="B248" s="346"/>
      <c r="C248" s="346"/>
      <c r="D248" s="346"/>
      <c r="E248" s="346"/>
      <c r="F248" s="346"/>
      <c r="G248" s="346"/>
      <c r="H248" s="346"/>
      <c r="I248" s="346"/>
      <c r="J248" s="346"/>
      <c r="K248" s="346"/>
      <c r="L248" s="346"/>
      <c r="M248" s="346"/>
      <c r="N248" s="346"/>
      <c r="O248" s="346"/>
      <c r="P248" s="346"/>
      <c r="Q248" s="346"/>
      <c r="R248" s="346"/>
      <c r="S248" s="346"/>
      <c r="T248" s="346"/>
      <c r="U248" s="346"/>
      <c r="V248" s="346"/>
      <c r="W248" s="346"/>
      <c r="X248" s="346"/>
      <c r="Y248" s="346"/>
      <c r="Z248" s="346"/>
      <c r="AA248" s="346"/>
      <c r="AB248" s="346"/>
      <c r="AC248" s="346"/>
      <c r="AD248" s="346"/>
      <c r="AE248" s="346"/>
      <c r="AF248" s="346"/>
      <c r="AG248" s="346"/>
      <c r="AH248" s="346"/>
    </row>
    <row r="249">
      <c r="A249" s="424"/>
      <c r="B249" s="346"/>
      <c r="C249" s="346"/>
      <c r="D249" s="346"/>
      <c r="E249" s="346"/>
      <c r="F249" s="346"/>
      <c r="G249" s="346"/>
      <c r="H249" s="346"/>
      <c r="I249" s="346"/>
      <c r="J249" s="346"/>
      <c r="K249" s="346"/>
      <c r="L249" s="346"/>
      <c r="M249" s="346"/>
      <c r="N249" s="346"/>
      <c r="O249" s="346"/>
      <c r="P249" s="346"/>
      <c r="Q249" s="346"/>
      <c r="R249" s="346"/>
      <c r="S249" s="346"/>
      <c r="T249" s="346"/>
      <c r="U249" s="346"/>
      <c r="V249" s="346"/>
      <c r="W249" s="346"/>
      <c r="X249" s="346"/>
      <c r="Y249" s="346"/>
      <c r="Z249" s="346"/>
      <c r="AA249" s="346"/>
      <c r="AB249" s="346"/>
      <c r="AC249" s="346"/>
      <c r="AD249" s="346"/>
      <c r="AE249" s="346"/>
      <c r="AF249" s="346"/>
      <c r="AG249" s="346"/>
      <c r="AH249" s="346"/>
    </row>
    <row r="250">
      <c r="A250" s="424"/>
      <c r="B250" s="346"/>
      <c r="C250" s="346"/>
      <c r="D250" s="346"/>
      <c r="E250" s="346"/>
      <c r="F250" s="346"/>
      <c r="G250" s="346"/>
      <c r="H250" s="346"/>
      <c r="I250" s="346"/>
      <c r="J250" s="346"/>
      <c r="K250" s="346"/>
      <c r="L250" s="346"/>
      <c r="M250" s="346"/>
      <c r="N250" s="346"/>
      <c r="O250" s="346"/>
      <c r="P250" s="346"/>
      <c r="Q250" s="346"/>
      <c r="R250" s="346"/>
      <c r="S250" s="346"/>
      <c r="T250" s="346"/>
      <c r="U250" s="346"/>
      <c r="V250" s="346"/>
      <c r="W250" s="346"/>
      <c r="X250" s="346"/>
      <c r="Y250" s="346"/>
      <c r="Z250" s="346"/>
      <c r="AA250" s="346"/>
      <c r="AB250" s="346"/>
      <c r="AC250" s="346"/>
      <c r="AD250" s="346"/>
      <c r="AE250" s="346"/>
      <c r="AF250" s="346"/>
      <c r="AG250" s="346"/>
      <c r="AH250" s="346"/>
    </row>
    <row r="251">
      <c r="A251" s="424"/>
      <c r="B251" s="346"/>
      <c r="C251" s="346"/>
      <c r="D251" s="346"/>
      <c r="E251" s="346"/>
      <c r="F251" s="346"/>
      <c r="G251" s="346"/>
      <c r="H251" s="346"/>
      <c r="I251" s="346"/>
      <c r="J251" s="346"/>
      <c r="K251" s="346"/>
      <c r="L251" s="346"/>
      <c r="M251" s="346"/>
      <c r="N251" s="346"/>
      <c r="O251" s="346"/>
      <c r="P251" s="346"/>
      <c r="Q251" s="346"/>
      <c r="R251" s="346"/>
      <c r="S251" s="346"/>
      <c r="T251" s="346"/>
      <c r="U251" s="346"/>
      <c r="V251" s="346"/>
      <c r="W251" s="346"/>
      <c r="X251" s="346"/>
      <c r="Y251" s="346"/>
      <c r="Z251" s="346"/>
      <c r="AA251" s="346"/>
      <c r="AB251" s="346"/>
      <c r="AC251" s="346"/>
      <c r="AD251" s="346"/>
      <c r="AE251" s="346"/>
      <c r="AF251" s="346"/>
      <c r="AG251" s="346"/>
      <c r="AH251" s="346"/>
    </row>
    <row r="252">
      <c r="A252" s="424"/>
      <c r="B252" s="346"/>
      <c r="C252" s="346"/>
      <c r="D252" s="346"/>
      <c r="E252" s="346"/>
      <c r="F252" s="346"/>
      <c r="G252" s="346"/>
      <c r="H252" s="346"/>
      <c r="I252" s="346"/>
      <c r="J252" s="346"/>
      <c r="K252" s="346"/>
      <c r="L252" s="346"/>
      <c r="M252" s="346"/>
      <c r="N252" s="346"/>
      <c r="O252" s="346"/>
      <c r="P252" s="346"/>
      <c r="Q252" s="346"/>
      <c r="R252" s="346"/>
      <c r="S252" s="346"/>
      <c r="T252" s="346"/>
      <c r="U252" s="346"/>
      <c r="V252" s="346"/>
      <c r="W252" s="346"/>
      <c r="X252" s="346"/>
      <c r="Y252" s="346"/>
      <c r="Z252" s="346"/>
      <c r="AA252" s="346"/>
      <c r="AB252" s="346"/>
      <c r="AC252" s="346"/>
      <c r="AD252" s="346"/>
      <c r="AE252" s="346"/>
      <c r="AF252" s="346"/>
      <c r="AG252" s="346"/>
      <c r="AH252" s="346"/>
    </row>
    <row r="253">
      <c r="A253" s="424"/>
      <c r="B253" s="346"/>
      <c r="C253" s="346"/>
      <c r="D253" s="346"/>
      <c r="E253" s="346"/>
      <c r="F253" s="346"/>
      <c r="G253" s="346"/>
      <c r="H253" s="346"/>
      <c r="I253" s="346"/>
      <c r="J253" s="346"/>
      <c r="K253" s="346"/>
      <c r="L253" s="346"/>
      <c r="M253" s="346"/>
      <c r="N253" s="346"/>
      <c r="O253" s="346"/>
      <c r="P253" s="346"/>
      <c r="Q253" s="346"/>
      <c r="R253" s="346"/>
      <c r="S253" s="346"/>
      <c r="T253" s="346"/>
      <c r="U253" s="346"/>
      <c r="V253" s="346"/>
      <c r="W253" s="346"/>
      <c r="X253" s="346"/>
      <c r="Y253" s="346"/>
      <c r="Z253" s="346"/>
      <c r="AA253" s="346"/>
      <c r="AB253" s="346"/>
      <c r="AC253" s="346"/>
      <c r="AD253" s="346"/>
      <c r="AE253" s="346"/>
      <c r="AF253" s="346"/>
      <c r="AG253" s="346"/>
      <c r="AH253" s="346"/>
    </row>
    <row r="254">
      <c r="A254" s="424"/>
      <c r="B254" s="346"/>
      <c r="C254" s="346"/>
      <c r="D254" s="346"/>
      <c r="E254" s="346"/>
      <c r="F254" s="346"/>
      <c r="G254" s="346"/>
      <c r="H254" s="346"/>
      <c r="I254" s="346"/>
      <c r="J254" s="346"/>
      <c r="K254" s="346"/>
      <c r="L254" s="346"/>
      <c r="M254" s="346"/>
      <c r="N254" s="346"/>
      <c r="O254" s="346"/>
      <c r="P254" s="346"/>
      <c r="Q254" s="346"/>
      <c r="R254" s="346"/>
      <c r="S254" s="346"/>
      <c r="T254" s="346"/>
      <c r="U254" s="346"/>
      <c r="V254" s="346"/>
      <c r="W254" s="346"/>
      <c r="X254" s="346"/>
      <c r="Y254" s="346"/>
      <c r="Z254" s="346"/>
      <c r="AA254" s="346"/>
      <c r="AB254" s="346"/>
      <c r="AC254" s="346"/>
      <c r="AD254" s="346"/>
      <c r="AE254" s="346"/>
      <c r="AF254" s="346"/>
      <c r="AG254" s="346"/>
      <c r="AH254" s="346"/>
    </row>
    <row r="255">
      <c r="A255" s="424"/>
      <c r="B255" s="346"/>
      <c r="C255" s="346"/>
      <c r="D255" s="346"/>
      <c r="E255" s="346"/>
      <c r="F255" s="346"/>
      <c r="G255" s="346"/>
      <c r="H255" s="346"/>
      <c r="I255" s="346"/>
      <c r="J255" s="346"/>
      <c r="K255" s="346"/>
      <c r="L255" s="346"/>
      <c r="M255" s="346"/>
      <c r="N255" s="346"/>
      <c r="O255" s="346"/>
      <c r="P255" s="346"/>
      <c r="Q255" s="346"/>
      <c r="R255" s="346"/>
      <c r="S255" s="346"/>
      <c r="T255" s="346"/>
      <c r="U255" s="346"/>
      <c r="V255" s="346"/>
      <c r="W255" s="346"/>
      <c r="X255" s="346"/>
      <c r="Y255" s="346"/>
      <c r="Z255" s="346"/>
      <c r="AA255" s="346"/>
      <c r="AB255" s="346"/>
      <c r="AC255" s="346"/>
      <c r="AD255" s="346"/>
      <c r="AE255" s="346"/>
      <c r="AF255" s="346"/>
      <c r="AG255" s="346"/>
      <c r="AH255" s="346"/>
    </row>
    <row r="256">
      <c r="A256" s="424"/>
      <c r="B256" s="346"/>
      <c r="C256" s="346"/>
      <c r="D256" s="346"/>
      <c r="E256" s="346"/>
      <c r="F256" s="346"/>
      <c r="G256" s="346"/>
      <c r="H256" s="346"/>
      <c r="I256" s="346"/>
      <c r="J256" s="346"/>
      <c r="K256" s="346"/>
      <c r="L256" s="346"/>
      <c r="M256" s="346"/>
      <c r="N256" s="346"/>
      <c r="O256" s="346"/>
      <c r="P256" s="346"/>
      <c r="Q256" s="346"/>
      <c r="R256" s="346"/>
      <c r="S256" s="346"/>
      <c r="T256" s="346"/>
      <c r="U256" s="346"/>
      <c r="V256" s="346"/>
      <c r="W256" s="346"/>
      <c r="X256" s="346"/>
      <c r="Y256" s="346"/>
      <c r="Z256" s="346"/>
      <c r="AA256" s="346"/>
      <c r="AB256" s="346"/>
      <c r="AC256" s="346"/>
      <c r="AD256" s="346"/>
      <c r="AE256" s="346"/>
      <c r="AF256" s="346"/>
      <c r="AG256" s="346"/>
      <c r="AH256" s="346"/>
    </row>
    <row r="257">
      <c r="A257" s="424"/>
      <c r="B257" s="346"/>
      <c r="C257" s="346"/>
      <c r="D257" s="346"/>
      <c r="E257" s="346"/>
      <c r="F257" s="346"/>
      <c r="G257" s="346"/>
      <c r="H257" s="346"/>
      <c r="I257" s="346"/>
      <c r="J257" s="346"/>
      <c r="K257" s="346"/>
      <c r="L257" s="346"/>
      <c r="M257" s="346"/>
      <c r="N257" s="346"/>
      <c r="O257" s="346"/>
      <c r="P257" s="346"/>
      <c r="Q257" s="346"/>
      <c r="R257" s="346"/>
      <c r="S257" s="346"/>
      <c r="T257" s="346"/>
      <c r="U257" s="346"/>
      <c r="V257" s="346"/>
      <c r="W257" s="346"/>
      <c r="X257" s="346"/>
      <c r="Y257" s="346"/>
      <c r="Z257" s="346"/>
      <c r="AA257" s="346"/>
      <c r="AB257" s="346"/>
      <c r="AC257" s="346"/>
      <c r="AD257" s="346"/>
      <c r="AE257" s="346"/>
      <c r="AF257" s="346"/>
      <c r="AG257" s="346"/>
      <c r="AH257" s="346"/>
    </row>
    <row r="258">
      <c r="A258" s="424"/>
      <c r="B258" s="346"/>
      <c r="C258" s="346"/>
      <c r="D258" s="346"/>
      <c r="E258" s="346"/>
      <c r="F258" s="346"/>
      <c r="G258" s="346"/>
      <c r="H258" s="346"/>
      <c r="I258" s="346"/>
      <c r="J258" s="346"/>
      <c r="K258" s="346"/>
      <c r="L258" s="346"/>
      <c r="M258" s="346"/>
      <c r="N258" s="346"/>
      <c r="O258" s="346"/>
      <c r="P258" s="346"/>
      <c r="Q258" s="346"/>
      <c r="R258" s="346"/>
      <c r="S258" s="346"/>
      <c r="T258" s="346"/>
      <c r="U258" s="346"/>
      <c r="V258" s="346"/>
      <c r="W258" s="346"/>
      <c r="X258" s="346"/>
      <c r="Y258" s="346"/>
      <c r="Z258" s="346"/>
      <c r="AA258" s="346"/>
      <c r="AB258" s="346"/>
      <c r="AC258" s="346"/>
      <c r="AD258" s="346"/>
      <c r="AE258" s="346"/>
      <c r="AF258" s="346"/>
      <c r="AG258" s="346"/>
      <c r="AH258" s="346"/>
    </row>
    <row r="259">
      <c r="A259" s="424"/>
      <c r="B259" s="346"/>
      <c r="C259" s="346"/>
      <c r="D259" s="346"/>
      <c r="E259" s="346"/>
      <c r="F259" s="346"/>
      <c r="G259" s="346"/>
      <c r="H259" s="346"/>
      <c r="I259" s="346"/>
      <c r="J259" s="346"/>
      <c r="K259" s="346"/>
      <c r="L259" s="346"/>
      <c r="M259" s="346"/>
      <c r="N259" s="346"/>
      <c r="O259" s="346"/>
      <c r="P259" s="346"/>
      <c r="Q259" s="346"/>
      <c r="R259" s="346"/>
      <c r="S259" s="346"/>
      <c r="T259" s="346"/>
      <c r="U259" s="346"/>
      <c r="V259" s="346"/>
      <c r="W259" s="346"/>
      <c r="X259" s="346"/>
      <c r="Y259" s="346"/>
      <c r="Z259" s="346"/>
      <c r="AA259" s="346"/>
      <c r="AB259" s="346"/>
      <c r="AC259" s="346"/>
      <c r="AD259" s="346"/>
      <c r="AE259" s="346"/>
      <c r="AF259" s="346"/>
      <c r="AG259" s="346"/>
      <c r="AH259" s="346"/>
    </row>
    <row r="260">
      <c r="A260" s="424"/>
      <c r="B260" s="346"/>
      <c r="C260" s="346"/>
      <c r="D260" s="346"/>
      <c r="E260" s="346"/>
      <c r="F260" s="346"/>
      <c r="G260" s="346"/>
      <c r="H260" s="346"/>
      <c r="I260" s="346"/>
      <c r="J260" s="346"/>
      <c r="K260" s="346"/>
      <c r="L260" s="346"/>
      <c r="M260" s="346"/>
      <c r="N260" s="346"/>
      <c r="O260" s="346"/>
      <c r="P260" s="346"/>
      <c r="Q260" s="346"/>
      <c r="R260" s="346"/>
      <c r="S260" s="346"/>
      <c r="T260" s="346"/>
      <c r="U260" s="346"/>
      <c r="V260" s="346"/>
      <c r="W260" s="346"/>
      <c r="X260" s="346"/>
      <c r="Y260" s="346"/>
      <c r="Z260" s="346"/>
      <c r="AA260" s="346"/>
      <c r="AB260" s="346"/>
      <c r="AC260" s="346"/>
      <c r="AD260" s="346"/>
      <c r="AE260" s="346"/>
      <c r="AF260" s="346"/>
      <c r="AG260" s="346"/>
      <c r="AH260" s="346"/>
    </row>
    <row r="261">
      <c r="A261" s="424"/>
      <c r="B261" s="346"/>
      <c r="C261" s="346"/>
      <c r="D261" s="346"/>
      <c r="E261" s="346"/>
      <c r="F261" s="346"/>
      <c r="G261" s="346"/>
      <c r="H261" s="346"/>
      <c r="I261" s="346"/>
      <c r="J261" s="346"/>
      <c r="K261" s="346"/>
      <c r="L261" s="346"/>
      <c r="M261" s="346"/>
      <c r="N261" s="346"/>
      <c r="O261" s="346"/>
      <c r="P261" s="346"/>
      <c r="Q261" s="346"/>
      <c r="R261" s="346"/>
      <c r="S261" s="346"/>
      <c r="T261" s="346"/>
      <c r="U261" s="346"/>
      <c r="V261" s="346"/>
      <c r="W261" s="346"/>
      <c r="X261" s="346"/>
      <c r="Y261" s="346"/>
      <c r="Z261" s="346"/>
      <c r="AA261" s="346"/>
      <c r="AB261" s="346"/>
      <c r="AC261" s="346"/>
      <c r="AD261" s="346"/>
      <c r="AE261" s="346"/>
      <c r="AF261" s="346"/>
      <c r="AG261" s="346"/>
      <c r="AH261" s="346"/>
    </row>
    <row r="262">
      <c r="A262" s="424"/>
      <c r="B262" s="346"/>
      <c r="C262" s="346"/>
      <c r="D262" s="346"/>
      <c r="E262" s="346"/>
      <c r="F262" s="346"/>
      <c r="G262" s="346"/>
      <c r="H262" s="346"/>
      <c r="I262" s="346"/>
      <c r="J262" s="346"/>
      <c r="K262" s="346"/>
      <c r="L262" s="346"/>
      <c r="M262" s="346"/>
      <c r="N262" s="346"/>
      <c r="O262" s="346"/>
      <c r="P262" s="346"/>
      <c r="Q262" s="346"/>
      <c r="R262" s="346"/>
      <c r="S262" s="346"/>
      <c r="T262" s="346"/>
      <c r="U262" s="346"/>
      <c r="V262" s="346"/>
      <c r="W262" s="346"/>
      <c r="X262" s="346"/>
      <c r="Y262" s="346"/>
      <c r="Z262" s="346"/>
      <c r="AA262" s="346"/>
      <c r="AB262" s="346"/>
      <c r="AC262" s="346"/>
      <c r="AD262" s="346"/>
      <c r="AE262" s="346"/>
      <c r="AF262" s="346"/>
      <c r="AG262" s="346"/>
      <c r="AH262" s="346"/>
    </row>
    <row r="263">
      <c r="A263" s="424"/>
      <c r="B263" s="346"/>
      <c r="C263" s="346"/>
      <c r="D263" s="346"/>
      <c r="E263" s="346"/>
      <c r="F263" s="346"/>
      <c r="G263" s="346"/>
      <c r="H263" s="346"/>
      <c r="I263" s="346"/>
      <c r="J263" s="346"/>
      <c r="K263" s="346"/>
      <c r="L263" s="346"/>
      <c r="M263" s="346"/>
      <c r="N263" s="346"/>
      <c r="O263" s="346"/>
      <c r="P263" s="346"/>
      <c r="Q263" s="346"/>
      <c r="R263" s="346"/>
      <c r="S263" s="346"/>
      <c r="T263" s="346"/>
      <c r="U263" s="346"/>
      <c r="V263" s="346"/>
      <c r="W263" s="346"/>
      <c r="X263" s="346"/>
      <c r="Y263" s="346"/>
      <c r="Z263" s="346"/>
      <c r="AA263" s="346"/>
      <c r="AB263" s="346"/>
      <c r="AC263" s="346"/>
      <c r="AD263" s="346"/>
      <c r="AE263" s="346"/>
      <c r="AF263" s="346"/>
      <c r="AG263" s="346"/>
      <c r="AH263" s="346"/>
    </row>
    <row r="264">
      <c r="A264" s="424"/>
      <c r="B264" s="346"/>
      <c r="C264" s="346"/>
      <c r="D264" s="346"/>
      <c r="E264" s="346"/>
      <c r="F264" s="346"/>
      <c r="G264" s="346"/>
      <c r="H264" s="346"/>
      <c r="I264" s="346"/>
      <c r="J264" s="346"/>
      <c r="K264" s="346"/>
      <c r="L264" s="346"/>
      <c r="M264" s="346"/>
      <c r="N264" s="346"/>
      <c r="O264" s="346"/>
      <c r="P264" s="346"/>
      <c r="Q264" s="346"/>
      <c r="R264" s="346"/>
      <c r="S264" s="346"/>
      <c r="T264" s="346"/>
      <c r="U264" s="346"/>
      <c r="V264" s="346"/>
      <c r="W264" s="346"/>
      <c r="X264" s="346"/>
      <c r="Y264" s="346"/>
      <c r="Z264" s="346"/>
      <c r="AA264" s="346"/>
      <c r="AB264" s="346"/>
      <c r="AC264" s="346"/>
      <c r="AD264" s="346"/>
      <c r="AE264" s="346"/>
      <c r="AF264" s="346"/>
      <c r="AG264" s="346"/>
      <c r="AH264" s="346"/>
    </row>
    <row r="265">
      <c r="A265" s="424"/>
      <c r="B265" s="346"/>
      <c r="C265" s="346"/>
      <c r="D265" s="346"/>
      <c r="E265" s="346"/>
      <c r="F265" s="346"/>
      <c r="G265" s="346"/>
      <c r="H265" s="346"/>
      <c r="I265" s="346"/>
      <c r="J265" s="346"/>
      <c r="K265" s="346"/>
      <c r="L265" s="346"/>
      <c r="M265" s="346"/>
      <c r="N265" s="346"/>
      <c r="O265" s="346"/>
      <c r="P265" s="346"/>
      <c r="Q265" s="346"/>
      <c r="R265" s="346"/>
      <c r="S265" s="346"/>
      <c r="T265" s="346"/>
      <c r="U265" s="346"/>
      <c r="V265" s="346"/>
      <c r="W265" s="346"/>
      <c r="X265" s="346"/>
      <c r="Y265" s="346"/>
      <c r="Z265" s="346"/>
      <c r="AA265" s="346"/>
      <c r="AB265" s="346"/>
      <c r="AC265" s="346"/>
      <c r="AD265" s="346"/>
      <c r="AE265" s="346"/>
      <c r="AF265" s="346"/>
      <c r="AG265" s="346"/>
      <c r="AH265" s="346"/>
    </row>
    <row r="266">
      <c r="A266" s="424"/>
      <c r="B266" s="346"/>
      <c r="C266" s="346"/>
      <c r="D266" s="346"/>
      <c r="E266" s="346"/>
      <c r="F266" s="346"/>
      <c r="G266" s="346"/>
      <c r="H266" s="346"/>
      <c r="I266" s="346"/>
      <c r="J266" s="346"/>
      <c r="K266" s="346"/>
      <c r="L266" s="346"/>
      <c r="M266" s="346"/>
      <c r="N266" s="346"/>
      <c r="O266" s="346"/>
      <c r="P266" s="346"/>
      <c r="Q266" s="346"/>
      <c r="R266" s="346"/>
      <c r="S266" s="346"/>
      <c r="T266" s="346"/>
      <c r="U266" s="346"/>
      <c r="V266" s="346"/>
      <c r="W266" s="346"/>
      <c r="X266" s="346"/>
      <c r="Y266" s="346"/>
      <c r="Z266" s="346"/>
      <c r="AA266" s="346"/>
      <c r="AB266" s="346"/>
      <c r="AC266" s="346"/>
      <c r="AD266" s="346"/>
      <c r="AE266" s="346"/>
      <c r="AF266" s="346"/>
      <c r="AG266" s="346"/>
      <c r="AH266" s="346"/>
    </row>
    <row r="267">
      <c r="A267" s="424"/>
      <c r="B267" s="346"/>
      <c r="C267" s="346"/>
      <c r="D267" s="346"/>
      <c r="E267" s="346"/>
      <c r="F267" s="346"/>
      <c r="G267" s="346"/>
      <c r="H267" s="346"/>
      <c r="I267" s="346"/>
      <c r="J267" s="346"/>
      <c r="K267" s="346"/>
      <c r="L267" s="346"/>
      <c r="M267" s="346"/>
      <c r="N267" s="346"/>
      <c r="O267" s="346"/>
      <c r="P267" s="346"/>
      <c r="Q267" s="346"/>
      <c r="R267" s="346"/>
      <c r="S267" s="346"/>
      <c r="T267" s="346"/>
      <c r="U267" s="346"/>
      <c r="V267" s="346"/>
      <c r="W267" s="346"/>
      <c r="X267" s="346"/>
      <c r="Y267" s="346"/>
      <c r="Z267" s="346"/>
      <c r="AA267" s="346"/>
      <c r="AB267" s="346"/>
      <c r="AC267" s="346"/>
      <c r="AD267" s="346"/>
      <c r="AE267" s="346"/>
      <c r="AF267" s="346"/>
      <c r="AG267" s="346"/>
      <c r="AH267" s="346"/>
    </row>
    <row r="268">
      <c r="A268" s="424"/>
      <c r="B268" s="346"/>
      <c r="C268" s="346"/>
      <c r="D268" s="346"/>
      <c r="E268" s="346"/>
      <c r="F268" s="346"/>
      <c r="G268" s="346"/>
      <c r="H268" s="346"/>
      <c r="I268" s="346"/>
      <c r="J268" s="346"/>
      <c r="K268" s="346"/>
      <c r="L268" s="346"/>
      <c r="M268" s="346"/>
      <c r="N268" s="346"/>
      <c r="O268" s="346"/>
      <c r="P268" s="346"/>
      <c r="Q268" s="346"/>
      <c r="R268" s="346"/>
      <c r="S268" s="346"/>
      <c r="T268" s="346"/>
      <c r="U268" s="346"/>
      <c r="V268" s="346"/>
      <c r="W268" s="346"/>
      <c r="X268" s="346"/>
      <c r="Y268" s="346"/>
      <c r="Z268" s="346"/>
      <c r="AA268" s="346"/>
      <c r="AB268" s="346"/>
      <c r="AC268" s="346"/>
      <c r="AD268" s="346"/>
      <c r="AE268" s="346"/>
      <c r="AF268" s="346"/>
      <c r="AG268" s="346"/>
      <c r="AH268" s="346"/>
    </row>
    <row r="269">
      <c r="A269" s="424"/>
      <c r="B269" s="346"/>
      <c r="C269" s="346"/>
      <c r="D269" s="346"/>
      <c r="E269" s="346"/>
      <c r="F269" s="346"/>
      <c r="G269" s="346"/>
      <c r="H269" s="346"/>
      <c r="I269" s="346"/>
      <c r="J269" s="346"/>
      <c r="K269" s="346"/>
      <c r="L269" s="346"/>
      <c r="M269" s="346"/>
      <c r="N269" s="346"/>
      <c r="O269" s="346"/>
      <c r="P269" s="346"/>
      <c r="Q269" s="346"/>
      <c r="R269" s="346"/>
      <c r="S269" s="346"/>
      <c r="T269" s="346"/>
      <c r="U269" s="346"/>
      <c r="V269" s="346"/>
      <c r="W269" s="346"/>
      <c r="X269" s="346"/>
      <c r="Y269" s="346"/>
      <c r="Z269" s="346"/>
      <c r="AA269" s="346"/>
      <c r="AB269" s="346"/>
      <c r="AC269" s="346"/>
      <c r="AD269" s="346"/>
      <c r="AE269" s="346"/>
      <c r="AF269" s="346"/>
      <c r="AG269" s="346"/>
      <c r="AH269" s="346"/>
    </row>
    <row r="270">
      <c r="A270" s="424"/>
      <c r="B270" s="346"/>
      <c r="C270" s="346"/>
      <c r="D270" s="346"/>
      <c r="E270" s="346"/>
      <c r="F270" s="346"/>
      <c r="G270" s="346"/>
      <c r="H270" s="346"/>
      <c r="I270" s="346"/>
      <c r="J270" s="346"/>
      <c r="K270" s="346"/>
      <c r="L270" s="346"/>
      <c r="M270" s="346"/>
      <c r="N270" s="346"/>
      <c r="O270" s="346"/>
      <c r="P270" s="346"/>
      <c r="Q270" s="346"/>
      <c r="R270" s="346"/>
      <c r="S270" s="346"/>
      <c r="T270" s="346"/>
      <c r="U270" s="346"/>
      <c r="V270" s="346"/>
      <c r="W270" s="346"/>
      <c r="X270" s="346"/>
      <c r="Y270" s="346"/>
      <c r="Z270" s="346"/>
      <c r="AA270" s="346"/>
      <c r="AB270" s="346"/>
      <c r="AC270" s="346"/>
      <c r="AD270" s="346"/>
      <c r="AE270" s="346"/>
      <c r="AF270" s="346"/>
      <c r="AG270" s="346"/>
      <c r="AH270" s="346"/>
    </row>
    <row r="271">
      <c r="A271" s="424"/>
      <c r="B271" s="346"/>
      <c r="C271" s="346"/>
      <c r="D271" s="346"/>
      <c r="E271" s="346"/>
      <c r="F271" s="346"/>
      <c r="G271" s="346"/>
      <c r="H271" s="346"/>
      <c r="I271" s="346"/>
      <c r="J271" s="346"/>
      <c r="K271" s="346"/>
      <c r="L271" s="346"/>
      <c r="M271" s="346"/>
      <c r="N271" s="346"/>
      <c r="O271" s="346"/>
      <c r="P271" s="346"/>
      <c r="Q271" s="346"/>
      <c r="R271" s="346"/>
      <c r="S271" s="346"/>
      <c r="T271" s="346"/>
      <c r="U271" s="346"/>
      <c r="V271" s="346"/>
      <c r="W271" s="346"/>
      <c r="X271" s="346"/>
      <c r="Y271" s="346"/>
      <c r="Z271" s="346"/>
      <c r="AA271" s="346"/>
      <c r="AB271" s="346"/>
      <c r="AC271" s="346"/>
      <c r="AD271" s="346"/>
      <c r="AE271" s="346"/>
      <c r="AF271" s="346"/>
      <c r="AG271" s="346"/>
      <c r="AH271" s="346"/>
    </row>
    <row r="272">
      <c r="A272" s="424"/>
      <c r="B272" s="346"/>
      <c r="C272" s="346"/>
      <c r="D272" s="346"/>
      <c r="E272" s="346"/>
      <c r="F272" s="346"/>
      <c r="G272" s="346"/>
      <c r="H272" s="346"/>
      <c r="I272" s="346"/>
      <c r="J272" s="346"/>
      <c r="K272" s="346"/>
      <c r="L272" s="346"/>
      <c r="M272" s="346"/>
      <c r="N272" s="346"/>
      <c r="O272" s="346"/>
      <c r="P272" s="346"/>
      <c r="Q272" s="346"/>
      <c r="R272" s="346"/>
      <c r="S272" s="346"/>
      <c r="T272" s="346"/>
      <c r="U272" s="346"/>
      <c r="V272" s="346"/>
      <c r="W272" s="346"/>
      <c r="X272" s="346"/>
      <c r="Y272" s="346"/>
      <c r="Z272" s="346"/>
      <c r="AA272" s="346"/>
      <c r="AB272" s="346"/>
      <c r="AC272" s="346"/>
      <c r="AD272" s="346"/>
      <c r="AE272" s="346"/>
      <c r="AF272" s="346"/>
      <c r="AG272" s="346"/>
      <c r="AH272" s="346"/>
    </row>
    <row r="273">
      <c r="A273" s="424"/>
      <c r="B273" s="346"/>
      <c r="C273" s="346"/>
      <c r="D273" s="346"/>
      <c r="E273" s="346"/>
      <c r="F273" s="346"/>
      <c r="G273" s="346"/>
      <c r="H273" s="346"/>
      <c r="I273" s="346"/>
      <c r="J273" s="346"/>
      <c r="K273" s="346"/>
      <c r="L273" s="346"/>
      <c r="M273" s="346"/>
      <c r="N273" s="346"/>
      <c r="O273" s="346"/>
      <c r="P273" s="346"/>
      <c r="Q273" s="346"/>
      <c r="R273" s="346"/>
      <c r="S273" s="346"/>
      <c r="T273" s="346"/>
      <c r="U273" s="346"/>
      <c r="V273" s="346"/>
      <c r="W273" s="346"/>
      <c r="X273" s="346"/>
      <c r="Y273" s="346"/>
      <c r="Z273" s="346"/>
      <c r="AA273" s="346"/>
      <c r="AB273" s="346"/>
      <c r="AC273" s="346"/>
      <c r="AD273" s="346"/>
      <c r="AE273" s="346"/>
      <c r="AF273" s="346"/>
      <c r="AG273" s="346"/>
      <c r="AH273" s="346"/>
    </row>
    <row r="274">
      <c r="A274" s="424"/>
      <c r="B274" s="346"/>
      <c r="C274" s="346"/>
      <c r="D274" s="346"/>
      <c r="E274" s="346"/>
      <c r="F274" s="346"/>
      <c r="G274" s="346"/>
      <c r="H274" s="346"/>
      <c r="I274" s="346"/>
      <c r="J274" s="346"/>
      <c r="K274" s="346"/>
      <c r="L274" s="346"/>
      <c r="M274" s="346"/>
      <c r="N274" s="346"/>
      <c r="O274" s="346"/>
      <c r="P274" s="346"/>
      <c r="Q274" s="346"/>
      <c r="R274" s="346"/>
      <c r="S274" s="346"/>
      <c r="T274" s="346"/>
      <c r="U274" s="346"/>
      <c r="V274" s="346"/>
      <c r="W274" s="346"/>
      <c r="X274" s="346"/>
      <c r="Y274" s="346"/>
      <c r="Z274" s="346"/>
      <c r="AA274" s="346"/>
      <c r="AB274" s="346"/>
      <c r="AC274" s="346"/>
      <c r="AD274" s="346"/>
      <c r="AE274" s="346"/>
      <c r="AF274" s="346"/>
      <c r="AG274" s="346"/>
      <c r="AH274" s="346"/>
    </row>
    <row r="275">
      <c r="A275" s="424"/>
      <c r="B275" s="346"/>
      <c r="C275" s="346"/>
      <c r="D275" s="346"/>
      <c r="E275" s="346"/>
      <c r="F275" s="346"/>
      <c r="G275" s="346"/>
      <c r="H275" s="346"/>
      <c r="I275" s="346"/>
      <c r="J275" s="346"/>
      <c r="K275" s="346"/>
      <c r="L275" s="346"/>
      <c r="M275" s="346"/>
      <c r="N275" s="346"/>
      <c r="O275" s="346"/>
      <c r="P275" s="346"/>
      <c r="Q275" s="346"/>
      <c r="R275" s="346"/>
      <c r="S275" s="346"/>
      <c r="T275" s="346"/>
      <c r="U275" s="346"/>
      <c r="V275" s="346"/>
      <c r="W275" s="346"/>
      <c r="X275" s="346"/>
      <c r="Y275" s="346"/>
      <c r="Z275" s="346"/>
      <c r="AA275" s="346"/>
      <c r="AB275" s="346"/>
      <c r="AC275" s="346"/>
      <c r="AD275" s="346"/>
      <c r="AE275" s="346"/>
      <c r="AF275" s="346"/>
      <c r="AG275" s="346"/>
      <c r="AH275" s="346"/>
    </row>
    <row r="276">
      <c r="A276" s="424"/>
      <c r="B276" s="346"/>
      <c r="C276" s="346"/>
      <c r="D276" s="346"/>
      <c r="E276" s="346"/>
      <c r="F276" s="346"/>
      <c r="G276" s="346"/>
      <c r="H276" s="346"/>
      <c r="I276" s="346"/>
      <c r="J276" s="346"/>
      <c r="K276" s="346"/>
      <c r="L276" s="346"/>
      <c r="M276" s="346"/>
      <c r="N276" s="346"/>
      <c r="O276" s="346"/>
      <c r="P276" s="346"/>
      <c r="Q276" s="346"/>
      <c r="R276" s="346"/>
      <c r="S276" s="346"/>
      <c r="T276" s="346"/>
      <c r="U276" s="346"/>
      <c r="V276" s="346"/>
      <c r="W276" s="346"/>
      <c r="X276" s="346"/>
      <c r="Y276" s="346"/>
      <c r="Z276" s="346"/>
      <c r="AA276" s="346"/>
      <c r="AB276" s="346"/>
      <c r="AC276" s="346"/>
      <c r="AD276" s="346"/>
      <c r="AE276" s="346"/>
      <c r="AF276" s="346"/>
      <c r="AG276" s="346"/>
      <c r="AH276" s="346"/>
    </row>
    <row r="277">
      <c r="A277" s="424"/>
      <c r="B277" s="346"/>
      <c r="C277" s="346"/>
      <c r="D277" s="346"/>
      <c r="E277" s="346"/>
      <c r="F277" s="346"/>
      <c r="G277" s="346"/>
      <c r="H277" s="346"/>
      <c r="I277" s="346"/>
      <c r="J277" s="346"/>
      <c r="K277" s="346"/>
      <c r="L277" s="346"/>
      <c r="M277" s="346"/>
      <c r="N277" s="346"/>
      <c r="O277" s="346"/>
      <c r="P277" s="346"/>
      <c r="Q277" s="346"/>
      <c r="R277" s="346"/>
      <c r="S277" s="346"/>
      <c r="T277" s="346"/>
      <c r="U277" s="346"/>
      <c r="V277" s="346"/>
      <c r="W277" s="346"/>
      <c r="X277" s="346"/>
      <c r="Y277" s="346"/>
      <c r="Z277" s="346"/>
      <c r="AA277" s="346"/>
      <c r="AB277" s="346"/>
      <c r="AC277" s="346"/>
      <c r="AD277" s="346"/>
      <c r="AE277" s="346"/>
      <c r="AF277" s="346"/>
      <c r="AG277" s="346"/>
      <c r="AH277" s="346"/>
    </row>
    <row r="278">
      <c r="A278" s="424"/>
      <c r="B278" s="346"/>
      <c r="C278" s="346"/>
      <c r="D278" s="346"/>
      <c r="E278" s="346"/>
      <c r="F278" s="346"/>
      <c r="G278" s="346"/>
      <c r="H278" s="346"/>
      <c r="I278" s="346"/>
      <c r="J278" s="346"/>
      <c r="K278" s="346"/>
      <c r="L278" s="346"/>
      <c r="M278" s="346"/>
      <c r="N278" s="346"/>
      <c r="O278" s="346"/>
      <c r="P278" s="346"/>
      <c r="Q278" s="346"/>
      <c r="R278" s="346"/>
      <c r="S278" s="346"/>
      <c r="T278" s="346"/>
      <c r="U278" s="346"/>
      <c r="V278" s="346"/>
      <c r="W278" s="346"/>
      <c r="X278" s="346"/>
      <c r="Y278" s="346"/>
      <c r="Z278" s="346"/>
      <c r="AA278" s="346"/>
      <c r="AB278" s="346"/>
      <c r="AC278" s="346"/>
      <c r="AD278" s="346"/>
      <c r="AE278" s="346"/>
      <c r="AF278" s="346"/>
      <c r="AG278" s="346"/>
      <c r="AH278" s="346"/>
    </row>
    <row r="279">
      <c r="A279" s="424"/>
      <c r="B279" s="346"/>
      <c r="C279" s="346"/>
      <c r="D279" s="346"/>
      <c r="E279" s="346"/>
      <c r="F279" s="346"/>
      <c r="G279" s="346"/>
      <c r="H279" s="346"/>
      <c r="I279" s="346"/>
      <c r="J279" s="346"/>
      <c r="K279" s="346"/>
      <c r="L279" s="346"/>
      <c r="M279" s="346"/>
      <c r="N279" s="346"/>
      <c r="O279" s="346"/>
      <c r="P279" s="346"/>
      <c r="Q279" s="346"/>
      <c r="R279" s="346"/>
      <c r="S279" s="346"/>
      <c r="T279" s="346"/>
      <c r="U279" s="346"/>
      <c r="V279" s="346"/>
      <c r="W279" s="346"/>
      <c r="X279" s="346"/>
      <c r="Y279" s="346"/>
      <c r="Z279" s="346"/>
      <c r="AA279" s="346"/>
      <c r="AB279" s="346"/>
      <c r="AC279" s="346"/>
      <c r="AD279" s="346"/>
      <c r="AE279" s="346"/>
      <c r="AF279" s="346"/>
      <c r="AG279" s="346"/>
      <c r="AH279" s="346"/>
    </row>
    <row r="280">
      <c r="A280" s="424"/>
      <c r="B280" s="346"/>
      <c r="C280" s="346"/>
      <c r="D280" s="346"/>
      <c r="E280" s="346"/>
      <c r="F280" s="346"/>
      <c r="G280" s="346"/>
      <c r="H280" s="346"/>
      <c r="I280" s="346"/>
      <c r="J280" s="346"/>
      <c r="K280" s="346"/>
      <c r="L280" s="346"/>
      <c r="M280" s="346"/>
      <c r="N280" s="346"/>
      <c r="O280" s="346"/>
      <c r="P280" s="346"/>
      <c r="Q280" s="346"/>
      <c r="R280" s="346"/>
      <c r="S280" s="346"/>
      <c r="T280" s="346"/>
      <c r="U280" s="346"/>
      <c r="V280" s="346"/>
      <c r="W280" s="346"/>
      <c r="X280" s="346"/>
      <c r="Y280" s="346"/>
      <c r="Z280" s="346"/>
      <c r="AA280" s="346"/>
      <c r="AB280" s="346"/>
      <c r="AC280" s="346"/>
      <c r="AD280" s="346"/>
      <c r="AE280" s="346"/>
      <c r="AF280" s="346"/>
      <c r="AG280" s="346"/>
      <c r="AH280" s="346"/>
    </row>
    <row r="281">
      <c r="A281" s="424"/>
      <c r="B281" s="346"/>
      <c r="C281" s="346"/>
      <c r="D281" s="346"/>
      <c r="E281" s="346"/>
      <c r="F281" s="346"/>
      <c r="G281" s="346"/>
      <c r="H281" s="346"/>
      <c r="I281" s="346"/>
      <c r="J281" s="346"/>
      <c r="K281" s="346"/>
      <c r="L281" s="346"/>
      <c r="M281" s="346"/>
      <c r="N281" s="346"/>
      <c r="O281" s="346"/>
      <c r="P281" s="346"/>
      <c r="Q281" s="346"/>
      <c r="R281" s="346"/>
      <c r="S281" s="346"/>
      <c r="T281" s="346"/>
      <c r="U281" s="346"/>
      <c r="V281" s="346"/>
      <c r="W281" s="346"/>
      <c r="X281" s="346"/>
      <c r="Y281" s="346"/>
      <c r="Z281" s="346"/>
      <c r="AA281" s="346"/>
      <c r="AB281" s="346"/>
      <c r="AC281" s="346"/>
      <c r="AD281" s="346"/>
      <c r="AE281" s="346"/>
      <c r="AF281" s="346"/>
      <c r="AG281" s="346"/>
      <c r="AH281" s="346"/>
    </row>
    <row r="282">
      <c r="A282" s="424"/>
      <c r="B282" s="346"/>
      <c r="C282" s="346"/>
      <c r="D282" s="346"/>
      <c r="E282" s="346"/>
      <c r="F282" s="346"/>
      <c r="G282" s="346"/>
      <c r="H282" s="346"/>
      <c r="I282" s="346"/>
      <c r="J282" s="346"/>
      <c r="K282" s="346"/>
      <c r="L282" s="346"/>
      <c r="M282" s="346"/>
      <c r="N282" s="346"/>
      <c r="O282" s="346"/>
      <c r="P282" s="346"/>
      <c r="Q282" s="346"/>
      <c r="R282" s="346"/>
      <c r="S282" s="346"/>
      <c r="T282" s="346"/>
      <c r="U282" s="346"/>
      <c r="V282" s="346"/>
      <c r="W282" s="346"/>
      <c r="X282" s="346"/>
      <c r="Y282" s="346"/>
      <c r="Z282" s="346"/>
      <c r="AA282" s="346"/>
      <c r="AB282" s="346"/>
      <c r="AC282" s="346"/>
      <c r="AD282" s="346"/>
      <c r="AE282" s="346"/>
      <c r="AF282" s="346"/>
      <c r="AG282" s="346"/>
      <c r="AH282" s="346"/>
    </row>
    <row r="283">
      <c r="A283" s="424"/>
      <c r="B283" s="346"/>
      <c r="C283" s="346"/>
      <c r="D283" s="346"/>
      <c r="E283" s="346"/>
      <c r="F283" s="346"/>
      <c r="G283" s="346"/>
      <c r="H283" s="346"/>
      <c r="I283" s="346"/>
      <c r="J283" s="346"/>
      <c r="K283" s="346"/>
      <c r="L283" s="346"/>
      <c r="M283" s="346"/>
      <c r="N283" s="346"/>
      <c r="O283" s="346"/>
      <c r="P283" s="346"/>
      <c r="Q283" s="346"/>
      <c r="R283" s="346"/>
      <c r="S283" s="346"/>
      <c r="T283" s="346"/>
      <c r="U283" s="346"/>
      <c r="V283" s="346"/>
      <c r="W283" s="346"/>
      <c r="X283" s="346"/>
      <c r="Y283" s="346"/>
      <c r="Z283" s="346"/>
      <c r="AA283" s="346"/>
      <c r="AB283" s="346"/>
      <c r="AC283" s="346"/>
      <c r="AD283" s="346"/>
      <c r="AE283" s="346"/>
      <c r="AF283" s="346"/>
      <c r="AG283" s="346"/>
      <c r="AH283" s="346"/>
    </row>
    <row r="284">
      <c r="A284" s="424"/>
      <c r="B284" s="346"/>
      <c r="C284" s="346"/>
      <c r="D284" s="346"/>
      <c r="E284" s="346"/>
      <c r="F284" s="346"/>
      <c r="G284" s="346"/>
      <c r="H284" s="346"/>
      <c r="I284" s="346"/>
      <c r="J284" s="346"/>
      <c r="K284" s="346"/>
      <c r="L284" s="346"/>
      <c r="M284" s="346"/>
      <c r="N284" s="346"/>
      <c r="O284" s="346"/>
      <c r="P284" s="346"/>
      <c r="Q284" s="346"/>
      <c r="R284" s="346"/>
      <c r="S284" s="346"/>
      <c r="T284" s="346"/>
      <c r="U284" s="346"/>
      <c r="V284" s="346"/>
      <c r="W284" s="346"/>
      <c r="X284" s="346"/>
      <c r="Y284" s="346"/>
      <c r="Z284" s="346"/>
      <c r="AA284" s="346"/>
      <c r="AB284" s="346"/>
      <c r="AC284" s="346"/>
      <c r="AD284" s="346"/>
      <c r="AE284" s="346"/>
      <c r="AF284" s="346"/>
      <c r="AG284" s="346"/>
      <c r="AH284" s="346"/>
    </row>
    <row r="285">
      <c r="A285" s="424"/>
      <c r="B285" s="346"/>
      <c r="C285" s="346"/>
      <c r="D285" s="346"/>
      <c r="E285" s="346"/>
      <c r="F285" s="346"/>
      <c r="G285" s="346"/>
      <c r="H285" s="346"/>
      <c r="I285" s="346"/>
      <c r="J285" s="346"/>
      <c r="K285" s="346"/>
      <c r="L285" s="346"/>
      <c r="M285" s="346"/>
      <c r="N285" s="346"/>
      <c r="O285" s="346"/>
      <c r="P285" s="346"/>
      <c r="Q285" s="346"/>
      <c r="R285" s="346"/>
      <c r="S285" s="346"/>
      <c r="T285" s="346"/>
      <c r="U285" s="346"/>
      <c r="V285" s="346"/>
      <c r="W285" s="346"/>
      <c r="X285" s="346"/>
      <c r="Y285" s="346"/>
      <c r="Z285" s="346"/>
      <c r="AA285" s="346"/>
      <c r="AB285" s="346"/>
      <c r="AC285" s="346"/>
      <c r="AD285" s="346"/>
      <c r="AE285" s="346"/>
      <c r="AF285" s="346"/>
      <c r="AG285" s="346"/>
      <c r="AH285" s="346"/>
    </row>
    <row r="286">
      <c r="A286" s="424"/>
      <c r="B286" s="346"/>
      <c r="C286" s="346"/>
      <c r="D286" s="346"/>
      <c r="E286" s="346"/>
      <c r="F286" s="346"/>
      <c r="G286" s="346"/>
      <c r="H286" s="346"/>
      <c r="I286" s="346"/>
      <c r="J286" s="346"/>
      <c r="K286" s="346"/>
      <c r="L286" s="346"/>
      <c r="M286" s="346"/>
      <c r="N286" s="346"/>
      <c r="O286" s="346"/>
      <c r="P286" s="346"/>
      <c r="Q286" s="346"/>
      <c r="R286" s="346"/>
      <c r="S286" s="346"/>
      <c r="T286" s="346"/>
      <c r="U286" s="346"/>
      <c r="V286" s="346"/>
      <c r="W286" s="346"/>
      <c r="X286" s="346"/>
      <c r="Y286" s="346"/>
      <c r="Z286" s="346"/>
      <c r="AA286" s="346"/>
      <c r="AB286" s="346"/>
      <c r="AC286" s="346"/>
      <c r="AD286" s="346"/>
      <c r="AE286" s="346"/>
      <c r="AF286" s="346"/>
      <c r="AG286" s="346"/>
      <c r="AH286" s="346"/>
    </row>
    <row r="287">
      <c r="A287" s="424"/>
      <c r="B287" s="346"/>
      <c r="C287" s="346"/>
      <c r="D287" s="346"/>
      <c r="E287" s="346"/>
      <c r="F287" s="346"/>
      <c r="G287" s="346"/>
      <c r="H287" s="346"/>
      <c r="I287" s="346"/>
      <c r="J287" s="346"/>
      <c r="K287" s="346"/>
      <c r="L287" s="346"/>
      <c r="M287" s="346"/>
      <c r="N287" s="346"/>
      <c r="O287" s="346"/>
      <c r="P287" s="346"/>
      <c r="Q287" s="346"/>
      <c r="R287" s="346"/>
      <c r="S287" s="346"/>
      <c r="T287" s="346"/>
      <c r="U287" s="346"/>
      <c r="V287" s="346"/>
      <c r="W287" s="346"/>
      <c r="X287" s="346"/>
      <c r="Y287" s="346"/>
      <c r="Z287" s="346"/>
      <c r="AA287" s="346"/>
      <c r="AB287" s="346"/>
      <c r="AC287" s="346"/>
      <c r="AD287" s="346"/>
      <c r="AE287" s="346"/>
      <c r="AF287" s="346"/>
      <c r="AG287" s="346"/>
      <c r="AH287" s="346"/>
    </row>
    <row r="288">
      <c r="A288" s="424"/>
      <c r="B288" s="346"/>
      <c r="C288" s="346"/>
      <c r="D288" s="346"/>
      <c r="E288" s="346"/>
      <c r="F288" s="346"/>
      <c r="G288" s="346"/>
      <c r="H288" s="346"/>
      <c r="I288" s="346"/>
      <c r="J288" s="346"/>
      <c r="K288" s="346"/>
      <c r="L288" s="346"/>
      <c r="M288" s="346"/>
      <c r="N288" s="346"/>
      <c r="O288" s="346"/>
      <c r="P288" s="346"/>
      <c r="Q288" s="346"/>
      <c r="R288" s="346"/>
      <c r="S288" s="346"/>
      <c r="T288" s="346"/>
      <c r="U288" s="346"/>
      <c r="V288" s="346"/>
      <c r="W288" s="346"/>
      <c r="X288" s="346"/>
      <c r="Y288" s="346"/>
      <c r="Z288" s="346"/>
      <c r="AA288" s="346"/>
      <c r="AB288" s="346"/>
      <c r="AC288" s="346"/>
      <c r="AD288" s="346"/>
      <c r="AE288" s="346"/>
      <c r="AF288" s="346"/>
      <c r="AG288" s="346"/>
      <c r="AH288" s="346"/>
    </row>
    <row r="289">
      <c r="A289" s="424"/>
      <c r="B289" s="346"/>
      <c r="C289" s="346"/>
      <c r="D289" s="346"/>
      <c r="E289" s="346"/>
      <c r="F289" s="346"/>
      <c r="G289" s="346"/>
      <c r="H289" s="346"/>
      <c r="I289" s="346"/>
      <c r="J289" s="346"/>
      <c r="K289" s="346"/>
      <c r="L289" s="346"/>
      <c r="M289" s="346"/>
      <c r="N289" s="346"/>
      <c r="O289" s="346"/>
      <c r="P289" s="346"/>
      <c r="Q289" s="346"/>
      <c r="R289" s="346"/>
      <c r="S289" s="346"/>
      <c r="T289" s="346"/>
      <c r="U289" s="346"/>
      <c r="V289" s="346"/>
      <c r="W289" s="346"/>
      <c r="X289" s="346"/>
      <c r="Y289" s="346"/>
      <c r="Z289" s="346"/>
      <c r="AA289" s="346"/>
      <c r="AB289" s="346"/>
      <c r="AC289" s="346"/>
      <c r="AD289" s="346"/>
      <c r="AE289" s="346"/>
      <c r="AF289" s="346"/>
      <c r="AG289" s="346"/>
      <c r="AH289" s="346"/>
    </row>
    <row r="290">
      <c r="A290" s="424"/>
      <c r="B290" s="346"/>
      <c r="C290" s="346"/>
      <c r="D290" s="346"/>
      <c r="E290" s="346"/>
      <c r="F290" s="346"/>
      <c r="G290" s="346"/>
      <c r="H290" s="346"/>
      <c r="I290" s="346"/>
      <c r="J290" s="346"/>
      <c r="K290" s="346"/>
      <c r="L290" s="346"/>
      <c r="M290" s="346"/>
      <c r="N290" s="346"/>
      <c r="O290" s="346"/>
      <c r="P290" s="346"/>
      <c r="Q290" s="346"/>
      <c r="R290" s="346"/>
      <c r="S290" s="346"/>
      <c r="T290" s="346"/>
      <c r="U290" s="346"/>
      <c r="V290" s="346"/>
      <c r="W290" s="346"/>
      <c r="X290" s="346"/>
      <c r="Y290" s="346"/>
      <c r="Z290" s="346"/>
      <c r="AA290" s="346"/>
      <c r="AB290" s="346"/>
      <c r="AC290" s="346"/>
      <c r="AD290" s="346"/>
      <c r="AE290" s="346"/>
      <c r="AF290" s="346"/>
      <c r="AG290" s="346"/>
      <c r="AH290" s="346"/>
    </row>
    <row r="291">
      <c r="A291" s="424"/>
      <c r="B291" s="346"/>
      <c r="C291" s="346"/>
      <c r="D291" s="346"/>
      <c r="E291" s="346"/>
      <c r="F291" s="346"/>
      <c r="G291" s="346"/>
      <c r="H291" s="346"/>
      <c r="I291" s="346"/>
      <c r="J291" s="346"/>
      <c r="K291" s="346"/>
      <c r="L291" s="346"/>
      <c r="M291" s="346"/>
      <c r="N291" s="346"/>
      <c r="O291" s="346"/>
      <c r="P291" s="346"/>
      <c r="Q291" s="346"/>
      <c r="R291" s="346"/>
      <c r="S291" s="346"/>
      <c r="T291" s="346"/>
      <c r="U291" s="346"/>
      <c r="V291" s="346"/>
      <c r="W291" s="346"/>
      <c r="X291" s="346"/>
      <c r="Y291" s="346"/>
      <c r="Z291" s="346"/>
      <c r="AA291" s="346"/>
      <c r="AB291" s="346"/>
      <c r="AC291" s="346"/>
      <c r="AD291" s="346"/>
      <c r="AE291" s="346"/>
      <c r="AF291" s="346"/>
      <c r="AG291" s="346"/>
      <c r="AH291" s="346"/>
    </row>
    <row r="292">
      <c r="A292" s="424"/>
      <c r="B292" s="346"/>
      <c r="C292" s="346"/>
      <c r="D292" s="346"/>
      <c r="E292" s="346"/>
      <c r="F292" s="346"/>
      <c r="G292" s="346"/>
      <c r="H292" s="346"/>
      <c r="I292" s="346"/>
      <c r="J292" s="346"/>
      <c r="K292" s="346"/>
      <c r="L292" s="346"/>
      <c r="M292" s="346"/>
      <c r="N292" s="346"/>
      <c r="O292" s="346"/>
      <c r="P292" s="346"/>
      <c r="Q292" s="346"/>
      <c r="R292" s="346"/>
      <c r="S292" s="346"/>
      <c r="T292" s="346"/>
      <c r="U292" s="346"/>
      <c r="V292" s="346"/>
      <c r="W292" s="346"/>
      <c r="X292" s="346"/>
      <c r="Y292" s="346"/>
      <c r="Z292" s="346"/>
      <c r="AA292" s="346"/>
      <c r="AB292" s="346"/>
      <c r="AC292" s="346"/>
      <c r="AD292" s="346"/>
      <c r="AE292" s="346"/>
      <c r="AF292" s="346"/>
      <c r="AG292" s="346"/>
      <c r="AH292" s="346"/>
    </row>
    <row r="293">
      <c r="A293" s="424"/>
      <c r="B293" s="346"/>
      <c r="C293" s="346"/>
      <c r="D293" s="346"/>
      <c r="E293" s="346"/>
      <c r="F293" s="346"/>
      <c r="G293" s="346"/>
      <c r="H293" s="346"/>
      <c r="I293" s="346"/>
      <c r="J293" s="346"/>
      <c r="K293" s="346"/>
      <c r="L293" s="346"/>
      <c r="M293" s="346"/>
      <c r="N293" s="346"/>
      <c r="O293" s="346"/>
      <c r="P293" s="346"/>
      <c r="Q293" s="346"/>
      <c r="R293" s="346"/>
      <c r="S293" s="346"/>
      <c r="T293" s="346"/>
      <c r="U293" s="346"/>
      <c r="V293" s="346"/>
      <c r="W293" s="346"/>
      <c r="X293" s="346"/>
      <c r="Y293" s="346"/>
      <c r="Z293" s="346"/>
      <c r="AA293" s="346"/>
      <c r="AB293" s="346"/>
      <c r="AC293" s="346"/>
      <c r="AD293" s="346"/>
      <c r="AE293" s="346"/>
      <c r="AF293" s="346"/>
      <c r="AG293" s="346"/>
      <c r="AH293" s="346"/>
    </row>
    <row r="294">
      <c r="A294" s="424"/>
      <c r="B294" s="346"/>
      <c r="C294" s="346"/>
      <c r="D294" s="346"/>
      <c r="E294" s="346"/>
      <c r="F294" s="346"/>
      <c r="G294" s="346"/>
      <c r="H294" s="346"/>
      <c r="I294" s="346"/>
      <c r="J294" s="346"/>
      <c r="K294" s="346"/>
      <c r="L294" s="346"/>
      <c r="M294" s="346"/>
      <c r="N294" s="346"/>
      <c r="O294" s="346"/>
      <c r="P294" s="346"/>
      <c r="Q294" s="346"/>
      <c r="R294" s="346"/>
      <c r="S294" s="346"/>
      <c r="T294" s="346"/>
      <c r="U294" s="346"/>
      <c r="V294" s="346"/>
      <c r="W294" s="346"/>
      <c r="X294" s="346"/>
      <c r="Y294" s="346"/>
      <c r="Z294" s="346"/>
      <c r="AA294" s="346"/>
      <c r="AB294" s="346"/>
      <c r="AC294" s="346"/>
      <c r="AD294" s="346"/>
      <c r="AE294" s="346"/>
      <c r="AF294" s="346"/>
      <c r="AG294" s="346"/>
      <c r="AH294" s="346"/>
    </row>
    <row r="295">
      <c r="A295" s="424"/>
      <c r="B295" s="346"/>
      <c r="C295" s="346"/>
      <c r="D295" s="346"/>
      <c r="E295" s="346"/>
      <c r="F295" s="346"/>
      <c r="G295" s="346"/>
      <c r="H295" s="346"/>
      <c r="I295" s="346"/>
      <c r="J295" s="346"/>
      <c r="K295" s="346"/>
      <c r="L295" s="346"/>
      <c r="M295" s="346"/>
      <c r="N295" s="346"/>
      <c r="O295" s="346"/>
      <c r="P295" s="346"/>
      <c r="Q295" s="346"/>
      <c r="R295" s="346"/>
      <c r="S295" s="346"/>
      <c r="T295" s="346"/>
      <c r="U295" s="346"/>
      <c r="V295" s="346"/>
      <c r="W295" s="346"/>
      <c r="X295" s="346"/>
      <c r="Y295" s="346"/>
      <c r="Z295" s="346"/>
      <c r="AA295" s="346"/>
      <c r="AB295" s="346"/>
      <c r="AC295" s="346"/>
      <c r="AD295" s="346"/>
      <c r="AE295" s="346"/>
      <c r="AF295" s="346"/>
      <c r="AG295" s="346"/>
      <c r="AH295" s="346"/>
    </row>
    <row r="296">
      <c r="A296" s="424"/>
      <c r="B296" s="346"/>
      <c r="C296" s="346"/>
      <c r="D296" s="346"/>
      <c r="E296" s="346"/>
      <c r="F296" s="346"/>
      <c r="G296" s="346"/>
      <c r="H296" s="346"/>
      <c r="I296" s="346"/>
      <c r="J296" s="346"/>
      <c r="K296" s="346"/>
      <c r="L296" s="346"/>
      <c r="M296" s="346"/>
      <c r="N296" s="346"/>
      <c r="O296" s="346"/>
      <c r="P296" s="346"/>
      <c r="Q296" s="346"/>
      <c r="R296" s="346"/>
      <c r="S296" s="346"/>
      <c r="T296" s="346"/>
      <c r="U296" s="346"/>
      <c r="V296" s="346"/>
      <c r="W296" s="346"/>
      <c r="X296" s="346"/>
      <c r="Y296" s="346"/>
      <c r="Z296" s="346"/>
      <c r="AA296" s="346"/>
      <c r="AB296" s="346"/>
      <c r="AC296" s="346"/>
      <c r="AD296" s="346"/>
      <c r="AE296" s="346"/>
      <c r="AF296" s="346"/>
      <c r="AG296" s="346"/>
      <c r="AH296" s="346"/>
    </row>
    <row r="297">
      <c r="A297" s="424"/>
      <c r="B297" s="346"/>
      <c r="C297" s="346"/>
      <c r="D297" s="346"/>
      <c r="E297" s="346"/>
      <c r="F297" s="346"/>
      <c r="G297" s="346"/>
      <c r="H297" s="346"/>
      <c r="I297" s="346"/>
      <c r="J297" s="346"/>
      <c r="K297" s="346"/>
      <c r="L297" s="346"/>
      <c r="M297" s="346"/>
      <c r="N297" s="346"/>
      <c r="O297" s="346"/>
      <c r="P297" s="346"/>
      <c r="Q297" s="346"/>
      <c r="R297" s="346"/>
      <c r="S297" s="346"/>
      <c r="T297" s="346"/>
      <c r="U297" s="346"/>
      <c r="V297" s="346"/>
      <c r="W297" s="346"/>
      <c r="X297" s="346"/>
      <c r="Y297" s="346"/>
      <c r="Z297" s="346"/>
      <c r="AA297" s="346"/>
      <c r="AB297" s="346"/>
      <c r="AC297" s="346"/>
      <c r="AD297" s="346"/>
      <c r="AE297" s="346"/>
      <c r="AF297" s="346"/>
      <c r="AG297" s="346"/>
      <c r="AH297" s="346"/>
    </row>
    <row r="298">
      <c r="A298" s="424"/>
      <c r="B298" s="346"/>
      <c r="C298" s="346"/>
      <c r="D298" s="346"/>
      <c r="E298" s="346"/>
      <c r="F298" s="346"/>
      <c r="G298" s="346"/>
      <c r="H298" s="346"/>
      <c r="I298" s="346"/>
      <c r="J298" s="346"/>
      <c r="K298" s="346"/>
      <c r="L298" s="346"/>
      <c r="M298" s="346"/>
      <c r="N298" s="346"/>
      <c r="O298" s="346"/>
      <c r="P298" s="346"/>
      <c r="Q298" s="346"/>
      <c r="R298" s="346"/>
      <c r="S298" s="346"/>
      <c r="T298" s="346"/>
      <c r="U298" s="346"/>
      <c r="V298" s="346"/>
      <c r="W298" s="346"/>
      <c r="X298" s="346"/>
      <c r="Y298" s="346"/>
      <c r="Z298" s="346"/>
      <c r="AA298" s="346"/>
      <c r="AB298" s="346"/>
      <c r="AC298" s="346"/>
      <c r="AD298" s="346"/>
      <c r="AE298" s="346"/>
      <c r="AF298" s="346"/>
      <c r="AG298" s="346"/>
      <c r="AH298" s="346"/>
    </row>
    <row r="299">
      <c r="A299" s="424"/>
      <c r="B299" s="346"/>
      <c r="C299" s="346"/>
      <c r="D299" s="346"/>
      <c r="E299" s="346"/>
      <c r="F299" s="346"/>
      <c r="G299" s="346"/>
      <c r="H299" s="346"/>
      <c r="I299" s="346"/>
      <c r="J299" s="346"/>
      <c r="K299" s="346"/>
      <c r="L299" s="346"/>
      <c r="M299" s="346"/>
      <c r="N299" s="346"/>
      <c r="O299" s="346"/>
      <c r="P299" s="346"/>
      <c r="Q299" s="346"/>
      <c r="R299" s="346"/>
      <c r="S299" s="346"/>
      <c r="T299" s="346"/>
      <c r="U299" s="346"/>
      <c r="V299" s="346"/>
      <c r="W299" s="346"/>
      <c r="X299" s="346"/>
      <c r="Y299" s="346"/>
      <c r="Z299" s="346"/>
      <c r="AA299" s="346"/>
      <c r="AB299" s="346"/>
      <c r="AC299" s="346"/>
      <c r="AD299" s="346"/>
      <c r="AE299" s="346"/>
      <c r="AF299" s="346"/>
      <c r="AG299" s="346"/>
      <c r="AH299" s="346"/>
    </row>
    <row r="300">
      <c r="A300" s="424"/>
      <c r="B300" s="346"/>
      <c r="C300" s="346"/>
      <c r="D300" s="346"/>
      <c r="E300" s="346"/>
      <c r="F300" s="346"/>
      <c r="G300" s="346"/>
      <c r="H300" s="346"/>
      <c r="I300" s="346"/>
      <c r="J300" s="346"/>
      <c r="K300" s="346"/>
      <c r="L300" s="346"/>
      <c r="M300" s="346"/>
      <c r="N300" s="346"/>
      <c r="O300" s="346"/>
      <c r="P300" s="346"/>
      <c r="Q300" s="346"/>
      <c r="R300" s="346"/>
      <c r="S300" s="346"/>
      <c r="T300" s="346"/>
      <c r="U300" s="346"/>
      <c r="V300" s="346"/>
      <c r="W300" s="346"/>
      <c r="X300" s="346"/>
      <c r="Y300" s="346"/>
      <c r="Z300" s="346"/>
      <c r="AA300" s="346"/>
      <c r="AB300" s="346"/>
      <c r="AC300" s="346"/>
      <c r="AD300" s="346"/>
      <c r="AE300" s="346"/>
      <c r="AF300" s="346"/>
      <c r="AG300" s="346"/>
      <c r="AH300" s="346"/>
    </row>
    <row r="301">
      <c r="A301" s="424"/>
      <c r="B301" s="346"/>
      <c r="C301" s="346"/>
      <c r="D301" s="346"/>
      <c r="E301" s="346"/>
      <c r="F301" s="346"/>
      <c r="G301" s="346"/>
      <c r="H301" s="346"/>
      <c r="I301" s="346"/>
      <c r="J301" s="346"/>
      <c r="K301" s="346"/>
      <c r="L301" s="346"/>
      <c r="M301" s="346"/>
      <c r="N301" s="346"/>
      <c r="O301" s="346"/>
      <c r="P301" s="346"/>
      <c r="Q301" s="346"/>
      <c r="R301" s="346"/>
      <c r="S301" s="346"/>
      <c r="T301" s="346"/>
      <c r="U301" s="346"/>
      <c r="V301" s="346"/>
      <c r="W301" s="346"/>
      <c r="X301" s="346"/>
      <c r="Y301" s="346"/>
      <c r="Z301" s="346"/>
      <c r="AA301" s="346"/>
      <c r="AB301" s="346"/>
      <c r="AC301" s="346"/>
      <c r="AD301" s="346"/>
      <c r="AE301" s="346"/>
      <c r="AF301" s="346"/>
      <c r="AG301" s="346"/>
      <c r="AH301" s="346"/>
    </row>
  </sheetData>
  <hyperlinks>
    <hyperlink r:id="rId1" ref="C6"/>
    <hyperlink r:id="rId2" ref="G7"/>
    <hyperlink r:id="rId3" ref="U7"/>
    <hyperlink r:id="rId4" ref="D9"/>
    <hyperlink r:id="rId5" ref="C10"/>
    <hyperlink r:id="rId6" ref="U15"/>
    <hyperlink r:id="rId7" ref="Z18"/>
    <hyperlink r:id="rId8" ref="U19"/>
    <hyperlink r:id="rId9" ref="U31"/>
    <hyperlink r:id="rId10" ref="U39"/>
    <hyperlink r:id="rId11" ref="Z39"/>
    <hyperlink r:id="rId12" ref="U40"/>
    <hyperlink r:id="rId13" ref="Z43"/>
    <hyperlink r:id="rId14" ref="U46"/>
    <hyperlink r:id="rId15" location="contatti" ref="U48"/>
    <hyperlink r:id="rId16" ref="U51"/>
    <hyperlink r:id="rId17" ref="Z52"/>
    <hyperlink r:id="rId18" ref="Z61"/>
    <hyperlink r:id="rId19" ref="Z62"/>
    <hyperlink r:id="rId20" ref="U64"/>
    <hyperlink r:id="rId21" ref="U67"/>
    <hyperlink r:id="rId22" ref="U70"/>
    <hyperlink r:id="rId23" ref="U80"/>
    <hyperlink r:id="rId24" ref="U102"/>
    <hyperlink r:id="rId25" ref="U110"/>
    <hyperlink r:id="rId26" ref="U111"/>
    <hyperlink r:id="rId27" ref="Z112"/>
    <hyperlink r:id="rId28" ref="Z113"/>
    <hyperlink r:id="rId29" ref="U116"/>
    <hyperlink r:id="rId30" ref="I117"/>
    <hyperlink r:id="rId31" ref="U120"/>
    <hyperlink r:id="rId32" ref="M121"/>
    <hyperlink r:id="rId33" ref="U121"/>
    <hyperlink r:id="rId34" ref="Z121"/>
    <hyperlink r:id="rId35" ref="U122"/>
    <hyperlink r:id="rId36" ref="U123"/>
    <hyperlink r:id="rId37" ref="Z123"/>
    <hyperlink r:id="rId38" ref="U124"/>
    <hyperlink r:id="rId39" ref="U126"/>
    <hyperlink r:id="rId40" ref="U127"/>
    <hyperlink r:id="rId41" ref="U128"/>
    <hyperlink r:id="rId42" ref="U129"/>
    <hyperlink r:id="rId43" ref="U130"/>
    <hyperlink r:id="rId44" ref="U131"/>
    <hyperlink r:id="rId45" ref="U132"/>
    <hyperlink r:id="rId46" ref="U133"/>
    <hyperlink r:id="rId47" ref="U134"/>
    <hyperlink r:id="rId48" ref="U135"/>
    <hyperlink r:id="rId49" ref="U136"/>
    <hyperlink r:id="rId50" ref="U137"/>
    <hyperlink r:id="rId51" ref="U138"/>
  </hyperlinks>
  <drawing r:id="rId5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25"/>
    <col customWidth="1" min="2" max="2" width="20.75"/>
    <col customWidth="1" min="4" max="4" width="21.5"/>
    <col customWidth="1" min="8" max="8" width="17.88"/>
    <col customWidth="1" min="9" max="9" width="18.13"/>
    <col customWidth="1" min="12" max="12" width="10.5"/>
    <col customWidth="1" min="13" max="13" width="23.5"/>
    <col customWidth="1" min="16" max="16" width="16.5"/>
    <col customWidth="1" min="18" max="18" width="17.63"/>
    <col customWidth="1" min="20" max="20" width="21.25"/>
  </cols>
  <sheetData>
    <row r="1">
      <c r="A1" s="425" t="s">
        <v>4774</v>
      </c>
      <c r="B1" s="425" t="s">
        <v>4775</v>
      </c>
      <c r="C1" s="426" t="s">
        <v>4776</v>
      </c>
      <c r="D1" s="425" t="s">
        <v>4777</v>
      </c>
      <c r="E1" s="425" t="s">
        <v>4780</v>
      </c>
      <c r="F1" s="425" t="s">
        <v>4781</v>
      </c>
      <c r="G1" s="425" t="s">
        <v>4782</v>
      </c>
      <c r="H1" s="425" t="s">
        <v>9</v>
      </c>
      <c r="I1" s="425" t="s">
        <v>7</v>
      </c>
      <c r="J1" s="425" t="s">
        <v>8</v>
      </c>
      <c r="K1" s="426" t="s">
        <v>4785</v>
      </c>
      <c r="L1" s="425" t="s">
        <v>4779</v>
      </c>
      <c r="M1" s="425" t="s">
        <v>10</v>
      </c>
      <c r="N1" s="426" t="s">
        <v>4783</v>
      </c>
      <c r="O1" s="427" t="s">
        <v>4784</v>
      </c>
      <c r="P1" s="428" t="s">
        <v>4778</v>
      </c>
      <c r="Q1" s="425" t="s">
        <v>4074</v>
      </c>
      <c r="R1" s="425" t="s">
        <v>4786</v>
      </c>
      <c r="S1" s="425" t="s">
        <v>13</v>
      </c>
      <c r="T1" s="425" t="s">
        <v>4787</v>
      </c>
      <c r="U1" s="129" t="s">
        <v>4822</v>
      </c>
      <c r="V1" s="130"/>
      <c r="W1" s="130"/>
      <c r="X1" s="130"/>
      <c r="Y1" s="130"/>
      <c r="Z1" s="130"/>
      <c r="AA1" s="130"/>
      <c r="AB1" s="429"/>
    </row>
    <row r="2">
      <c r="A2" s="430" t="s">
        <v>1626</v>
      </c>
      <c r="B2" s="430" t="s">
        <v>107</v>
      </c>
      <c r="C2" s="430" t="s">
        <v>144</v>
      </c>
      <c r="D2" s="431"/>
      <c r="E2" s="430" t="s">
        <v>1628</v>
      </c>
      <c r="F2" s="430" t="s">
        <v>1562</v>
      </c>
      <c r="G2" s="431" t="s">
        <v>5237</v>
      </c>
      <c r="H2" s="430" t="s">
        <v>1631</v>
      </c>
      <c r="I2" s="430" t="s">
        <v>1629</v>
      </c>
      <c r="J2" s="430" t="s">
        <v>1630</v>
      </c>
      <c r="K2" s="431"/>
      <c r="L2" s="431" t="s">
        <v>4908</v>
      </c>
      <c r="M2" s="430" t="s">
        <v>1632</v>
      </c>
      <c r="N2" s="431" t="s">
        <v>4830</v>
      </c>
      <c r="O2" s="432">
        <v>2448107.0</v>
      </c>
      <c r="P2" s="279" t="s">
        <v>4792</v>
      </c>
      <c r="Q2" s="431" t="s">
        <v>4830</v>
      </c>
      <c r="R2" s="431" t="s">
        <v>5401</v>
      </c>
      <c r="S2" s="431" t="s">
        <v>4824</v>
      </c>
      <c r="T2" s="431"/>
      <c r="U2" s="26" t="s">
        <v>5402</v>
      </c>
    </row>
    <row r="3">
      <c r="A3" s="430" t="s">
        <v>1633</v>
      </c>
      <c r="B3" s="430" t="s">
        <v>177</v>
      </c>
      <c r="C3" s="430" t="s">
        <v>1634</v>
      </c>
      <c r="D3" s="431"/>
      <c r="E3" s="430" t="s">
        <v>1635</v>
      </c>
      <c r="F3" s="430" t="s">
        <v>1562</v>
      </c>
      <c r="G3" s="431" t="s">
        <v>5245</v>
      </c>
      <c r="H3" s="430" t="s">
        <v>1638</v>
      </c>
      <c r="I3" s="430" t="s">
        <v>1636</v>
      </c>
      <c r="J3" s="430" t="s">
        <v>1637</v>
      </c>
      <c r="K3" s="431"/>
      <c r="L3" s="431"/>
      <c r="M3" s="430" t="s">
        <v>1639</v>
      </c>
      <c r="N3" s="431" t="s">
        <v>4824</v>
      </c>
      <c r="O3" s="279"/>
      <c r="P3" s="279"/>
      <c r="Q3" s="431" t="s">
        <v>4824</v>
      </c>
      <c r="R3" s="431"/>
      <c r="S3" s="431" t="s">
        <v>4824</v>
      </c>
      <c r="T3" s="431"/>
      <c r="U3" s="26" t="s">
        <v>5402</v>
      </c>
    </row>
    <row r="4">
      <c r="A4" s="430" t="s">
        <v>1640</v>
      </c>
      <c r="B4" s="430" t="s">
        <v>358</v>
      </c>
      <c r="C4" s="430" t="s">
        <v>170</v>
      </c>
      <c r="D4" s="431"/>
      <c r="E4" s="430" t="s">
        <v>1641</v>
      </c>
      <c r="F4" s="430" t="s">
        <v>1562</v>
      </c>
      <c r="G4" s="431" t="s">
        <v>5237</v>
      </c>
      <c r="H4" s="430" t="s">
        <v>1644</v>
      </c>
      <c r="I4" s="430" t="s">
        <v>1642</v>
      </c>
      <c r="J4" s="430" t="s">
        <v>1643</v>
      </c>
      <c r="K4" s="431"/>
      <c r="L4" s="431"/>
      <c r="M4" s="430" t="s">
        <v>1645</v>
      </c>
      <c r="N4" s="431" t="s">
        <v>4830</v>
      </c>
      <c r="O4" s="432">
        <v>1.9028155E7</v>
      </c>
      <c r="P4" s="279"/>
      <c r="Q4" s="431" t="s">
        <v>4824</v>
      </c>
      <c r="R4" s="431"/>
      <c r="S4" s="431" t="s">
        <v>4824</v>
      </c>
      <c r="T4" s="431"/>
      <c r="U4" s="26" t="s">
        <v>5402</v>
      </c>
    </row>
    <row r="5">
      <c r="A5" s="430" t="s">
        <v>1646</v>
      </c>
      <c r="B5" s="430" t="s">
        <v>30</v>
      </c>
      <c r="C5" s="430" t="s">
        <v>71</v>
      </c>
      <c r="D5" s="430" t="s">
        <v>5403</v>
      </c>
      <c r="E5" s="430" t="s">
        <v>1648</v>
      </c>
      <c r="F5" s="430" t="s">
        <v>1649</v>
      </c>
      <c r="G5" s="431" t="s">
        <v>5404</v>
      </c>
      <c r="H5" s="430" t="s">
        <v>1652</v>
      </c>
      <c r="I5" s="430" t="s">
        <v>1650</v>
      </c>
      <c r="J5" s="430" t="s">
        <v>1651</v>
      </c>
      <c r="K5" s="430" t="s">
        <v>1647</v>
      </c>
      <c r="L5" s="431"/>
      <c r="M5" s="430" t="s">
        <v>1653</v>
      </c>
      <c r="N5" s="431" t="s">
        <v>4830</v>
      </c>
      <c r="O5" s="432">
        <v>1.4106441E7</v>
      </c>
      <c r="P5" s="279"/>
      <c r="Q5" s="431" t="s">
        <v>4824</v>
      </c>
      <c r="R5" s="431"/>
      <c r="S5" s="431" t="s">
        <v>4824</v>
      </c>
      <c r="T5" s="431"/>
      <c r="U5" s="26" t="s">
        <v>5402</v>
      </c>
    </row>
    <row r="6">
      <c r="A6" s="430" t="s">
        <v>1654</v>
      </c>
      <c r="B6" s="430" t="s">
        <v>107</v>
      </c>
      <c r="C6" s="430" t="s">
        <v>1057</v>
      </c>
      <c r="D6" s="431"/>
      <c r="E6" s="430" t="s">
        <v>1656</v>
      </c>
      <c r="F6" s="430" t="s">
        <v>1649</v>
      </c>
      <c r="G6" s="431" t="s">
        <v>5405</v>
      </c>
      <c r="H6" s="430" t="s">
        <v>1659</v>
      </c>
      <c r="I6" s="430" t="s">
        <v>1657</v>
      </c>
      <c r="J6" s="430" t="s">
        <v>1658</v>
      </c>
      <c r="K6" s="430" t="s">
        <v>1655</v>
      </c>
      <c r="L6" s="431"/>
      <c r="M6" s="430" t="s">
        <v>1660</v>
      </c>
      <c r="N6" s="431" t="s">
        <v>4824</v>
      </c>
      <c r="O6" s="279"/>
      <c r="P6" s="279"/>
      <c r="Q6" s="431" t="s">
        <v>4824</v>
      </c>
      <c r="R6" s="431"/>
      <c r="S6" s="431" t="s">
        <v>4824</v>
      </c>
      <c r="T6" s="431"/>
      <c r="U6" s="26" t="s">
        <v>5402</v>
      </c>
    </row>
    <row r="7">
      <c r="A7" s="433" t="s">
        <v>1661</v>
      </c>
      <c r="B7" s="433" t="s">
        <v>23</v>
      </c>
      <c r="C7" s="433" t="s">
        <v>707</v>
      </c>
      <c r="D7" s="433" t="s">
        <v>5406</v>
      </c>
      <c r="E7" s="433" t="s">
        <v>1662</v>
      </c>
      <c r="F7" s="433" t="s">
        <v>1649</v>
      </c>
      <c r="G7" s="434" t="s">
        <v>5407</v>
      </c>
      <c r="H7" s="433" t="s">
        <v>1665</v>
      </c>
      <c r="I7" s="433" t="s">
        <v>1663</v>
      </c>
      <c r="J7" s="433" t="s">
        <v>1664</v>
      </c>
      <c r="K7" s="434"/>
      <c r="L7" s="434"/>
      <c r="M7" s="433" t="s">
        <v>1666</v>
      </c>
      <c r="N7" s="434" t="s">
        <v>4830</v>
      </c>
      <c r="O7" s="435"/>
      <c r="P7" s="283"/>
      <c r="Q7" s="434" t="s">
        <v>4830</v>
      </c>
      <c r="R7" s="434" t="s">
        <v>5408</v>
      </c>
      <c r="S7" s="434" t="s">
        <v>4830</v>
      </c>
      <c r="T7" s="434" t="s">
        <v>5409</v>
      </c>
      <c r="U7" s="26" t="s">
        <v>5410</v>
      </c>
    </row>
    <row r="8">
      <c r="A8" s="433" t="s">
        <v>1667</v>
      </c>
      <c r="B8" s="433" t="s">
        <v>107</v>
      </c>
      <c r="C8" s="433" t="s">
        <v>144</v>
      </c>
      <c r="D8" s="434"/>
      <c r="E8" s="433" t="s">
        <v>5411</v>
      </c>
      <c r="F8" s="433" t="s">
        <v>1649</v>
      </c>
      <c r="G8" s="434" t="s">
        <v>5412</v>
      </c>
      <c r="H8" s="433" t="s">
        <v>1671</v>
      </c>
      <c r="I8" s="433" t="s">
        <v>1669</v>
      </c>
      <c r="J8" s="433" t="s">
        <v>1670</v>
      </c>
      <c r="K8" s="434"/>
      <c r="L8" s="434"/>
      <c r="M8" s="436" t="s">
        <v>5413</v>
      </c>
      <c r="N8" s="437" t="s">
        <v>4830</v>
      </c>
      <c r="O8" s="438">
        <v>1.064505E7</v>
      </c>
      <c r="P8" s="283"/>
      <c r="Q8" s="434" t="s">
        <v>4830</v>
      </c>
      <c r="R8" s="434" t="s">
        <v>5414</v>
      </c>
      <c r="S8" s="434" t="s">
        <v>4830</v>
      </c>
      <c r="T8" s="434" t="s">
        <v>5415</v>
      </c>
      <c r="U8" s="26" t="s">
        <v>5410</v>
      </c>
    </row>
    <row r="9">
      <c r="A9" s="430" t="s">
        <v>1672</v>
      </c>
      <c r="B9" s="430" t="s">
        <v>107</v>
      </c>
      <c r="C9" s="430" t="s">
        <v>144</v>
      </c>
      <c r="D9" s="431"/>
      <c r="E9" s="430" t="s">
        <v>1673</v>
      </c>
      <c r="F9" s="430" t="s">
        <v>1649</v>
      </c>
      <c r="G9" s="431" t="s">
        <v>5407</v>
      </c>
      <c r="H9" s="430"/>
      <c r="I9" s="430" t="s">
        <v>5416</v>
      </c>
      <c r="J9" s="431"/>
      <c r="K9" s="431"/>
      <c r="L9" s="431"/>
      <c r="M9" s="431"/>
      <c r="N9" s="431" t="s">
        <v>4824</v>
      </c>
      <c r="O9" s="279"/>
      <c r="P9" s="279"/>
      <c r="Q9" s="431" t="s">
        <v>4824</v>
      </c>
      <c r="R9" s="431"/>
      <c r="S9" s="431" t="s">
        <v>4824</v>
      </c>
      <c r="T9" s="431"/>
      <c r="U9" s="26" t="s">
        <v>5402</v>
      </c>
    </row>
    <row r="10">
      <c r="A10" s="430" t="s">
        <v>1674</v>
      </c>
      <c r="B10" s="430" t="s">
        <v>30</v>
      </c>
      <c r="C10" s="430" t="s">
        <v>144</v>
      </c>
      <c r="D10" s="430" t="s">
        <v>5417</v>
      </c>
      <c r="E10" s="430" t="s">
        <v>1676</v>
      </c>
      <c r="F10" s="430" t="s">
        <v>1649</v>
      </c>
      <c r="G10" s="431" t="s">
        <v>5418</v>
      </c>
      <c r="H10" s="430" t="s">
        <v>1679</v>
      </c>
      <c r="I10" s="430" t="s">
        <v>1677</v>
      </c>
      <c r="J10" s="430" t="s">
        <v>1678</v>
      </c>
      <c r="K10" s="430" t="s">
        <v>1675</v>
      </c>
      <c r="L10" s="431"/>
      <c r="M10" s="430" t="s">
        <v>1680</v>
      </c>
      <c r="N10" s="431" t="s">
        <v>4824</v>
      </c>
      <c r="O10" s="279"/>
      <c r="P10" s="279"/>
      <c r="Q10" s="431" t="s">
        <v>4824</v>
      </c>
      <c r="R10" s="431"/>
      <c r="S10" s="431" t="s">
        <v>4824</v>
      </c>
      <c r="T10" s="431"/>
      <c r="U10" s="26" t="s">
        <v>5402</v>
      </c>
    </row>
    <row r="11">
      <c r="A11" s="433" t="s">
        <v>1681</v>
      </c>
      <c r="B11" s="433" t="s">
        <v>30</v>
      </c>
      <c r="C11" s="433" t="s">
        <v>16</v>
      </c>
      <c r="D11" s="433" t="s">
        <v>5419</v>
      </c>
      <c r="E11" s="433" t="s">
        <v>1683</v>
      </c>
      <c r="F11" s="433" t="s">
        <v>1649</v>
      </c>
      <c r="G11" s="434" t="s">
        <v>5404</v>
      </c>
      <c r="H11" s="433" t="s">
        <v>1686</v>
      </c>
      <c r="I11" s="433" t="s">
        <v>1684</v>
      </c>
      <c r="J11" s="433" t="s">
        <v>1685</v>
      </c>
      <c r="K11" s="433" t="s">
        <v>1682</v>
      </c>
      <c r="L11" s="434"/>
      <c r="M11" s="433" t="s">
        <v>1687</v>
      </c>
      <c r="N11" s="434" t="s">
        <v>4830</v>
      </c>
      <c r="O11" s="283"/>
      <c r="P11" s="283"/>
      <c r="Q11" s="434" t="s">
        <v>4830</v>
      </c>
      <c r="R11" s="434" t="s">
        <v>5420</v>
      </c>
      <c r="S11" s="434" t="s">
        <v>4830</v>
      </c>
      <c r="T11" s="434" t="s">
        <v>5421</v>
      </c>
      <c r="U11" s="26" t="s">
        <v>5410</v>
      </c>
    </row>
    <row r="12">
      <c r="A12" s="433" t="s">
        <v>1688</v>
      </c>
      <c r="B12" s="433" t="s">
        <v>78</v>
      </c>
      <c r="C12" s="433" t="s">
        <v>65</v>
      </c>
      <c r="D12" s="434"/>
      <c r="E12" s="433" t="s">
        <v>1689</v>
      </c>
      <c r="F12" s="433" t="s">
        <v>1649</v>
      </c>
      <c r="G12" s="433" t="s">
        <v>5422</v>
      </c>
      <c r="H12" s="433" t="s">
        <v>1692</v>
      </c>
      <c r="I12" s="433" t="s">
        <v>1690</v>
      </c>
      <c r="J12" s="433" t="s">
        <v>1691</v>
      </c>
      <c r="K12" s="434"/>
      <c r="L12" s="434"/>
      <c r="M12" s="433" t="s">
        <v>1693</v>
      </c>
      <c r="N12" s="434" t="s">
        <v>4830</v>
      </c>
      <c r="O12" s="435">
        <v>6139365.0</v>
      </c>
      <c r="P12" s="283"/>
      <c r="Q12" s="434" t="s">
        <v>4830</v>
      </c>
      <c r="R12" s="434" t="s">
        <v>5423</v>
      </c>
      <c r="S12" s="434" t="s">
        <v>4830</v>
      </c>
      <c r="T12" s="434" t="s">
        <v>5424</v>
      </c>
      <c r="U12" s="26" t="s">
        <v>5410</v>
      </c>
    </row>
    <row r="13">
      <c r="A13" s="430" t="s">
        <v>1694</v>
      </c>
      <c r="B13" s="430" t="s">
        <v>358</v>
      </c>
      <c r="C13" s="430" t="s">
        <v>144</v>
      </c>
      <c r="D13" s="431"/>
      <c r="E13" s="430" t="s">
        <v>1695</v>
      </c>
      <c r="F13" s="430" t="s">
        <v>1649</v>
      </c>
      <c r="G13" s="431" t="s">
        <v>5425</v>
      </c>
      <c r="H13" s="430" t="s">
        <v>1697</v>
      </c>
      <c r="I13" s="430" t="s">
        <v>1696</v>
      </c>
      <c r="J13" s="430" t="s">
        <v>5426</v>
      </c>
      <c r="K13" s="431"/>
      <c r="L13" s="431"/>
      <c r="M13" s="431"/>
      <c r="N13" s="431" t="s">
        <v>4824</v>
      </c>
      <c r="O13" s="279"/>
      <c r="P13" s="279"/>
      <c r="Q13" s="431" t="s">
        <v>4824</v>
      </c>
      <c r="R13" s="431"/>
      <c r="S13" s="431" t="s">
        <v>4824</v>
      </c>
      <c r="T13" s="431"/>
      <c r="U13" s="26" t="s">
        <v>5402</v>
      </c>
    </row>
    <row r="14">
      <c r="A14" s="430" t="s">
        <v>1698</v>
      </c>
      <c r="B14" s="430" t="s">
        <v>107</v>
      </c>
      <c r="C14" s="430" t="s">
        <v>144</v>
      </c>
      <c r="D14" s="431"/>
      <c r="E14" s="430" t="s">
        <v>1699</v>
      </c>
      <c r="F14" s="430" t="s">
        <v>1649</v>
      </c>
      <c r="G14" s="431" t="s">
        <v>5427</v>
      </c>
      <c r="H14" s="430" t="s">
        <v>1701</v>
      </c>
      <c r="I14" s="430" t="s">
        <v>1700</v>
      </c>
      <c r="J14" s="431"/>
      <c r="K14" s="431"/>
      <c r="L14" s="431"/>
      <c r="M14" s="430" t="s">
        <v>1702</v>
      </c>
      <c r="N14" s="431" t="s">
        <v>4824</v>
      </c>
      <c r="O14" s="432">
        <v>5585261.0</v>
      </c>
      <c r="P14" s="279"/>
      <c r="Q14" s="431" t="s">
        <v>4824</v>
      </c>
      <c r="R14" s="431"/>
      <c r="S14" s="431" t="s">
        <v>4824</v>
      </c>
      <c r="T14" s="431"/>
      <c r="U14" s="26" t="s">
        <v>5402</v>
      </c>
    </row>
    <row r="15">
      <c r="A15" s="430" t="s">
        <v>1703</v>
      </c>
      <c r="B15" s="430" t="s">
        <v>107</v>
      </c>
      <c r="C15" s="430" t="s">
        <v>144</v>
      </c>
      <c r="D15" s="431"/>
      <c r="E15" s="430" t="s">
        <v>1704</v>
      </c>
      <c r="F15" s="430" t="s">
        <v>1649</v>
      </c>
      <c r="G15" s="430" t="s">
        <v>5428</v>
      </c>
      <c r="H15" s="430" t="s">
        <v>1705</v>
      </c>
      <c r="I15" s="430" t="s">
        <v>5429</v>
      </c>
      <c r="J15" s="431"/>
      <c r="K15" s="431"/>
      <c r="L15" s="431" t="s">
        <v>5075</v>
      </c>
      <c r="M15" s="431"/>
      <c r="N15" s="431" t="s">
        <v>4824</v>
      </c>
      <c r="O15" s="279"/>
      <c r="P15" s="279"/>
      <c r="Q15" s="431" t="s">
        <v>4824</v>
      </c>
      <c r="R15" s="431"/>
      <c r="S15" s="431" t="s">
        <v>4824</v>
      </c>
      <c r="T15" s="431"/>
      <c r="U15" s="26" t="s">
        <v>5402</v>
      </c>
    </row>
    <row r="16">
      <c r="A16" s="433" t="s">
        <v>1706</v>
      </c>
      <c r="B16" s="433" t="s">
        <v>107</v>
      </c>
      <c r="C16" s="433" t="s">
        <v>144</v>
      </c>
      <c r="D16" s="434" t="s">
        <v>5430</v>
      </c>
      <c r="E16" s="433" t="s">
        <v>1707</v>
      </c>
      <c r="F16" s="433" t="s">
        <v>1649</v>
      </c>
      <c r="G16" s="433" t="s">
        <v>5431</v>
      </c>
      <c r="H16" s="433" t="s">
        <v>1709</v>
      </c>
      <c r="I16" s="433" t="s">
        <v>5432</v>
      </c>
      <c r="J16" s="433" t="s">
        <v>1708</v>
      </c>
      <c r="K16" s="434"/>
      <c r="L16" s="437" t="s">
        <v>5018</v>
      </c>
      <c r="M16" s="433" t="s">
        <v>1710</v>
      </c>
      <c r="N16" s="434" t="s">
        <v>4830</v>
      </c>
      <c r="O16" s="435">
        <v>62529.0</v>
      </c>
      <c r="P16" s="283" t="s">
        <v>4888</v>
      </c>
      <c r="Q16" s="434" t="s">
        <v>4830</v>
      </c>
      <c r="R16" s="434" t="s">
        <v>5433</v>
      </c>
      <c r="S16" s="434" t="s">
        <v>4830</v>
      </c>
      <c r="T16" s="434" t="s">
        <v>5434</v>
      </c>
      <c r="U16" s="26" t="s">
        <v>5410</v>
      </c>
    </row>
    <row r="17">
      <c r="A17" s="433" t="s">
        <v>1711</v>
      </c>
      <c r="B17" s="433" t="s">
        <v>30</v>
      </c>
      <c r="C17" s="433" t="s">
        <v>50</v>
      </c>
      <c r="D17" s="434"/>
      <c r="E17" s="433" t="s">
        <v>1713</v>
      </c>
      <c r="F17" s="433" t="s">
        <v>1649</v>
      </c>
      <c r="G17" s="433" t="s">
        <v>5435</v>
      </c>
      <c r="H17" s="433" t="s">
        <v>1716</v>
      </c>
      <c r="I17" s="433" t="s">
        <v>1714</v>
      </c>
      <c r="J17" s="433" t="s">
        <v>1715</v>
      </c>
      <c r="K17" s="433" t="s">
        <v>1712</v>
      </c>
      <c r="L17" s="434"/>
      <c r="M17" s="433" t="s">
        <v>1717</v>
      </c>
      <c r="N17" s="434" t="s">
        <v>4830</v>
      </c>
      <c r="O17" s="283"/>
      <c r="P17" s="283"/>
      <c r="Q17" s="434" t="s">
        <v>4830</v>
      </c>
      <c r="R17" s="434" t="s">
        <v>5436</v>
      </c>
      <c r="S17" s="434" t="s">
        <v>4830</v>
      </c>
      <c r="T17" s="434" t="s">
        <v>5437</v>
      </c>
      <c r="U17" s="26" t="s">
        <v>5410</v>
      </c>
    </row>
    <row r="18">
      <c r="A18" s="430" t="s">
        <v>1718</v>
      </c>
      <c r="B18" s="430" t="s">
        <v>15</v>
      </c>
      <c r="C18" s="430" t="s">
        <v>144</v>
      </c>
      <c r="D18" s="431"/>
      <c r="E18" s="430" t="s">
        <v>1719</v>
      </c>
      <c r="F18" s="430" t="s">
        <v>1649</v>
      </c>
      <c r="G18" s="430" t="s">
        <v>5438</v>
      </c>
      <c r="H18" s="430" t="s">
        <v>1721</v>
      </c>
      <c r="I18" s="430" t="s">
        <v>1720</v>
      </c>
      <c r="J18" s="431"/>
      <c r="K18" s="431"/>
      <c r="L18" s="431"/>
      <c r="M18" s="430" t="s">
        <v>1722</v>
      </c>
      <c r="N18" s="431" t="s">
        <v>4824</v>
      </c>
      <c r="O18" s="279"/>
      <c r="P18" s="279"/>
      <c r="Q18" s="431" t="s">
        <v>4824</v>
      </c>
      <c r="R18" s="431"/>
      <c r="S18" s="431" t="s">
        <v>4824</v>
      </c>
      <c r="T18" s="431"/>
      <c r="U18" s="26" t="s">
        <v>5402</v>
      </c>
    </row>
    <row r="19">
      <c r="A19" s="430" t="s">
        <v>1723</v>
      </c>
      <c r="B19" s="430" t="s">
        <v>107</v>
      </c>
      <c r="C19" s="430" t="s">
        <v>144</v>
      </c>
      <c r="D19" s="431"/>
      <c r="E19" s="430" t="s">
        <v>1724</v>
      </c>
      <c r="F19" s="430" t="s">
        <v>1649</v>
      </c>
      <c r="G19" s="430" t="s">
        <v>5428</v>
      </c>
      <c r="H19" s="430" t="s">
        <v>1726</v>
      </c>
      <c r="I19" s="430" t="s">
        <v>1725</v>
      </c>
      <c r="J19" s="431"/>
      <c r="K19" s="431"/>
      <c r="L19" s="431"/>
      <c r="M19" s="431"/>
      <c r="N19" s="431" t="s">
        <v>4824</v>
      </c>
      <c r="O19" s="279"/>
      <c r="P19" s="279"/>
      <c r="Q19" s="431" t="s">
        <v>4824</v>
      </c>
      <c r="R19" s="431"/>
      <c r="S19" s="431" t="s">
        <v>4824</v>
      </c>
      <c r="T19" s="431"/>
      <c r="U19" s="26" t="s">
        <v>5402</v>
      </c>
    </row>
    <row r="20">
      <c r="A20" s="433" t="s">
        <v>1727</v>
      </c>
      <c r="B20" s="433" t="s">
        <v>107</v>
      </c>
      <c r="C20" s="433" t="s">
        <v>144</v>
      </c>
      <c r="D20" s="434"/>
      <c r="E20" s="433" t="s">
        <v>1728</v>
      </c>
      <c r="F20" s="433" t="s">
        <v>1649</v>
      </c>
      <c r="G20" s="433" t="s">
        <v>5439</v>
      </c>
      <c r="H20" s="434"/>
      <c r="I20" s="433" t="s">
        <v>1729</v>
      </c>
      <c r="J20" s="434"/>
      <c r="K20" s="434"/>
      <c r="L20" s="434"/>
      <c r="M20" s="436" t="s">
        <v>5440</v>
      </c>
      <c r="N20" s="437" t="s">
        <v>4830</v>
      </c>
      <c r="O20" s="439"/>
      <c r="P20" s="283"/>
      <c r="Q20" s="434" t="s">
        <v>4824</v>
      </c>
      <c r="R20" s="434"/>
      <c r="S20" s="434" t="s">
        <v>4824</v>
      </c>
      <c r="T20" s="434"/>
      <c r="U20" s="26" t="s">
        <v>5410</v>
      </c>
    </row>
    <row r="21">
      <c r="A21" s="433" t="s">
        <v>5441</v>
      </c>
      <c r="B21" s="433" t="s">
        <v>107</v>
      </c>
      <c r="C21" s="433" t="s">
        <v>144</v>
      </c>
      <c r="D21" s="434" t="s">
        <v>5442</v>
      </c>
      <c r="E21" s="433" t="s">
        <v>1731</v>
      </c>
      <c r="F21" s="433" t="s">
        <v>1649</v>
      </c>
      <c r="G21" s="433" t="s">
        <v>5443</v>
      </c>
      <c r="H21" s="433" t="s">
        <v>1733</v>
      </c>
      <c r="I21" s="433" t="s">
        <v>1732</v>
      </c>
      <c r="J21" s="434"/>
      <c r="K21" s="434"/>
      <c r="L21" s="434" t="s">
        <v>4908</v>
      </c>
      <c r="M21" s="433" t="s">
        <v>1734</v>
      </c>
      <c r="N21" s="434" t="s">
        <v>4830</v>
      </c>
      <c r="O21" s="435">
        <v>7392344.0</v>
      </c>
      <c r="P21" s="283"/>
      <c r="Q21" s="434" t="s">
        <v>4830</v>
      </c>
      <c r="R21" s="26" t="s">
        <v>5444</v>
      </c>
      <c r="S21" s="434" t="s">
        <v>4830</v>
      </c>
      <c r="T21" s="434" t="s">
        <v>5445</v>
      </c>
      <c r="U21" s="26" t="s">
        <v>5410</v>
      </c>
    </row>
    <row r="22">
      <c r="A22" s="430" t="s">
        <v>1735</v>
      </c>
      <c r="B22" s="430" t="s">
        <v>107</v>
      </c>
      <c r="C22" s="430" t="s">
        <v>144</v>
      </c>
      <c r="D22" s="431"/>
      <c r="E22" s="430" t="s">
        <v>1736</v>
      </c>
      <c r="F22" s="430" t="s">
        <v>1649</v>
      </c>
      <c r="G22" s="430" t="s">
        <v>5443</v>
      </c>
      <c r="H22" s="430" t="s">
        <v>1738</v>
      </c>
      <c r="I22" s="430" t="s">
        <v>1737</v>
      </c>
      <c r="J22" s="430" t="s">
        <v>1737</v>
      </c>
      <c r="K22" s="431"/>
      <c r="L22" s="431"/>
      <c r="M22" s="430" t="s">
        <v>1739</v>
      </c>
      <c r="N22" s="431" t="s">
        <v>4824</v>
      </c>
      <c r="O22" s="279"/>
      <c r="P22" s="279"/>
      <c r="Q22" s="431" t="s">
        <v>4824</v>
      </c>
      <c r="R22" s="431"/>
      <c r="S22" s="431" t="s">
        <v>4824</v>
      </c>
      <c r="T22" s="431"/>
      <c r="U22" s="26" t="s">
        <v>5402</v>
      </c>
    </row>
    <row r="23">
      <c r="A23" s="433" t="s">
        <v>1740</v>
      </c>
      <c r="B23" s="433" t="s">
        <v>30</v>
      </c>
      <c r="C23" s="433" t="s">
        <v>71</v>
      </c>
      <c r="D23" s="433" t="s">
        <v>5446</v>
      </c>
      <c r="E23" s="433" t="s">
        <v>1742</v>
      </c>
      <c r="F23" s="433" t="s">
        <v>1649</v>
      </c>
      <c r="G23" s="433" t="s">
        <v>5412</v>
      </c>
      <c r="H23" s="433" t="s">
        <v>1745</v>
      </c>
      <c r="I23" s="433" t="s">
        <v>1743</v>
      </c>
      <c r="J23" s="433" t="s">
        <v>1744</v>
      </c>
      <c r="K23" s="433" t="s">
        <v>1741</v>
      </c>
      <c r="L23" s="434" t="s">
        <v>5447</v>
      </c>
      <c r="M23" s="433" t="s">
        <v>1746</v>
      </c>
      <c r="N23" s="434" t="s">
        <v>4830</v>
      </c>
      <c r="O23" s="283"/>
      <c r="P23" s="283"/>
      <c r="Q23" s="434" t="s">
        <v>4824</v>
      </c>
      <c r="R23" s="434"/>
      <c r="S23" s="434" t="s">
        <v>4824</v>
      </c>
      <c r="T23" s="434"/>
      <c r="U23" s="26" t="s">
        <v>5410</v>
      </c>
    </row>
    <row r="24">
      <c r="A24" s="430" t="s">
        <v>1747</v>
      </c>
      <c r="B24" s="430" t="s">
        <v>107</v>
      </c>
      <c r="C24" s="430" t="s">
        <v>144</v>
      </c>
      <c r="D24" s="431"/>
      <c r="E24" s="430" t="s">
        <v>1748</v>
      </c>
      <c r="F24" s="430" t="s">
        <v>1649</v>
      </c>
      <c r="G24" s="430" t="s">
        <v>5443</v>
      </c>
      <c r="H24" s="430" t="s">
        <v>1750</v>
      </c>
      <c r="I24" s="430" t="s">
        <v>1749</v>
      </c>
      <c r="J24" s="430" t="s">
        <v>5448</v>
      </c>
      <c r="K24" s="431"/>
      <c r="L24" s="430" t="s">
        <v>5449</v>
      </c>
      <c r="M24" s="431"/>
      <c r="N24" s="431" t="s">
        <v>4824</v>
      </c>
      <c r="O24" s="279"/>
      <c r="P24" s="279"/>
      <c r="Q24" s="431" t="s">
        <v>4824</v>
      </c>
      <c r="R24" s="431"/>
      <c r="S24" s="431" t="s">
        <v>4824</v>
      </c>
      <c r="T24" s="431"/>
      <c r="U24" s="26" t="s">
        <v>5402</v>
      </c>
    </row>
    <row r="25">
      <c r="A25" s="433" t="s">
        <v>1751</v>
      </c>
      <c r="B25" s="433" t="s">
        <v>15</v>
      </c>
      <c r="C25" s="433" t="s">
        <v>144</v>
      </c>
      <c r="D25" s="434" t="s">
        <v>5450</v>
      </c>
      <c r="E25" s="433" t="s">
        <v>1752</v>
      </c>
      <c r="F25" s="433" t="s">
        <v>1649</v>
      </c>
      <c r="G25" s="433" t="s">
        <v>5451</v>
      </c>
      <c r="H25" s="433" t="s">
        <v>1754</v>
      </c>
      <c r="I25" s="433" t="s">
        <v>1753</v>
      </c>
      <c r="J25" s="434"/>
      <c r="K25" s="434"/>
      <c r="L25" s="434" t="s">
        <v>5452</v>
      </c>
      <c r="M25" s="433" t="s">
        <v>1755</v>
      </c>
      <c r="N25" s="434" t="s">
        <v>4830</v>
      </c>
      <c r="O25" s="435">
        <v>558648.0</v>
      </c>
      <c r="P25" s="283"/>
      <c r="Q25" s="434" t="s">
        <v>4830</v>
      </c>
      <c r="R25" s="434" t="s">
        <v>5453</v>
      </c>
      <c r="S25" s="434" t="s">
        <v>4830</v>
      </c>
      <c r="T25" s="434" t="s">
        <v>5454</v>
      </c>
      <c r="U25" s="26" t="s">
        <v>5410</v>
      </c>
    </row>
    <row r="26">
      <c r="A26" s="430" t="s">
        <v>1756</v>
      </c>
      <c r="B26" s="430" t="s">
        <v>107</v>
      </c>
      <c r="C26" s="430" t="s">
        <v>144</v>
      </c>
      <c r="D26" s="431"/>
      <c r="E26" s="430" t="s">
        <v>1757</v>
      </c>
      <c r="F26" s="430" t="s">
        <v>1649</v>
      </c>
      <c r="G26" s="430" t="s">
        <v>5443</v>
      </c>
      <c r="H26" s="430" t="s">
        <v>1758</v>
      </c>
      <c r="I26" s="430" t="s">
        <v>5455</v>
      </c>
      <c r="J26" s="431"/>
      <c r="K26" s="431"/>
      <c r="L26" s="431"/>
      <c r="M26" s="431"/>
      <c r="N26" s="431" t="s">
        <v>4824</v>
      </c>
      <c r="O26" s="279"/>
      <c r="P26" s="279"/>
      <c r="Q26" s="431" t="s">
        <v>4824</v>
      </c>
      <c r="R26" s="431"/>
      <c r="S26" s="431" t="s">
        <v>4824</v>
      </c>
      <c r="T26" s="431"/>
      <c r="U26" s="26" t="s">
        <v>5402</v>
      </c>
    </row>
    <row r="27">
      <c r="A27" s="430" t="s">
        <v>1759</v>
      </c>
      <c r="B27" s="430" t="s">
        <v>107</v>
      </c>
      <c r="C27" s="430" t="s">
        <v>144</v>
      </c>
      <c r="D27" s="431"/>
      <c r="E27" s="430" t="s">
        <v>1760</v>
      </c>
      <c r="F27" s="430" t="s">
        <v>1649</v>
      </c>
      <c r="G27" s="431"/>
      <c r="H27" s="430" t="s">
        <v>1761</v>
      </c>
      <c r="I27" s="430" t="s">
        <v>5456</v>
      </c>
      <c r="J27" s="431"/>
      <c r="K27" s="431"/>
      <c r="L27" s="431"/>
      <c r="M27" s="431"/>
      <c r="N27" s="431" t="s">
        <v>4824</v>
      </c>
      <c r="O27" s="279"/>
      <c r="P27" s="279"/>
      <c r="Q27" s="431" t="s">
        <v>4824</v>
      </c>
      <c r="R27" s="431"/>
      <c r="S27" s="431" t="s">
        <v>4824</v>
      </c>
      <c r="T27" s="431"/>
      <c r="U27" s="26" t="s">
        <v>5402</v>
      </c>
    </row>
    <row r="28">
      <c r="A28" s="433" t="s">
        <v>1762</v>
      </c>
      <c r="B28" s="433" t="s">
        <v>107</v>
      </c>
      <c r="C28" s="433" t="s">
        <v>144</v>
      </c>
      <c r="D28" s="434" t="s">
        <v>5430</v>
      </c>
      <c r="E28" s="433" t="s">
        <v>1763</v>
      </c>
      <c r="F28" s="433" t="s">
        <v>1649</v>
      </c>
      <c r="G28" s="440" t="s">
        <v>5438</v>
      </c>
      <c r="H28" s="433" t="s">
        <v>1765</v>
      </c>
      <c r="I28" s="433" t="s">
        <v>1764</v>
      </c>
      <c r="J28" s="434"/>
      <c r="K28" s="434"/>
      <c r="L28" s="434" t="s">
        <v>5452</v>
      </c>
      <c r="M28" s="433" t="s">
        <v>1766</v>
      </c>
      <c r="N28" s="434" t="s">
        <v>4830</v>
      </c>
      <c r="O28" s="435">
        <v>1318820.0</v>
      </c>
      <c r="P28" s="283" t="s">
        <v>4888</v>
      </c>
      <c r="Q28" s="26" t="s">
        <v>4830</v>
      </c>
      <c r="R28" s="434" t="s">
        <v>5457</v>
      </c>
      <c r="S28" s="434" t="s">
        <v>4830</v>
      </c>
      <c r="T28" s="434" t="s">
        <v>5458</v>
      </c>
      <c r="U28" s="26" t="s">
        <v>5410</v>
      </c>
    </row>
    <row r="29">
      <c r="A29" s="430" t="s">
        <v>1767</v>
      </c>
      <c r="B29" s="430" t="s">
        <v>15</v>
      </c>
      <c r="C29" s="430" t="s">
        <v>144</v>
      </c>
      <c r="D29" s="431"/>
      <c r="E29" s="430" t="s">
        <v>1768</v>
      </c>
      <c r="F29" s="430" t="s">
        <v>1649</v>
      </c>
      <c r="G29" s="441" t="s">
        <v>5459</v>
      </c>
      <c r="H29" s="430" t="s">
        <v>1771</v>
      </c>
      <c r="I29" s="430" t="s">
        <v>1769</v>
      </c>
      <c r="J29" s="430" t="s">
        <v>1770</v>
      </c>
      <c r="K29" s="431"/>
      <c r="L29" s="431" t="s">
        <v>5075</v>
      </c>
      <c r="M29" s="430" t="s">
        <v>1772</v>
      </c>
      <c r="N29" s="431" t="s">
        <v>4824</v>
      </c>
      <c r="O29" s="279"/>
      <c r="P29" s="279"/>
      <c r="Q29" s="431" t="s">
        <v>4824</v>
      </c>
      <c r="R29" s="431"/>
      <c r="S29" s="431" t="s">
        <v>4824</v>
      </c>
      <c r="T29" s="431"/>
      <c r="U29" s="26" t="s">
        <v>5402</v>
      </c>
    </row>
    <row r="30">
      <c r="A30" s="430" t="s">
        <v>1773</v>
      </c>
      <c r="B30" s="430" t="s">
        <v>107</v>
      </c>
      <c r="C30" s="430" t="s">
        <v>144</v>
      </c>
      <c r="D30" s="431"/>
      <c r="E30" s="430" t="s">
        <v>1774</v>
      </c>
      <c r="F30" s="430" t="s">
        <v>1649</v>
      </c>
      <c r="G30" s="441" t="s">
        <v>5412</v>
      </c>
      <c r="H30" s="430" t="s">
        <v>1776</v>
      </c>
      <c r="I30" s="430" t="s">
        <v>1775</v>
      </c>
      <c r="J30" s="431"/>
      <c r="K30" s="431"/>
      <c r="L30" s="431"/>
      <c r="M30" s="430" t="s">
        <v>1777</v>
      </c>
      <c r="N30" s="431" t="s">
        <v>4824</v>
      </c>
      <c r="O30" s="279"/>
      <c r="P30" s="279"/>
      <c r="Q30" s="431" t="s">
        <v>4824</v>
      </c>
      <c r="R30" s="431"/>
      <c r="S30" s="431" t="s">
        <v>4824</v>
      </c>
      <c r="T30" s="431"/>
      <c r="U30" s="26" t="s">
        <v>5402</v>
      </c>
    </row>
    <row r="31">
      <c r="A31" s="430" t="s">
        <v>1778</v>
      </c>
      <c r="B31" s="430" t="s">
        <v>107</v>
      </c>
      <c r="C31" s="430" t="s">
        <v>144</v>
      </c>
      <c r="D31" s="431"/>
      <c r="E31" s="430" t="s">
        <v>1779</v>
      </c>
      <c r="F31" s="430" t="s">
        <v>1649</v>
      </c>
      <c r="G31" s="431"/>
      <c r="H31" s="430" t="s">
        <v>1781</v>
      </c>
      <c r="I31" s="430" t="s">
        <v>1780</v>
      </c>
      <c r="J31" s="431"/>
      <c r="K31" s="431"/>
      <c r="L31" s="431"/>
      <c r="M31" s="430" t="s">
        <v>1782</v>
      </c>
      <c r="N31" s="431" t="s">
        <v>4824</v>
      </c>
      <c r="O31" s="279"/>
      <c r="P31" s="279"/>
      <c r="Q31" s="431" t="s">
        <v>4824</v>
      </c>
      <c r="R31" s="431"/>
      <c r="S31" s="431" t="s">
        <v>4824</v>
      </c>
      <c r="T31" s="431"/>
      <c r="U31" s="26" t="s">
        <v>5402</v>
      </c>
    </row>
    <row r="32">
      <c r="A32" s="433" t="s">
        <v>1783</v>
      </c>
      <c r="B32" s="433" t="s">
        <v>107</v>
      </c>
      <c r="C32" s="433" t="s">
        <v>144</v>
      </c>
      <c r="D32" s="434"/>
      <c r="E32" s="433" t="s">
        <v>1784</v>
      </c>
      <c r="F32" s="433" t="s">
        <v>1649</v>
      </c>
      <c r="G32" s="433" t="s">
        <v>5443</v>
      </c>
      <c r="H32" s="433" t="s">
        <v>1786</v>
      </c>
      <c r="I32" s="433" t="s">
        <v>1785</v>
      </c>
      <c r="J32" s="434"/>
      <c r="K32" s="434"/>
      <c r="L32" s="434" t="s">
        <v>5452</v>
      </c>
      <c r="M32" s="433" t="s">
        <v>1787</v>
      </c>
      <c r="N32" s="434" t="s">
        <v>4830</v>
      </c>
      <c r="O32" s="435">
        <v>494504.0</v>
      </c>
      <c r="P32" s="283" t="s">
        <v>5003</v>
      </c>
      <c r="Q32" s="434" t="s">
        <v>4830</v>
      </c>
      <c r="R32" s="434" t="s">
        <v>5460</v>
      </c>
      <c r="S32" s="434" t="s">
        <v>4830</v>
      </c>
      <c r="T32" s="434" t="s">
        <v>5461</v>
      </c>
      <c r="U32" s="26" t="s">
        <v>5410</v>
      </c>
    </row>
    <row r="33">
      <c r="A33" s="433" t="s">
        <v>1788</v>
      </c>
      <c r="B33" s="433" t="s">
        <v>107</v>
      </c>
      <c r="C33" s="433" t="s">
        <v>50</v>
      </c>
      <c r="D33" s="434"/>
      <c r="E33" s="433" t="s">
        <v>1790</v>
      </c>
      <c r="F33" s="433" t="s">
        <v>1649</v>
      </c>
      <c r="G33" s="440" t="s">
        <v>5428</v>
      </c>
      <c r="H33" s="433" t="s">
        <v>1791</v>
      </c>
      <c r="I33" s="433" t="s">
        <v>5462</v>
      </c>
      <c r="J33" s="433" t="s">
        <v>5463</v>
      </c>
      <c r="K33" s="434"/>
      <c r="L33" s="434" t="s">
        <v>5464</v>
      </c>
      <c r="M33" s="433" t="s">
        <v>1792</v>
      </c>
      <c r="N33" s="434" t="s">
        <v>4830</v>
      </c>
      <c r="O33" s="435">
        <v>3129349.0</v>
      </c>
      <c r="P33" s="283"/>
      <c r="Q33" s="434" t="s">
        <v>4830</v>
      </c>
      <c r="R33" s="434" t="s">
        <v>5465</v>
      </c>
      <c r="S33" s="434" t="s">
        <v>4830</v>
      </c>
      <c r="T33" s="434" t="s">
        <v>5466</v>
      </c>
      <c r="U33" s="26" t="s">
        <v>5410</v>
      </c>
    </row>
    <row r="34">
      <c r="A34" s="430" t="s">
        <v>1793</v>
      </c>
      <c r="B34" s="430" t="s">
        <v>30</v>
      </c>
      <c r="C34" s="430" t="s">
        <v>16</v>
      </c>
      <c r="D34" s="430" t="s">
        <v>5450</v>
      </c>
      <c r="E34" s="430" t="s">
        <v>1795</v>
      </c>
      <c r="F34" s="430" t="s">
        <v>1649</v>
      </c>
      <c r="G34" s="441" t="s">
        <v>5412</v>
      </c>
      <c r="H34" s="430" t="s">
        <v>1798</v>
      </c>
      <c r="I34" s="430" t="s">
        <v>1796</v>
      </c>
      <c r="J34" s="430" t="s">
        <v>1797</v>
      </c>
      <c r="K34" s="430" t="s">
        <v>1794</v>
      </c>
      <c r="L34" s="431" t="s">
        <v>5467</v>
      </c>
      <c r="M34" s="430" t="s">
        <v>1799</v>
      </c>
      <c r="N34" s="431" t="s">
        <v>4824</v>
      </c>
      <c r="O34" s="279"/>
      <c r="P34" s="279"/>
      <c r="Q34" s="431" t="s">
        <v>4824</v>
      </c>
      <c r="R34" s="431"/>
      <c r="S34" s="431" t="s">
        <v>4824</v>
      </c>
      <c r="T34" s="431"/>
      <c r="U34" s="26" t="s">
        <v>5402</v>
      </c>
    </row>
    <row r="35">
      <c r="A35" s="430" t="s">
        <v>1800</v>
      </c>
      <c r="B35" s="430" t="s">
        <v>30</v>
      </c>
      <c r="C35" s="430" t="s">
        <v>16</v>
      </c>
      <c r="D35" s="430" t="s">
        <v>5468</v>
      </c>
      <c r="E35" s="430" t="s">
        <v>1802</v>
      </c>
      <c r="F35" s="430" t="s">
        <v>1649</v>
      </c>
      <c r="G35" s="441" t="s">
        <v>5412</v>
      </c>
      <c r="H35" s="430" t="s">
        <v>1804</v>
      </c>
      <c r="I35" s="430" t="s">
        <v>1803</v>
      </c>
      <c r="J35" s="431"/>
      <c r="K35" s="430" t="s">
        <v>1801</v>
      </c>
      <c r="L35" s="431" t="s">
        <v>5075</v>
      </c>
      <c r="M35" s="430" t="s">
        <v>1805</v>
      </c>
      <c r="N35" s="431" t="s">
        <v>4824</v>
      </c>
      <c r="O35" s="279"/>
      <c r="P35" s="279"/>
      <c r="Q35" s="431" t="s">
        <v>4824</v>
      </c>
      <c r="R35" s="431"/>
      <c r="S35" s="431" t="s">
        <v>4824</v>
      </c>
      <c r="T35" s="431"/>
      <c r="U35" s="26" t="s">
        <v>5402</v>
      </c>
    </row>
    <row r="36">
      <c r="A36" s="430" t="s">
        <v>1806</v>
      </c>
      <c r="B36" s="430" t="s">
        <v>107</v>
      </c>
      <c r="C36" s="430" t="s">
        <v>144</v>
      </c>
      <c r="D36" s="431"/>
      <c r="E36" s="430" t="s">
        <v>1807</v>
      </c>
      <c r="F36" s="430" t="s">
        <v>1649</v>
      </c>
      <c r="G36" s="431"/>
      <c r="H36" s="430" t="s">
        <v>1810</v>
      </c>
      <c r="I36" s="430" t="s">
        <v>1808</v>
      </c>
      <c r="J36" s="430" t="s">
        <v>1809</v>
      </c>
      <c r="K36" s="431"/>
      <c r="L36" s="431"/>
      <c r="M36" s="430" t="s">
        <v>1811</v>
      </c>
      <c r="N36" s="431" t="s">
        <v>4824</v>
      </c>
      <c r="O36" s="279"/>
      <c r="P36" s="279"/>
      <c r="Q36" s="431" t="s">
        <v>4824</v>
      </c>
      <c r="R36" s="431"/>
      <c r="S36" s="431" t="s">
        <v>4824</v>
      </c>
      <c r="T36" s="431"/>
      <c r="U36" s="26" t="s">
        <v>5402</v>
      </c>
    </row>
    <row r="37">
      <c r="A37" s="433" t="s">
        <v>1812</v>
      </c>
      <c r="B37" s="433" t="s">
        <v>30</v>
      </c>
      <c r="C37" s="433" t="s">
        <v>71</v>
      </c>
      <c r="D37" s="433" t="s">
        <v>5469</v>
      </c>
      <c r="E37" s="433" t="s">
        <v>1815</v>
      </c>
      <c r="F37" s="433" t="s">
        <v>1649</v>
      </c>
      <c r="G37" s="440" t="s">
        <v>5412</v>
      </c>
      <c r="H37" s="433" t="s">
        <v>1817</v>
      </c>
      <c r="I37" s="433" t="s">
        <v>1816</v>
      </c>
      <c r="J37" s="434"/>
      <c r="K37" s="433" t="s">
        <v>1814</v>
      </c>
      <c r="L37" s="434" t="s">
        <v>5464</v>
      </c>
      <c r="M37" s="433" t="s">
        <v>1818</v>
      </c>
      <c r="N37" s="434" t="s">
        <v>4830</v>
      </c>
      <c r="O37" s="283"/>
      <c r="P37" s="283"/>
      <c r="Q37" s="434" t="s">
        <v>4824</v>
      </c>
      <c r="R37" s="434"/>
      <c r="S37" s="434" t="s">
        <v>4824</v>
      </c>
      <c r="T37" s="434"/>
      <c r="U37" s="26" t="s">
        <v>5410</v>
      </c>
    </row>
    <row r="38">
      <c r="A38" s="430" t="s">
        <v>1819</v>
      </c>
      <c r="B38" s="430" t="s">
        <v>30</v>
      </c>
      <c r="C38" s="430" t="s">
        <v>71</v>
      </c>
      <c r="D38" s="430" t="s">
        <v>5470</v>
      </c>
      <c r="E38" s="430" t="s">
        <v>1820</v>
      </c>
      <c r="F38" s="430" t="s">
        <v>1649</v>
      </c>
      <c r="G38" s="442" t="s">
        <v>5471</v>
      </c>
      <c r="H38" s="430" t="s">
        <v>1823</v>
      </c>
      <c r="I38" s="430" t="s">
        <v>1821</v>
      </c>
      <c r="J38" s="430" t="s">
        <v>1822</v>
      </c>
      <c r="K38" s="431"/>
      <c r="L38" s="431" t="s">
        <v>4908</v>
      </c>
      <c r="M38" s="430" t="s">
        <v>1824</v>
      </c>
      <c r="N38" s="431" t="s">
        <v>4824</v>
      </c>
      <c r="O38" s="279"/>
      <c r="P38" s="279"/>
      <c r="Q38" s="431" t="s">
        <v>4824</v>
      </c>
      <c r="R38" s="431"/>
      <c r="S38" s="431" t="s">
        <v>4824</v>
      </c>
      <c r="T38" s="431"/>
      <c r="U38" s="26" t="s">
        <v>5402</v>
      </c>
    </row>
    <row r="39">
      <c r="A39" s="430" t="s">
        <v>1825</v>
      </c>
      <c r="B39" s="430" t="s">
        <v>107</v>
      </c>
      <c r="C39" s="430" t="s">
        <v>144</v>
      </c>
      <c r="D39" s="431"/>
      <c r="E39" s="430" t="s">
        <v>1826</v>
      </c>
      <c r="F39" s="430" t="s">
        <v>1649</v>
      </c>
      <c r="G39" s="441" t="s">
        <v>5443</v>
      </c>
      <c r="H39" s="430" t="s">
        <v>1827</v>
      </c>
      <c r="I39" s="430" t="s">
        <v>5472</v>
      </c>
      <c r="J39" s="431"/>
      <c r="K39" s="431"/>
      <c r="L39" s="431" t="s">
        <v>5075</v>
      </c>
      <c r="M39" s="430" t="s">
        <v>1828</v>
      </c>
      <c r="N39" s="431" t="s">
        <v>4824</v>
      </c>
      <c r="O39" s="279"/>
      <c r="P39" s="279"/>
      <c r="Q39" s="431" t="s">
        <v>4824</v>
      </c>
      <c r="R39" s="431"/>
      <c r="S39" s="431" t="s">
        <v>4824</v>
      </c>
      <c r="T39" s="431"/>
      <c r="U39" s="26" t="s">
        <v>5402</v>
      </c>
    </row>
    <row r="40">
      <c r="A40" s="430" t="s">
        <v>1829</v>
      </c>
      <c r="B40" s="430" t="s">
        <v>107</v>
      </c>
      <c r="C40" s="430" t="s">
        <v>144</v>
      </c>
      <c r="D40" s="431"/>
      <c r="E40" s="430" t="s">
        <v>1830</v>
      </c>
      <c r="F40" s="430" t="s">
        <v>1649</v>
      </c>
      <c r="G40" s="441" t="s">
        <v>5443</v>
      </c>
      <c r="H40" s="430" t="s">
        <v>1832</v>
      </c>
      <c r="I40" s="430" t="s">
        <v>1831</v>
      </c>
      <c r="J40" s="430" t="s">
        <v>5473</v>
      </c>
      <c r="K40" s="431"/>
      <c r="L40" s="431" t="s">
        <v>5075</v>
      </c>
      <c r="M40" s="431"/>
      <c r="N40" s="431" t="s">
        <v>4824</v>
      </c>
      <c r="O40" s="279"/>
      <c r="P40" s="279"/>
      <c r="Q40" s="431" t="s">
        <v>4824</v>
      </c>
      <c r="R40" s="431"/>
      <c r="S40" s="431" t="s">
        <v>4824</v>
      </c>
      <c r="T40" s="431"/>
      <c r="U40" s="26" t="s">
        <v>5402</v>
      </c>
    </row>
    <row r="41">
      <c r="A41" s="430" t="s">
        <v>1833</v>
      </c>
      <c r="B41" s="430" t="s">
        <v>107</v>
      </c>
      <c r="C41" s="430" t="s">
        <v>144</v>
      </c>
      <c r="D41" s="431"/>
      <c r="E41" s="430" t="s">
        <v>1834</v>
      </c>
      <c r="F41" s="430" t="s">
        <v>1649</v>
      </c>
      <c r="G41" s="442" t="s">
        <v>5412</v>
      </c>
      <c r="H41" s="430" t="s">
        <v>1835</v>
      </c>
      <c r="I41" s="430" t="s">
        <v>5474</v>
      </c>
      <c r="J41" s="431"/>
      <c r="K41" s="431"/>
      <c r="L41" s="431"/>
      <c r="M41" s="431"/>
      <c r="N41" s="431" t="s">
        <v>4824</v>
      </c>
      <c r="O41" s="279"/>
      <c r="P41" s="279"/>
      <c r="Q41" s="431" t="s">
        <v>4824</v>
      </c>
      <c r="R41" s="431"/>
      <c r="S41" s="431" t="s">
        <v>4824</v>
      </c>
      <c r="T41" s="431"/>
      <c r="U41" s="26" t="s">
        <v>5402</v>
      </c>
    </row>
    <row r="42">
      <c r="A42" s="430" t="s">
        <v>1836</v>
      </c>
      <c r="B42" s="430" t="s">
        <v>15</v>
      </c>
      <c r="C42" s="430" t="s">
        <v>144</v>
      </c>
      <c r="D42" s="431"/>
      <c r="E42" s="430" t="s">
        <v>1837</v>
      </c>
      <c r="F42" s="430" t="s">
        <v>1649</v>
      </c>
      <c r="G42" s="431"/>
      <c r="H42" s="430" t="s">
        <v>1840</v>
      </c>
      <c r="I42" s="430" t="s">
        <v>1838</v>
      </c>
      <c r="J42" s="430" t="s">
        <v>1839</v>
      </c>
      <c r="K42" s="431"/>
      <c r="L42" s="431"/>
      <c r="M42" s="430" t="s">
        <v>1841</v>
      </c>
      <c r="N42" s="431" t="s">
        <v>4824</v>
      </c>
      <c r="O42" s="279"/>
      <c r="P42" s="279"/>
      <c r="Q42" s="431" t="s">
        <v>4824</v>
      </c>
      <c r="R42" s="431"/>
      <c r="S42" s="431" t="s">
        <v>4824</v>
      </c>
      <c r="T42" s="431"/>
      <c r="U42" s="26" t="s">
        <v>5402</v>
      </c>
    </row>
    <row r="43">
      <c r="A43" s="430" t="s">
        <v>1842</v>
      </c>
      <c r="B43" s="430" t="s">
        <v>30</v>
      </c>
      <c r="C43" s="430" t="s">
        <v>1843</v>
      </c>
      <c r="D43" s="430" t="s">
        <v>5475</v>
      </c>
      <c r="E43" s="430" t="s">
        <v>1844</v>
      </c>
      <c r="F43" s="430" t="s">
        <v>1845</v>
      </c>
      <c r="G43" s="431" t="s">
        <v>5476</v>
      </c>
      <c r="H43" s="430" t="s">
        <v>1848</v>
      </c>
      <c r="I43" s="430" t="s">
        <v>1846</v>
      </c>
      <c r="J43" s="430" t="s">
        <v>1847</v>
      </c>
      <c r="K43" s="431"/>
      <c r="L43" s="430" t="s">
        <v>4457</v>
      </c>
      <c r="M43" s="430" t="s">
        <v>1849</v>
      </c>
      <c r="N43" s="431" t="s">
        <v>4824</v>
      </c>
      <c r="O43" s="279"/>
      <c r="P43" s="279"/>
      <c r="Q43" s="431" t="s">
        <v>4824</v>
      </c>
      <c r="R43" s="431"/>
      <c r="S43" s="431" t="s">
        <v>4824</v>
      </c>
      <c r="T43" s="431"/>
      <c r="U43" s="26" t="s">
        <v>5402</v>
      </c>
    </row>
    <row r="44">
      <c r="A44" s="433" t="s">
        <v>1850</v>
      </c>
      <c r="B44" s="433" t="s">
        <v>177</v>
      </c>
      <c r="C44" s="433" t="s">
        <v>170</v>
      </c>
      <c r="D44" s="434" t="s">
        <v>5477</v>
      </c>
      <c r="E44" s="433" t="s">
        <v>1851</v>
      </c>
      <c r="F44" s="433" t="s">
        <v>1845</v>
      </c>
      <c r="G44" s="434" t="s">
        <v>5478</v>
      </c>
      <c r="H44" s="433" t="s">
        <v>1854</v>
      </c>
      <c r="I44" s="433" t="s">
        <v>1852</v>
      </c>
      <c r="J44" s="433" t="s">
        <v>1853</v>
      </c>
      <c r="K44" s="434"/>
      <c r="L44" s="434" t="s">
        <v>4908</v>
      </c>
      <c r="M44" s="433" t="s">
        <v>1855</v>
      </c>
      <c r="N44" s="434" t="s">
        <v>4830</v>
      </c>
      <c r="O44" s="435">
        <v>692042.0</v>
      </c>
      <c r="P44" s="283"/>
      <c r="Q44" s="434" t="s">
        <v>4830</v>
      </c>
      <c r="R44" s="434" t="s">
        <v>5479</v>
      </c>
      <c r="S44" s="434" t="s">
        <v>4830</v>
      </c>
      <c r="T44" s="443" t="s">
        <v>5480</v>
      </c>
      <c r="U44" s="26" t="s">
        <v>5410</v>
      </c>
    </row>
    <row r="45">
      <c r="A45" s="430" t="s">
        <v>1856</v>
      </c>
      <c r="B45" s="430" t="s">
        <v>23</v>
      </c>
      <c r="C45" s="430" t="s">
        <v>71</v>
      </c>
      <c r="D45" s="431"/>
      <c r="E45" s="430" t="s">
        <v>1857</v>
      </c>
      <c r="F45" s="430" t="s">
        <v>1845</v>
      </c>
      <c r="G45" s="431" t="s">
        <v>5481</v>
      </c>
      <c r="H45" s="430" t="s">
        <v>1860</v>
      </c>
      <c r="I45" s="430" t="s">
        <v>1858</v>
      </c>
      <c r="J45" s="430" t="s">
        <v>1859</v>
      </c>
      <c r="K45" s="431"/>
      <c r="L45" s="431"/>
      <c r="M45" s="430" t="s">
        <v>1861</v>
      </c>
      <c r="N45" s="431" t="s">
        <v>4824</v>
      </c>
      <c r="O45" s="279"/>
      <c r="P45" s="279"/>
      <c r="Q45" s="431" t="s">
        <v>4824</v>
      </c>
      <c r="R45" s="431"/>
      <c r="S45" s="431" t="s">
        <v>4824</v>
      </c>
      <c r="T45" s="431"/>
      <c r="U45" s="26" t="s">
        <v>5402</v>
      </c>
    </row>
    <row r="46">
      <c r="A46" s="430" t="s">
        <v>1862</v>
      </c>
      <c r="B46" s="430" t="s">
        <v>30</v>
      </c>
      <c r="C46" s="430" t="s">
        <v>1863</v>
      </c>
      <c r="D46" s="430" t="s">
        <v>5482</v>
      </c>
      <c r="E46" s="430" t="s">
        <v>1866</v>
      </c>
      <c r="F46" s="430" t="s">
        <v>1845</v>
      </c>
      <c r="G46" s="431" t="s">
        <v>5483</v>
      </c>
      <c r="H46" s="430" t="s">
        <v>1869</v>
      </c>
      <c r="I46" s="430" t="s">
        <v>1867</v>
      </c>
      <c r="J46" s="430" t="s">
        <v>1868</v>
      </c>
      <c r="K46" s="430" t="s">
        <v>1865</v>
      </c>
      <c r="L46" s="431"/>
      <c r="M46" s="430" t="s">
        <v>1870</v>
      </c>
      <c r="N46" s="431" t="s">
        <v>4824</v>
      </c>
      <c r="O46" s="279"/>
      <c r="P46" s="279"/>
      <c r="Q46" s="431" t="s">
        <v>4824</v>
      </c>
      <c r="R46" s="431"/>
      <c r="S46" s="431" t="s">
        <v>4824</v>
      </c>
      <c r="T46" s="431"/>
      <c r="U46" s="26" t="s">
        <v>5402</v>
      </c>
    </row>
    <row r="47">
      <c r="A47" s="430" t="s">
        <v>1871</v>
      </c>
      <c r="B47" s="430" t="s">
        <v>30</v>
      </c>
      <c r="C47" s="430" t="s">
        <v>1018</v>
      </c>
      <c r="D47" s="430" t="s">
        <v>5484</v>
      </c>
      <c r="E47" s="430" t="s">
        <v>1872</v>
      </c>
      <c r="F47" s="430" t="s">
        <v>1845</v>
      </c>
      <c r="G47" s="431" t="s">
        <v>5485</v>
      </c>
      <c r="H47" s="430" t="s">
        <v>1875</v>
      </c>
      <c r="I47" s="430" t="s">
        <v>1873</v>
      </c>
      <c r="J47" s="430" t="s">
        <v>1874</v>
      </c>
      <c r="K47" s="431"/>
      <c r="L47" s="431"/>
      <c r="M47" s="430" t="s">
        <v>1876</v>
      </c>
      <c r="N47" s="431" t="s">
        <v>4824</v>
      </c>
      <c r="O47" s="279"/>
      <c r="P47" s="279"/>
      <c r="Q47" s="431" t="s">
        <v>4824</v>
      </c>
      <c r="R47" s="431"/>
      <c r="S47" s="431" t="s">
        <v>4824</v>
      </c>
      <c r="T47" s="431"/>
      <c r="U47" s="26" t="s">
        <v>5402</v>
      </c>
    </row>
    <row r="48">
      <c r="A48" s="430" t="s">
        <v>1877</v>
      </c>
      <c r="B48" s="430" t="s">
        <v>30</v>
      </c>
      <c r="C48" s="430" t="s">
        <v>1018</v>
      </c>
      <c r="D48" s="431"/>
      <c r="E48" s="430" t="s">
        <v>1878</v>
      </c>
      <c r="F48" s="430" t="s">
        <v>1845</v>
      </c>
      <c r="G48" s="431" t="s">
        <v>5486</v>
      </c>
      <c r="H48" s="430" t="s">
        <v>1881</v>
      </c>
      <c r="I48" s="430" t="s">
        <v>1879</v>
      </c>
      <c r="J48" s="430" t="s">
        <v>1880</v>
      </c>
      <c r="K48" s="431"/>
      <c r="L48" s="431"/>
      <c r="M48" s="430" t="s">
        <v>1882</v>
      </c>
      <c r="N48" s="431" t="s">
        <v>4824</v>
      </c>
      <c r="O48" s="279"/>
      <c r="P48" s="279"/>
      <c r="Q48" s="431" t="s">
        <v>4824</v>
      </c>
      <c r="R48" s="431"/>
      <c r="S48" s="431" t="s">
        <v>4824</v>
      </c>
      <c r="T48" s="431"/>
      <c r="U48" s="26" t="s">
        <v>5402</v>
      </c>
    </row>
    <row r="49">
      <c r="A49" s="433" t="s">
        <v>1883</v>
      </c>
      <c r="B49" s="433" t="s">
        <v>30</v>
      </c>
      <c r="C49" s="433" t="s">
        <v>144</v>
      </c>
      <c r="D49" s="434" t="s">
        <v>5487</v>
      </c>
      <c r="E49" s="433" t="s">
        <v>1884</v>
      </c>
      <c r="F49" s="433" t="s">
        <v>1845</v>
      </c>
      <c r="G49" s="434" t="s">
        <v>5488</v>
      </c>
      <c r="H49" s="433" t="s">
        <v>1887</v>
      </c>
      <c r="I49" s="433" t="s">
        <v>1885</v>
      </c>
      <c r="J49" s="433" t="s">
        <v>1886</v>
      </c>
      <c r="K49" s="434"/>
      <c r="L49" s="444" t="s">
        <v>4908</v>
      </c>
      <c r="M49" s="433" t="s">
        <v>1888</v>
      </c>
      <c r="N49" s="434" t="s">
        <v>4830</v>
      </c>
      <c r="O49" s="435">
        <v>2659458.0</v>
      </c>
      <c r="P49" s="283" t="s">
        <v>4792</v>
      </c>
      <c r="Q49" s="434" t="s">
        <v>4830</v>
      </c>
      <c r="R49" s="434" t="s">
        <v>5489</v>
      </c>
      <c r="S49" s="434" t="s">
        <v>4830</v>
      </c>
      <c r="T49" s="434" t="s">
        <v>5490</v>
      </c>
      <c r="U49" s="26" t="s">
        <v>5410</v>
      </c>
    </row>
    <row r="50">
      <c r="A50" s="433" t="s">
        <v>1889</v>
      </c>
      <c r="B50" s="433" t="s">
        <v>30</v>
      </c>
      <c r="C50" s="433" t="s">
        <v>1634</v>
      </c>
      <c r="D50" s="434"/>
      <c r="E50" s="433" t="s">
        <v>1890</v>
      </c>
      <c r="F50" s="433" t="s">
        <v>1845</v>
      </c>
      <c r="G50" s="434" t="s">
        <v>5485</v>
      </c>
      <c r="H50" s="433" t="s">
        <v>1892</v>
      </c>
      <c r="I50" s="433" t="s">
        <v>1891</v>
      </c>
      <c r="J50" s="434"/>
      <c r="K50" s="434"/>
      <c r="L50" s="434"/>
      <c r="M50" s="433" t="s">
        <v>1893</v>
      </c>
      <c r="N50" s="434" t="s">
        <v>4830</v>
      </c>
      <c r="O50" s="435">
        <v>2051330.0</v>
      </c>
      <c r="P50" s="283"/>
      <c r="Q50" s="434" t="s">
        <v>4824</v>
      </c>
      <c r="R50" s="434"/>
      <c r="S50" s="434" t="s">
        <v>4824</v>
      </c>
      <c r="T50" s="434"/>
      <c r="U50" s="26" t="s">
        <v>5410</v>
      </c>
    </row>
    <row r="51">
      <c r="A51" s="430" t="s">
        <v>1894</v>
      </c>
      <c r="B51" s="430" t="s">
        <v>30</v>
      </c>
      <c r="C51" s="430" t="s">
        <v>144</v>
      </c>
      <c r="D51" s="431"/>
      <c r="E51" s="430" t="s">
        <v>1895</v>
      </c>
      <c r="F51" s="430" t="s">
        <v>1845</v>
      </c>
      <c r="G51" s="431" t="s">
        <v>5478</v>
      </c>
      <c r="H51" s="430" t="s">
        <v>1898</v>
      </c>
      <c r="I51" s="430" t="s">
        <v>1896</v>
      </c>
      <c r="J51" s="430" t="s">
        <v>1897</v>
      </c>
      <c r="K51" s="431"/>
      <c r="L51" s="431"/>
      <c r="M51" s="430" t="s">
        <v>1899</v>
      </c>
      <c r="N51" s="431" t="s">
        <v>4824</v>
      </c>
      <c r="O51" s="279"/>
      <c r="P51" s="279"/>
      <c r="Q51" s="431" t="s">
        <v>4824</v>
      </c>
      <c r="R51" s="431"/>
      <c r="S51" s="431" t="s">
        <v>4824</v>
      </c>
      <c r="T51" s="431"/>
      <c r="U51" s="26" t="s">
        <v>5402</v>
      </c>
    </row>
    <row r="52">
      <c r="A52" s="433" t="s">
        <v>1900</v>
      </c>
      <c r="B52" s="433" t="s">
        <v>30</v>
      </c>
      <c r="C52" s="433" t="s">
        <v>1018</v>
      </c>
      <c r="D52" s="433" t="s">
        <v>5491</v>
      </c>
      <c r="E52" s="433" t="s">
        <v>1901</v>
      </c>
      <c r="F52" s="433" t="s">
        <v>1845</v>
      </c>
      <c r="G52" s="434" t="s">
        <v>5478</v>
      </c>
      <c r="H52" s="433" t="s">
        <v>1904</v>
      </c>
      <c r="I52" s="433" t="s">
        <v>1902</v>
      </c>
      <c r="J52" s="433" t="s">
        <v>1903</v>
      </c>
      <c r="K52" s="434"/>
      <c r="L52" s="434"/>
      <c r="M52" s="433" t="s">
        <v>1905</v>
      </c>
      <c r="N52" s="434" t="s">
        <v>4830</v>
      </c>
      <c r="O52" s="435">
        <v>1.4045272E7</v>
      </c>
      <c r="P52" s="283"/>
      <c r="Q52" s="434" t="s">
        <v>4830</v>
      </c>
      <c r="R52" s="434" t="s">
        <v>5492</v>
      </c>
      <c r="S52" s="434" t="s">
        <v>4830</v>
      </c>
      <c r="T52" s="434" t="s">
        <v>5493</v>
      </c>
      <c r="U52" s="26" t="s">
        <v>5410</v>
      </c>
    </row>
    <row r="53">
      <c r="A53" s="430" t="s">
        <v>1906</v>
      </c>
      <c r="B53" s="430" t="s">
        <v>78</v>
      </c>
      <c r="C53" s="430" t="s">
        <v>1400</v>
      </c>
      <c r="D53" s="431"/>
      <c r="E53" s="430" t="s">
        <v>1907</v>
      </c>
      <c r="F53" s="430" t="s">
        <v>1845</v>
      </c>
      <c r="G53" s="431" t="s">
        <v>5478</v>
      </c>
      <c r="H53" s="430" t="s">
        <v>1909</v>
      </c>
      <c r="I53" s="430" t="s">
        <v>1908</v>
      </c>
      <c r="J53" s="431"/>
      <c r="K53" s="431"/>
      <c r="L53" s="431"/>
      <c r="M53" s="430" t="s">
        <v>1910</v>
      </c>
      <c r="N53" s="431" t="s">
        <v>4824</v>
      </c>
      <c r="O53" s="279"/>
      <c r="P53" s="279"/>
      <c r="Q53" s="431" t="s">
        <v>4824</v>
      </c>
      <c r="R53" s="431"/>
      <c r="S53" s="431" t="s">
        <v>4824</v>
      </c>
      <c r="T53" s="431"/>
      <c r="U53" s="26" t="s">
        <v>5402</v>
      </c>
    </row>
    <row r="54">
      <c r="A54" s="430" t="s">
        <v>1911</v>
      </c>
      <c r="B54" s="430" t="s">
        <v>78</v>
      </c>
      <c r="C54" s="430" t="s">
        <v>269</v>
      </c>
      <c r="D54" s="431"/>
      <c r="E54" s="430" t="s">
        <v>1912</v>
      </c>
      <c r="F54" s="430" t="s">
        <v>1845</v>
      </c>
      <c r="G54" s="431" t="s">
        <v>5478</v>
      </c>
      <c r="H54" s="430" t="s">
        <v>1915</v>
      </c>
      <c r="I54" s="430" t="s">
        <v>1913</v>
      </c>
      <c r="J54" s="430" t="s">
        <v>1914</v>
      </c>
      <c r="K54" s="431"/>
      <c r="L54" s="431"/>
      <c r="M54" s="430" t="s">
        <v>1916</v>
      </c>
      <c r="N54" s="431" t="s">
        <v>4824</v>
      </c>
      <c r="O54" s="279"/>
      <c r="P54" s="279"/>
      <c r="Q54" s="431" t="s">
        <v>4824</v>
      </c>
      <c r="R54" s="431"/>
      <c r="S54" s="431" t="s">
        <v>4824</v>
      </c>
      <c r="T54" s="431"/>
      <c r="U54" s="26" t="s">
        <v>5402</v>
      </c>
    </row>
    <row r="55">
      <c r="A55" s="433" t="s">
        <v>1917</v>
      </c>
      <c r="B55" s="433" t="s">
        <v>30</v>
      </c>
      <c r="C55" s="433" t="s">
        <v>16</v>
      </c>
      <c r="D55" s="433" t="s">
        <v>5477</v>
      </c>
      <c r="E55" s="433" t="s">
        <v>1918</v>
      </c>
      <c r="F55" s="433" t="s">
        <v>1845</v>
      </c>
      <c r="G55" s="434" t="s">
        <v>5494</v>
      </c>
      <c r="H55" s="433" t="s">
        <v>1921</v>
      </c>
      <c r="I55" s="433" t="s">
        <v>1919</v>
      </c>
      <c r="J55" s="433" t="s">
        <v>1920</v>
      </c>
      <c r="K55" s="434"/>
      <c r="L55" s="434"/>
      <c r="M55" s="433" t="s">
        <v>1922</v>
      </c>
      <c r="N55" s="434" t="s">
        <v>4830</v>
      </c>
      <c r="O55" s="283"/>
      <c r="P55" s="283"/>
      <c r="Q55" s="434" t="s">
        <v>4830</v>
      </c>
      <c r="R55" s="434" t="s">
        <v>5495</v>
      </c>
      <c r="S55" s="434" t="s">
        <v>4830</v>
      </c>
      <c r="T55" s="434" t="s">
        <v>5496</v>
      </c>
      <c r="U55" s="26" t="s">
        <v>5410</v>
      </c>
    </row>
    <row r="56">
      <c r="A56" s="433" t="s">
        <v>1923</v>
      </c>
      <c r="B56" s="433" t="s">
        <v>30</v>
      </c>
      <c r="C56" s="433" t="s">
        <v>16</v>
      </c>
      <c r="D56" s="433" t="s">
        <v>5497</v>
      </c>
      <c r="E56" s="433" t="s">
        <v>1924</v>
      </c>
      <c r="F56" s="433" t="s">
        <v>1845</v>
      </c>
      <c r="G56" s="434" t="s">
        <v>5476</v>
      </c>
      <c r="H56" s="433" t="s">
        <v>1927</v>
      </c>
      <c r="I56" s="433" t="s">
        <v>1925</v>
      </c>
      <c r="J56" s="433" t="s">
        <v>1926</v>
      </c>
      <c r="K56" s="434"/>
      <c r="L56" s="434" t="s">
        <v>5452</v>
      </c>
      <c r="M56" s="433" t="s">
        <v>1928</v>
      </c>
      <c r="N56" s="434" t="s">
        <v>4830</v>
      </c>
      <c r="O56" s="435">
        <v>143538.0</v>
      </c>
      <c r="P56" s="283" t="s">
        <v>4792</v>
      </c>
      <c r="Q56" s="434" t="s">
        <v>4830</v>
      </c>
      <c r="R56" s="434" t="s">
        <v>5498</v>
      </c>
      <c r="S56" s="434" t="s">
        <v>4824</v>
      </c>
      <c r="T56" s="434"/>
      <c r="U56" s="26" t="s">
        <v>5410</v>
      </c>
    </row>
    <row r="57">
      <c r="A57" s="430" t="s">
        <v>1929</v>
      </c>
      <c r="B57" s="430" t="s">
        <v>23</v>
      </c>
      <c r="C57" s="430" t="s">
        <v>144</v>
      </c>
      <c r="D57" s="430" t="s">
        <v>5499</v>
      </c>
      <c r="E57" s="430" t="s">
        <v>1930</v>
      </c>
      <c r="F57" s="430" t="s">
        <v>1845</v>
      </c>
      <c r="G57" s="431" t="s">
        <v>5500</v>
      </c>
      <c r="H57" s="430" t="s">
        <v>1933</v>
      </c>
      <c r="I57" s="430" t="s">
        <v>1931</v>
      </c>
      <c r="J57" s="430" t="s">
        <v>1932</v>
      </c>
      <c r="K57" s="431"/>
      <c r="L57" s="431"/>
      <c r="M57" s="431"/>
      <c r="N57" s="431" t="s">
        <v>4824</v>
      </c>
      <c r="O57" s="279"/>
      <c r="P57" s="279"/>
      <c r="Q57" s="431" t="s">
        <v>4824</v>
      </c>
      <c r="R57" s="431"/>
      <c r="S57" s="431" t="s">
        <v>4824</v>
      </c>
      <c r="T57" s="431"/>
      <c r="U57" s="26" t="s">
        <v>5402</v>
      </c>
    </row>
    <row r="58">
      <c r="A58" s="430" t="s">
        <v>1934</v>
      </c>
      <c r="B58" s="430" t="s">
        <v>23</v>
      </c>
      <c r="C58" s="430" t="s">
        <v>50</v>
      </c>
      <c r="D58" s="431"/>
      <c r="E58" s="430" t="s">
        <v>1936</v>
      </c>
      <c r="F58" s="430" t="s">
        <v>1845</v>
      </c>
      <c r="G58" s="431" t="s">
        <v>5501</v>
      </c>
      <c r="H58" s="430" t="s">
        <v>1939</v>
      </c>
      <c r="I58" s="430" t="s">
        <v>1937</v>
      </c>
      <c r="J58" s="430" t="s">
        <v>1938</v>
      </c>
      <c r="K58" s="430" t="s">
        <v>1935</v>
      </c>
      <c r="L58" s="431"/>
      <c r="M58" s="430" t="s">
        <v>1940</v>
      </c>
      <c r="N58" s="431" t="s">
        <v>4824</v>
      </c>
      <c r="O58" s="279"/>
      <c r="P58" s="279"/>
      <c r="Q58" s="431" t="s">
        <v>4824</v>
      </c>
      <c r="R58" s="431"/>
      <c r="S58" s="431" t="s">
        <v>4824</v>
      </c>
      <c r="T58" s="431"/>
      <c r="U58" s="26" t="s">
        <v>5402</v>
      </c>
    </row>
    <row r="59">
      <c r="A59" s="430" t="s">
        <v>1941</v>
      </c>
      <c r="B59" s="430" t="s">
        <v>15</v>
      </c>
      <c r="C59" s="430" t="s">
        <v>50</v>
      </c>
      <c r="D59" s="431"/>
      <c r="E59" s="430" t="s">
        <v>1942</v>
      </c>
      <c r="F59" s="430" t="s">
        <v>1845</v>
      </c>
      <c r="G59" s="431" t="s">
        <v>5502</v>
      </c>
      <c r="H59" s="430" t="s">
        <v>1945</v>
      </c>
      <c r="I59" s="430" t="s">
        <v>1943</v>
      </c>
      <c r="J59" s="430" t="s">
        <v>1944</v>
      </c>
      <c r="K59" s="431"/>
      <c r="L59" s="431"/>
      <c r="M59" s="431"/>
      <c r="N59" s="431" t="s">
        <v>4824</v>
      </c>
      <c r="O59" s="279"/>
      <c r="P59" s="279"/>
      <c r="Q59" s="431" t="s">
        <v>4824</v>
      </c>
      <c r="R59" s="431"/>
      <c r="S59" s="431" t="s">
        <v>4824</v>
      </c>
      <c r="T59" s="431"/>
      <c r="U59" s="26" t="s">
        <v>5402</v>
      </c>
    </row>
    <row r="60">
      <c r="A60" s="430" t="s">
        <v>1946</v>
      </c>
      <c r="B60" s="430" t="s">
        <v>23</v>
      </c>
      <c r="C60" s="430" t="s">
        <v>50</v>
      </c>
      <c r="D60" s="431"/>
      <c r="E60" s="430" t="s">
        <v>1947</v>
      </c>
      <c r="F60" s="430" t="s">
        <v>1845</v>
      </c>
      <c r="G60" s="431" t="s">
        <v>5503</v>
      </c>
      <c r="H60" s="430" t="s">
        <v>1949</v>
      </c>
      <c r="I60" s="430" t="s">
        <v>1948</v>
      </c>
      <c r="J60" s="431"/>
      <c r="K60" s="431"/>
      <c r="L60" s="431"/>
      <c r="M60" s="430" t="s">
        <v>1950</v>
      </c>
      <c r="N60" s="431" t="s">
        <v>4824</v>
      </c>
      <c r="O60" s="279"/>
      <c r="P60" s="279"/>
      <c r="Q60" s="431" t="s">
        <v>4824</v>
      </c>
      <c r="R60" s="431"/>
      <c r="S60" s="431" t="s">
        <v>4824</v>
      </c>
      <c r="T60" s="431"/>
      <c r="U60" s="26" t="s">
        <v>5402</v>
      </c>
    </row>
    <row r="61">
      <c r="A61" s="430" t="s">
        <v>1951</v>
      </c>
      <c r="B61" s="430" t="s">
        <v>23</v>
      </c>
      <c r="C61" s="430" t="s">
        <v>16</v>
      </c>
      <c r="D61" s="431"/>
      <c r="E61" s="430" t="s">
        <v>1952</v>
      </c>
      <c r="F61" s="430" t="s">
        <v>1845</v>
      </c>
      <c r="G61" s="431" t="s">
        <v>5485</v>
      </c>
      <c r="H61" s="430" t="s">
        <v>1955</v>
      </c>
      <c r="I61" s="430" t="s">
        <v>1953</v>
      </c>
      <c r="J61" s="430" t="s">
        <v>1954</v>
      </c>
      <c r="K61" s="431"/>
      <c r="L61" s="431"/>
      <c r="M61" s="430" t="s">
        <v>1956</v>
      </c>
      <c r="N61" s="431" t="s">
        <v>4824</v>
      </c>
      <c r="O61" s="279"/>
      <c r="P61" s="279"/>
      <c r="Q61" s="431" t="s">
        <v>4824</v>
      </c>
      <c r="R61" s="431"/>
      <c r="S61" s="431" t="s">
        <v>4824</v>
      </c>
      <c r="T61" s="431"/>
      <c r="U61" s="26" t="s">
        <v>5402</v>
      </c>
    </row>
    <row r="62">
      <c r="A62" s="430" t="s">
        <v>1957</v>
      </c>
      <c r="B62" s="430" t="s">
        <v>78</v>
      </c>
      <c r="C62" s="430" t="s">
        <v>16</v>
      </c>
      <c r="D62" s="431"/>
      <c r="E62" s="430" t="s">
        <v>1958</v>
      </c>
      <c r="F62" s="430" t="s">
        <v>1845</v>
      </c>
      <c r="G62" s="431" t="s">
        <v>5504</v>
      </c>
      <c r="H62" s="430" t="s">
        <v>1961</v>
      </c>
      <c r="I62" s="430" t="s">
        <v>1959</v>
      </c>
      <c r="J62" s="430" t="s">
        <v>1960</v>
      </c>
      <c r="K62" s="431"/>
      <c r="L62" s="431"/>
      <c r="M62" s="430" t="s">
        <v>1962</v>
      </c>
      <c r="N62" s="431" t="s">
        <v>4824</v>
      </c>
      <c r="O62" s="279"/>
      <c r="P62" s="279"/>
      <c r="Q62" s="431" t="s">
        <v>4824</v>
      </c>
      <c r="R62" s="431"/>
      <c r="S62" s="431" t="s">
        <v>4824</v>
      </c>
      <c r="T62" s="431"/>
      <c r="U62" s="26" t="s">
        <v>5402</v>
      </c>
    </row>
    <row r="63">
      <c r="A63" s="430" t="s">
        <v>1963</v>
      </c>
      <c r="B63" s="430" t="s">
        <v>107</v>
      </c>
      <c r="C63" s="430" t="s">
        <v>50</v>
      </c>
      <c r="D63" s="431"/>
      <c r="E63" s="430" t="s">
        <v>1965</v>
      </c>
      <c r="F63" s="430" t="s">
        <v>1845</v>
      </c>
      <c r="G63" s="431" t="s">
        <v>5505</v>
      </c>
      <c r="H63" s="430" t="s">
        <v>1968</v>
      </c>
      <c r="I63" s="430" t="s">
        <v>1966</v>
      </c>
      <c r="J63" s="430" t="s">
        <v>1967</v>
      </c>
      <c r="K63" s="431"/>
      <c r="L63" s="431"/>
      <c r="M63" s="430" t="s">
        <v>1969</v>
      </c>
      <c r="N63" s="431" t="s">
        <v>4824</v>
      </c>
      <c r="O63" s="279"/>
      <c r="P63" s="279"/>
      <c r="Q63" s="431" t="s">
        <v>4824</v>
      </c>
      <c r="R63" s="431"/>
      <c r="S63" s="431" t="s">
        <v>4824</v>
      </c>
      <c r="T63" s="431"/>
      <c r="U63" s="26" t="s">
        <v>5402</v>
      </c>
    </row>
    <row r="64">
      <c r="A64" s="430" t="s">
        <v>1970</v>
      </c>
      <c r="B64" s="430" t="s">
        <v>107</v>
      </c>
      <c r="C64" s="430" t="s">
        <v>50</v>
      </c>
      <c r="D64" s="431"/>
      <c r="E64" s="430" t="s">
        <v>1971</v>
      </c>
      <c r="F64" s="430" t="s">
        <v>1845</v>
      </c>
      <c r="G64" s="431" t="s">
        <v>5506</v>
      </c>
      <c r="H64" s="430" t="s">
        <v>1974</v>
      </c>
      <c r="I64" s="430" t="s">
        <v>1972</v>
      </c>
      <c r="J64" s="430" t="s">
        <v>1973</v>
      </c>
      <c r="K64" s="431"/>
      <c r="L64" s="431"/>
      <c r="M64" s="431"/>
      <c r="N64" s="431" t="s">
        <v>4824</v>
      </c>
      <c r="O64" s="279"/>
      <c r="P64" s="279"/>
      <c r="Q64" s="431" t="s">
        <v>4824</v>
      </c>
      <c r="R64" s="431"/>
      <c r="S64" s="431" t="s">
        <v>4824</v>
      </c>
      <c r="T64" s="431"/>
      <c r="U64" s="26" t="s">
        <v>5402</v>
      </c>
    </row>
    <row r="65">
      <c r="A65" s="430" t="s">
        <v>1975</v>
      </c>
      <c r="B65" s="430" t="s">
        <v>358</v>
      </c>
      <c r="C65" s="430" t="s">
        <v>37</v>
      </c>
      <c r="D65" s="431"/>
      <c r="E65" s="430" t="s">
        <v>1976</v>
      </c>
      <c r="F65" s="430" t="s">
        <v>1845</v>
      </c>
      <c r="G65" s="431" t="s">
        <v>5507</v>
      </c>
      <c r="H65" s="430" t="s">
        <v>1979</v>
      </c>
      <c r="I65" s="430" t="s">
        <v>1977</v>
      </c>
      <c r="J65" s="430" t="s">
        <v>1978</v>
      </c>
      <c r="K65" s="431"/>
      <c r="L65" s="431"/>
      <c r="M65" s="430" t="s">
        <v>1980</v>
      </c>
      <c r="N65" s="431" t="s">
        <v>4824</v>
      </c>
      <c r="O65" s="279"/>
      <c r="P65" s="279"/>
      <c r="Q65" s="431" t="s">
        <v>4824</v>
      </c>
      <c r="R65" s="431"/>
      <c r="S65" s="431" t="s">
        <v>4824</v>
      </c>
      <c r="T65" s="431"/>
      <c r="U65" s="26" t="s">
        <v>5402</v>
      </c>
    </row>
    <row r="66">
      <c r="A66" s="430" t="s">
        <v>1981</v>
      </c>
      <c r="B66" s="430" t="s">
        <v>78</v>
      </c>
      <c r="C66" s="430" t="s">
        <v>1982</v>
      </c>
      <c r="D66" s="431"/>
      <c r="E66" s="430" t="s">
        <v>1983</v>
      </c>
      <c r="F66" s="430" t="s">
        <v>1845</v>
      </c>
      <c r="G66" s="431" t="s">
        <v>5478</v>
      </c>
      <c r="H66" s="430" t="s">
        <v>1986</v>
      </c>
      <c r="I66" s="430" t="s">
        <v>1984</v>
      </c>
      <c r="J66" s="430" t="s">
        <v>1985</v>
      </c>
      <c r="K66" s="431"/>
      <c r="L66" s="431"/>
      <c r="M66" s="430" t="s">
        <v>1987</v>
      </c>
      <c r="N66" s="431" t="s">
        <v>4824</v>
      </c>
      <c r="O66" s="279"/>
      <c r="P66" s="279"/>
      <c r="Q66" s="431" t="s">
        <v>4824</v>
      </c>
      <c r="R66" s="431"/>
      <c r="S66" s="431" t="s">
        <v>4824</v>
      </c>
      <c r="T66" s="431"/>
      <c r="U66" s="26" t="s">
        <v>5402</v>
      </c>
    </row>
    <row r="67">
      <c r="A67" s="430" t="s">
        <v>1988</v>
      </c>
      <c r="B67" s="430" t="s">
        <v>78</v>
      </c>
      <c r="C67" s="430" t="s">
        <v>16</v>
      </c>
      <c r="D67" s="431"/>
      <c r="E67" s="430" t="s">
        <v>1989</v>
      </c>
      <c r="F67" s="430" t="s">
        <v>1845</v>
      </c>
      <c r="G67" s="431" t="s">
        <v>5508</v>
      </c>
      <c r="H67" s="430" t="s">
        <v>1991</v>
      </c>
      <c r="I67" s="430" t="s">
        <v>1990</v>
      </c>
      <c r="J67" s="431"/>
      <c r="K67" s="431"/>
      <c r="L67" s="431"/>
      <c r="M67" s="430" t="s">
        <v>1992</v>
      </c>
      <c r="N67" s="431" t="s">
        <v>4824</v>
      </c>
      <c r="O67" s="279"/>
      <c r="P67" s="279"/>
      <c r="Q67" s="431" t="s">
        <v>4824</v>
      </c>
      <c r="R67" s="431"/>
      <c r="S67" s="431" t="s">
        <v>4824</v>
      </c>
      <c r="T67" s="431"/>
      <c r="U67" s="26" t="s">
        <v>5402</v>
      </c>
    </row>
    <row r="68">
      <c r="A68" s="430" t="s">
        <v>1993</v>
      </c>
      <c r="B68" s="430" t="s">
        <v>30</v>
      </c>
      <c r="C68" s="430" t="s">
        <v>16</v>
      </c>
      <c r="D68" s="430" t="s">
        <v>5509</v>
      </c>
      <c r="E68" s="430" t="s">
        <v>1994</v>
      </c>
      <c r="F68" s="430" t="s">
        <v>1845</v>
      </c>
      <c r="G68" s="431" t="s">
        <v>5510</v>
      </c>
      <c r="H68" s="430" t="s">
        <v>1997</v>
      </c>
      <c r="I68" s="430" t="s">
        <v>1995</v>
      </c>
      <c r="J68" s="430" t="s">
        <v>1996</v>
      </c>
      <c r="K68" s="431"/>
      <c r="L68" s="431"/>
      <c r="M68" s="430" t="s">
        <v>1998</v>
      </c>
      <c r="N68" s="431" t="s">
        <v>4824</v>
      </c>
      <c r="O68" s="279"/>
      <c r="P68" s="279"/>
      <c r="Q68" s="431" t="s">
        <v>4824</v>
      </c>
      <c r="R68" s="431"/>
      <c r="S68" s="431" t="s">
        <v>4824</v>
      </c>
      <c r="T68" s="431"/>
      <c r="U68" s="26" t="s">
        <v>5402</v>
      </c>
    </row>
    <row r="69">
      <c r="A69" s="433" t="s">
        <v>1999</v>
      </c>
      <c r="B69" s="433" t="s">
        <v>78</v>
      </c>
      <c r="C69" s="433" t="s">
        <v>50</v>
      </c>
      <c r="D69" s="433" t="s">
        <v>5446</v>
      </c>
      <c r="E69" s="433" t="s">
        <v>2000</v>
      </c>
      <c r="F69" s="433" t="s">
        <v>1845</v>
      </c>
      <c r="G69" s="434" t="s">
        <v>5511</v>
      </c>
      <c r="H69" s="433" t="s">
        <v>2003</v>
      </c>
      <c r="I69" s="433" t="s">
        <v>2001</v>
      </c>
      <c r="J69" s="433" t="s">
        <v>2002</v>
      </c>
      <c r="K69" s="434"/>
      <c r="L69" s="434" t="s">
        <v>4908</v>
      </c>
      <c r="M69" s="433" t="s">
        <v>2004</v>
      </c>
      <c r="N69" s="434" t="s">
        <v>4830</v>
      </c>
      <c r="O69" s="435">
        <v>1192468.0</v>
      </c>
      <c r="P69" s="283" t="s">
        <v>4792</v>
      </c>
      <c r="Q69" s="434" t="s">
        <v>4830</v>
      </c>
      <c r="R69" s="434" t="s">
        <v>5512</v>
      </c>
      <c r="S69" s="434" t="s">
        <v>4824</v>
      </c>
      <c r="T69" s="434"/>
      <c r="U69" s="26" t="s">
        <v>5410</v>
      </c>
    </row>
    <row r="70">
      <c r="A70" s="430" t="s">
        <v>2005</v>
      </c>
      <c r="B70" s="430" t="s">
        <v>107</v>
      </c>
      <c r="C70" s="430" t="s">
        <v>16</v>
      </c>
      <c r="D70" s="431"/>
      <c r="E70" s="430" t="s">
        <v>2006</v>
      </c>
      <c r="F70" s="430" t="s">
        <v>1845</v>
      </c>
      <c r="G70" s="431" t="s">
        <v>5478</v>
      </c>
      <c r="H70" s="430" t="s">
        <v>2009</v>
      </c>
      <c r="I70" s="430" t="s">
        <v>2007</v>
      </c>
      <c r="J70" s="430" t="s">
        <v>2008</v>
      </c>
      <c r="K70" s="431"/>
      <c r="L70" s="431" t="s">
        <v>5075</v>
      </c>
      <c r="M70" s="430" t="s">
        <v>2010</v>
      </c>
      <c r="N70" s="431" t="s">
        <v>4824</v>
      </c>
      <c r="O70" s="279"/>
      <c r="P70" s="279"/>
      <c r="Q70" s="431" t="s">
        <v>4824</v>
      </c>
      <c r="R70" s="431"/>
      <c r="S70" s="431" t="s">
        <v>4824</v>
      </c>
      <c r="T70" s="431"/>
      <c r="U70" s="26" t="s">
        <v>5402</v>
      </c>
    </row>
    <row r="71">
      <c r="A71" s="430" t="s">
        <v>2011</v>
      </c>
      <c r="B71" s="430" t="s">
        <v>23</v>
      </c>
      <c r="C71" s="430" t="s">
        <v>50</v>
      </c>
      <c r="D71" s="431"/>
      <c r="E71" s="430" t="s">
        <v>2012</v>
      </c>
      <c r="F71" s="430" t="s">
        <v>1845</v>
      </c>
      <c r="G71" s="431" t="s">
        <v>5513</v>
      </c>
      <c r="H71" s="430" t="s">
        <v>2015</v>
      </c>
      <c r="I71" s="430" t="s">
        <v>2013</v>
      </c>
      <c r="J71" s="430" t="s">
        <v>2014</v>
      </c>
      <c r="K71" s="431"/>
      <c r="L71" s="431"/>
      <c r="M71" s="430" t="s">
        <v>2016</v>
      </c>
      <c r="N71" s="431" t="s">
        <v>4824</v>
      </c>
      <c r="O71" s="279"/>
      <c r="P71" s="279"/>
      <c r="Q71" s="431" t="s">
        <v>4824</v>
      </c>
      <c r="R71" s="431"/>
      <c r="S71" s="431" t="s">
        <v>4824</v>
      </c>
      <c r="T71" s="431"/>
      <c r="U71" s="26" t="s">
        <v>5402</v>
      </c>
    </row>
    <row r="72">
      <c r="A72" s="433" t="s">
        <v>2017</v>
      </c>
      <c r="B72" s="433" t="s">
        <v>78</v>
      </c>
      <c r="C72" s="433" t="s">
        <v>707</v>
      </c>
      <c r="D72" s="434"/>
      <c r="E72" s="433" t="s">
        <v>2018</v>
      </c>
      <c r="F72" s="433" t="s">
        <v>1845</v>
      </c>
      <c r="G72" s="434" t="s">
        <v>5478</v>
      </c>
      <c r="H72" s="433" t="s">
        <v>2020</v>
      </c>
      <c r="I72" s="433" t="s">
        <v>2019</v>
      </c>
      <c r="J72" s="434"/>
      <c r="K72" s="434"/>
      <c r="L72" s="434"/>
      <c r="M72" s="433" t="s">
        <v>2021</v>
      </c>
      <c r="N72" s="434" t="s">
        <v>4830</v>
      </c>
      <c r="O72" s="435">
        <v>5551819.0</v>
      </c>
      <c r="P72" s="283"/>
      <c r="Q72" s="434" t="s">
        <v>4830</v>
      </c>
      <c r="R72" s="434" t="s">
        <v>5514</v>
      </c>
      <c r="S72" s="434" t="s">
        <v>4824</v>
      </c>
      <c r="T72" s="434"/>
      <c r="U72" s="26" t="s">
        <v>5410</v>
      </c>
    </row>
    <row r="73">
      <c r="A73" s="430" t="s">
        <v>2022</v>
      </c>
      <c r="B73" s="430" t="s">
        <v>177</v>
      </c>
      <c r="C73" s="430" t="s">
        <v>65</v>
      </c>
      <c r="D73" s="431"/>
      <c r="E73" s="430" t="s">
        <v>2024</v>
      </c>
      <c r="F73" s="430" t="s">
        <v>1845</v>
      </c>
      <c r="G73" s="431" t="s">
        <v>5478</v>
      </c>
      <c r="H73" s="430" t="s">
        <v>2027</v>
      </c>
      <c r="I73" s="430" t="s">
        <v>2025</v>
      </c>
      <c r="J73" s="430" t="s">
        <v>2026</v>
      </c>
      <c r="K73" s="430" t="s">
        <v>2023</v>
      </c>
      <c r="L73" s="431"/>
      <c r="M73" s="430" t="s">
        <v>2028</v>
      </c>
      <c r="N73" s="431" t="s">
        <v>4824</v>
      </c>
      <c r="O73" s="279"/>
      <c r="P73" s="279"/>
      <c r="Q73" s="431" t="s">
        <v>4824</v>
      </c>
      <c r="R73" s="431"/>
      <c r="S73" s="431" t="s">
        <v>4824</v>
      </c>
      <c r="T73" s="431"/>
      <c r="U73" s="26" t="s">
        <v>5402</v>
      </c>
    </row>
    <row r="74">
      <c r="A74" s="433" t="s">
        <v>2029</v>
      </c>
      <c r="B74" s="433" t="s">
        <v>23</v>
      </c>
      <c r="C74" s="433" t="s">
        <v>50</v>
      </c>
      <c r="D74" s="433" t="s">
        <v>5515</v>
      </c>
      <c r="E74" s="433" t="s">
        <v>2030</v>
      </c>
      <c r="F74" s="433" t="s">
        <v>2031</v>
      </c>
      <c r="G74" s="434" t="s">
        <v>5516</v>
      </c>
      <c r="H74" s="434"/>
      <c r="I74" s="433" t="s">
        <v>2032</v>
      </c>
      <c r="J74" s="433" t="s">
        <v>2033</v>
      </c>
      <c r="K74" s="434"/>
      <c r="L74" s="434" t="s">
        <v>5452</v>
      </c>
      <c r="M74" s="433" t="s">
        <v>2034</v>
      </c>
      <c r="N74" s="434" t="s">
        <v>4830</v>
      </c>
      <c r="O74" s="435">
        <v>523835.0</v>
      </c>
      <c r="P74" s="283" t="s">
        <v>4800</v>
      </c>
      <c r="Q74" s="434" t="s">
        <v>4830</v>
      </c>
      <c r="R74" s="434" t="s">
        <v>5517</v>
      </c>
      <c r="S74" s="434" t="s">
        <v>4824</v>
      </c>
      <c r="T74" s="434"/>
      <c r="U74" s="26" t="s">
        <v>5410</v>
      </c>
    </row>
    <row r="75">
      <c r="A75" s="430" t="s">
        <v>2035</v>
      </c>
      <c r="B75" s="430" t="s">
        <v>15</v>
      </c>
      <c r="C75" s="430" t="s">
        <v>299</v>
      </c>
      <c r="D75" s="431"/>
      <c r="E75" s="430" t="s">
        <v>2037</v>
      </c>
      <c r="F75" s="430" t="s">
        <v>2031</v>
      </c>
      <c r="G75" s="431" t="s">
        <v>5518</v>
      </c>
      <c r="H75" s="430" t="s">
        <v>2040</v>
      </c>
      <c r="I75" s="430" t="s">
        <v>2038</v>
      </c>
      <c r="J75" s="430" t="s">
        <v>2039</v>
      </c>
      <c r="K75" s="430" t="s">
        <v>2036</v>
      </c>
      <c r="L75" s="431"/>
      <c r="M75" s="431"/>
      <c r="N75" s="431" t="s">
        <v>4824</v>
      </c>
      <c r="O75" s="279"/>
      <c r="P75" s="279"/>
      <c r="Q75" s="431" t="s">
        <v>4824</v>
      </c>
      <c r="R75" s="431"/>
      <c r="S75" s="431" t="s">
        <v>4824</v>
      </c>
      <c r="T75" s="431"/>
      <c r="U75" s="26" t="s">
        <v>5402</v>
      </c>
    </row>
    <row r="76">
      <c r="A76" s="430" t="s">
        <v>2041</v>
      </c>
      <c r="B76" s="430" t="s">
        <v>30</v>
      </c>
      <c r="C76" s="430" t="s">
        <v>50</v>
      </c>
      <c r="D76" s="430" t="s">
        <v>5519</v>
      </c>
      <c r="E76" s="430" t="s">
        <v>2042</v>
      </c>
      <c r="F76" s="430" t="s">
        <v>2031</v>
      </c>
      <c r="G76" s="431" t="s">
        <v>5520</v>
      </c>
      <c r="H76" s="430" t="s">
        <v>2045</v>
      </c>
      <c r="I76" s="430" t="s">
        <v>2043</v>
      </c>
      <c r="J76" s="430" t="s">
        <v>2044</v>
      </c>
      <c r="K76" s="431"/>
      <c r="L76" s="431"/>
      <c r="M76" s="430" t="s">
        <v>2046</v>
      </c>
      <c r="N76" s="431" t="s">
        <v>4824</v>
      </c>
      <c r="O76" s="279"/>
      <c r="P76" s="279"/>
      <c r="Q76" s="431" t="s">
        <v>4824</v>
      </c>
      <c r="R76" s="431"/>
      <c r="S76" s="431" t="s">
        <v>4824</v>
      </c>
      <c r="T76" s="431"/>
      <c r="U76" s="26" t="s">
        <v>5402</v>
      </c>
    </row>
    <row r="77">
      <c r="A77" s="430" t="s">
        <v>2047</v>
      </c>
      <c r="B77" s="430" t="s">
        <v>30</v>
      </c>
      <c r="C77" s="430" t="s">
        <v>50</v>
      </c>
      <c r="D77" s="431"/>
      <c r="E77" s="430" t="s">
        <v>2048</v>
      </c>
      <c r="F77" s="430" t="s">
        <v>2031</v>
      </c>
      <c r="G77" s="431" t="s">
        <v>5521</v>
      </c>
      <c r="H77" s="430" t="s">
        <v>2050</v>
      </c>
      <c r="I77" s="430" t="s">
        <v>2049</v>
      </c>
      <c r="J77" s="431"/>
      <c r="K77" s="431"/>
      <c r="L77" s="431"/>
      <c r="M77" s="430" t="s">
        <v>2051</v>
      </c>
      <c r="N77" s="431" t="s">
        <v>4824</v>
      </c>
      <c r="O77" s="279"/>
      <c r="P77" s="279"/>
      <c r="Q77" s="431" t="s">
        <v>4824</v>
      </c>
      <c r="R77" s="431"/>
      <c r="S77" s="431" t="s">
        <v>4824</v>
      </c>
      <c r="T77" s="431"/>
      <c r="U77" s="26" t="s">
        <v>5402</v>
      </c>
    </row>
    <row r="78">
      <c r="A78" s="430" t="s">
        <v>2052</v>
      </c>
      <c r="B78" s="430" t="s">
        <v>78</v>
      </c>
      <c r="C78" s="430" t="s">
        <v>16</v>
      </c>
      <c r="D78" s="431"/>
      <c r="E78" s="430" t="s">
        <v>2053</v>
      </c>
      <c r="F78" s="430" t="s">
        <v>2031</v>
      </c>
      <c r="G78" s="431" t="s">
        <v>5522</v>
      </c>
      <c r="H78" s="430" t="s">
        <v>2055</v>
      </c>
      <c r="I78" s="430" t="s">
        <v>2054</v>
      </c>
      <c r="J78" s="431"/>
      <c r="K78" s="431"/>
      <c r="L78" s="431"/>
      <c r="M78" s="430" t="s">
        <v>2056</v>
      </c>
      <c r="N78" s="431" t="s">
        <v>4824</v>
      </c>
      <c r="O78" s="279"/>
      <c r="P78" s="279"/>
      <c r="Q78" s="431" t="s">
        <v>4824</v>
      </c>
      <c r="R78" s="431"/>
      <c r="S78" s="431" t="s">
        <v>4824</v>
      </c>
      <c r="T78" s="431"/>
      <c r="U78" s="26" t="s">
        <v>5402</v>
      </c>
    </row>
    <row r="79">
      <c r="A79" s="433" t="s">
        <v>2057</v>
      </c>
      <c r="B79" s="433" t="s">
        <v>30</v>
      </c>
      <c r="C79" s="433" t="s">
        <v>2058</v>
      </c>
      <c r="D79" s="433" t="s">
        <v>5523</v>
      </c>
      <c r="E79" s="433" t="s">
        <v>2059</v>
      </c>
      <c r="F79" s="433" t="s">
        <v>2031</v>
      </c>
      <c r="G79" s="434" t="s">
        <v>5518</v>
      </c>
      <c r="H79" s="433" t="s">
        <v>2061</v>
      </c>
      <c r="I79" s="433" t="s">
        <v>2060</v>
      </c>
      <c r="J79" s="434"/>
      <c r="K79" s="434"/>
      <c r="L79" s="434"/>
      <c r="M79" s="433" t="s">
        <v>2062</v>
      </c>
      <c r="N79" s="434" t="s">
        <v>4830</v>
      </c>
      <c r="O79" s="283"/>
      <c r="P79" s="283"/>
      <c r="Q79" s="434" t="s">
        <v>4830</v>
      </c>
      <c r="R79" s="434" t="s">
        <v>5524</v>
      </c>
      <c r="S79" s="434" t="s">
        <v>4824</v>
      </c>
      <c r="T79" s="434"/>
      <c r="U79" s="26" t="s">
        <v>5410</v>
      </c>
    </row>
    <row r="80">
      <c r="A80" s="430" t="s">
        <v>2063</v>
      </c>
      <c r="B80" s="430" t="s">
        <v>23</v>
      </c>
      <c r="C80" s="430" t="s">
        <v>50</v>
      </c>
      <c r="D80" s="431"/>
      <c r="E80" s="430" t="s">
        <v>2064</v>
      </c>
      <c r="F80" s="430" t="s">
        <v>2031</v>
      </c>
      <c r="G80" s="431" t="s">
        <v>5518</v>
      </c>
      <c r="H80" s="430" t="s">
        <v>2067</v>
      </c>
      <c r="I80" s="430" t="s">
        <v>2065</v>
      </c>
      <c r="J80" s="430" t="s">
        <v>2066</v>
      </c>
      <c r="K80" s="431"/>
      <c r="L80" s="431"/>
      <c r="M80" s="430" t="s">
        <v>2068</v>
      </c>
      <c r="N80" s="431" t="s">
        <v>4824</v>
      </c>
      <c r="O80" s="279"/>
      <c r="P80" s="279"/>
      <c r="Q80" s="431" t="s">
        <v>4824</v>
      </c>
      <c r="R80" s="431"/>
      <c r="S80" s="431" t="s">
        <v>4824</v>
      </c>
      <c r="T80" s="431"/>
      <c r="U80" s="26" t="s">
        <v>5402</v>
      </c>
    </row>
    <row r="81">
      <c r="A81" s="430" t="s">
        <v>2069</v>
      </c>
      <c r="B81" s="430" t="s">
        <v>23</v>
      </c>
      <c r="C81" s="430" t="s">
        <v>50</v>
      </c>
      <c r="D81" s="431"/>
      <c r="E81" s="430" t="s">
        <v>2070</v>
      </c>
      <c r="F81" s="430" t="s">
        <v>2031</v>
      </c>
      <c r="G81" s="431" t="s">
        <v>5525</v>
      </c>
      <c r="H81" s="430" t="s">
        <v>2073</v>
      </c>
      <c r="I81" s="430" t="s">
        <v>2071</v>
      </c>
      <c r="J81" s="430" t="s">
        <v>2072</v>
      </c>
      <c r="K81" s="431"/>
      <c r="L81" s="431"/>
      <c r="M81" s="430" t="s">
        <v>2074</v>
      </c>
      <c r="N81" s="431" t="s">
        <v>4824</v>
      </c>
      <c r="O81" s="279"/>
      <c r="P81" s="279"/>
      <c r="Q81" s="431" t="s">
        <v>4824</v>
      </c>
      <c r="R81" s="431"/>
      <c r="S81" s="431" t="s">
        <v>4824</v>
      </c>
      <c r="T81" s="431"/>
      <c r="U81" s="26" t="s">
        <v>5402</v>
      </c>
    </row>
    <row r="82">
      <c r="A82" s="433" t="s">
        <v>2075</v>
      </c>
      <c r="B82" s="433" t="s">
        <v>23</v>
      </c>
      <c r="C82" s="433" t="s">
        <v>50</v>
      </c>
      <c r="D82" s="433" t="s">
        <v>5526</v>
      </c>
      <c r="E82" s="433" t="s">
        <v>2076</v>
      </c>
      <c r="F82" s="433" t="s">
        <v>2031</v>
      </c>
      <c r="G82" s="434" t="s">
        <v>5527</v>
      </c>
      <c r="H82" s="433" t="s">
        <v>2079</v>
      </c>
      <c r="I82" s="433" t="s">
        <v>2077</v>
      </c>
      <c r="J82" s="433" t="s">
        <v>2078</v>
      </c>
      <c r="K82" s="434"/>
      <c r="L82" s="433" t="s">
        <v>4848</v>
      </c>
      <c r="M82" s="433" t="s">
        <v>2080</v>
      </c>
      <c r="N82" s="434" t="s">
        <v>4830</v>
      </c>
      <c r="O82" s="435">
        <v>99257.0</v>
      </c>
      <c r="P82" s="283" t="s">
        <v>5528</v>
      </c>
      <c r="Q82" s="434" t="s">
        <v>4830</v>
      </c>
      <c r="R82" s="434" t="s">
        <v>5529</v>
      </c>
      <c r="S82" s="434" t="s">
        <v>4830</v>
      </c>
      <c r="T82" s="434"/>
      <c r="U82" s="26" t="s">
        <v>5410</v>
      </c>
    </row>
    <row r="83">
      <c r="A83" s="430" t="s">
        <v>2081</v>
      </c>
      <c r="B83" s="430" t="s">
        <v>30</v>
      </c>
      <c r="C83" s="430" t="s">
        <v>16</v>
      </c>
      <c r="D83" s="431"/>
      <c r="E83" s="430" t="s">
        <v>2082</v>
      </c>
      <c r="F83" s="430" t="s">
        <v>2031</v>
      </c>
      <c r="G83" s="431" t="s">
        <v>5520</v>
      </c>
      <c r="H83" s="430" t="s">
        <v>2084</v>
      </c>
      <c r="I83" s="430" t="s">
        <v>2083</v>
      </c>
      <c r="J83" s="431"/>
      <c r="K83" s="431"/>
      <c r="L83" s="431"/>
      <c r="M83" s="430" t="s">
        <v>2085</v>
      </c>
      <c r="N83" s="431" t="s">
        <v>4824</v>
      </c>
      <c r="O83" s="279"/>
      <c r="P83" s="279"/>
      <c r="Q83" s="431" t="s">
        <v>4824</v>
      </c>
      <c r="R83" s="431"/>
      <c r="S83" s="431" t="s">
        <v>4824</v>
      </c>
      <c r="T83" s="431"/>
      <c r="U83" s="26" t="s">
        <v>5402</v>
      </c>
    </row>
    <row r="84">
      <c r="A84" s="433" t="s">
        <v>2086</v>
      </c>
      <c r="B84" s="433" t="s">
        <v>23</v>
      </c>
      <c r="C84" s="433" t="s">
        <v>269</v>
      </c>
      <c r="D84" s="434"/>
      <c r="E84" s="433" t="s">
        <v>2087</v>
      </c>
      <c r="F84" s="433" t="s">
        <v>2031</v>
      </c>
      <c r="G84" s="434" t="s">
        <v>5530</v>
      </c>
      <c r="H84" s="433" t="s">
        <v>2089</v>
      </c>
      <c r="I84" s="433" t="s">
        <v>2088</v>
      </c>
      <c r="J84" s="434"/>
      <c r="K84" s="434"/>
      <c r="L84" s="434" t="s">
        <v>4908</v>
      </c>
      <c r="M84" s="433" t="s">
        <v>2090</v>
      </c>
      <c r="N84" s="434" t="s">
        <v>4830</v>
      </c>
      <c r="O84" s="435">
        <v>155273.0</v>
      </c>
      <c r="P84" s="283" t="s">
        <v>4792</v>
      </c>
      <c r="Q84" s="434" t="s">
        <v>4824</v>
      </c>
      <c r="R84" s="434" t="s">
        <v>5531</v>
      </c>
      <c r="S84" s="434" t="s">
        <v>4824</v>
      </c>
      <c r="T84" s="434"/>
      <c r="U84" s="26" t="s">
        <v>5410</v>
      </c>
    </row>
    <row r="85">
      <c r="A85" s="433" t="s">
        <v>2091</v>
      </c>
      <c r="B85" s="433" t="s">
        <v>30</v>
      </c>
      <c r="C85" s="433" t="s">
        <v>1076</v>
      </c>
      <c r="D85" s="434"/>
      <c r="E85" s="433" t="s">
        <v>2092</v>
      </c>
      <c r="F85" s="433" t="s">
        <v>2031</v>
      </c>
      <c r="G85" s="434" t="s">
        <v>5518</v>
      </c>
      <c r="H85" s="433" t="s">
        <v>2095</v>
      </c>
      <c r="I85" s="433" t="s">
        <v>2093</v>
      </c>
      <c r="J85" s="433" t="s">
        <v>2094</v>
      </c>
      <c r="K85" s="434"/>
      <c r="L85" s="434"/>
      <c r="M85" s="433" t="s">
        <v>2096</v>
      </c>
      <c r="N85" s="434" t="s">
        <v>4830</v>
      </c>
      <c r="O85" s="283"/>
      <c r="P85" s="283"/>
      <c r="Q85" s="434" t="s">
        <v>4830</v>
      </c>
      <c r="R85" s="434"/>
      <c r="S85" s="434" t="s">
        <v>4824</v>
      </c>
      <c r="T85" s="434"/>
      <c r="U85" s="26" t="s">
        <v>5410</v>
      </c>
    </row>
    <row r="86">
      <c r="A86" s="433" t="s">
        <v>2097</v>
      </c>
      <c r="B86" s="433" t="s">
        <v>107</v>
      </c>
      <c r="C86" s="433" t="s">
        <v>227</v>
      </c>
      <c r="D86" s="434" t="s">
        <v>5532</v>
      </c>
      <c r="E86" s="433" t="s">
        <v>2098</v>
      </c>
      <c r="F86" s="433" t="s">
        <v>2031</v>
      </c>
      <c r="G86" s="434" t="s">
        <v>5522</v>
      </c>
      <c r="H86" s="433" t="s">
        <v>2100</v>
      </c>
      <c r="I86" s="433" t="s">
        <v>2099</v>
      </c>
      <c r="J86" s="433" t="s">
        <v>2099</v>
      </c>
      <c r="K86" s="434"/>
      <c r="L86" s="434"/>
      <c r="M86" s="433" t="s">
        <v>2101</v>
      </c>
      <c r="N86" s="434" t="s">
        <v>4830</v>
      </c>
      <c r="O86" s="435">
        <v>5809881.0</v>
      </c>
      <c r="P86" s="283"/>
      <c r="Q86" s="434" t="s">
        <v>4824</v>
      </c>
      <c r="R86" s="434"/>
      <c r="S86" s="434" t="s">
        <v>4824</v>
      </c>
      <c r="T86" s="434"/>
      <c r="U86" s="26" t="s">
        <v>5410</v>
      </c>
    </row>
    <row r="87">
      <c r="A87" s="430" t="s">
        <v>2102</v>
      </c>
      <c r="B87" s="430" t="s">
        <v>107</v>
      </c>
      <c r="C87" s="430" t="s">
        <v>2103</v>
      </c>
      <c r="D87" s="430" t="s">
        <v>5533</v>
      </c>
      <c r="E87" s="430" t="s">
        <v>2104</v>
      </c>
      <c r="F87" s="430" t="s">
        <v>2031</v>
      </c>
      <c r="G87" s="431" t="s">
        <v>5534</v>
      </c>
      <c r="H87" s="430" t="s">
        <v>2107</v>
      </c>
      <c r="I87" s="430" t="s">
        <v>2105</v>
      </c>
      <c r="J87" s="430" t="s">
        <v>2106</v>
      </c>
      <c r="K87" s="431"/>
      <c r="L87" s="431"/>
      <c r="M87" s="430" t="s">
        <v>2108</v>
      </c>
      <c r="N87" s="431" t="s">
        <v>4824</v>
      </c>
      <c r="O87" s="279"/>
      <c r="P87" s="279"/>
      <c r="Q87" s="431" t="s">
        <v>4824</v>
      </c>
      <c r="R87" s="431"/>
      <c r="S87" s="431" t="s">
        <v>4824</v>
      </c>
      <c r="T87" s="431"/>
      <c r="U87" s="26" t="s">
        <v>5402</v>
      </c>
    </row>
    <row r="88">
      <c r="A88" s="430" t="s">
        <v>2109</v>
      </c>
      <c r="B88" s="430" t="s">
        <v>23</v>
      </c>
      <c r="C88" s="430" t="s">
        <v>50</v>
      </c>
      <c r="D88" s="431"/>
      <c r="E88" s="430" t="s">
        <v>2110</v>
      </c>
      <c r="F88" s="430" t="s">
        <v>2031</v>
      </c>
      <c r="G88" s="431" t="s">
        <v>5535</v>
      </c>
      <c r="H88" s="430" t="s">
        <v>2113</v>
      </c>
      <c r="I88" s="430" t="s">
        <v>2111</v>
      </c>
      <c r="J88" s="430" t="s">
        <v>2112</v>
      </c>
      <c r="K88" s="431"/>
      <c r="L88" s="431"/>
      <c r="M88" s="430" t="s">
        <v>2114</v>
      </c>
      <c r="N88" s="431" t="s">
        <v>4824</v>
      </c>
      <c r="O88" s="279"/>
      <c r="P88" s="279"/>
      <c r="Q88" s="431" t="s">
        <v>4824</v>
      </c>
      <c r="R88" s="431"/>
      <c r="S88" s="431" t="s">
        <v>4824</v>
      </c>
      <c r="T88" s="431"/>
      <c r="U88" s="26" t="s">
        <v>5402</v>
      </c>
    </row>
    <row r="89">
      <c r="A89" s="430" t="s">
        <v>2115</v>
      </c>
      <c r="B89" s="430" t="s">
        <v>78</v>
      </c>
      <c r="C89" s="430" t="s">
        <v>71</v>
      </c>
      <c r="D89" s="431"/>
      <c r="E89" s="430" t="s">
        <v>2116</v>
      </c>
      <c r="F89" s="430" t="s">
        <v>2031</v>
      </c>
      <c r="G89" s="431" t="s">
        <v>5536</v>
      </c>
      <c r="H89" s="430" t="s">
        <v>2119</v>
      </c>
      <c r="I89" s="430" t="s">
        <v>2117</v>
      </c>
      <c r="J89" s="430" t="s">
        <v>2118</v>
      </c>
      <c r="K89" s="431"/>
      <c r="L89" s="431"/>
      <c r="M89" s="430" t="s">
        <v>2120</v>
      </c>
      <c r="N89" s="431" t="s">
        <v>4824</v>
      </c>
      <c r="O89" s="279"/>
      <c r="P89" s="279"/>
      <c r="Q89" s="431" t="s">
        <v>4824</v>
      </c>
      <c r="R89" s="431"/>
      <c r="S89" s="431" t="s">
        <v>4824</v>
      </c>
      <c r="T89" s="431"/>
      <c r="U89" s="26" t="s">
        <v>5402</v>
      </c>
    </row>
    <row r="90">
      <c r="A90" s="430" t="s">
        <v>2121</v>
      </c>
      <c r="B90" s="430" t="s">
        <v>23</v>
      </c>
      <c r="C90" s="430" t="s">
        <v>50</v>
      </c>
      <c r="D90" s="431"/>
      <c r="E90" s="430" t="s">
        <v>2122</v>
      </c>
      <c r="F90" s="430" t="s">
        <v>2031</v>
      </c>
      <c r="G90" s="431" t="s">
        <v>5520</v>
      </c>
      <c r="H90" s="430" t="s">
        <v>2125</v>
      </c>
      <c r="I90" s="430" t="s">
        <v>2123</v>
      </c>
      <c r="J90" s="430" t="s">
        <v>2124</v>
      </c>
      <c r="K90" s="431"/>
      <c r="L90" s="431"/>
      <c r="M90" s="430" t="s">
        <v>2126</v>
      </c>
      <c r="N90" s="431" t="s">
        <v>4824</v>
      </c>
      <c r="O90" s="279"/>
      <c r="P90" s="279"/>
      <c r="Q90" s="431" t="s">
        <v>4824</v>
      </c>
      <c r="R90" s="431"/>
      <c r="S90" s="431" t="s">
        <v>4824</v>
      </c>
      <c r="T90" s="431"/>
      <c r="U90" s="26" t="s">
        <v>5402</v>
      </c>
    </row>
    <row r="91">
      <c r="A91" s="430" t="s">
        <v>2127</v>
      </c>
      <c r="B91" s="430" t="s">
        <v>177</v>
      </c>
      <c r="C91" s="430" t="s">
        <v>91</v>
      </c>
      <c r="D91" s="431"/>
      <c r="E91" s="430" t="s">
        <v>2129</v>
      </c>
      <c r="F91" s="430" t="s">
        <v>2031</v>
      </c>
      <c r="G91" s="431" t="s">
        <v>5537</v>
      </c>
      <c r="H91" s="430" t="s">
        <v>2132</v>
      </c>
      <c r="I91" s="430" t="s">
        <v>2130</v>
      </c>
      <c r="J91" s="430" t="s">
        <v>2131</v>
      </c>
      <c r="K91" s="430" t="s">
        <v>2128</v>
      </c>
      <c r="L91" s="431"/>
      <c r="M91" s="430" t="s">
        <v>2133</v>
      </c>
      <c r="N91" s="431" t="s">
        <v>4824</v>
      </c>
      <c r="O91" s="279"/>
      <c r="P91" s="279"/>
      <c r="Q91" s="431" t="s">
        <v>4824</v>
      </c>
      <c r="R91" s="431"/>
      <c r="S91" s="431" t="s">
        <v>4824</v>
      </c>
      <c r="T91" s="431"/>
      <c r="U91" s="26" t="s">
        <v>5402</v>
      </c>
    </row>
    <row r="92">
      <c r="A92" s="430" t="s">
        <v>2134</v>
      </c>
      <c r="B92" s="430" t="s">
        <v>78</v>
      </c>
      <c r="C92" s="430" t="s">
        <v>50</v>
      </c>
      <c r="D92" s="430" t="s">
        <v>5538</v>
      </c>
      <c r="E92" s="430" t="s">
        <v>2135</v>
      </c>
      <c r="F92" s="430" t="s">
        <v>2031</v>
      </c>
      <c r="G92" s="431" t="s">
        <v>5518</v>
      </c>
      <c r="H92" s="430" t="s">
        <v>2138</v>
      </c>
      <c r="I92" s="430" t="s">
        <v>2136</v>
      </c>
      <c r="J92" s="430" t="s">
        <v>2137</v>
      </c>
      <c r="K92" s="431"/>
      <c r="L92" s="431"/>
      <c r="M92" s="430" t="s">
        <v>2139</v>
      </c>
      <c r="N92" s="431" t="s">
        <v>4824</v>
      </c>
      <c r="O92" s="279"/>
      <c r="P92" s="279"/>
      <c r="Q92" s="431" t="s">
        <v>4824</v>
      </c>
      <c r="R92" s="431"/>
      <c r="S92" s="431" t="s">
        <v>4824</v>
      </c>
      <c r="T92" s="431"/>
      <c r="U92" s="26" t="s">
        <v>5402</v>
      </c>
    </row>
    <row r="93">
      <c r="A93" s="430" t="s">
        <v>2140</v>
      </c>
      <c r="B93" s="430" t="s">
        <v>78</v>
      </c>
      <c r="C93" s="430" t="s">
        <v>50</v>
      </c>
      <c r="D93" s="431"/>
      <c r="E93" s="430" t="s">
        <v>2141</v>
      </c>
      <c r="F93" s="430" t="s">
        <v>2031</v>
      </c>
      <c r="G93" s="431" t="s">
        <v>5539</v>
      </c>
      <c r="H93" s="430" t="s">
        <v>2143</v>
      </c>
      <c r="I93" s="430" t="s">
        <v>2142</v>
      </c>
      <c r="J93" s="430" t="s">
        <v>2142</v>
      </c>
      <c r="K93" s="431"/>
      <c r="L93" s="431"/>
      <c r="M93" s="430" t="s">
        <v>2144</v>
      </c>
      <c r="N93" s="431" t="s">
        <v>4824</v>
      </c>
      <c r="O93" s="279"/>
      <c r="P93" s="279"/>
      <c r="Q93" s="431" t="s">
        <v>4824</v>
      </c>
      <c r="R93" s="431"/>
      <c r="S93" s="431" t="s">
        <v>4824</v>
      </c>
      <c r="T93" s="431"/>
      <c r="U93" s="26" t="s">
        <v>5402</v>
      </c>
    </row>
    <row r="94">
      <c r="A94" s="430" t="s">
        <v>2145</v>
      </c>
      <c r="B94" s="430" t="s">
        <v>30</v>
      </c>
      <c r="C94" s="430" t="s">
        <v>1221</v>
      </c>
      <c r="D94" s="431"/>
      <c r="E94" s="430" t="s">
        <v>2147</v>
      </c>
      <c r="F94" s="430" t="s">
        <v>2031</v>
      </c>
      <c r="G94" s="431" t="s">
        <v>5518</v>
      </c>
      <c r="H94" s="430" t="s">
        <v>2150</v>
      </c>
      <c r="I94" s="430" t="s">
        <v>2148</v>
      </c>
      <c r="J94" s="430" t="s">
        <v>2149</v>
      </c>
      <c r="K94" s="430" t="s">
        <v>2146</v>
      </c>
      <c r="L94" s="431"/>
      <c r="M94" s="431"/>
      <c r="N94" s="431" t="s">
        <v>4824</v>
      </c>
      <c r="O94" s="279"/>
      <c r="P94" s="279"/>
      <c r="Q94" s="431" t="s">
        <v>4824</v>
      </c>
      <c r="R94" s="431"/>
      <c r="S94" s="431" t="s">
        <v>4824</v>
      </c>
      <c r="T94" s="431"/>
      <c r="U94" s="26" t="s">
        <v>5402</v>
      </c>
    </row>
    <row r="95">
      <c r="A95" s="430" t="s">
        <v>2151</v>
      </c>
      <c r="B95" s="430" t="s">
        <v>30</v>
      </c>
      <c r="C95" s="430" t="s">
        <v>50</v>
      </c>
      <c r="D95" s="431"/>
      <c r="E95" s="430" t="s">
        <v>2152</v>
      </c>
      <c r="F95" s="430" t="s">
        <v>2031</v>
      </c>
      <c r="G95" s="431" t="s">
        <v>5540</v>
      </c>
      <c r="H95" s="430" t="s">
        <v>2154</v>
      </c>
      <c r="I95" s="430" t="s">
        <v>2153</v>
      </c>
      <c r="J95" s="431"/>
      <c r="K95" s="431"/>
      <c r="L95" s="431"/>
      <c r="M95" s="430" t="s">
        <v>2155</v>
      </c>
      <c r="N95" s="431" t="s">
        <v>4824</v>
      </c>
      <c r="O95" s="279"/>
      <c r="P95" s="279"/>
      <c r="Q95" s="431" t="s">
        <v>4824</v>
      </c>
      <c r="R95" s="431"/>
      <c r="S95" s="431" t="s">
        <v>4824</v>
      </c>
      <c r="T95" s="431"/>
      <c r="U95" s="26" t="s">
        <v>5402</v>
      </c>
    </row>
    <row r="96">
      <c r="A96" s="433" t="s">
        <v>2156</v>
      </c>
      <c r="B96" s="433" t="s">
        <v>30</v>
      </c>
      <c r="C96" s="433" t="s">
        <v>50</v>
      </c>
      <c r="D96" s="434" t="s">
        <v>5541</v>
      </c>
      <c r="E96" s="434" t="s">
        <v>5542</v>
      </c>
      <c r="F96" s="433" t="s">
        <v>2031</v>
      </c>
      <c r="G96" s="434" t="s">
        <v>5543</v>
      </c>
      <c r="H96" s="433" t="s">
        <v>2160</v>
      </c>
      <c r="I96" s="433" t="s">
        <v>2158</v>
      </c>
      <c r="J96" s="433" t="s">
        <v>2159</v>
      </c>
      <c r="K96" s="434"/>
      <c r="L96" s="434" t="s">
        <v>5452</v>
      </c>
      <c r="M96" s="433" t="s">
        <v>2161</v>
      </c>
      <c r="N96" s="434" t="s">
        <v>4830</v>
      </c>
      <c r="O96" s="435">
        <v>1530358.0</v>
      </c>
      <c r="P96" s="283" t="s">
        <v>4888</v>
      </c>
      <c r="Q96" s="434" t="s">
        <v>4830</v>
      </c>
      <c r="R96" s="434" t="s">
        <v>5544</v>
      </c>
      <c r="S96" s="434" t="s">
        <v>4824</v>
      </c>
      <c r="T96" s="434"/>
      <c r="U96" s="26" t="s">
        <v>5410</v>
      </c>
    </row>
    <row r="97">
      <c r="A97" s="433" t="s">
        <v>2162</v>
      </c>
      <c r="B97" s="433" t="s">
        <v>30</v>
      </c>
      <c r="C97" s="433" t="s">
        <v>401</v>
      </c>
      <c r="D97" s="434" t="s">
        <v>5545</v>
      </c>
      <c r="E97" s="433" t="s">
        <v>2163</v>
      </c>
      <c r="F97" s="433" t="s">
        <v>2031</v>
      </c>
      <c r="G97" s="434" t="s">
        <v>5530</v>
      </c>
      <c r="H97" s="433" t="s">
        <v>2166</v>
      </c>
      <c r="I97" s="433" t="s">
        <v>2164</v>
      </c>
      <c r="J97" s="433" t="s">
        <v>2165</v>
      </c>
      <c r="K97" s="434"/>
      <c r="L97" s="434"/>
      <c r="M97" s="433" t="s">
        <v>2167</v>
      </c>
      <c r="N97" s="434" t="s">
        <v>4830</v>
      </c>
      <c r="O97" s="435">
        <v>1.3629251E7</v>
      </c>
      <c r="P97" s="283"/>
      <c r="Q97" s="434" t="s">
        <v>4824</v>
      </c>
      <c r="R97" s="434"/>
      <c r="S97" s="434" t="s">
        <v>4824</v>
      </c>
      <c r="T97" s="434"/>
      <c r="U97" s="26" t="s">
        <v>5410</v>
      </c>
    </row>
    <row r="98">
      <c r="A98" s="430" t="s">
        <v>2168</v>
      </c>
      <c r="B98" s="430" t="s">
        <v>30</v>
      </c>
      <c r="C98" s="430" t="s">
        <v>144</v>
      </c>
      <c r="D98" s="431"/>
      <c r="E98" s="430" t="s">
        <v>2169</v>
      </c>
      <c r="F98" s="430" t="s">
        <v>2031</v>
      </c>
      <c r="G98" s="431" t="s">
        <v>5546</v>
      </c>
      <c r="H98" s="430" t="s">
        <v>2172</v>
      </c>
      <c r="I98" s="430" t="s">
        <v>2170</v>
      </c>
      <c r="J98" s="430" t="s">
        <v>2171</v>
      </c>
      <c r="K98" s="431"/>
      <c r="L98" s="431"/>
      <c r="M98" s="430" t="s">
        <v>2173</v>
      </c>
      <c r="N98" s="431" t="s">
        <v>4824</v>
      </c>
      <c r="O98" s="279"/>
      <c r="P98" s="288"/>
      <c r="Q98" s="431" t="s">
        <v>4824</v>
      </c>
      <c r="R98" s="431"/>
      <c r="S98" s="431" t="s">
        <v>4824</v>
      </c>
      <c r="T98" s="431"/>
      <c r="U98" s="241" t="s">
        <v>5402</v>
      </c>
    </row>
    <row r="99">
      <c r="A99" s="430" t="s">
        <v>2174</v>
      </c>
      <c r="B99" s="430" t="s">
        <v>30</v>
      </c>
      <c r="C99" s="430" t="s">
        <v>1018</v>
      </c>
      <c r="D99" s="431"/>
      <c r="E99" s="430" t="s">
        <v>2175</v>
      </c>
      <c r="F99" s="430" t="s">
        <v>2031</v>
      </c>
      <c r="G99" s="431" t="s">
        <v>5516</v>
      </c>
      <c r="H99" s="430" t="s">
        <v>2178</v>
      </c>
      <c r="I99" s="430" t="s">
        <v>2176</v>
      </c>
      <c r="J99" s="430" t="s">
        <v>2177</v>
      </c>
      <c r="K99" s="431"/>
      <c r="L99" s="431"/>
      <c r="M99" s="430" t="s">
        <v>2179</v>
      </c>
      <c r="N99" s="431" t="s">
        <v>4824</v>
      </c>
      <c r="O99" s="279"/>
      <c r="P99" s="288"/>
      <c r="Q99" s="431" t="s">
        <v>4824</v>
      </c>
      <c r="R99" s="431"/>
      <c r="S99" s="431" t="s">
        <v>4824</v>
      </c>
      <c r="T99" s="431"/>
      <c r="U99" s="241" t="s">
        <v>5402</v>
      </c>
    </row>
    <row r="100">
      <c r="A100" s="430" t="s">
        <v>2180</v>
      </c>
      <c r="B100" s="430" t="s">
        <v>30</v>
      </c>
      <c r="C100" s="430" t="s">
        <v>1634</v>
      </c>
      <c r="D100" s="431"/>
      <c r="E100" s="430" t="s">
        <v>2181</v>
      </c>
      <c r="F100" s="430" t="s">
        <v>2031</v>
      </c>
      <c r="G100" s="431" t="s">
        <v>5547</v>
      </c>
      <c r="H100" s="430" t="s">
        <v>2183</v>
      </c>
      <c r="I100" s="430" t="s">
        <v>2182</v>
      </c>
      <c r="J100" s="431"/>
      <c r="K100" s="431"/>
      <c r="L100" s="431"/>
      <c r="M100" s="430" t="s">
        <v>2184</v>
      </c>
      <c r="N100" s="431" t="s">
        <v>4824</v>
      </c>
      <c r="O100" s="279"/>
      <c r="P100" s="288"/>
      <c r="Q100" s="431" t="s">
        <v>4824</v>
      </c>
      <c r="R100" s="431"/>
      <c r="S100" s="431" t="s">
        <v>4824</v>
      </c>
      <c r="T100" s="431"/>
      <c r="U100" s="241" t="s">
        <v>5402</v>
      </c>
    </row>
    <row r="101">
      <c r="A101" s="433" t="s">
        <v>2185</v>
      </c>
      <c r="B101" s="433" t="s">
        <v>23</v>
      </c>
      <c r="C101" s="433" t="s">
        <v>50</v>
      </c>
      <c r="D101" s="434" t="s">
        <v>5548</v>
      </c>
      <c r="E101" s="433" t="s">
        <v>2186</v>
      </c>
      <c r="F101" s="433" t="s">
        <v>2031</v>
      </c>
      <c r="G101" s="434" t="s">
        <v>5549</v>
      </c>
      <c r="H101" s="433" t="s">
        <v>2188</v>
      </c>
      <c r="I101" s="433" t="s">
        <v>2187</v>
      </c>
      <c r="J101" s="434"/>
      <c r="K101" s="434"/>
      <c r="L101" s="434"/>
      <c r="M101" s="433" t="s">
        <v>2189</v>
      </c>
      <c r="N101" s="434" t="s">
        <v>4830</v>
      </c>
      <c r="O101" s="283"/>
      <c r="P101" s="283"/>
      <c r="Q101" s="434" t="s">
        <v>4830</v>
      </c>
      <c r="R101" s="434" t="s">
        <v>5550</v>
      </c>
      <c r="S101" s="434" t="s">
        <v>4824</v>
      </c>
      <c r="T101" s="434"/>
      <c r="U101" s="26" t="s">
        <v>5410</v>
      </c>
    </row>
    <row r="102">
      <c r="A102" s="430" t="s">
        <v>2190</v>
      </c>
      <c r="B102" s="430" t="s">
        <v>78</v>
      </c>
      <c r="C102" s="430" t="s">
        <v>130</v>
      </c>
      <c r="D102" s="431" t="s">
        <v>5551</v>
      </c>
      <c r="E102" s="430" t="s">
        <v>2192</v>
      </c>
      <c r="F102" s="430" t="s">
        <v>2193</v>
      </c>
      <c r="G102" s="431" t="s">
        <v>5252</v>
      </c>
      <c r="H102" s="430" t="s">
        <v>2196</v>
      </c>
      <c r="I102" s="430" t="s">
        <v>2194</v>
      </c>
      <c r="J102" s="430" t="s">
        <v>2195</v>
      </c>
      <c r="K102" s="430" t="s">
        <v>2191</v>
      </c>
      <c r="L102" s="431"/>
      <c r="M102" s="431"/>
      <c r="N102" s="431" t="s">
        <v>4824</v>
      </c>
      <c r="O102" s="288"/>
      <c r="P102" s="289"/>
      <c r="Q102" s="431" t="s">
        <v>4824</v>
      </c>
      <c r="R102" s="431"/>
      <c r="S102" s="431" t="s">
        <v>4824</v>
      </c>
      <c r="T102" s="431"/>
      <c r="U102" s="241" t="s">
        <v>5402</v>
      </c>
    </row>
    <row r="103">
      <c r="A103" s="430" t="s">
        <v>2197</v>
      </c>
      <c r="B103" s="430" t="s">
        <v>30</v>
      </c>
      <c r="C103" s="430" t="s">
        <v>16</v>
      </c>
      <c r="D103" s="430"/>
      <c r="E103" s="430" t="s">
        <v>2199</v>
      </c>
      <c r="F103" s="430" t="s">
        <v>2193</v>
      </c>
      <c r="G103" s="431" t="s">
        <v>5552</v>
      </c>
      <c r="H103" s="430" t="s">
        <v>2202</v>
      </c>
      <c r="I103" s="430" t="s">
        <v>2200</v>
      </c>
      <c r="J103" s="430" t="s">
        <v>2201</v>
      </c>
      <c r="K103" s="430" t="s">
        <v>2198</v>
      </c>
      <c r="L103" s="431"/>
      <c r="M103" s="430" t="s">
        <v>2203</v>
      </c>
      <c r="N103" s="431" t="s">
        <v>4824</v>
      </c>
      <c r="O103" s="288"/>
      <c r="P103" s="288"/>
      <c r="Q103" s="431" t="s">
        <v>4824</v>
      </c>
      <c r="R103" s="431"/>
      <c r="S103" s="431" t="s">
        <v>4824</v>
      </c>
      <c r="T103" s="431"/>
      <c r="U103" s="241" t="s">
        <v>5402</v>
      </c>
    </row>
    <row r="104">
      <c r="A104" s="433" t="s">
        <v>2204</v>
      </c>
      <c r="B104" s="433" t="s">
        <v>107</v>
      </c>
      <c r="C104" s="433" t="s">
        <v>16</v>
      </c>
      <c r="D104" s="433" t="s">
        <v>5553</v>
      </c>
      <c r="E104" s="433" t="s">
        <v>2205</v>
      </c>
      <c r="F104" s="433" t="s">
        <v>2193</v>
      </c>
      <c r="G104" s="434" t="s">
        <v>5554</v>
      </c>
      <c r="H104" s="433" t="s">
        <v>2208</v>
      </c>
      <c r="I104" s="433" t="s">
        <v>2206</v>
      </c>
      <c r="J104" s="433" t="s">
        <v>2207</v>
      </c>
      <c r="K104" s="434"/>
      <c r="L104" s="434" t="s">
        <v>4908</v>
      </c>
      <c r="M104" s="433" t="s">
        <v>2209</v>
      </c>
      <c r="N104" s="434" t="s">
        <v>4830</v>
      </c>
      <c r="O104" s="435">
        <v>1181524.0</v>
      </c>
      <c r="P104" s="283" t="s">
        <v>4792</v>
      </c>
      <c r="Q104" s="434" t="s">
        <v>4830</v>
      </c>
      <c r="R104" s="434" t="s">
        <v>5555</v>
      </c>
      <c r="S104" s="434" t="s">
        <v>4824</v>
      </c>
      <c r="T104" s="434"/>
      <c r="U104" s="26" t="s">
        <v>5410</v>
      </c>
    </row>
    <row r="105">
      <c r="A105" s="430" t="s">
        <v>2210</v>
      </c>
      <c r="B105" s="430" t="s">
        <v>78</v>
      </c>
      <c r="C105" s="430" t="s">
        <v>299</v>
      </c>
      <c r="D105" s="431" t="s">
        <v>5419</v>
      </c>
      <c r="E105" s="430" t="s">
        <v>2211</v>
      </c>
      <c r="F105" s="430" t="s">
        <v>2193</v>
      </c>
      <c r="G105" s="431" t="s">
        <v>5252</v>
      </c>
      <c r="H105" s="430" t="s">
        <v>2213</v>
      </c>
      <c r="I105" s="430" t="s">
        <v>2212</v>
      </c>
      <c r="J105" s="431"/>
      <c r="K105" s="431"/>
      <c r="L105" s="431" t="s">
        <v>4908</v>
      </c>
      <c r="M105" s="430" t="s">
        <v>2214</v>
      </c>
      <c r="N105" s="431" t="s">
        <v>4824</v>
      </c>
      <c r="O105" s="432">
        <v>1.9344421E7</v>
      </c>
      <c r="P105" s="279"/>
      <c r="Q105" s="431" t="s">
        <v>4824</v>
      </c>
      <c r="R105" s="431"/>
      <c r="S105" s="431" t="s">
        <v>4824</v>
      </c>
      <c r="T105" s="431"/>
      <c r="U105" s="26" t="s">
        <v>5402</v>
      </c>
    </row>
    <row r="106">
      <c r="A106" s="433" t="s">
        <v>2215</v>
      </c>
      <c r="B106" s="433" t="s">
        <v>163</v>
      </c>
      <c r="C106" s="433" t="s">
        <v>299</v>
      </c>
      <c r="D106" s="434" t="s">
        <v>5470</v>
      </c>
      <c r="E106" s="433" t="s">
        <v>2216</v>
      </c>
      <c r="F106" s="433" t="s">
        <v>2193</v>
      </c>
      <c r="G106" s="434" t="s">
        <v>5252</v>
      </c>
      <c r="H106" s="433" t="s">
        <v>2219</v>
      </c>
      <c r="I106" s="433" t="s">
        <v>2217</v>
      </c>
      <c r="J106" s="433" t="s">
        <v>2218</v>
      </c>
      <c r="K106" s="434"/>
      <c r="L106" s="434" t="s">
        <v>4908</v>
      </c>
      <c r="M106" s="433" t="s">
        <v>2220</v>
      </c>
      <c r="N106" s="434" t="s">
        <v>4830</v>
      </c>
      <c r="O106" s="435">
        <v>5420093.0</v>
      </c>
      <c r="P106" s="283"/>
      <c r="Q106" s="434" t="s">
        <v>4824</v>
      </c>
      <c r="R106" s="434"/>
      <c r="S106" s="434" t="s">
        <v>4824</v>
      </c>
      <c r="T106" s="434"/>
      <c r="U106" s="26" t="s">
        <v>5410</v>
      </c>
    </row>
    <row r="107">
      <c r="A107" s="433" t="s">
        <v>2221</v>
      </c>
      <c r="B107" s="433" t="s">
        <v>23</v>
      </c>
      <c r="C107" s="433" t="s">
        <v>269</v>
      </c>
      <c r="D107" s="433" t="s">
        <v>5556</v>
      </c>
      <c r="E107" s="433" t="s">
        <v>2222</v>
      </c>
      <c r="F107" s="433" t="s">
        <v>2193</v>
      </c>
      <c r="G107" s="434" t="s">
        <v>5557</v>
      </c>
      <c r="H107" s="433" t="s">
        <v>2225</v>
      </c>
      <c r="I107" s="433" t="s">
        <v>2223</v>
      </c>
      <c r="J107" s="433" t="s">
        <v>2224</v>
      </c>
      <c r="K107" s="434"/>
      <c r="L107" s="444" t="s">
        <v>5558</v>
      </c>
      <c r="M107" s="433" t="s">
        <v>2226</v>
      </c>
      <c r="N107" s="434" t="s">
        <v>4830</v>
      </c>
      <c r="O107" s="435">
        <v>95118.0</v>
      </c>
      <c r="P107" s="283" t="s">
        <v>4837</v>
      </c>
      <c r="Q107" s="434" t="s">
        <v>4830</v>
      </c>
      <c r="R107" s="434" t="s">
        <v>5559</v>
      </c>
      <c r="S107" s="434" t="s">
        <v>4824</v>
      </c>
      <c r="T107" s="434"/>
      <c r="U107" s="26" t="s">
        <v>5410</v>
      </c>
    </row>
    <row r="108">
      <c r="A108" s="433" t="s">
        <v>2227</v>
      </c>
      <c r="B108" s="433" t="s">
        <v>78</v>
      </c>
      <c r="C108" s="433" t="s">
        <v>2228</v>
      </c>
      <c r="D108" s="433" t="s">
        <v>5560</v>
      </c>
      <c r="E108" s="433" t="s">
        <v>2229</v>
      </c>
      <c r="F108" s="433" t="s">
        <v>2193</v>
      </c>
      <c r="G108" s="434" t="s">
        <v>5561</v>
      </c>
      <c r="H108" s="433" t="s">
        <v>2232</v>
      </c>
      <c r="I108" s="433" t="s">
        <v>2230</v>
      </c>
      <c r="J108" s="433" t="s">
        <v>2231</v>
      </c>
      <c r="K108" s="434"/>
      <c r="L108" s="444" t="s">
        <v>5558</v>
      </c>
      <c r="M108" s="433" t="s">
        <v>2233</v>
      </c>
      <c r="N108" s="434" t="s">
        <v>4830</v>
      </c>
      <c r="O108" s="435">
        <v>22347.0</v>
      </c>
      <c r="P108" s="283" t="s">
        <v>5528</v>
      </c>
      <c r="Q108" s="434" t="s">
        <v>4830</v>
      </c>
      <c r="R108" s="434" t="s">
        <v>5562</v>
      </c>
      <c r="S108" s="434" t="s">
        <v>4824</v>
      </c>
      <c r="T108" s="434"/>
      <c r="U108" s="26" t="s">
        <v>5410</v>
      </c>
    </row>
    <row r="109">
      <c r="A109" s="430" t="s">
        <v>2234</v>
      </c>
      <c r="B109" s="430" t="s">
        <v>2235</v>
      </c>
      <c r="C109" s="430" t="s">
        <v>1406</v>
      </c>
      <c r="D109" s="430" t="s">
        <v>5551</v>
      </c>
      <c r="E109" s="430" t="s">
        <v>2236</v>
      </c>
      <c r="F109" s="430" t="s">
        <v>2193</v>
      </c>
      <c r="G109" s="431" t="s">
        <v>5563</v>
      </c>
      <c r="H109" s="430" t="s">
        <v>2239</v>
      </c>
      <c r="I109" s="430" t="s">
        <v>2237</v>
      </c>
      <c r="J109" s="430" t="s">
        <v>2238</v>
      </c>
      <c r="K109" s="431"/>
      <c r="L109" s="431"/>
      <c r="M109" s="431"/>
      <c r="N109" s="431" t="s">
        <v>4824</v>
      </c>
      <c r="O109" s="279"/>
      <c r="P109" s="279"/>
      <c r="Q109" s="431" t="s">
        <v>4824</v>
      </c>
      <c r="R109" s="431"/>
      <c r="S109" s="431" t="s">
        <v>4824</v>
      </c>
      <c r="T109" s="431"/>
      <c r="U109" s="26" t="s">
        <v>5402</v>
      </c>
    </row>
    <row r="110">
      <c r="A110" s="433" t="s">
        <v>2240</v>
      </c>
      <c r="B110" s="433" t="s">
        <v>30</v>
      </c>
      <c r="C110" s="433" t="s">
        <v>269</v>
      </c>
      <c r="D110" s="445" t="s">
        <v>5564</v>
      </c>
      <c r="E110" s="433" t="s">
        <v>2241</v>
      </c>
      <c r="F110" s="433" t="s">
        <v>2193</v>
      </c>
      <c r="G110" s="434" t="s">
        <v>5252</v>
      </c>
      <c r="H110" s="433" t="s">
        <v>2244</v>
      </c>
      <c r="I110" s="433" t="s">
        <v>2242</v>
      </c>
      <c r="J110" s="433" t="s">
        <v>2243</v>
      </c>
      <c r="K110" s="434"/>
      <c r="L110" s="444" t="s">
        <v>5452</v>
      </c>
      <c r="M110" s="433" t="s">
        <v>2245</v>
      </c>
      <c r="N110" s="434" t="s">
        <v>4830</v>
      </c>
      <c r="O110" s="435">
        <v>620761.0</v>
      </c>
      <c r="P110" s="290" t="s">
        <v>4888</v>
      </c>
      <c r="Q110" s="434" t="s">
        <v>4830</v>
      </c>
      <c r="R110" s="434" t="s">
        <v>5565</v>
      </c>
      <c r="S110" s="434" t="s">
        <v>4824</v>
      </c>
      <c r="T110" s="433"/>
      <c r="U110" s="26" t="s">
        <v>5410</v>
      </c>
    </row>
    <row r="111">
      <c r="A111" s="430" t="s">
        <v>2246</v>
      </c>
      <c r="B111" s="430" t="s">
        <v>78</v>
      </c>
      <c r="C111" s="430" t="s">
        <v>50</v>
      </c>
      <c r="D111" s="430"/>
      <c r="E111" s="430" t="s">
        <v>2247</v>
      </c>
      <c r="F111" s="430" t="s">
        <v>2193</v>
      </c>
      <c r="G111" s="431" t="s">
        <v>5554</v>
      </c>
      <c r="H111" s="430" t="s">
        <v>2250</v>
      </c>
      <c r="I111" s="430" t="s">
        <v>2248</v>
      </c>
      <c r="J111" s="430" t="s">
        <v>2249</v>
      </c>
      <c r="K111" s="430"/>
      <c r="L111" s="430"/>
      <c r="M111" s="430" t="s">
        <v>2251</v>
      </c>
      <c r="N111" s="431" t="s">
        <v>4824</v>
      </c>
      <c r="O111" s="291"/>
      <c r="P111" s="291"/>
      <c r="Q111" s="431" t="s">
        <v>4824</v>
      </c>
      <c r="R111" s="430"/>
      <c r="S111" s="431" t="s">
        <v>4824</v>
      </c>
      <c r="T111" s="430"/>
      <c r="U111" s="26" t="s">
        <v>5402</v>
      </c>
    </row>
    <row r="112">
      <c r="A112" s="430" t="s">
        <v>2252</v>
      </c>
      <c r="B112" s="430" t="s">
        <v>78</v>
      </c>
      <c r="C112" s="430" t="s">
        <v>720</v>
      </c>
      <c r="D112" s="430"/>
      <c r="E112" s="430" t="s">
        <v>2253</v>
      </c>
      <c r="F112" s="430" t="s">
        <v>2193</v>
      </c>
      <c r="G112" s="431" t="s">
        <v>5252</v>
      </c>
      <c r="H112" s="430" t="s">
        <v>2255</v>
      </c>
      <c r="I112" s="430" t="s">
        <v>2254</v>
      </c>
      <c r="J112" s="430"/>
      <c r="K112" s="430"/>
      <c r="L112" s="430"/>
      <c r="M112" s="430" t="s">
        <v>2256</v>
      </c>
      <c r="N112" s="431" t="s">
        <v>4824</v>
      </c>
      <c r="O112" s="291"/>
      <c r="P112" s="291"/>
      <c r="Q112" s="431" t="s">
        <v>4824</v>
      </c>
      <c r="R112" s="430"/>
      <c r="S112" s="431" t="s">
        <v>4824</v>
      </c>
      <c r="T112" s="430"/>
      <c r="U112" s="26" t="s">
        <v>5402</v>
      </c>
    </row>
    <row r="113">
      <c r="A113" s="430" t="s">
        <v>2257</v>
      </c>
      <c r="B113" s="430" t="s">
        <v>30</v>
      </c>
      <c r="C113" s="430" t="s">
        <v>244</v>
      </c>
      <c r="D113" s="430" t="s">
        <v>5430</v>
      </c>
      <c r="E113" s="430" t="s">
        <v>2258</v>
      </c>
      <c r="F113" s="430" t="s">
        <v>2193</v>
      </c>
      <c r="G113" s="431" t="s">
        <v>5566</v>
      </c>
      <c r="H113" s="430" t="s">
        <v>2260</v>
      </c>
      <c r="I113" s="430" t="s">
        <v>2259</v>
      </c>
      <c r="J113" s="430"/>
      <c r="K113" s="430"/>
      <c r="L113" s="430"/>
      <c r="M113" s="430" t="s">
        <v>2261</v>
      </c>
      <c r="N113" s="431" t="s">
        <v>4824</v>
      </c>
      <c r="O113" s="291"/>
      <c r="P113" s="291"/>
      <c r="Q113" s="431" t="s">
        <v>4824</v>
      </c>
      <c r="R113" s="430"/>
      <c r="S113" s="431" t="s">
        <v>4824</v>
      </c>
      <c r="T113" s="430"/>
      <c r="U113" s="26" t="s">
        <v>5402</v>
      </c>
    </row>
    <row r="114">
      <c r="A114" s="433" t="s">
        <v>2262</v>
      </c>
      <c r="B114" s="433" t="s">
        <v>78</v>
      </c>
      <c r="C114" s="433" t="s">
        <v>299</v>
      </c>
      <c r="D114" s="433" t="s">
        <v>5567</v>
      </c>
      <c r="E114" s="433" t="s">
        <v>2263</v>
      </c>
      <c r="F114" s="433" t="s">
        <v>2193</v>
      </c>
      <c r="G114" s="434" t="s">
        <v>5252</v>
      </c>
      <c r="H114" s="433" t="s">
        <v>2265</v>
      </c>
      <c r="I114" s="433" t="s">
        <v>2264</v>
      </c>
      <c r="J114" s="433"/>
      <c r="K114" s="433"/>
      <c r="L114" s="444" t="s">
        <v>5452</v>
      </c>
      <c r="M114" s="433" t="s">
        <v>2266</v>
      </c>
      <c r="N114" s="434" t="s">
        <v>4830</v>
      </c>
      <c r="O114" s="435">
        <v>659774.0</v>
      </c>
      <c r="P114" s="283" t="s">
        <v>4888</v>
      </c>
      <c r="Q114" s="434" t="s">
        <v>4830</v>
      </c>
      <c r="R114" s="434" t="s">
        <v>5568</v>
      </c>
      <c r="S114" s="434" t="s">
        <v>4824</v>
      </c>
      <c r="T114" s="433"/>
      <c r="U114" s="26" t="s">
        <v>5410</v>
      </c>
    </row>
    <row r="115">
      <c r="A115" s="430" t="s">
        <v>2267</v>
      </c>
      <c r="B115" s="430" t="s">
        <v>163</v>
      </c>
      <c r="C115" s="430" t="s">
        <v>2268</v>
      </c>
      <c r="D115" s="430"/>
      <c r="E115" s="430" t="s">
        <v>2269</v>
      </c>
      <c r="F115" s="430" t="s">
        <v>2193</v>
      </c>
      <c r="G115" s="430"/>
      <c r="H115" s="430" t="s">
        <v>2272</v>
      </c>
      <c r="I115" s="430" t="s">
        <v>2270</v>
      </c>
      <c r="J115" s="430" t="s">
        <v>2271</v>
      </c>
      <c r="K115" s="430"/>
      <c r="L115" s="430"/>
      <c r="M115" s="430" t="s">
        <v>2273</v>
      </c>
      <c r="N115" s="431" t="s">
        <v>4824</v>
      </c>
      <c r="O115" s="291"/>
      <c r="P115" s="291"/>
      <c r="Q115" s="431" t="s">
        <v>4824</v>
      </c>
      <c r="R115" s="430"/>
      <c r="S115" s="431" t="s">
        <v>4824</v>
      </c>
      <c r="T115" s="430"/>
      <c r="U115" s="26" t="s">
        <v>5402</v>
      </c>
    </row>
    <row r="116">
      <c r="A116" s="433" t="s">
        <v>2274</v>
      </c>
      <c r="B116" s="433" t="s">
        <v>358</v>
      </c>
      <c r="C116" s="433" t="s">
        <v>227</v>
      </c>
      <c r="D116" s="433" t="s">
        <v>5569</v>
      </c>
      <c r="E116" s="433" t="s">
        <v>2275</v>
      </c>
      <c r="F116" s="433" t="s">
        <v>2276</v>
      </c>
      <c r="G116" s="434" t="s">
        <v>5570</v>
      </c>
      <c r="H116" s="433" t="s">
        <v>2278</v>
      </c>
      <c r="I116" s="433" t="s">
        <v>2277</v>
      </c>
      <c r="J116" s="433"/>
      <c r="K116" s="433"/>
      <c r="L116" s="444" t="s">
        <v>5452</v>
      </c>
      <c r="M116" s="433" t="s">
        <v>2279</v>
      </c>
      <c r="N116" s="434" t="s">
        <v>4830</v>
      </c>
      <c r="O116" s="435">
        <v>4604350.0</v>
      </c>
      <c r="P116" s="283" t="s">
        <v>5008</v>
      </c>
      <c r="Q116" s="434" t="s">
        <v>4830</v>
      </c>
      <c r="R116" s="434" t="s">
        <v>5571</v>
      </c>
      <c r="S116" s="434" t="s">
        <v>4824</v>
      </c>
      <c r="T116" s="433"/>
      <c r="U116" s="26" t="s">
        <v>5410</v>
      </c>
    </row>
    <row r="117">
      <c r="A117" s="430" t="s">
        <v>2280</v>
      </c>
      <c r="B117" s="430" t="s">
        <v>2281</v>
      </c>
      <c r="C117" s="430" t="s">
        <v>1843</v>
      </c>
      <c r="D117" s="430"/>
      <c r="E117" s="430" t="s">
        <v>2282</v>
      </c>
      <c r="F117" s="430" t="s">
        <v>2276</v>
      </c>
      <c r="G117" s="431" t="s">
        <v>5572</v>
      </c>
      <c r="H117" s="430" t="s">
        <v>2285</v>
      </c>
      <c r="I117" s="430" t="s">
        <v>2283</v>
      </c>
      <c r="J117" s="430" t="s">
        <v>2284</v>
      </c>
      <c r="K117" s="430"/>
      <c r="L117" s="430"/>
      <c r="M117" s="430" t="s">
        <v>2286</v>
      </c>
      <c r="N117" s="431" t="s">
        <v>4824</v>
      </c>
      <c r="O117" s="291"/>
      <c r="P117" s="291"/>
      <c r="Q117" s="431" t="s">
        <v>4824</v>
      </c>
      <c r="R117" s="430"/>
      <c r="S117" s="431" t="s">
        <v>4824</v>
      </c>
      <c r="T117" s="430"/>
      <c r="U117" s="26" t="s">
        <v>5402</v>
      </c>
    </row>
    <row r="118">
      <c r="A118" s="430" t="s">
        <v>2287</v>
      </c>
      <c r="B118" s="430" t="s">
        <v>23</v>
      </c>
      <c r="C118" s="430" t="s">
        <v>299</v>
      </c>
      <c r="D118" s="430"/>
      <c r="E118" s="430" t="s">
        <v>2288</v>
      </c>
      <c r="F118" s="430" t="s">
        <v>2276</v>
      </c>
      <c r="G118" s="431" t="s">
        <v>5573</v>
      </c>
      <c r="H118" s="430" t="s">
        <v>2291</v>
      </c>
      <c r="I118" s="430" t="s">
        <v>2289</v>
      </c>
      <c r="J118" s="430" t="s">
        <v>2290</v>
      </c>
      <c r="K118" s="430"/>
      <c r="L118" s="430"/>
      <c r="M118" s="430" t="s">
        <v>2292</v>
      </c>
      <c r="N118" s="431" t="s">
        <v>4824</v>
      </c>
      <c r="O118" s="291"/>
      <c r="P118" s="291"/>
      <c r="Q118" s="431" t="s">
        <v>4824</v>
      </c>
      <c r="R118" s="430"/>
      <c r="S118" s="431" t="s">
        <v>4824</v>
      </c>
      <c r="T118" s="430"/>
      <c r="U118" s="26" t="s">
        <v>5402</v>
      </c>
    </row>
    <row r="119">
      <c r="A119" s="430" t="s">
        <v>2293</v>
      </c>
      <c r="B119" s="430" t="s">
        <v>163</v>
      </c>
      <c r="C119" s="430" t="s">
        <v>144</v>
      </c>
      <c r="D119" s="430"/>
      <c r="E119" s="430" t="s">
        <v>2294</v>
      </c>
      <c r="F119" s="430" t="s">
        <v>2276</v>
      </c>
      <c r="G119" s="431" t="s">
        <v>5573</v>
      </c>
      <c r="H119" s="430" t="s">
        <v>2297</v>
      </c>
      <c r="I119" s="430" t="s">
        <v>2295</v>
      </c>
      <c r="J119" s="430" t="s">
        <v>2296</v>
      </c>
      <c r="K119" s="430"/>
      <c r="L119" s="430"/>
      <c r="M119" s="430" t="s">
        <v>2298</v>
      </c>
      <c r="N119" s="431" t="s">
        <v>4824</v>
      </c>
      <c r="O119" s="291"/>
      <c r="P119" s="291"/>
      <c r="Q119" s="431" t="s">
        <v>4824</v>
      </c>
      <c r="R119" s="430"/>
      <c r="S119" s="431" t="s">
        <v>4824</v>
      </c>
      <c r="T119" s="430"/>
      <c r="U119" s="26" t="s">
        <v>5402</v>
      </c>
    </row>
    <row r="120">
      <c r="A120" s="430" t="s">
        <v>2299</v>
      </c>
      <c r="B120" s="430" t="s">
        <v>30</v>
      </c>
      <c r="C120" s="430" t="s">
        <v>50</v>
      </c>
      <c r="D120" s="430"/>
      <c r="E120" s="430" t="s">
        <v>2301</v>
      </c>
      <c r="F120" s="430" t="s">
        <v>2276</v>
      </c>
      <c r="G120" s="431" t="s">
        <v>5574</v>
      </c>
      <c r="H120" s="430" t="s">
        <v>2304</v>
      </c>
      <c r="I120" s="430" t="s">
        <v>2302</v>
      </c>
      <c r="J120" s="430" t="s">
        <v>2303</v>
      </c>
      <c r="K120" s="430"/>
      <c r="L120" s="430"/>
      <c r="M120" s="430" t="s">
        <v>2305</v>
      </c>
      <c r="N120" s="431" t="s">
        <v>4824</v>
      </c>
      <c r="O120" s="291"/>
      <c r="P120" s="291"/>
      <c r="Q120" s="431" t="s">
        <v>4824</v>
      </c>
      <c r="R120" s="430"/>
      <c r="S120" s="431" t="s">
        <v>4824</v>
      </c>
      <c r="T120" s="430"/>
      <c r="U120" s="26" t="s">
        <v>5402</v>
      </c>
    </row>
    <row r="121">
      <c r="A121" s="430" t="s">
        <v>2306</v>
      </c>
      <c r="B121" s="430" t="s">
        <v>30</v>
      </c>
      <c r="C121" s="430" t="s">
        <v>1018</v>
      </c>
      <c r="D121" s="430"/>
      <c r="E121" s="430" t="s">
        <v>2307</v>
      </c>
      <c r="F121" s="430" t="s">
        <v>2276</v>
      </c>
      <c r="G121" s="431" t="s">
        <v>5575</v>
      </c>
      <c r="H121" s="430" t="s">
        <v>2310</v>
      </c>
      <c r="I121" s="430" t="s">
        <v>2308</v>
      </c>
      <c r="J121" s="430" t="s">
        <v>2309</v>
      </c>
      <c r="K121" s="430"/>
      <c r="L121" s="430"/>
      <c r="M121" s="430" t="s">
        <v>2311</v>
      </c>
      <c r="N121" s="431" t="s">
        <v>4824</v>
      </c>
      <c r="O121" s="291"/>
      <c r="P121" s="291"/>
      <c r="Q121" s="431" t="s">
        <v>4824</v>
      </c>
      <c r="R121" s="430"/>
      <c r="S121" s="431" t="s">
        <v>4824</v>
      </c>
      <c r="T121" s="430"/>
      <c r="U121" s="26" t="s">
        <v>5402</v>
      </c>
    </row>
    <row r="122">
      <c r="A122" s="430" t="s">
        <v>2312</v>
      </c>
      <c r="B122" s="430" t="s">
        <v>371</v>
      </c>
      <c r="C122" s="430" t="s">
        <v>227</v>
      </c>
      <c r="D122" s="431" t="s">
        <v>5484</v>
      </c>
      <c r="E122" s="430" t="s">
        <v>2313</v>
      </c>
      <c r="F122" s="430" t="s">
        <v>2276</v>
      </c>
      <c r="G122" s="431" t="s">
        <v>5573</v>
      </c>
      <c r="H122" s="430" t="s">
        <v>2316</v>
      </c>
      <c r="I122" s="430" t="s">
        <v>2314</v>
      </c>
      <c r="J122" s="430" t="s">
        <v>2315</v>
      </c>
      <c r="K122" s="430"/>
      <c r="L122" s="430"/>
      <c r="M122" s="430" t="s">
        <v>2317</v>
      </c>
      <c r="N122" s="431" t="s">
        <v>4824</v>
      </c>
      <c r="O122" s="291"/>
      <c r="P122" s="291"/>
      <c r="Q122" s="431" t="s">
        <v>4824</v>
      </c>
      <c r="R122" s="430"/>
      <c r="S122" s="431" t="s">
        <v>4824</v>
      </c>
      <c r="T122" s="430"/>
      <c r="U122" s="241" t="s">
        <v>5402</v>
      </c>
    </row>
    <row r="123">
      <c r="A123" s="430" t="s">
        <v>2318</v>
      </c>
      <c r="B123" s="430" t="s">
        <v>177</v>
      </c>
      <c r="C123" s="430" t="s">
        <v>50</v>
      </c>
      <c r="D123" s="430"/>
      <c r="E123" s="430" t="s">
        <v>2319</v>
      </c>
      <c r="F123" s="430" t="s">
        <v>2276</v>
      </c>
      <c r="G123" s="431" t="s">
        <v>5573</v>
      </c>
      <c r="H123" s="430" t="s">
        <v>2322</v>
      </c>
      <c r="I123" s="430" t="s">
        <v>2320</v>
      </c>
      <c r="J123" s="430" t="s">
        <v>2321</v>
      </c>
      <c r="K123" s="430"/>
      <c r="L123" s="430"/>
      <c r="M123" s="430" t="s">
        <v>2323</v>
      </c>
      <c r="N123" s="431" t="s">
        <v>4824</v>
      </c>
      <c r="O123" s="291"/>
      <c r="P123" s="291"/>
      <c r="Q123" s="431" t="s">
        <v>4824</v>
      </c>
      <c r="R123" s="430"/>
      <c r="S123" s="431" t="s">
        <v>4824</v>
      </c>
      <c r="T123" s="430"/>
      <c r="U123" s="241" t="s">
        <v>5402</v>
      </c>
    </row>
    <row r="124">
      <c r="A124" s="433" t="s">
        <v>2324</v>
      </c>
      <c r="B124" s="433" t="s">
        <v>23</v>
      </c>
      <c r="C124" s="433" t="s">
        <v>2325</v>
      </c>
      <c r="D124" s="433"/>
      <c r="E124" s="433" t="s">
        <v>2326</v>
      </c>
      <c r="F124" s="433" t="s">
        <v>2276</v>
      </c>
      <c r="G124" s="434" t="s">
        <v>5573</v>
      </c>
      <c r="H124" s="433" t="s">
        <v>2328</v>
      </c>
      <c r="I124" s="433" t="s">
        <v>2327</v>
      </c>
      <c r="J124" s="433"/>
      <c r="K124" s="433"/>
      <c r="L124" s="434" t="s">
        <v>4908</v>
      </c>
      <c r="M124" s="433" t="s">
        <v>2329</v>
      </c>
      <c r="N124" s="434" t="s">
        <v>4830</v>
      </c>
      <c r="O124" s="435">
        <v>7965205.0</v>
      </c>
      <c r="P124" s="292"/>
      <c r="Q124" s="434" t="s">
        <v>4824</v>
      </c>
      <c r="R124" s="433"/>
      <c r="S124" s="434" t="s">
        <v>4824</v>
      </c>
      <c r="T124" s="433"/>
      <c r="U124" s="26" t="s">
        <v>5410</v>
      </c>
    </row>
    <row r="125">
      <c r="A125" s="430" t="s">
        <v>2330</v>
      </c>
      <c r="B125" s="430" t="s">
        <v>78</v>
      </c>
      <c r="C125" s="430" t="s">
        <v>401</v>
      </c>
      <c r="D125" s="430" t="s">
        <v>5446</v>
      </c>
      <c r="E125" s="430" t="s">
        <v>2331</v>
      </c>
      <c r="F125" s="430" t="s">
        <v>2276</v>
      </c>
      <c r="G125" s="431" t="s">
        <v>5573</v>
      </c>
      <c r="H125" s="430" t="s">
        <v>2334</v>
      </c>
      <c r="I125" s="430" t="s">
        <v>2332</v>
      </c>
      <c r="J125" s="430" t="s">
        <v>2333</v>
      </c>
      <c r="K125" s="430"/>
      <c r="L125" s="431" t="s">
        <v>4908</v>
      </c>
      <c r="M125" s="430" t="s">
        <v>2335</v>
      </c>
      <c r="N125" s="431" t="s">
        <v>4824</v>
      </c>
      <c r="O125" s="432">
        <v>4287320.0</v>
      </c>
      <c r="P125" s="291"/>
      <c r="Q125" s="431" t="s">
        <v>4824</v>
      </c>
      <c r="R125" s="430"/>
      <c r="S125" s="431" t="s">
        <v>4824</v>
      </c>
      <c r="T125" s="430"/>
      <c r="U125" s="241" t="s">
        <v>5402</v>
      </c>
    </row>
    <row r="126">
      <c r="A126" s="430" t="s">
        <v>2336</v>
      </c>
      <c r="B126" s="430" t="s">
        <v>30</v>
      </c>
      <c r="C126" s="430" t="s">
        <v>615</v>
      </c>
      <c r="D126" s="430" t="s">
        <v>5551</v>
      </c>
      <c r="E126" s="430" t="s">
        <v>2338</v>
      </c>
      <c r="F126" s="430" t="s">
        <v>2276</v>
      </c>
      <c r="G126" s="431" t="s">
        <v>5573</v>
      </c>
      <c r="H126" s="430" t="s">
        <v>2341</v>
      </c>
      <c r="I126" s="430" t="s">
        <v>2339</v>
      </c>
      <c r="J126" s="430" t="s">
        <v>2340</v>
      </c>
      <c r="K126" s="430" t="s">
        <v>2337</v>
      </c>
      <c r="L126" s="430"/>
      <c r="M126" s="430" t="s">
        <v>2342</v>
      </c>
      <c r="N126" s="431" t="s">
        <v>4824</v>
      </c>
      <c r="O126" s="291"/>
      <c r="P126" s="291"/>
      <c r="Q126" s="431" t="s">
        <v>4824</v>
      </c>
      <c r="R126" s="430"/>
      <c r="S126" s="431" t="s">
        <v>4824</v>
      </c>
      <c r="T126" s="430"/>
      <c r="U126" s="241" t="s">
        <v>5402</v>
      </c>
    </row>
    <row r="127">
      <c r="A127" s="430" t="s">
        <v>2343</v>
      </c>
      <c r="B127" s="430" t="s">
        <v>358</v>
      </c>
      <c r="C127" s="430" t="s">
        <v>170</v>
      </c>
      <c r="D127" s="430"/>
      <c r="E127" s="430" t="s">
        <v>2344</v>
      </c>
      <c r="F127" s="430" t="s">
        <v>2276</v>
      </c>
      <c r="G127" s="431" t="s">
        <v>5576</v>
      </c>
      <c r="H127" s="430"/>
      <c r="I127" s="430" t="s">
        <v>2345</v>
      </c>
      <c r="J127" s="430" t="s">
        <v>2346</v>
      </c>
      <c r="K127" s="430"/>
      <c r="L127" s="430"/>
      <c r="M127" s="430" t="s">
        <v>2347</v>
      </c>
      <c r="N127" s="431" t="s">
        <v>4824</v>
      </c>
      <c r="O127" s="291"/>
      <c r="P127" s="291"/>
      <c r="Q127" s="431" t="s">
        <v>4824</v>
      </c>
      <c r="R127" s="430"/>
      <c r="S127" s="431" t="s">
        <v>4824</v>
      </c>
      <c r="T127" s="430"/>
      <c r="U127" s="241" t="s">
        <v>5402</v>
      </c>
    </row>
    <row r="128">
      <c r="A128" s="430" t="s">
        <v>2348</v>
      </c>
      <c r="B128" s="430" t="s">
        <v>107</v>
      </c>
      <c r="C128" s="430" t="s">
        <v>2349</v>
      </c>
      <c r="D128" s="430"/>
      <c r="E128" s="430" t="s">
        <v>2350</v>
      </c>
      <c r="F128" s="430" t="s">
        <v>2276</v>
      </c>
      <c r="G128" s="431" t="s">
        <v>5577</v>
      </c>
      <c r="H128" s="430" t="s">
        <v>2352</v>
      </c>
      <c r="I128" s="430" t="s">
        <v>2351</v>
      </c>
      <c r="J128" s="430"/>
      <c r="K128" s="430"/>
      <c r="L128" s="430"/>
      <c r="M128" s="430" t="s">
        <v>2353</v>
      </c>
      <c r="N128" s="431" t="s">
        <v>4824</v>
      </c>
      <c r="O128" s="291"/>
      <c r="P128" s="291"/>
      <c r="Q128" s="431" t="s">
        <v>4824</v>
      </c>
      <c r="R128" s="430"/>
      <c r="S128" s="431" t="s">
        <v>4824</v>
      </c>
      <c r="T128" s="430"/>
      <c r="U128" s="241" t="s">
        <v>5402</v>
      </c>
    </row>
    <row r="129">
      <c r="A129" s="430" t="s">
        <v>2354</v>
      </c>
      <c r="B129" s="430" t="s">
        <v>177</v>
      </c>
      <c r="C129" s="430" t="s">
        <v>2355</v>
      </c>
      <c r="D129" s="430"/>
      <c r="E129" s="430" t="s">
        <v>2357</v>
      </c>
      <c r="F129" s="430" t="s">
        <v>2276</v>
      </c>
      <c r="G129" s="431" t="s">
        <v>5573</v>
      </c>
      <c r="H129" s="430" t="s">
        <v>2360</v>
      </c>
      <c r="I129" s="430" t="s">
        <v>2358</v>
      </c>
      <c r="J129" s="430" t="s">
        <v>2359</v>
      </c>
      <c r="K129" s="430" t="s">
        <v>2356</v>
      </c>
      <c r="L129" s="430"/>
      <c r="M129" s="430" t="s">
        <v>2361</v>
      </c>
      <c r="N129" s="431" t="s">
        <v>4824</v>
      </c>
      <c r="O129" s="291"/>
      <c r="P129" s="291"/>
      <c r="Q129" s="431" t="s">
        <v>4824</v>
      </c>
      <c r="R129" s="430"/>
      <c r="S129" s="431" t="s">
        <v>4824</v>
      </c>
      <c r="T129" s="430"/>
      <c r="U129" s="241" t="s">
        <v>5402</v>
      </c>
    </row>
    <row r="130">
      <c r="A130" s="430" t="s">
        <v>2362</v>
      </c>
      <c r="B130" s="430" t="s">
        <v>358</v>
      </c>
      <c r="C130" s="430" t="s">
        <v>2363</v>
      </c>
      <c r="D130" s="430"/>
      <c r="E130" s="430" t="s">
        <v>2364</v>
      </c>
      <c r="F130" s="430" t="s">
        <v>2276</v>
      </c>
      <c r="G130" s="431" t="s">
        <v>5573</v>
      </c>
      <c r="H130" s="430" t="s">
        <v>2366</v>
      </c>
      <c r="I130" s="430" t="s">
        <v>2365</v>
      </c>
      <c r="J130" s="430"/>
      <c r="K130" s="430"/>
      <c r="L130" s="430"/>
      <c r="M130" s="430" t="s">
        <v>2367</v>
      </c>
      <c r="N130" s="431" t="s">
        <v>4824</v>
      </c>
      <c r="O130" s="291"/>
      <c r="P130" s="291"/>
      <c r="Q130" s="431" t="s">
        <v>4824</v>
      </c>
      <c r="R130" s="430"/>
      <c r="S130" s="431" t="s">
        <v>4824</v>
      </c>
      <c r="T130" s="430"/>
      <c r="U130" s="241" t="s">
        <v>5402</v>
      </c>
    </row>
    <row r="131">
      <c r="A131" s="430" t="s">
        <v>2368</v>
      </c>
      <c r="B131" s="430" t="s">
        <v>107</v>
      </c>
      <c r="C131" s="430" t="s">
        <v>2369</v>
      </c>
      <c r="D131" s="430"/>
      <c r="E131" s="430" t="s">
        <v>2370</v>
      </c>
      <c r="F131" s="430" t="s">
        <v>2276</v>
      </c>
      <c r="G131" s="431" t="s">
        <v>5573</v>
      </c>
      <c r="H131" s="430" t="s">
        <v>2373</v>
      </c>
      <c r="I131" s="430" t="s">
        <v>2371</v>
      </c>
      <c r="J131" s="430" t="s">
        <v>2372</v>
      </c>
      <c r="K131" s="430"/>
      <c r="L131" s="430"/>
      <c r="M131" s="430" t="s">
        <v>2374</v>
      </c>
      <c r="N131" s="431" t="s">
        <v>4824</v>
      </c>
      <c r="O131" s="291"/>
      <c r="P131" s="291"/>
      <c r="Q131" s="431" t="s">
        <v>4824</v>
      </c>
      <c r="R131" s="430"/>
      <c r="S131" s="431" t="s">
        <v>4824</v>
      </c>
      <c r="T131" s="430"/>
      <c r="U131" s="241" t="s">
        <v>5402</v>
      </c>
    </row>
    <row r="132">
      <c r="A132" s="430" t="s">
        <v>2375</v>
      </c>
      <c r="B132" s="430" t="s">
        <v>177</v>
      </c>
      <c r="C132" s="430" t="s">
        <v>1843</v>
      </c>
      <c r="D132" s="430"/>
      <c r="E132" s="430" t="s">
        <v>2376</v>
      </c>
      <c r="F132" s="430" t="s">
        <v>2276</v>
      </c>
      <c r="G132" s="431" t="s">
        <v>5578</v>
      </c>
      <c r="H132" s="430" t="s">
        <v>2379</v>
      </c>
      <c r="I132" s="430" t="s">
        <v>2377</v>
      </c>
      <c r="J132" s="430" t="s">
        <v>2378</v>
      </c>
      <c r="K132" s="430"/>
      <c r="L132" s="430"/>
      <c r="M132" s="430" t="s">
        <v>2380</v>
      </c>
      <c r="N132" s="431" t="s">
        <v>4824</v>
      </c>
      <c r="O132" s="291"/>
      <c r="P132" s="291"/>
      <c r="Q132" s="431" t="s">
        <v>4824</v>
      </c>
      <c r="R132" s="430"/>
      <c r="S132" s="431" t="s">
        <v>4824</v>
      </c>
      <c r="T132" s="430"/>
      <c r="U132" s="241" t="s">
        <v>5402</v>
      </c>
    </row>
    <row r="133">
      <c r="A133" s="433" t="s">
        <v>2381</v>
      </c>
      <c r="B133" s="433" t="s">
        <v>107</v>
      </c>
      <c r="C133" s="433" t="s">
        <v>16</v>
      </c>
      <c r="D133" s="445" t="s">
        <v>5579</v>
      </c>
      <c r="E133" s="433" t="s">
        <v>2382</v>
      </c>
      <c r="F133" s="433" t="s">
        <v>2276</v>
      </c>
      <c r="G133" s="434" t="s">
        <v>5573</v>
      </c>
      <c r="H133" s="433" t="s">
        <v>2384</v>
      </c>
      <c r="I133" s="433" t="s">
        <v>2383</v>
      </c>
      <c r="J133" s="433"/>
      <c r="K133" s="433"/>
      <c r="L133" s="433"/>
      <c r="M133" s="433" t="s">
        <v>2385</v>
      </c>
      <c r="N133" s="434" t="s">
        <v>4830</v>
      </c>
      <c r="O133" s="435">
        <v>6121116.0</v>
      </c>
      <c r="P133" s="293"/>
      <c r="Q133" s="434" t="s">
        <v>4830</v>
      </c>
      <c r="R133" s="434" t="s">
        <v>5580</v>
      </c>
      <c r="S133" s="434" t="s">
        <v>4824</v>
      </c>
      <c r="T133" s="433"/>
      <c r="U133" s="26" t="s">
        <v>5410</v>
      </c>
    </row>
    <row r="134">
      <c r="A134" s="430" t="s">
        <v>2386</v>
      </c>
      <c r="B134" s="430" t="s">
        <v>107</v>
      </c>
      <c r="C134" s="430" t="s">
        <v>50</v>
      </c>
      <c r="D134" s="430" t="s">
        <v>5497</v>
      </c>
      <c r="E134" s="430" t="s">
        <v>2388</v>
      </c>
      <c r="F134" s="430" t="s">
        <v>2276</v>
      </c>
      <c r="G134" s="431" t="s">
        <v>5581</v>
      </c>
      <c r="H134" s="430" t="s">
        <v>2391</v>
      </c>
      <c r="I134" s="430" t="s">
        <v>2389</v>
      </c>
      <c r="J134" s="430" t="s">
        <v>2390</v>
      </c>
      <c r="K134" s="430" t="s">
        <v>2387</v>
      </c>
      <c r="L134" s="430"/>
      <c r="M134" s="430" t="s">
        <v>2392</v>
      </c>
      <c r="N134" s="431" t="s">
        <v>4824</v>
      </c>
      <c r="O134" s="291"/>
      <c r="P134" s="291"/>
      <c r="Q134" s="431" t="s">
        <v>4824</v>
      </c>
      <c r="R134" s="430"/>
      <c r="S134" s="431" t="s">
        <v>4824</v>
      </c>
      <c r="T134" s="430"/>
      <c r="U134" s="26" t="s">
        <v>5402</v>
      </c>
    </row>
    <row r="135">
      <c r="A135" s="430" t="s">
        <v>2393</v>
      </c>
      <c r="B135" s="430" t="s">
        <v>177</v>
      </c>
      <c r="C135" s="430" t="s">
        <v>50</v>
      </c>
      <c r="D135" s="430" t="s">
        <v>5523</v>
      </c>
      <c r="E135" s="430" t="s">
        <v>2394</v>
      </c>
      <c r="F135" s="430" t="s">
        <v>2276</v>
      </c>
      <c r="G135" s="431" t="s">
        <v>5582</v>
      </c>
      <c r="H135" s="430" t="s">
        <v>2396</v>
      </c>
      <c r="I135" s="430" t="s">
        <v>2395</v>
      </c>
      <c r="J135" s="430"/>
      <c r="K135" s="430"/>
      <c r="L135" s="430"/>
      <c r="M135" s="430" t="s">
        <v>2397</v>
      </c>
      <c r="N135" s="431" t="s">
        <v>4824</v>
      </c>
      <c r="O135" s="291"/>
      <c r="P135" s="291"/>
      <c r="Q135" s="431" t="s">
        <v>4824</v>
      </c>
      <c r="R135" s="430"/>
      <c r="S135" s="431" t="s">
        <v>4824</v>
      </c>
      <c r="T135" s="430"/>
      <c r="U135" s="26" t="s">
        <v>5402</v>
      </c>
    </row>
    <row r="136">
      <c r="A136" s="430" t="s">
        <v>2398</v>
      </c>
      <c r="B136" s="430" t="s">
        <v>371</v>
      </c>
      <c r="C136" s="430" t="s">
        <v>50</v>
      </c>
      <c r="D136" s="430"/>
      <c r="E136" s="430" t="s">
        <v>2399</v>
      </c>
      <c r="F136" s="430" t="s">
        <v>2276</v>
      </c>
      <c r="G136" s="431" t="s">
        <v>5583</v>
      </c>
      <c r="H136" s="430" t="s">
        <v>2401</v>
      </c>
      <c r="I136" s="430" t="s">
        <v>2400</v>
      </c>
      <c r="J136" s="430"/>
      <c r="K136" s="430"/>
      <c r="L136" s="430"/>
      <c r="M136" s="430" t="s">
        <v>2402</v>
      </c>
      <c r="N136" s="431" t="s">
        <v>4824</v>
      </c>
      <c r="O136" s="291"/>
      <c r="P136" s="291"/>
      <c r="Q136" s="431" t="s">
        <v>4824</v>
      </c>
      <c r="R136" s="430"/>
      <c r="S136" s="431" t="s">
        <v>4824</v>
      </c>
      <c r="T136" s="430"/>
      <c r="U136" s="26" t="s">
        <v>5402</v>
      </c>
    </row>
    <row r="137">
      <c r="A137" s="430" t="s">
        <v>2403</v>
      </c>
      <c r="B137" s="430" t="s">
        <v>177</v>
      </c>
      <c r="C137" s="430" t="s">
        <v>50</v>
      </c>
      <c r="D137" s="430"/>
      <c r="E137" s="430" t="s">
        <v>2404</v>
      </c>
      <c r="F137" s="430" t="s">
        <v>2276</v>
      </c>
      <c r="G137" s="431" t="s">
        <v>5570</v>
      </c>
      <c r="H137" s="430" t="s">
        <v>2407</v>
      </c>
      <c r="I137" s="430" t="s">
        <v>2405</v>
      </c>
      <c r="J137" s="430" t="s">
        <v>2406</v>
      </c>
      <c r="K137" s="430"/>
      <c r="L137" s="430"/>
      <c r="M137" s="430" t="s">
        <v>2408</v>
      </c>
      <c r="N137" s="431" t="s">
        <v>4824</v>
      </c>
      <c r="O137" s="291"/>
      <c r="P137" s="291"/>
      <c r="Q137" s="431" t="s">
        <v>4824</v>
      </c>
      <c r="R137" s="430"/>
      <c r="S137" s="431" t="s">
        <v>4824</v>
      </c>
      <c r="T137" s="430"/>
      <c r="U137" s="26" t="s">
        <v>5402</v>
      </c>
    </row>
    <row r="138">
      <c r="A138" s="446"/>
      <c r="B138" s="446"/>
      <c r="C138" s="446"/>
      <c r="D138" s="446"/>
      <c r="E138" s="446"/>
      <c r="F138" s="446"/>
      <c r="G138" s="446"/>
      <c r="H138" s="446"/>
      <c r="I138" s="446"/>
      <c r="J138" s="446"/>
      <c r="K138" s="446"/>
      <c r="L138" s="446"/>
      <c r="M138" s="446"/>
      <c r="N138" s="446"/>
      <c r="O138" s="131"/>
      <c r="P138" s="131"/>
      <c r="Q138" s="446"/>
      <c r="R138" s="446"/>
      <c r="S138" s="446"/>
      <c r="T138" s="446"/>
    </row>
    <row r="139">
      <c r="A139" s="447"/>
      <c r="B139" s="447"/>
      <c r="C139" s="447"/>
      <c r="D139" s="447"/>
      <c r="E139" s="447"/>
      <c r="F139" s="447"/>
      <c r="G139" s="447"/>
      <c r="H139" s="447"/>
      <c r="I139" s="447"/>
      <c r="J139" s="447"/>
      <c r="K139" s="447"/>
      <c r="L139" s="447"/>
      <c r="M139" s="447"/>
      <c r="N139" s="447"/>
      <c r="O139" s="448"/>
      <c r="P139" s="448"/>
      <c r="Q139" s="447"/>
      <c r="R139" s="447"/>
      <c r="S139" s="447"/>
      <c r="T139" s="447"/>
      <c r="U139" s="449"/>
      <c r="V139" s="449"/>
      <c r="W139" s="449"/>
      <c r="X139" s="449"/>
      <c r="Y139" s="449"/>
      <c r="Z139" s="449"/>
      <c r="AA139" s="449"/>
    </row>
    <row r="140">
      <c r="A140" s="285" t="s">
        <v>5584</v>
      </c>
      <c r="B140" s="285" t="s">
        <v>5585</v>
      </c>
      <c r="C140" s="285" t="s">
        <v>5586</v>
      </c>
      <c r="D140" s="450" t="s">
        <v>5497</v>
      </c>
      <c r="E140" s="451" t="s">
        <v>5587</v>
      </c>
      <c r="F140" s="285" t="s">
        <v>1649</v>
      </c>
      <c r="G140" s="451" t="s">
        <v>5588</v>
      </c>
      <c r="H140" s="285"/>
      <c r="I140" s="285" t="s">
        <v>5589</v>
      </c>
      <c r="J140" s="451" t="s">
        <v>5590</v>
      </c>
      <c r="K140" s="285"/>
      <c r="L140" s="285" t="s">
        <v>5018</v>
      </c>
      <c r="M140" s="452" t="s">
        <v>5591</v>
      </c>
      <c r="N140" s="285" t="s">
        <v>4830</v>
      </c>
      <c r="O140" s="146"/>
      <c r="P140" s="146"/>
      <c r="Q140" s="285" t="s">
        <v>4824</v>
      </c>
      <c r="R140" s="285"/>
      <c r="S140" s="285" t="s">
        <v>4824</v>
      </c>
      <c r="T140" s="285"/>
      <c r="U140" s="150" t="s">
        <v>5402</v>
      </c>
      <c r="W140" s="44"/>
      <c r="X140" s="44"/>
      <c r="Y140" s="44"/>
      <c r="Z140" s="44"/>
      <c r="AA140" s="44"/>
      <c r="AB140" s="44"/>
    </row>
    <row r="141">
      <c r="A141" s="285" t="s">
        <v>5592</v>
      </c>
      <c r="B141" s="285" t="s">
        <v>5585</v>
      </c>
      <c r="C141" s="285" t="s">
        <v>5593</v>
      </c>
      <c r="D141" s="450" t="s">
        <v>5594</v>
      </c>
      <c r="E141" s="451" t="s">
        <v>5595</v>
      </c>
      <c r="F141" s="285" t="s">
        <v>1649</v>
      </c>
      <c r="G141" s="285" t="s">
        <v>5596</v>
      </c>
      <c r="H141" s="453" t="s">
        <v>5597</v>
      </c>
      <c r="I141" s="285" t="s">
        <v>5598</v>
      </c>
      <c r="J141" s="285"/>
      <c r="K141" s="285"/>
      <c r="L141" s="285" t="s">
        <v>5075</v>
      </c>
      <c r="M141" s="452" t="s">
        <v>5599</v>
      </c>
      <c r="N141" s="285" t="s">
        <v>4830</v>
      </c>
      <c r="O141" s="454">
        <v>1.5977778E7</v>
      </c>
      <c r="P141" s="146"/>
      <c r="Q141" s="285" t="s">
        <v>4824</v>
      </c>
      <c r="R141" s="285"/>
      <c r="S141" s="285" t="s">
        <v>4824</v>
      </c>
      <c r="T141" s="285"/>
      <c r="U141" s="150" t="s">
        <v>5410</v>
      </c>
      <c r="W141" s="44"/>
      <c r="X141" s="44"/>
      <c r="Y141" s="44"/>
      <c r="Z141" s="44"/>
      <c r="AA141" s="44"/>
      <c r="AB141" s="44"/>
    </row>
    <row r="142">
      <c r="A142" s="285" t="s">
        <v>5600</v>
      </c>
      <c r="B142" s="285" t="s">
        <v>15</v>
      </c>
      <c r="C142" s="285" t="s">
        <v>5601</v>
      </c>
      <c r="D142" s="450" t="s">
        <v>5523</v>
      </c>
      <c r="E142" s="451" t="s">
        <v>5602</v>
      </c>
      <c r="F142" s="285" t="s">
        <v>1649</v>
      </c>
      <c r="G142" s="285" t="s">
        <v>5603</v>
      </c>
      <c r="H142" s="285" t="s">
        <v>5604</v>
      </c>
      <c r="I142" s="285" t="s">
        <v>5605</v>
      </c>
      <c r="J142" s="285" t="s">
        <v>5606</v>
      </c>
      <c r="K142" s="285"/>
      <c r="L142" s="285" t="s">
        <v>5075</v>
      </c>
      <c r="M142" s="452" t="s">
        <v>5607</v>
      </c>
      <c r="N142" s="285" t="s">
        <v>4830</v>
      </c>
      <c r="O142" s="146"/>
      <c r="P142" s="146"/>
      <c r="Q142" s="285" t="s">
        <v>4824</v>
      </c>
      <c r="R142" s="285"/>
      <c r="S142" s="285" t="s">
        <v>4824</v>
      </c>
      <c r="T142" s="285"/>
      <c r="U142" s="150" t="s">
        <v>5402</v>
      </c>
      <c r="W142" s="44"/>
      <c r="X142" s="44"/>
      <c r="Y142" s="44"/>
      <c r="Z142" s="44"/>
      <c r="AA142" s="44"/>
      <c r="AB142" s="44"/>
    </row>
    <row r="143">
      <c r="A143" s="285" t="s">
        <v>5608</v>
      </c>
      <c r="B143" s="285" t="s">
        <v>5609</v>
      </c>
      <c r="C143" s="285" t="s">
        <v>5593</v>
      </c>
      <c r="D143" s="450" t="s">
        <v>5610</v>
      </c>
      <c r="E143" s="285" t="s">
        <v>5611</v>
      </c>
      <c r="F143" s="285" t="s">
        <v>1649</v>
      </c>
      <c r="G143" s="451" t="s">
        <v>5612</v>
      </c>
      <c r="H143" s="285"/>
      <c r="I143" s="285" t="s">
        <v>5613</v>
      </c>
      <c r="J143" s="285"/>
      <c r="K143" s="285"/>
      <c r="L143" s="285" t="s">
        <v>5075</v>
      </c>
      <c r="M143" s="452" t="s">
        <v>5614</v>
      </c>
      <c r="N143" s="285" t="s">
        <v>4830</v>
      </c>
      <c r="O143" s="454">
        <v>2454953.0</v>
      </c>
      <c r="P143" s="146"/>
      <c r="Q143" s="285" t="s">
        <v>4824</v>
      </c>
      <c r="R143" s="285"/>
      <c r="S143" s="285" t="s">
        <v>4824</v>
      </c>
      <c r="T143" s="285"/>
      <c r="U143" s="150" t="s">
        <v>5402</v>
      </c>
      <c r="W143" s="44"/>
      <c r="X143" s="44"/>
      <c r="Y143" s="44"/>
      <c r="Z143" s="44"/>
      <c r="AA143" s="44"/>
      <c r="AB143" s="44"/>
    </row>
    <row r="144">
      <c r="A144" s="285" t="s">
        <v>5615</v>
      </c>
      <c r="B144" s="285" t="s">
        <v>5616</v>
      </c>
      <c r="C144" s="285" t="s">
        <v>5617</v>
      </c>
      <c r="D144" s="450" t="s">
        <v>5618</v>
      </c>
      <c r="E144" s="285" t="s">
        <v>5619</v>
      </c>
      <c r="F144" s="285" t="s">
        <v>1649</v>
      </c>
      <c r="G144" s="285" t="s">
        <v>5620</v>
      </c>
      <c r="H144" s="285" t="s">
        <v>5621</v>
      </c>
      <c r="I144" s="285" t="s">
        <v>5622</v>
      </c>
      <c r="J144" s="451" t="s">
        <v>5623</v>
      </c>
      <c r="K144" s="285"/>
      <c r="L144" s="285" t="s">
        <v>5075</v>
      </c>
      <c r="M144" s="452" t="s">
        <v>5624</v>
      </c>
      <c r="N144" s="285" t="s">
        <v>4830</v>
      </c>
      <c r="O144" s="454">
        <v>484228.0</v>
      </c>
      <c r="P144" s="146"/>
      <c r="Q144" s="285" t="s">
        <v>4824</v>
      </c>
      <c r="R144" s="285"/>
      <c r="S144" s="285" t="s">
        <v>4824</v>
      </c>
      <c r="T144" s="285"/>
      <c r="U144" s="150" t="s">
        <v>5410</v>
      </c>
      <c r="W144" s="44"/>
      <c r="X144" s="44"/>
      <c r="Y144" s="44"/>
      <c r="Z144" s="44"/>
      <c r="AA144" s="44"/>
      <c r="AB144" s="44"/>
    </row>
    <row r="145">
      <c r="A145" s="285" t="s">
        <v>5625</v>
      </c>
      <c r="B145" s="285" t="s">
        <v>5626</v>
      </c>
      <c r="C145" s="285" t="s">
        <v>5593</v>
      </c>
      <c r="D145" s="450" t="s">
        <v>5482</v>
      </c>
      <c r="E145" s="285" t="s">
        <v>5627</v>
      </c>
      <c r="F145" s="285" t="s">
        <v>1649</v>
      </c>
      <c r="G145" s="285" t="s">
        <v>5628</v>
      </c>
      <c r="H145" s="285" t="s">
        <v>5629</v>
      </c>
      <c r="I145" s="285" t="s">
        <v>5630</v>
      </c>
      <c r="J145" s="285" t="s">
        <v>5631</v>
      </c>
      <c r="K145" s="285"/>
      <c r="L145" s="285" t="s">
        <v>5464</v>
      </c>
      <c r="M145" s="455" t="s">
        <v>5632</v>
      </c>
      <c r="N145" s="285" t="s">
        <v>4830</v>
      </c>
      <c r="O145" s="454">
        <v>1.0798058E7</v>
      </c>
      <c r="P145" s="146"/>
      <c r="Q145" s="285" t="s">
        <v>4824</v>
      </c>
      <c r="R145" s="285"/>
      <c r="S145" s="285" t="s">
        <v>4830</v>
      </c>
      <c r="T145" s="285" t="s">
        <v>5633</v>
      </c>
      <c r="U145" s="150" t="s">
        <v>5410</v>
      </c>
      <c r="W145" s="44"/>
      <c r="X145" s="44"/>
      <c r="Y145" s="44"/>
      <c r="Z145" s="44"/>
      <c r="AA145" s="44"/>
      <c r="AB145" s="44"/>
    </row>
    <row r="146">
      <c r="A146" s="285" t="s">
        <v>5634</v>
      </c>
      <c r="B146" s="285" t="s">
        <v>15</v>
      </c>
      <c r="C146" s="285" t="s">
        <v>5635</v>
      </c>
      <c r="D146" s="450" t="s">
        <v>5406</v>
      </c>
      <c r="E146" s="285" t="s">
        <v>5636</v>
      </c>
      <c r="F146" s="285" t="s">
        <v>1649</v>
      </c>
      <c r="G146" s="456" t="s">
        <v>5603</v>
      </c>
      <c r="H146" s="285"/>
      <c r="I146" s="285" t="s">
        <v>5637</v>
      </c>
      <c r="J146" s="285" t="s">
        <v>5638</v>
      </c>
      <c r="K146" s="285"/>
      <c r="L146" s="285" t="s">
        <v>5075</v>
      </c>
      <c r="M146" s="285"/>
      <c r="N146" s="285" t="s">
        <v>4824</v>
      </c>
      <c r="O146" s="146"/>
      <c r="P146" s="146"/>
      <c r="Q146" s="285" t="s">
        <v>4824</v>
      </c>
      <c r="R146" s="285"/>
      <c r="S146" s="285" t="s">
        <v>4824</v>
      </c>
      <c r="T146" s="285"/>
      <c r="U146" s="150" t="s">
        <v>5402</v>
      </c>
      <c r="W146" s="44"/>
      <c r="X146" s="44"/>
      <c r="Y146" s="44"/>
      <c r="Z146" s="44"/>
      <c r="AA146" s="44"/>
      <c r="AB146" s="44"/>
    </row>
    <row r="147">
      <c r="A147" s="285" t="s">
        <v>5639</v>
      </c>
      <c r="B147" s="285" t="s">
        <v>5585</v>
      </c>
      <c r="C147" s="285" t="s">
        <v>5593</v>
      </c>
      <c r="D147" s="450" t="s">
        <v>5640</v>
      </c>
      <c r="E147" s="285" t="s">
        <v>5641</v>
      </c>
      <c r="F147" s="285" t="s">
        <v>1649</v>
      </c>
      <c r="G147" s="285" t="s">
        <v>5642</v>
      </c>
      <c r="H147" s="285" t="s">
        <v>5643</v>
      </c>
      <c r="I147" s="285" t="s">
        <v>5644</v>
      </c>
      <c r="J147" s="285" t="s">
        <v>5645</v>
      </c>
      <c r="K147" s="285"/>
      <c r="L147" s="285" t="s">
        <v>5075</v>
      </c>
      <c r="M147" s="455" t="s">
        <v>5646</v>
      </c>
      <c r="N147" s="285" t="s">
        <v>4830</v>
      </c>
      <c r="O147" s="146"/>
      <c r="P147" s="146"/>
      <c r="Q147" s="285" t="s">
        <v>4824</v>
      </c>
      <c r="R147" s="285"/>
      <c r="S147" s="285" t="s">
        <v>4824</v>
      </c>
      <c r="T147" s="285"/>
      <c r="U147" s="150" t="s">
        <v>5410</v>
      </c>
      <c r="W147" s="44"/>
      <c r="X147" s="44"/>
      <c r="Y147" s="44"/>
      <c r="Z147" s="44"/>
      <c r="AA147" s="44"/>
      <c r="AB147" s="44"/>
    </row>
    <row r="148">
      <c r="A148" s="285" t="s">
        <v>5647</v>
      </c>
      <c r="B148" s="285" t="s">
        <v>5626</v>
      </c>
      <c r="C148" s="285" t="s">
        <v>5593</v>
      </c>
      <c r="D148" s="450" t="s">
        <v>5640</v>
      </c>
      <c r="E148" s="285" t="s">
        <v>5648</v>
      </c>
      <c r="F148" s="285" t="s">
        <v>1649</v>
      </c>
      <c r="G148" s="456" t="s">
        <v>5404</v>
      </c>
      <c r="H148" s="285" t="s">
        <v>5649</v>
      </c>
      <c r="I148" s="285" t="s">
        <v>5650</v>
      </c>
      <c r="J148" s="285" t="s">
        <v>5651</v>
      </c>
      <c r="K148" s="285"/>
      <c r="L148" s="285" t="s">
        <v>5075</v>
      </c>
      <c r="M148" s="455" t="s">
        <v>5652</v>
      </c>
      <c r="N148" s="285" t="s">
        <v>4830</v>
      </c>
      <c r="O148" s="454">
        <v>1.8857942E7</v>
      </c>
      <c r="P148" s="146"/>
      <c r="Q148" s="285" t="s">
        <v>4824</v>
      </c>
      <c r="R148" s="285"/>
      <c r="S148" s="285" t="s">
        <v>4824</v>
      </c>
      <c r="T148" s="285"/>
      <c r="U148" s="150" t="s">
        <v>5402</v>
      </c>
      <c r="W148" s="44"/>
      <c r="X148" s="44"/>
      <c r="Y148" s="44"/>
      <c r="Z148" s="44"/>
      <c r="AA148" s="44"/>
      <c r="AB148" s="44"/>
    </row>
    <row r="149">
      <c r="A149" s="285" t="s">
        <v>5653</v>
      </c>
      <c r="B149" s="285" t="s">
        <v>5654</v>
      </c>
      <c r="C149" s="285"/>
      <c r="D149" s="450" t="s">
        <v>5655</v>
      </c>
      <c r="E149" s="285" t="s">
        <v>5656</v>
      </c>
      <c r="F149" s="456" t="s">
        <v>2276</v>
      </c>
      <c r="G149" s="285" t="s">
        <v>5657</v>
      </c>
      <c r="H149" s="285"/>
      <c r="I149" s="285" t="s">
        <v>5658</v>
      </c>
      <c r="J149" s="285"/>
      <c r="K149" s="285"/>
      <c r="L149" s="285" t="s">
        <v>5075</v>
      </c>
      <c r="M149" s="457" t="s">
        <v>5659</v>
      </c>
      <c r="N149" s="285" t="s">
        <v>4824</v>
      </c>
      <c r="O149" s="146"/>
      <c r="P149" s="146"/>
      <c r="Q149" s="285" t="s">
        <v>4824</v>
      </c>
      <c r="R149" s="285"/>
      <c r="S149" s="285" t="s">
        <v>4824</v>
      </c>
      <c r="T149" s="285"/>
      <c r="U149" s="150" t="s">
        <v>5402</v>
      </c>
      <c r="W149" s="44"/>
      <c r="X149" s="44"/>
      <c r="Y149" s="44"/>
      <c r="Z149" s="44"/>
      <c r="AA149" s="44"/>
      <c r="AB149" s="44"/>
    </row>
    <row r="150">
      <c r="A150" s="285" t="s">
        <v>5660</v>
      </c>
      <c r="B150" s="285" t="s">
        <v>5585</v>
      </c>
      <c r="C150" s="456" t="s">
        <v>1311</v>
      </c>
      <c r="D150" s="450" t="s">
        <v>5661</v>
      </c>
      <c r="E150" s="285" t="s">
        <v>5662</v>
      </c>
      <c r="F150" s="456" t="s">
        <v>2276</v>
      </c>
      <c r="G150" s="458" t="s">
        <v>5663</v>
      </c>
      <c r="H150" s="285" t="s">
        <v>5664</v>
      </c>
      <c r="I150" s="458" t="s">
        <v>5665</v>
      </c>
      <c r="J150" s="285" t="s">
        <v>5666</v>
      </c>
      <c r="K150" s="285"/>
      <c r="L150" s="285" t="s">
        <v>4908</v>
      </c>
      <c r="M150" s="455" t="s">
        <v>5667</v>
      </c>
      <c r="N150" s="285" t="s">
        <v>4830</v>
      </c>
      <c r="O150" s="454">
        <v>1061298.0</v>
      </c>
      <c r="P150" s="159" t="s">
        <v>4792</v>
      </c>
      <c r="Q150" s="285" t="s">
        <v>4830</v>
      </c>
      <c r="R150" s="285" t="s">
        <v>5668</v>
      </c>
      <c r="S150" s="285" t="s">
        <v>4830</v>
      </c>
      <c r="T150" s="285" t="s">
        <v>5669</v>
      </c>
      <c r="U150" s="150" t="s">
        <v>5410</v>
      </c>
      <c r="W150" s="44"/>
      <c r="X150" s="44"/>
      <c r="Y150" s="44"/>
      <c r="Z150" s="44"/>
      <c r="AA150" s="44"/>
      <c r="AB150" s="44"/>
    </row>
    <row r="151">
      <c r="A151" s="285" t="s">
        <v>5670</v>
      </c>
      <c r="B151" s="285" t="s">
        <v>15</v>
      </c>
      <c r="C151" s="456" t="s">
        <v>1311</v>
      </c>
      <c r="D151" s="450" t="s">
        <v>5671</v>
      </c>
      <c r="E151" s="285" t="s">
        <v>5672</v>
      </c>
      <c r="F151" s="456" t="s">
        <v>2276</v>
      </c>
      <c r="G151" s="285" t="s">
        <v>5573</v>
      </c>
      <c r="H151" s="285" t="s">
        <v>5673</v>
      </c>
      <c r="I151" s="285" t="s">
        <v>5674</v>
      </c>
      <c r="J151" s="285" t="s">
        <v>5675</v>
      </c>
      <c r="K151" s="459" t="s">
        <v>5676</v>
      </c>
      <c r="L151" s="285" t="s">
        <v>5075</v>
      </c>
      <c r="M151" s="455" t="s">
        <v>5677</v>
      </c>
      <c r="N151" s="285" t="s">
        <v>4830</v>
      </c>
      <c r="O151" s="454">
        <v>1.4107601E7</v>
      </c>
      <c r="P151" s="146"/>
      <c r="Q151" s="285" t="s">
        <v>4824</v>
      </c>
      <c r="R151" s="285"/>
      <c r="S151" s="285" t="s">
        <v>4824</v>
      </c>
      <c r="T151" s="285"/>
      <c r="U151" s="150" t="s">
        <v>5402</v>
      </c>
      <c r="W151" s="44"/>
      <c r="X151" s="44"/>
      <c r="Y151" s="44"/>
      <c r="Z151" s="44"/>
      <c r="AA151" s="44"/>
      <c r="AB151" s="44"/>
    </row>
    <row r="152">
      <c r="A152" s="285" t="s">
        <v>5678</v>
      </c>
      <c r="B152" s="285" t="s">
        <v>5679</v>
      </c>
      <c r="C152" s="456" t="s">
        <v>1311</v>
      </c>
      <c r="D152" s="450" t="s">
        <v>5671</v>
      </c>
      <c r="E152" s="285" t="s">
        <v>5680</v>
      </c>
      <c r="F152" s="456" t="s">
        <v>2276</v>
      </c>
      <c r="G152" s="285" t="s">
        <v>5681</v>
      </c>
      <c r="H152" s="285"/>
      <c r="I152" s="285" t="s">
        <v>5682</v>
      </c>
      <c r="J152" s="285"/>
      <c r="K152" s="285"/>
      <c r="L152" s="285" t="s">
        <v>5075</v>
      </c>
      <c r="M152" s="455" t="s">
        <v>5683</v>
      </c>
      <c r="N152" s="285" t="s">
        <v>4830</v>
      </c>
      <c r="O152" s="146"/>
      <c r="P152" s="146"/>
      <c r="Q152" s="285" t="s">
        <v>4824</v>
      </c>
      <c r="R152" s="285"/>
      <c r="S152" s="285" t="s">
        <v>4824</v>
      </c>
      <c r="T152" s="285"/>
      <c r="U152" s="150" t="s">
        <v>5402</v>
      </c>
      <c r="W152" s="44"/>
      <c r="X152" s="44"/>
      <c r="Y152" s="44"/>
      <c r="Z152" s="44"/>
      <c r="AA152" s="44"/>
      <c r="AB152" s="44"/>
    </row>
    <row r="153">
      <c r="A153" s="285" t="s">
        <v>5684</v>
      </c>
      <c r="B153" s="285" t="s">
        <v>5314</v>
      </c>
      <c r="C153" s="460" t="s">
        <v>5685</v>
      </c>
      <c r="D153" s="450" t="s">
        <v>5686</v>
      </c>
      <c r="E153" s="285" t="s">
        <v>5687</v>
      </c>
      <c r="F153" s="456" t="s">
        <v>2276</v>
      </c>
      <c r="G153" s="285" t="s">
        <v>5688</v>
      </c>
      <c r="H153" s="285" t="s">
        <v>5689</v>
      </c>
      <c r="I153" s="285" t="s">
        <v>5690</v>
      </c>
      <c r="J153" s="285"/>
      <c r="K153" s="285"/>
      <c r="L153" s="285" t="s">
        <v>5075</v>
      </c>
      <c r="M153" s="455" t="s">
        <v>5691</v>
      </c>
      <c r="N153" s="285" t="s">
        <v>4830</v>
      </c>
      <c r="O153" s="146"/>
      <c r="P153" s="146"/>
      <c r="Q153" s="285" t="s">
        <v>4830</v>
      </c>
      <c r="R153" s="285" t="s">
        <v>5692</v>
      </c>
      <c r="S153" s="285" t="s">
        <v>4824</v>
      </c>
      <c r="T153" s="285"/>
      <c r="U153" s="150" t="s">
        <v>5402</v>
      </c>
      <c r="W153" s="44"/>
      <c r="X153" s="44"/>
      <c r="Y153" s="44"/>
      <c r="Z153" s="44"/>
      <c r="AA153" s="44"/>
      <c r="AB153" s="44"/>
    </row>
    <row r="154">
      <c r="A154" s="285" t="s">
        <v>5693</v>
      </c>
      <c r="B154" s="285" t="s">
        <v>5585</v>
      </c>
      <c r="C154" s="285" t="s">
        <v>5593</v>
      </c>
      <c r="D154" s="450" t="s">
        <v>5694</v>
      </c>
      <c r="E154" s="285" t="s">
        <v>5695</v>
      </c>
      <c r="F154" s="456" t="s">
        <v>2276</v>
      </c>
      <c r="G154" s="285" t="s">
        <v>5696</v>
      </c>
      <c r="H154" s="285"/>
      <c r="I154" s="285" t="s">
        <v>5697</v>
      </c>
      <c r="J154" s="285"/>
      <c r="K154" s="285"/>
      <c r="L154" s="285" t="s">
        <v>5075</v>
      </c>
      <c r="M154" s="455" t="s">
        <v>5698</v>
      </c>
      <c r="N154" s="285" t="s">
        <v>4824</v>
      </c>
      <c r="O154" s="146"/>
      <c r="P154" s="146"/>
      <c r="Q154" s="285" t="s">
        <v>4824</v>
      </c>
      <c r="R154" s="285"/>
      <c r="S154" s="285" t="s">
        <v>4824</v>
      </c>
      <c r="T154" s="285"/>
      <c r="U154" s="150" t="s">
        <v>5402</v>
      </c>
      <c r="W154" s="44"/>
      <c r="X154" s="44"/>
      <c r="Y154" s="44"/>
      <c r="Z154" s="44"/>
      <c r="AA154" s="44"/>
      <c r="AB154" s="44"/>
    </row>
    <row r="155">
      <c r="A155" s="285" t="s">
        <v>5699</v>
      </c>
      <c r="B155" s="285" t="s">
        <v>15</v>
      </c>
      <c r="C155" s="285"/>
      <c r="D155" s="285"/>
      <c r="E155" s="285" t="s">
        <v>5700</v>
      </c>
      <c r="F155" s="456" t="s">
        <v>2276</v>
      </c>
      <c r="G155" s="285" t="s">
        <v>5573</v>
      </c>
      <c r="H155" s="285"/>
      <c r="I155" s="285" t="s">
        <v>5701</v>
      </c>
      <c r="J155" s="285"/>
      <c r="K155" s="285"/>
      <c r="L155" s="285" t="s">
        <v>5075</v>
      </c>
      <c r="M155" s="455" t="s">
        <v>5702</v>
      </c>
      <c r="N155" s="285" t="s">
        <v>4824</v>
      </c>
      <c r="O155" s="146"/>
      <c r="P155" s="146"/>
      <c r="Q155" s="285" t="s">
        <v>4824</v>
      </c>
      <c r="R155" s="285"/>
      <c r="S155" s="285" t="s">
        <v>4824</v>
      </c>
      <c r="T155" s="285"/>
      <c r="U155" s="150" t="s">
        <v>5402</v>
      </c>
      <c r="W155" s="44"/>
      <c r="X155" s="44"/>
      <c r="Y155" s="44"/>
      <c r="Z155" s="44"/>
      <c r="AA155" s="44"/>
      <c r="AB155" s="44"/>
    </row>
    <row r="156">
      <c r="A156" s="285" t="s">
        <v>2686</v>
      </c>
      <c r="B156" s="285" t="s">
        <v>5314</v>
      </c>
      <c r="C156" s="285" t="s">
        <v>5703</v>
      </c>
      <c r="D156" s="450" t="s">
        <v>5497</v>
      </c>
      <c r="E156" s="285" t="s">
        <v>5704</v>
      </c>
      <c r="F156" s="456" t="s">
        <v>2276</v>
      </c>
      <c r="G156" s="285" t="s">
        <v>5705</v>
      </c>
      <c r="H156" s="285"/>
      <c r="I156" s="461" t="s">
        <v>5706</v>
      </c>
      <c r="J156" s="285" t="s">
        <v>5707</v>
      </c>
      <c r="K156" s="285"/>
      <c r="L156" s="285" t="s">
        <v>5708</v>
      </c>
      <c r="M156" s="455" t="s">
        <v>5709</v>
      </c>
      <c r="N156" s="285" t="s">
        <v>4830</v>
      </c>
      <c r="O156" s="454">
        <v>13757.0</v>
      </c>
      <c r="P156" s="159">
        <v>1000.0</v>
      </c>
      <c r="Q156" s="285" t="s">
        <v>4830</v>
      </c>
      <c r="R156" s="285" t="s">
        <v>5710</v>
      </c>
      <c r="S156" s="285" t="s">
        <v>4830</v>
      </c>
      <c r="T156" s="285" t="s">
        <v>5711</v>
      </c>
      <c r="U156" s="150" t="s">
        <v>5410</v>
      </c>
      <c r="W156" s="44"/>
      <c r="X156" s="44"/>
      <c r="Y156" s="44"/>
      <c r="Z156" s="44"/>
      <c r="AA156" s="44"/>
      <c r="AB156" s="44"/>
    </row>
    <row r="157">
      <c r="A157" s="285" t="s">
        <v>5712</v>
      </c>
      <c r="B157" s="285" t="s">
        <v>5585</v>
      </c>
      <c r="C157" s="285" t="s">
        <v>5593</v>
      </c>
      <c r="D157" s="450" t="s">
        <v>5533</v>
      </c>
      <c r="E157" s="285" t="s">
        <v>5713</v>
      </c>
      <c r="F157" s="456" t="s">
        <v>2276</v>
      </c>
      <c r="G157" s="285" t="s">
        <v>5696</v>
      </c>
      <c r="H157" s="285" t="s">
        <v>5714</v>
      </c>
      <c r="I157" s="285" t="s">
        <v>5715</v>
      </c>
      <c r="J157" s="285"/>
      <c r="K157" s="285"/>
      <c r="L157" s="285"/>
      <c r="M157" s="455" t="s">
        <v>5716</v>
      </c>
      <c r="N157" s="285" t="s">
        <v>4830</v>
      </c>
      <c r="O157" s="454">
        <v>7065811.0</v>
      </c>
      <c r="P157" s="146"/>
      <c r="Q157" s="285" t="s">
        <v>4830</v>
      </c>
      <c r="R157" s="285" t="s">
        <v>5717</v>
      </c>
      <c r="S157" s="285" t="s">
        <v>4830</v>
      </c>
      <c r="T157" s="285" t="s">
        <v>5718</v>
      </c>
      <c r="U157" s="150" t="s">
        <v>5410</v>
      </c>
      <c r="W157" s="44"/>
      <c r="X157" s="44"/>
      <c r="Y157" s="44"/>
      <c r="Z157" s="44"/>
      <c r="AA157" s="44"/>
      <c r="AB157" s="44"/>
    </row>
    <row r="158">
      <c r="A158" s="285" t="s">
        <v>5719</v>
      </c>
      <c r="B158" s="285" t="s">
        <v>5720</v>
      </c>
      <c r="C158" s="285" t="s">
        <v>5593</v>
      </c>
      <c r="D158" s="285"/>
      <c r="E158" s="285" t="s">
        <v>5721</v>
      </c>
      <c r="F158" s="456" t="s">
        <v>2276</v>
      </c>
      <c r="G158" s="285" t="s">
        <v>5722</v>
      </c>
      <c r="H158" s="285" t="s">
        <v>5723</v>
      </c>
      <c r="I158" s="285" t="s">
        <v>5724</v>
      </c>
      <c r="J158" s="285"/>
      <c r="K158" s="285"/>
      <c r="L158" s="285" t="s">
        <v>4908</v>
      </c>
      <c r="M158" s="455" t="s">
        <v>5725</v>
      </c>
      <c r="N158" s="285" t="s">
        <v>4830</v>
      </c>
      <c r="O158" s="146"/>
      <c r="P158" s="146"/>
      <c r="Q158" s="285" t="s">
        <v>4830</v>
      </c>
      <c r="R158" s="285" t="s">
        <v>5726</v>
      </c>
      <c r="S158" s="285" t="s">
        <v>4830</v>
      </c>
      <c r="T158" s="285" t="s">
        <v>5727</v>
      </c>
      <c r="U158" s="150" t="s">
        <v>5410</v>
      </c>
      <c r="W158" s="44"/>
      <c r="X158" s="44"/>
      <c r="Y158" s="44"/>
      <c r="Z158" s="44"/>
      <c r="AA158" s="44"/>
      <c r="AB158" s="44"/>
    </row>
    <row r="159">
      <c r="A159" s="455" t="s">
        <v>5728</v>
      </c>
      <c r="B159" s="285" t="s">
        <v>5729</v>
      </c>
      <c r="C159" s="285" t="s">
        <v>5593</v>
      </c>
      <c r="D159" s="285"/>
      <c r="E159" s="285" t="s">
        <v>5730</v>
      </c>
      <c r="F159" s="456" t="s">
        <v>2276</v>
      </c>
      <c r="G159" s="285" t="s">
        <v>5731</v>
      </c>
      <c r="H159" s="285" t="s">
        <v>5732</v>
      </c>
      <c r="I159" s="285"/>
      <c r="J159" s="285"/>
      <c r="K159" s="285" t="s">
        <v>5733</v>
      </c>
      <c r="L159" s="285" t="s">
        <v>4908</v>
      </c>
      <c r="M159" s="455" t="s">
        <v>5734</v>
      </c>
      <c r="N159" s="285" t="s">
        <v>4830</v>
      </c>
      <c r="O159" s="454">
        <v>2210130.0</v>
      </c>
      <c r="P159" s="146"/>
      <c r="Q159" s="285" t="s">
        <v>4830</v>
      </c>
      <c r="R159" s="456" t="s">
        <v>5735</v>
      </c>
      <c r="S159" s="285" t="s">
        <v>4830</v>
      </c>
      <c r="T159" s="456" t="s">
        <v>5735</v>
      </c>
      <c r="U159" s="150" t="s">
        <v>5410</v>
      </c>
      <c r="W159" s="44"/>
      <c r="X159" s="44"/>
      <c r="Y159" s="44"/>
      <c r="Z159" s="44"/>
      <c r="AA159" s="44"/>
      <c r="AB159" s="44"/>
    </row>
    <row r="160">
      <c r="A160" s="285" t="s">
        <v>5736</v>
      </c>
      <c r="B160" s="285" t="s">
        <v>5737</v>
      </c>
      <c r="C160" s="285" t="s">
        <v>5738</v>
      </c>
      <c r="D160" s="450" t="s">
        <v>5618</v>
      </c>
      <c r="E160" s="285" t="s">
        <v>5739</v>
      </c>
      <c r="F160" s="456" t="s">
        <v>18</v>
      </c>
      <c r="G160" s="285" t="s">
        <v>5740</v>
      </c>
      <c r="H160" s="285"/>
      <c r="I160" s="285"/>
      <c r="J160" s="285"/>
      <c r="K160" s="285"/>
      <c r="L160" s="285"/>
      <c r="M160" s="455" t="s">
        <v>5741</v>
      </c>
      <c r="N160" s="285" t="s">
        <v>4824</v>
      </c>
      <c r="O160" s="146"/>
      <c r="P160" s="146"/>
      <c r="Q160" s="285" t="s">
        <v>4824</v>
      </c>
      <c r="R160" s="285"/>
      <c r="S160" s="285" t="s">
        <v>4824</v>
      </c>
      <c r="T160" s="285"/>
      <c r="U160" s="150" t="s">
        <v>5402</v>
      </c>
      <c r="W160" s="44"/>
      <c r="X160" s="44"/>
      <c r="Y160" s="44"/>
      <c r="Z160" s="44"/>
      <c r="AA160" s="44"/>
      <c r="AB160" s="44"/>
    </row>
    <row r="161">
      <c r="A161" s="285" t="s">
        <v>5742</v>
      </c>
      <c r="B161" s="285" t="s">
        <v>5743</v>
      </c>
      <c r="C161" s="285" t="s">
        <v>5617</v>
      </c>
      <c r="D161" s="450" t="s">
        <v>5744</v>
      </c>
      <c r="E161" s="285" t="s">
        <v>5745</v>
      </c>
      <c r="F161" s="456" t="s">
        <v>18</v>
      </c>
      <c r="G161" s="285" t="s">
        <v>5740</v>
      </c>
      <c r="H161" s="285"/>
      <c r="I161" s="285" t="s">
        <v>5746</v>
      </c>
      <c r="J161" s="285" t="s">
        <v>5747</v>
      </c>
      <c r="K161" s="285" t="s">
        <v>5748</v>
      </c>
      <c r="L161" s="285"/>
      <c r="M161" s="455" t="s">
        <v>5749</v>
      </c>
      <c r="N161" s="285" t="s">
        <v>4830</v>
      </c>
      <c r="O161" s="146"/>
      <c r="P161" s="146"/>
      <c r="Q161" s="285" t="s">
        <v>4824</v>
      </c>
      <c r="R161" s="285"/>
      <c r="S161" s="285" t="s">
        <v>4824</v>
      </c>
      <c r="T161" s="285"/>
      <c r="U161" s="150" t="s">
        <v>5402</v>
      </c>
      <c r="W161" s="44"/>
      <c r="X161" s="44"/>
      <c r="Y161" s="44"/>
      <c r="Z161" s="44"/>
      <c r="AA161" s="44"/>
      <c r="AB161" s="44"/>
    </row>
    <row r="162">
      <c r="A162" s="285" t="s">
        <v>5750</v>
      </c>
      <c r="B162" s="285" t="s">
        <v>5743</v>
      </c>
      <c r="C162" s="285" t="s">
        <v>5751</v>
      </c>
      <c r="D162" s="450" t="s">
        <v>5752</v>
      </c>
      <c r="E162" s="285" t="s">
        <v>5753</v>
      </c>
      <c r="F162" s="456" t="s">
        <v>18</v>
      </c>
      <c r="G162" s="285" t="s">
        <v>5740</v>
      </c>
      <c r="H162" s="285"/>
      <c r="I162" s="285" t="s">
        <v>5754</v>
      </c>
      <c r="J162" s="285" t="s">
        <v>5755</v>
      </c>
      <c r="K162" s="285"/>
      <c r="L162" s="285" t="s">
        <v>5075</v>
      </c>
      <c r="M162" s="455" t="s">
        <v>5756</v>
      </c>
      <c r="N162" s="285" t="s">
        <v>4824</v>
      </c>
      <c r="O162" s="146"/>
      <c r="P162" s="146"/>
      <c r="Q162" s="285" t="s">
        <v>4824</v>
      </c>
      <c r="R162" s="285"/>
      <c r="S162" s="285" t="s">
        <v>4824</v>
      </c>
      <c r="T162" s="285"/>
      <c r="U162" s="150" t="s">
        <v>5402</v>
      </c>
      <c r="W162" s="44"/>
      <c r="X162" s="44"/>
      <c r="Y162" s="44"/>
      <c r="Z162" s="44"/>
      <c r="AA162" s="44"/>
      <c r="AB162" s="44"/>
    </row>
    <row r="163">
      <c r="A163" s="285" t="s">
        <v>5757</v>
      </c>
      <c r="B163" s="285" t="s">
        <v>5743</v>
      </c>
      <c r="C163" s="285" t="s">
        <v>5751</v>
      </c>
      <c r="D163" s="450" t="s">
        <v>5551</v>
      </c>
      <c r="E163" s="285" t="s">
        <v>5758</v>
      </c>
      <c r="F163" s="456" t="s">
        <v>18</v>
      </c>
      <c r="G163" s="285" t="s">
        <v>5759</v>
      </c>
      <c r="H163" s="285" t="s">
        <v>5760</v>
      </c>
      <c r="I163" s="285" t="s">
        <v>5761</v>
      </c>
      <c r="J163" s="285"/>
      <c r="K163" s="285"/>
      <c r="L163" s="285" t="s">
        <v>5075</v>
      </c>
      <c r="M163" s="455" t="s">
        <v>5762</v>
      </c>
      <c r="N163" s="285" t="s">
        <v>4830</v>
      </c>
      <c r="O163" s="146"/>
      <c r="P163" s="146"/>
      <c r="Q163" s="285" t="s">
        <v>4830</v>
      </c>
      <c r="R163" s="285" t="s">
        <v>5763</v>
      </c>
      <c r="S163" s="285" t="s">
        <v>4830</v>
      </c>
      <c r="T163" s="455" t="s">
        <v>5764</v>
      </c>
      <c r="U163" s="150" t="s">
        <v>5410</v>
      </c>
      <c r="W163" s="44"/>
      <c r="X163" s="44"/>
      <c r="Y163" s="44"/>
      <c r="Z163" s="44"/>
      <c r="AA163" s="44"/>
      <c r="AB163" s="44"/>
    </row>
    <row r="164">
      <c r="A164" s="285" t="s">
        <v>5765</v>
      </c>
      <c r="B164" s="285" t="s">
        <v>5743</v>
      </c>
      <c r="C164" s="285" t="s">
        <v>5593</v>
      </c>
      <c r="D164" s="450" t="s">
        <v>5499</v>
      </c>
      <c r="E164" s="285" t="s">
        <v>5766</v>
      </c>
      <c r="F164" s="456" t="s">
        <v>18</v>
      </c>
      <c r="G164" s="285" t="s">
        <v>5740</v>
      </c>
      <c r="H164" s="285" t="s">
        <v>5767</v>
      </c>
      <c r="I164" s="285" t="s">
        <v>5768</v>
      </c>
      <c r="J164" s="285" t="s">
        <v>5769</v>
      </c>
      <c r="K164" s="285"/>
      <c r="L164" s="285" t="s">
        <v>5075</v>
      </c>
      <c r="M164" s="455" t="s">
        <v>5770</v>
      </c>
      <c r="N164" s="285" t="s">
        <v>4824</v>
      </c>
      <c r="O164" s="146"/>
      <c r="P164" s="146"/>
      <c r="Q164" s="285" t="s">
        <v>4824</v>
      </c>
      <c r="R164" s="285"/>
      <c r="S164" s="285" t="s">
        <v>4824</v>
      </c>
      <c r="T164" s="285"/>
      <c r="U164" s="150" t="s">
        <v>5402</v>
      </c>
      <c r="W164" s="44"/>
      <c r="X164" s="44"/>
      <c r="Y164" s="44"/>
      <c r="Z164" s="44"/>
      <c r="AA164" s="44"/>
      <c r="AB164" s="44"/>
    </row>
    <row r="165">
      <c r="A165" s="285" t="s">
        <v>5771</v>
      </c>
      <c r="B165" s="285" t="s">
        <v>5743</v>
      </c>
      <c r="C165" s="285"/>
      <c r="D165" s="450" t="s">
        <v>5772</v>
      </c>
      <c r="E165" s="285" t="s">
        <v>5773</v>
      </c>
      <c r="F165" s="456" t="s">
        <v>18</v>
      </c>
      <c r="G165" s="285" t="s">
        <v>5740</v>
      </c>
      <c r="H165" s="285"/>
      <c r="I165" s="285" t="s">
        <v>5774</v>
      </c>
      <c r="J165" s="285" t="s">
        <v>5775</v>
      </c>
      <c r="K165" s="285"/>
      <c r="L165" s="285" t="s">
        <v>5075</v>
      </c>
      <c r="M165" s="455" t="s">
        <v>5776</v>
      </c>
      <c r="N165" s="285" t="s">
        <v>4824</v>
      </c>
      <c r="O165" s="146"/>
      <c r="P165" s="146"/>
      <c r="Q165" s="285" t="s">
        <v>4824</v>
      </c>
      <c r="R165" s="285"/>
      <c r="S165" s="285" t="s">
        <v>4824</v>
      </c>
      <c r="T165" s="285"/>
      <c r="U165" s="150" t="s">
        <v>5402</v>
      </c>
      <c r="W165" s="44"/>
      <c r="X165" s="44"/>
      <c r="Y165" s="44"/>
      <c r="Z165" s="44"/>
      <c r="AA165" s="44"/>
      <c r="AB165" s="44"/>
    </row>
    <row r="166">
      <c r="A166" s="462" t="s">
        <v>5777</v>
      </c>
      <c r="B166" s="285" t="s">
        <v>5743</v>
      </c>
      <c r="C166" s="285" t="s">
        <v>5778</v>
      </c>
      <c r="D166" s="450" t="s">
        <v>5579</v>
      </c>
      <c r="E166" s="285" t="s">
        <v>5779</v>
      </c>
      <c r="F166" s="456" t="s">
        <v>18</v>
      </c>
      <c r="G166" s="285" t="s">
        <v>5780</v>
      </c>
      <c r="H166" s="285" t="s">
        <v>5781</v>
      </c>
      <c r="I166" s="285" t="s">
        <v>5782</v>
      </c>
      <c r="J166" s="285"/>
      <c r="K166" s="285"/>
      <c r="L166" s="285" t="s">
        <v>5075</v>
      </c>
      <c r="M166" s="455" t="s">
        <v>5783</v>
      </c>
      <c r="N166" s="285" t="s">
        <v>4830</v>
      </c>
      <c r="O166" s="146"/>
      <c r="P166" s="146"/>
      <c r="Q166" s="285" t="s">
        <v>4824</v>
      </c>
      <c r="R166" s="285"/>
      <c r="S166" s="285" t="s">
        <v>4824</v>
      </c>
      <c r="T166" s="285"/>
      <c r="U166" s="150" t="s">
        <v>5402</v>
      </c>
      <c r="W166" s="44"/>
      <c r="X166" s="44"/>
      <c r="Y166" s="44"/>
      <c r="Z166" s="44"/>
      <c r="AA166" s="44"/>
      <c r="AB166" s="44"/>
    </row>
    <row r="167">
      <c r="A167" s="285" t="s">
        <v>5784</v>
      </c>
      <c r="B167" s="285" t="s">
        <v>5785</v>
      </c>
      <c r="C167" s="285" t="s">
        <v>5786</v>
      </c>
      <c r="D167" s="450" t="s">
        <v>5551</v>
      </c>
      <c r="E167" s="285" t="s">
        <v>5787</v>
      </c>
      <c r="F167" s="456" t="s">
        <v>18</v>
      </c>
      <c r="G167" s="285" t="s">
        <v>5740</v>
      </c>
      <c r="H167" s="285" t="s">
        <v>5788</v>
      </c>
      <c r="I167" s="285" t="s">
        <v>5789</v>
      </c>
      <c r="J167" s="285"/>
      <c r="K167" s="285"/>
      <c r="L167" s="285" t="s">
        <v>5075</v>
      </c>
      <c r="M167" s="455" t="s">
        <v>5790</v>
      </c>
      <c r="N167" s="285" t="s">
        <v>4830</v>
      </c>
      <c r="O167" s="454">
        <v>5760429.0</v>
      </c>
      <c r="P167" s="146"/>
      <c r="Q167" s="285" t="s">
        <v>4830</v>
      </c>
      <c r="R167" s="285" t="s">
        <v>5791</v>
      </c>
      <c r="S167" s="285" t="s">
        <v>4830</v>
      </c>
      <c r="T167" s="285" t="s">
        <v>5792</v>
      </c>
      <c r="U167" s="150" t="s">
        <v>5410</v>
      </c>
      <c r="W167" s="44"/>
      <c r="X167" s="44"/>
      <c r="Y167" s="44"/>
      <c r="Z167" s="44"/>
      <c r="AA167" s="44"/>
      <c r="AB167" s="44"/>
    </row>
    <row r="168">
      <c r="A168" s="285" t="s">
        <v>5793</v>
      </c>
      <c r="B168" s="285" t="s">
        <v>5785</v>
      </c>
      <c r="C168" s="285" t="s">
        <v>5593</v>
      </c>
      <c r="D168" s="450" t="s">
        <v>5491</v>
      </c>
      <c r="E168" s="285" t="s">
        <v>5794</v>
      </c>
      <c r="F168" s="456" t="s">
        <v>18</v>
      </c>
      <c r="G168" s="285" t="s">
        <v>5740</v>
      </c>
      <c r="H168" s="285"/>
      <c r="I168" s="285"/>
      <c r="J168" s="285" t="s">
        <v>5795</v>
      </c>
      <c r="K168" s="285"/>
      <c r="L168" s="285" t="s">
        <v>5075</v>
      </c>
      <c r="M168" s="285"/>
      <c r="N168" s="285" t="s">
        <v>4824</v>
      </c>
      <c r="O168" s="146"/>
      <c r="P168" s="146"/>
      <c r="Q168" s="285" t="s">
        <v>4824</v>
      </c>
      <c r="R168" s="285"/>
      <c r="S168" s="285" t="s">
        <v>4824</v>
      </c>
      <c r="T168" s="285"/>
      <c r="U168" s="150" t="s">
        <v>5402</v>
      </c>
      <c r="W168" s="44"/>
      <c r="X168" s="44"/>
      <c r="Y168" s="44"/>
      <c r="Z168" s="44"/>
      <c r="AA168" s="44"/>
      <c r="AB168" s="44"/>
    </row>
    <row r="169">
      <c r="A169" s="285" t="s">
        <v>5796</v>
      </c>
      <c r="B169" s="285" t="s">
        <v>5314</v>
      </c>
      <c r="C169" s="285" t="s">
        <v>5593</v>
      </c>
      <c r="D169" s="450" t="s">
        <v>5797</v>
      </c>
      <c r="E169" s="285" t="s">
        <v>5798</v>
      </c>
      <c r="F169" s="456" t="s">
        <v>18</v>
      </c>
      <c r="G169" s="285" t="s">
        <v>5740</v>
      </c>
      <c r="H169" s="285"/>
      <c r="I169" s="285" t="s">
        <v>5799</v>
      </c>
      <c r="J169" s="285" t="s">
        <v>5800</v>
      </c>
      <c r="K169" s="285"/>
      <c r="L169" s="285" t="s">
        <v>5464</v>
      </c>
      <c r="M169" s="455" t="s">
        <v>5801</v>
      </c>
      <c r="N169" s="285" t="s">
        <v>4824</v>
      </c>
      <c r="O169" s="146"/>
      <c r="P169" s="146"/>
      <c r="Q169" s="285" t="s">
        <v>4824</v>
      </c>
      <c r="R169" s="285"/>
      <c r="S169" s="285" t="s">
        <v>4824</v>
      </c>
      <c r="T169" s="285"/>
      <c r="U169" s="150" t="s">
        <v>5402</v>
      </c>
      <c r="W169" s="44"/>
      <c r="X169" s="44"/>
      <c r="Y169" s="44"/>
      <c r="Z169" s="44"/>
      <c r="AA169" s="44"/>
      <c r="AB169" s="44"/>
    </row>
    <row r="170">
      <c r="A170" s="285" t="s">
        <v>5802</v>
      </c>
      <c r="B170" s="285" t="s">
        <v>5314</v>
      </c>
      <c r="C170" s="285"/>
      <c r="D170" s="450" t="s">
        <v>5752</v>
      </c>
      <c r="E170" s="285" t="s">
        <v>5803</v>
      </c>
      <c r="F170" s="456" t="s">
        <v>18</v>
      </c>
      <c r="G170" s="285" t="s">
        <v>5804</v>
      </c>
      <c r="H170" s="285"/>
      <c r="I170" s="285"/>
      <c r="J170" s="285" t="s">
        <v>5805</v>
      </c>
      <c r="K170" s="285"/>
      <c r="L170" s="285" t="s">
        <v>5075</v>
      </c>
      <c r="M170" s="455" t="s">
        <v>5806</v>
      </c>
      <c r="N170" s="285" t="s">
        <v>4824</v>
      </c>
      <c r="O170" s="146"/>
      <c r="P170" s="146"/>
      <c r="Q170" s="285" t="s">
        <v>4824</v>
      </c>
      <c r="R170" s="285"/>
      <c r="S170" s="285" t="s">
        <v>4824</v>
      </c>
      <c r="T170" s="285"/>
      <c r="U170" s="150" t="s">
        <v>5402</v>
      </c>
      <c r="W170" s="44"/>
      <c r="X170" s="44"/>
      <c r="Y170" s="44"/>
      <c r="Z170" s="44"/>
      <c r="AA170" s="44"/>
      <c r="AB170" s="44"/>
    </row>
    <row r="171">
      <c r="A171" s="285" t="s">
        <v>5807</v>
      </c>
      <c r="B171" s="285" t="s">
        <v>5743</v>
      </c>
      <c r="C171" s="285"/>
      <c r="D171" s="450" t="s">
        <v>5640</v>
      </c>
      <c r="E171" s="285" t="s">
        <v>5808</v>
      </c>
      <c r="F171" s="456" t="s">
        <v>18</v>
      </c>
      <c r="G171" s="285" t="s">
        <v>5809</v>
      </c>
      <c r="H171" s="285"/>
      <c r="I171" s="285" t="s">
        <v>5810</v>
      </c>
      <c r="J171" s="285" t="s">
        <v>5811</v>
      </c>
      <c r="K171" s="285"/>
      <c r="L171" s="285" t="s">
        <v>5075</v>
      </c>
      <c r="M171" s="455" t="s">
        <v>5812</v>
      </c>
      <c r="N171" s="285" t="s">
        <v>4824</v>
      </c>
      <c r="O171" s="146"/>
      <c r="P171" s="146"/>
      <c r="Q171" s="285" t="s">
        <v>4824</v>
      </c>
      <c r="R171" s="285"/>
      <c r="S171" s="285" t="s">
        <v>4824</v>
      </c>
      <c r="T171" s="285"/>
      <c r="U171" s="150" t="s">
        <v>5402</v>
      </c>
      <c r="W171" s="44"/>
      <c r="X171" s="44"/>
      <c r="Y171" s="44"/>
      <c r="Z171" s="44"/>
      <c r="AA171" s="44"/>
      <c r="AB171" s="44"/>
    </row>
    <row r="172">
      <c r="A172" s="285" t="s">
        <v>5813</v>
      </c>
      <c r="B172" s="285" t="s">
        <v>5743</v>
      </c>
      <c r="C172" s="285" t="s">
        <v>5593</v>
      </c>
      <c r="D172" s="450" t="s">
        <v>5772</v>
      </c>
      <c r="E172" s="285" t="s">
        <v>5814</v>
      </c>
      <c r="F172" s="285" t="s">
        <v>2031</v>
      </c>
      <c r="G172" s="285" t="s">
        <v>5815</v>
      </c>
      <c r="H172" s="285" t="s">
        <v>5816</v>
      </c>
      <c r="I172" s="285" t="s">
        <v>5817</v>
      </c>
      <c r="J172" s="285" t="s">
        <v>5818</v>
      </c>
      <c r="K172" s="285"/>
      <c r="L172" s="285"/>
      <c r="M172" s="455" t="s">
        <v>5819</v>
      </c>
      <c r="N172" s="285" t="s">
        <v>4830</v>
      </c>
      <c r="O172" s="146"/>
      <c r="P172" s="146"/>
      <c r="Q172" s="285" t="s">
        <v>4830</v>
      </c>
      <c r="R172" s="285" t="s">
        <v>5820</v>
      </c>
      <c r="S172" s="285" t="s">
        <v>4830</v>
      </c>
      <c r="T172" s="285" t="s">
        <v>5821</v>
      </c>
      <c r="U172" s="150" t="s">
        <v>5402</v>
      </c>
      <c r="W172" s="44"/>
      <c r="X172" s="44"/>
      <c r="Y172" s="44"/>
      <c r="Z172" s="44"/>
      <c r="AA172" s="44"/>
      <c r="AB172" s="44"/>
    </row>
    <row r="173">
      <c r="A173" s="285" t="s">
        <v>5822</v>
      </c>
      <c r="B173" s="285" t="s">
        <v>5743</v>
      </c>
      <c r="C173" s="285" t="s">
        <v>5617</v>
      </c>
      <c r="D173" s="450" t="s">
        <v>5823</v>
      </c>
      <c r="E173" s="285" t="s">
        <v>5824</v>
      </c>
      <c r="F173" s="285" t="s">
        <v>2031</v>
      </c>
      <c r="G173" s="285" t="s">
        <v>5825</v>
      </c>
      <c r="H173" s="285" t="s">
        <v>5826</v>
      </c>
      <c r="I173" s="285" t="s">
        <v>5827</v>
      </c>
      <c r="J173" s="285"/>
      <c r="K173" s="285"/>
      <c r="L173" s="285"/>
      <c r="M173" s="455" t="s">
        <v>5828</v>
      </c>
      <c r="N173" s="285" t="s">
        <v>4830</v>
      </c>
      <c r="O173" s="146"/>
      <c r="P173" s="146"/>
      <c r="Q173" s="285" t="s">
        <v>4830</v>
      </c>
      <c r="R173" s="285" t="s">
        <v>5829</v>
      </c>
      <c r="S173" s="285" t="s">
        <v>4824</v>
      </c>
      <c r="T173" s="285"/>
      <c r="U173" s="150" t="s">
        <v>5402</v>
      </c>
      <c r="W173" s="44"/>
      <c r="X173" s="44"/>
      <c r="Y173" s="44"/>
      <c r="Z173" s="44"/>
      <c r="AA173" s="44"/>
      <c r="AB173" s="44"/>
    </row>
    <row r="174">
      <c r="A174" s="285" t="s">
        <v>5830</v>
      </c>
      <c r="B174" s="285" t="s">
        <v>5585</v>
      </c>
      <c r="C174" s="285" t="s">
        <v>1311</v>
      </c>
      <c r="D174" s="450" t="s">
        <v>5523</v>
      </c>
      <c r="E174" s="285" t="s">
        <v>5831</v>
      </c>
      <c r="F174" s="285" t="s">
        <v>2031</v>
      </c>
      <c r="G174" s="285" t="s">
        <v>5825</v>
      </c>
      <c r="H174" s="285" t="s">
        <v>2061</v>
      </c>
      <c r="I174" s="285" t="s">
        <v>5832</v>
      </c>
      <c r="J174" s="285" t="s">
        <v>5833</v>
      </c>
      <c r="K174" s="285"/>
      <c r="L174" s="285"/>
      <c r="M174" s="455" t="s">
        <v>2062</v>
      </c>
      <c r="N174" s="285" t="s">
        <v>4830</v>
      </c>
      <c r="O174" s="146"/>
      <c r="P174" s="146"/>
      <c r="Q174" s="285" t="s">
        <v>4830</v>
      </c>
      <c r="R174" s="285" t="s">
        <v>5524</v>
      </c>
      <c r="S174" s="285" t="s">
        <v>4824</v>
      </c>
      <c r="T174" s="285"/>
      <c r="U174" s="150" t="s">
        <v>5410</v>
      </c>
      <c r="W174" s="44"/>
      <c r="X174" s="44"/>
      <c r="Y174" s="44"/>
      <c r="Z174" s="44"/>
      <c r="AA174" s="44"/>
      <c r="AB174" s="44"/>
    </row>
    <row r="175">
      <c r="A175" s="285" t="s">
        <v>5834</v>
      </c>
      <c r="B175" s="285" t="s">
        <v>5835</v>
      </c>
      <c r="C175" s="285" t="s">
        <v>5593</v>
      </c>
      <c r="D175" s="450" t="s">
        <v>5836</v>
      </c>
      <c r="E175" s="285" t="s">
        <v>5837</v>
      </c>
      <c r="F175" s="285" t="s">
        <v>2031</v>
      </c>
      <c r="G175" s="285" t="s">
        <v>5825</v>
      </c>
      <c r="H175" s="285" t="s">
        <v>5838</v>
      </c>
      <c r="I175" s="285" t="s">
        <v>5839</v>
      </c>
      <c r="J175" s="285" t="s">
        <v>5840</v>
      </c>
      <c r="K175" s="285"/>
      <c r="L175" s="285"/>
      <c r="M175" s="455" t="s">
        <v>5841</v>
      </c>
      <c r="N175" s="285" t="s">
        <v>4830</v>
      </c>
      <c r="O175" s="146"/>
      <c r="P175" s="146"/>
      <c r="Q175" s="285" t="s">
        <v>4824</v>
      </c>
      <c r="R175" s="285"/>
      <c r="S175" s="285" t="s">
        <v>4824</v>
      </c>
      <c r="T175" s="285"/>
      <c r="U175" s="150" t="s">
        <v>5410</v>
      </c>
      <c r="W175" s="44"/>
      <c r="X175" s="44"/>
      <c r="Y175" s="44"/>
      <c r="Z175" s="44"/>
      <c r="AA175" s="44"/>
      <c r="AB175" s="44"/>
    </row>
    <row r="176">
      <c r="A176" s="285" t="s">
        <v>5842</v>
      </c>
      <c r="B176" s="285" t="s">
        <v>5843</v>
      </c>
      <c r="C176" s="285" t="s">
        <v>5778</v>
      </c>
      <c r="D176" s="450" t="s">
        <v>5569</v>
      </c>
      <c r="E176" s="285" t="s">
        <v>5844</v>
      </c>
      <c r="F176" s="285" t="s">
        <v>2031</v>
      </c>
      <c r="G176" s="285" t="s">
        <v>5845</v>
      </c>
      <c r="H176" s="285"/>
      <c r="I176" s="285" t="s">
        <v>5846</v>
      </c>
      <c r="J176" s="285"/>
      <c r="K176" s="285"/>
      <c r="L176" s="285"/>
      <c r="M176" s="455" t="s">
        <v>5847</v>
      </c>
      <c r="N176" s="285" t="s">
        <v>4824</v>
      </c>
      <c r="O176" s="146"/>
      <c r="P176" s="146"/>
      <c r="Q176" s="285" t="s">
        <v>4824</v>
      </c>
      <c r="R176" s="285"/>
      <c r="S176" s="285" t="s">
        <v>4824</v>
      </c>
      <c r="T176" s="285"/>
      <c r="U176" s="150" t="s">
        <v>5402</v>
      </c>
      <c r="W176" s="44"/>
      <c r="X176" s="44"/>
      <c r="Y176" s="44"/>
      <c r="Z176" s="44"/>
      <c r="AA176" s="44"/>
      <c r="AB176" s="44"/>
    </row>
    <row r="177">
      <c r="A177" s="285" t="s">
        <v>5848</v>
      </c>
      <c r="B177" s="285" t="s">
        <v>5585</v>
      </c>
      <c r="C177" s="285" t="s">
        <v>5778</v>
      </c>
      <c r="D177" s="450" t="s">
        <v>5849</v>
      </c>
      <c r="E177" s="285" t="s">
        <v>5850</v>
      </c>
      <c r="F177" s="285" t="s">
        <v>2031</v>
      </c>
      <c r="G177" s="285" t="s">
        <v>5851</v>
      </c>
      <c r="H177" s="285" t="s">
        <v>5852</v>
      </c>
      <c r="I177" s="285" t="s">
        <v>5853</v>
      </c>
      <c r="J177" s="285" t="s">
        <v>5854</v>
      </c>
      <c r="K177" s="285"/>
      <c r="L177" s="285"/>
      <c r="M177" s="455" t="s">
        <v>5855</v>
      </c>
      <c r="N177" s="285" t="s">
        <v>4830</v>
      </c>
      <c r="O177" s="146"/>
      <c r="P177" s="146"/>
      <c r="Q177" s="285" t="s">
        <v>4824</v>
      </c>
      <c r="R177" s="285"/>
      <c r="S177" s="285" t="s">
        <v>4824</v>
      </c>
      <c r="T177" s="285"/>
      <c r="U177" s="150" t="s">
        <v>5402</v>
      </c>
      <c r="W177" s="44"/>
      <c r="X177" s="44"/>
      <c r="Y177" s="44"/>
      <c r="Z177" s="44"/>
      <c r="AA177" s="44"/>
      <c r="AB177" s="44"/>
    </row>
    <row r="178">
      <c r="A178" s="285" t="s">
        <v>5856</v>
      </c>
      <c r="B178" s="285" t="s">
        <v>5720</v>
      </c>
      <c r="C178" s="285" t="s">
        <v>5857</v>
      </c>
      <c r="D178" s="450" t="s">
        <v>5526</v>
      </c>
      <c r="E178" s="285" t="s">
        <v>5858</v>
      </c>
      <c r="F178" s="285" t="s">
        <v>2031</v>
      </c>
      <c r="G178" s="285" t="s">
        <v>5520</v>
      </c>
      <c r="H178" s="285"/>
      <c r="I178" s="285" t="s">
        <v>5859</v>
      </c>
      <c r="J178" s="285"/>
      <c r="K178" s="285"/>
      <c r="L178" s="285"/>
      <c r="M178" s="455" t="s">
        <v>2080</v>
      </c>
      <c r="N178" s="285" t="s">
        <v>4830</v>
      </c>
      <c r="O178" s="454">
        <v>99257.0</v>
      </c>
      <c r="P178" s="159" t="s">
        <v>5528</v>
      </c>
      <c r="Q178" s="285" t="s">
        <v>4830</v>
      </c>
      <c r="R178" s="285" t="s">
        <v>5529</v>
      </c>
      <c r="S178" s="285" t="s">
        <v>4830</v>
      </c>
      <c r="T178" s="285" t="s">
        <v>5860</v>
      </c>
      <c r="U178" s="150" t="s">
        <v>5410</v>
      </c>
      <c r="W178" s="44"/>
      <c r="X178" s="44"/>
      <c r="Y178" s="44"/>
      <c r="Z178" s="44"/>
      <c r="AA178" s="44"/>
      <c r="AB178" s="44"/>
    </row>
    <row r="179">
      <c r="A179" s="285" t="s">
        <v>5861</v>
      </c>
      <c r="B179" s="285"/>
      <c r="C179" s="285"/>
      <c r="D179" s="450" t="s">
        <v>5772</v>
      </c>
      <c r="E179" s="285" t="s">
        <v>5862</v>
      </c>
      <c r="F179" s="285" t="s">
        <v>2031</v>
      </c>
      <c r="G179" s="285" t="s">
        <v>5825</v>
      </c>
      <c r="H179" s="285"/>
      <c r="I179" s="285" t="s">
        <v>5863</v>
      </c>
      <c r="J179" s="285" t="s">
        <v>5864</v>
      </c>
      <c r="K179" s="285"/>
      <c r="L179" s="285"/>
      <c r="M179" s="455" t="s">
        <v>5865</v>
      </c>
      <c r="N179" s="285" t="s">
        <v>4824</v>
      </c>
      <c r="O179" s="146"/>
      <c r="P179" s="146"/>
      <c r="Q179" s="285" t="s">
        <v>4824</v>
      </c>
      <c r="R179" s="285"/>
      <c r="S179" s="285" t="s">
        <v>4824</v>
      </c>
      <c r="T179" s="285"/>
      <c r="U179" s="150" t="s">
        <v>5402</v>
      </c>
      <c r="W179" s="44"/>
      <c r="X179" s="44"/>
      <c r="Y179" s="44"/>
      <c r="Z179" s="44"/>
      <c r="AA179" s="44"/>
      <c r="AB179" s="44"/>
    </row>
    <row r="180">
      <c r="A180" s="285" t="s">
        <v>5866</v>
      </c>
      <c r="B180" s="285"/>
      <c r="C180" s="285"/>
      <c r="D180" s="450" t="s">
        <v>5519</v>
      </c>
      <c r="E180" s="285" t="s">
        <v>5867</v>
      </c>
      <c r="F180" s="285" t="s">
        <v>2031</v>
      </c>
      <c r="G180" s="285" t="s">
        <v>5868</v>
      </c>
      <c r="H180" s="285"/>
      <c r="I180" s="285" t="s">
        <v>5869</v>
      </c>
      <c r="J180" s="285" t="s">
        <v>5870</v>
      </c>
      <c r="K180" s="285"/>
      <c r="L180" s="285"/>
      <c r="M180" s="455" t="s">
        <v>5871</v>
      </c>
      <c r="N180" s="285" t="s">
        <v>4824</v>
      </c>
      <c r="O180" s="146"/>
      <c r="P180" s="146"/>
      <c r="Q180" s="285" t="s">
        <v>4824</v>
      </c>
      <c r="R180" s="285"/>
      <c r="S180" s="285" t="s">
        <v>4824</v>
      </c>
      <c r="T180" s="285"/>
      <c r="U180" s="150" t="s">
        <v>5402</v>
      </c>
      <c r="W180" s="44"/>
      <c r="X180" s="44"/>
      <c r="Y180" s="44"/>
      <c r="Z180" s="44"/>
      <c r="AA180" s="44"/>
      <c r="AB180" s="44"/>
    </row>
    <row r="181">
      <c r="A181" s="285" t="s">
        <v>5872</v>
      </c>
      <c r="B181" s="285"/>
      <c r="C181" s="285"/>
      <c r="D181" s="450" t="s">
        <v>5873</v>
      </c>
      <c r="E181" s="285" t="s">
        <v>5874</v>
      </c>
      <c r="F181" s="285" t="s">
        <v>2031</v>
      </c>
      <c r="G181" s="285" t="s">
        <v>5825</v>
      </c>
      <c r="H181" s="285" t="s">
        <v>5875</v>
      </c>
      <c r="I181" s="285" t="s">
        <v>5876</v>
      </c>
      <c r="J181" s="285" t="s">
        <v>5877</v>
      </c>
      <c r="K181" s="285"/>
      <c r="L181" s="285"/>
      <c r="M181" s="455" t="s">
        <v>5878</v>
      </c>
      <c r="N181" s="285" t="s">
        <v>4830</v>
      </c>
      <c r="O181" s="146"/>
      <c r="P181" s="146"/>
      <c r="Q181" s="285" t="s">
        <v>4824</v>
      </c>
      <c r="R181" s="285"/>
      <c r="S181" s="285" t="s">
        <v>4824</v>
      </c>
      <c r="T181" s="285"/>
      <c r="U181" s="150" t="s">
        <v>5402</v>
      </c>
      <c r="W181" s="44"/>
      <c r="X181" s="44"/>
      <c r="Y181" s="44"/>
      <c r="Z181" s="44"/>
      <c r="AA181" s="44"/>
      <c r="AB181" s="44"/>
    </row>
    <row r="182">
      <c r="A182" s="285" t="s">
        <v>5879</v>
      </c>
      <c r="B182" s="285"/>
      <c r="C182" s="285" t="s">
        <v>5593</v>
      </c>
      <c r="D182" s="450" t="s">
        <v>5880</v>
      </c>
      <c r="E182" s="285" t="s">
        <v>5881</v>
      </c>
      <c r="F182" s="285" t="s">
        <v>2031</v>
      </c>
      <c r="G182" s="285" t="s">
        <v>5882</v>
      </c>
      <c r="H182" s="285" t="s">
        <v>5883</v>
      </c>
      <c r="I182" s="285" t="s">
        <v>5884</v>
      </c>
      <c r="J182" s="285"/>
      <c r="K182" s="285"/>
      <c r="L182" s="285"/>
      <c r="M182" s="455" t="s">
        <v>5885</v>
      </c>
      <c r="N182" s="285" t="s">
        <v>4830</v>
      </c>
      <c r="O182" s="146"/>
      <c r="P182" s="146"/>
      <c r="Q182" s="285" t="s">
        <v>4824</v>
      </c>
      <c r="R182" s="285"/>
      <c r="S182" s="285" t="s">
        <v>4824</v>
      </c>
      <c r="T182" s="285"/>
      <c r="U182" s="150" t="s">
        <v>5402</v>
      </c>
      <c r="W182" s="44"/>
      <c r="X182" s="44"/>
      <c r="Y182" s="44"/>
      <c r="Z182" s="44"/>
      <c r="AA182" s="44"/>
      <c r="AB182" s="44"/>
    </row>
    <row r="183">
      <c r="A183" s="285" t="s">
        <v>5886</v>
      </c>
      <c r="B183" s="285" t="s">
        <v>5585</v>
      </c>
      <c r="C183" s="285" t="s">
        <v>5887</v>
      </c>
      <c r="D183" s="450" t="s">
        <v>5888</v>
      </c>
      <c r="E183" s="285" t="s">
        <v>5889</v>
      </c>
      <c r="F183" s="285" t="s">
        <v>2031</v>
      </c>
      <c r="G183" s="285" t="s">
        <v>5825</v>
      </c>
      <c r="H183" s="285" t="s">
        <v>5890</v>
      </c>
      <c r="I183" s="285" t="s">
        <v>5891</v>
      </c>
      <c r="J183" s="456" t="s">
        <v>5892</v>
      </c>
      <c r="K183" s="285"/>
      <c r="L183" s="285"/>
      <c r="M183" s="463" t="s">
        <v>5893</v>
      </c>
      <c r="N183" s="285" t="s">
        <v>4830</v>
      </c>
      <c r="O183" s="146"/>
      <c r="P183" s="146"/>
      <c r="Q183" s="285" t="s">
        <v>4824</v>
      </c>
      <c r="R183" s="285"/>
      <c r="S183" s="285" t="s">
        <v>4824</v>
      </c>
      <c r="T183" s="285"/>
      <c r="U183" s="150" t="s">
        <v>5402</v>
      </c>
      <c r="W183" s="44"/>
      <c r="X183" s="44"/>
      <c r="Y183" s="44"/>
      <c r="Z183" s="44"/>
      <c r="AA183" s="44"/>
      <c r="AB183" s="44"/>
    </row>
    <row r="184">
      <c r="A184" s="285" t="s">
        <v>5894</v>
      </c>
      <c r="B184" s="285" t="s">
        <v>5616</v>
      </c>
      <c r="C184" s="285" t="s">
        <v>5887</v>
      </c>
      <c r="D184" s="450" t="s">
        <v>5772</v>
      </c>
      <c r="E184" s="285" t="s">
        <v>5895</v>
      </c>
      <c r="F184" s="285" t="s">
        <v>2031</v>
      </c>
      <c r="G184" s="285" t="s">
        <v>5896</v>
      </c>
      <c r="H184" s="285" t="s">
        <v>5897</v>
      </c>
      <c r="I184" s="285" t="s">
        <v>5898</v>
      </c>
      <c r="J184" s="285" t="s">
        <v>5899</v>
      </c>
      <c r="K184" s="285"/>
      <c r="L184" s="285"/>
      <c r="M184" s="455" t="s">
        <v>5900</v>
      </c>
      <c r="N184" s="285" t="s">
        <v>4830</v>
      </c>
      <c r="O184" s="464">
        <v>7255278.0</v>
      </c>
      <c r="P184" s="146"/>
      <c r="Q184" s="285" t="s">
        <v>4824</v>
      </c>
      <c r="R184" s="285"/>
      <c r="S184" s="285" t="s">
        <v>4824</v>
      </c>
      <c r="T184" s="285"/>
      <c r="U184" s="150" t="s">
        <v>5402</v>
      </c>
      <c r="W184" s="44"/>
      <c r="X184" s="44"/>
      <c r="Y184" s="44"/>
      <c r="Z184" s="44"/>
      <c r="AA184" s="44"/>
      <c r="AB184" s="44"/>
    </row>
    <row r="185">
      <c r="A185" s="285" t="s">
        <v>5901</v>
      </c>
      <c r="B185" s="285" t="s">
        <v>5902</v>
      </c>
      <c r="C185" s="285" t="s">
        <v>5903</v>
      </c>
      <c r="D185" s="450" t="s">
        <v>5477</v>
      </c>
      <c r="E185" s="285" t="s">
        <v>5904</v>
      </c>
      <c r="F185" s="285" t="s">
        <v>2031</v>
      </c>
      <c r="G185" s="285" t="s">
        <v>5905</v>
      </c>
      <c r="H185" s="285" t="s">
        <v>5906</v>
      </c>
      <c r="I185" s="285" t="s">
        <v>5907</v>
      </c>
      <c r="J185" s="285" t="s">
        <v>5908</v>
      </c>
      <c r="K185" s="285"/>
      <c r="L185" s="285"/>
      <c r="M185" s="455" t="s">
        <v>5909</v>
      </c>
      <c r="N185" s="285" t="s">
        <v>4830</v>
      </c>
      <c r="O185" s="454">
        <v>9336433.0</v>
      </c>
      <c r="P185" s="146"/>
      <c r="Q185" s="285" t="s">
        <v>4830</v>
      </c>
      <c r="R185" s="285" t="s">
        <v>5910</v>
      </c>
      <c r="S185" s="285" t="s">
        <v>4830</v>
      </c>
      <c r="T185" s="285" t="s">
        <v>5911</v>
      </c>
      <c r="U185" s="150" t="s">
        <v>5410</v>
      </c>
      <c r="W185" s="44"/>
      <c r="X185" s="44"/>
      <c r="Y185" s="44"/>
      <c r="Z185" s="44"/>
      <c r="AA185" s="44"/>
      <c r="AB185" s="44"/>
    </row>
    <row r="186">
      <c r="A186" s="285" t="s">
        <v>5912</v>
      </c>
      <c r="B186" s="285" t="s">
        <v>5585</v>
      </c>
      <c r="C186" s="285" t="s">
        <v>5913</v>
      </c>
      <c r="D186" s="285"/>
      <c r="E186" s="285" t="s">
        <v>5914</v>
      </c>
      <c r="F186" s="285" t="s">
        <v>586</v>
      </c>
      <c r="G186" s="285" t="s">
        <v>5915</v>
      </c>
      <c r="H186" s="285" t="s">
        <v>5916</v>
      </c>
      <c r="I186" s="285" t="s">
        <v>5917</v>
      </c>
      <c r="J186" s="285" t="s">
        <v>5918</v>
      </c>
      <c r="K186" s="285"/>
      <c r="L186" s="285" t="s">
        <v>5075</v>
      </c>
      <c r="M186" s="455" t="s">
        <v>5919</v>
      </c>
      <c r="N186" s="285" t="s">
        <v>4830</v>
      </c>
      <c r="O186" s="146"/>
      <c r="P186" s="146"/>
      <c r="Q186" s="285" t="s">
        <v>4824</v>
      </c>
      <c r="R186" s="285"/>
      <c r="S186" s="285" t="s">
        <v>4824</v>
      </c>
      <c r="T186" s="285"/>
      <c r="U186" s="150" t="s">
        <v>5402</v>
      </c>
      <c r="W186" s="44"/>
      <c r="X186" s="44"/>
      <c r="Y186" s="44"/>
      <c r="Z186" s="44"/>
      <c r="AA186" s="44"/>
      <c r="AB186" s="44"/>
    </row>
    <row r="187">
      <c r="A187" s="285" t="s">
        <v>5920</v>
      </c>
      <c r="B187" s="285" t="s">
        <v>5743</v>
      </c>
      <c r="C187" s="285" t="s">
        <v>5921</v>
      </c>
      <c r="D187" s="450" t="s">
        <v>5797</v>
      </c>
      <c r="E187" s="285" t="s">
        <v>5922</v>
      </c>
      <c r="F187" s="285" t="s">
        <v>586</v>
      </c>
      <c r="G187" s="285" t="s">
        <v>5923</v>
      </c>
      <c r="H187" s="285" t="s">
        <v>5924</v>
      </c>
      <c r="I187" s="285" t="s">
        <v>5925</v>
      </c>
      <c r="J187" s="285" t="s">
        <v>5926</v>
      </c>
      <c r="K187" s="285"/>
      <c r="L187" s="285" t="s">
        <v>4908</v>
      </c>
      <c r="M187" s="455" t="s">
        <v>5927</v>
      </c>
      <c r="N187" s="285" t="s">
        <v>4830</v>
      </c>
      <c r="O187" s="146"/>
      <c r="P187" s="146"/>
      <c r="Q187" s="285" t="s">
        <v>4824</v>
      </c>
      <c r="R187" s="285"/>
      <c r="S187" s="285" t="s">
        <v>4824</v>
      </c>
      <c r="T187" s="285"/>
      <c r="U187" s="150" t="s">
        <v>5402</v>
      </c>
      <c r="W187" s="44"/>
      <c r="X187" s="44"/>
      <c r="Y187" s="44"/>
      <c r="Z187" s="44"/>
      <c r="AA187" s="44"/>
      <c r="AB187" s="44"/>
    </row>
    <row r="188">
      <c r="A188" s="285" t="s">
        <v>5928</v>
      </c>
      <c r="B188" s="285" t="s">
        <v>5314</v>
      </c>
      <c r="C188" s="285" t="s">
        <v>5929</v>
      </c>
      <c r="D188" s="450" t="s">
        <v>5497</v>
      </c>
      <c r="E188" s="285" t="s">
        <v>5930</v>
      </c>
      <c r="F188" s="285" t="s">
        <v>586</v>
      </c>
      <c r="G188" s="285" t="s">
        <v>5931</v>
      </c>
      <c r="H188" s="285"/>
      <c r="I188" s="285" t="s">
        <v>5932</v>
      </c>
      <c r="J188" s="285" t="s">
        <v>5933</v>
      </c>
      <c r="K188" s="285"/>
      <c r="L188" s="285" t="s">
        <v>5075</v>
      </c>
      <c r="M188" s="455" t="s">
        <v>5934</v>
      </c>
      <c r="N188" s="285" t="s">
        <v>4830</v>
      </c>
      <c r="O188" s="146"/>
      <c r="P188" s="146"/>
      <c r="Q188" s="285" t="s">
        <v>4824</v>
      </c>
      <c r="R188" s="285"/>
      <c r="S188" s="285" t="s">
        <v>4824</v>
      </c>
      <c r="T188" s="285"/>
      <c r="U188" s="150" t="s">
        <v>5402</v>
      </c>
      <c r="W188" s="44"/>
      <c r="X188" s="44"/>
      <c r="Y188" s="44"/>
      <c r="Z188" s="44"/>
      <c r="AA188" s="44"/>
      <c r="AB188" s="44"/>
    </row>
    <row r="189">
      <c r="A189" s="285" t="s">
        <v>5935</v>
      </c>
      <c r="B189" s="285" t="s">
        <v>5743</v>
      </c>
      <c r="C189" s="285" t="s">
        <v>5593</v>
      </c>
      <c r="D189" s="450" t="s">
        <v>5936</v>
      </c>
      <c r="E189" s="285" t="s">
        <v>5937</v>
      </c>
      <c r="F189" s="285" t="s">
        <v>586</v>
      </c>
      <c r="G189" s="285" t="s">
        <v>5938</v>
      </c>
      <c r="H189" s="285" t="s">
        <v>5939</v>
      </c>
      <c r="I189" s="285" t="s">
        <v>5940</v>
      </c>
      <c r="J189" s="285" t="s">
        <v>5941</v>
      </c>
      <c r="K189" s="285"/>
      <c r="L189" s="285" t="s">
        <v>5464</v>
      </c>
      <c r="M189" s="455" t="s">
        <v>5942</v>
      </c>
      <c r="N189" s="285" t="s">
        <v>4830</v>
      </c>
      <c r="O189" s="454">
        <v>1.4921908E7</v>
      </c>
      <c r="P189" s="146"/>
      <c r="Q189" s="285" t="s">
        <v>4824</v>
      </c>
      <c r="R189" s="285"/>
      <c r="S189" s="285" t="s">
        <v>4824</v>
      </c>
      <c r="T189" s="285"/>
      <c r="U189" s="150" t="s">
        <v>5410</v>
      </c>
      <c r="W189" s="44"/>
      <c r="X189" s="44"/>
      <c r="Y189" s="44"/>
      <c r="Z189" s="44"/>
      <c r="AA189" s="44"/>
      <c r="AB189" s="44"/>
    </row>
    <row r="190">
      <c r="A190" s="285" t="s">
        <v>5943</v>
      </c>
      <c r="B190" s="285" t="s">
        <v>5944</v>
      </c>
      <c r="C190" s="285" t="s">
        <v>5945</v>
      </c>
      <c r="D190" s="450" t="s">
        <v>5797</v>
      </c>
      <c r="E190" s="285" t="s">
        <v>5946</v>
      </c>
      <c r="F190" s="285" t="s">
        <v>586</v>
      </c>
      <c r="G190" s="285" t="s">
        <v>5947</v>
      </c>
      <c r="H190" s="285" t="s">
        <v>5948</v>
      </c>
      <c r="I190" s="285" t="s">
        <v>5949</v>
      </c>
      <c r="J190" s="285" t="s">
        <v>5950</v>
      </c>
      <c r="K190" s="285"/>
      <c r="L190" s="285" t="s">
        <v>5075</v>
      </c>
      <c r="M190" s="455" t="s">
        <v>5951</v>
      </c>
      <c r="N190" s="285" t="s">
        <v>4824</v>
      </c>
      <c r="O190" s="146"/>
      <c r="P190" s="146"/>
      <c r="Q190" s="285" t="s">
        <v>4824</v>
      </c>
      <c r="R190" s="285"/>
      <c r="S190" s="285" t="s">
        <v>4824</v>
      </c>
      <c r="T190" s="285"/>
      <c r="U190" s="150" t="s">
        <v>5402</v>
      </c>
      <c r="W190" s="44"/>
      <c r="X190" s="44"/>
      <c r="Y190" s="44"/>
      <c r="Z190" s="44"/>
      <c r="AA190" s="44"/>
      <c r="AB190" s="44"/>
    </row>
    <row r="191">
      <c r="A191" s="285" t="s">
        <v>5952</v>
      </c>
      <c r="B191" s="285" t="s">
        <v>5835</v>
      </c>
      <c r="C191" s="285" t="s">
        <v>5593</v>
      </c>
      <c r="D191" s="450" t="s">
        <v>5482</v>
      </c>
      <c r="E191" s="285" t="s">
        <v>5953</v>
      </c>
      <c r="F191" s="285" t="s">
        <v>586</v>
      </c>
      <c r="G191" s="285" t="s">
        <v>5954</v>
      </c>
      <c r="H191" s="285" t="s">
        <v>5955</v>
      </c>
      <c r="I191" s="285" t="s">
        <v>5956</v>
      </c>
      <c r="J191" s="285" t="s">
        <v>5957</v>
      </c>
      <c r="K191" s="285"/>
      <c r="L191" s="285" t="s">
        <v>5018</v>
      </c>
      <c r="M191" s="455" t="s">
        <v>5958</v>
      </c>
      <c r="N191" s="285" t="s">
        <v>4830</v>
      </c>
      <c r="O191" s="454">
        <v>1436189.0</v>
      </c>
      <c r="P191" s="146"/>
      <c r="Q191" s="285" t="s">
        <v>4830</v>
      </c>
      <c r="R191" s="285" t="s">
        <v>5959</v>
      </c>
      <c r="S191" s="285" t="s">
        <v>4830</v>
      </c>
      <c r="T191" s="285" t="s">
        <v>5960</v>
      </c>
      <c r="U191" s="150" t="s">
        <v>5410</v>
      </c>
      <c r="W191" s="44"/>
      <c r="X191" s="44"/>
      <c r="Y191" s="44"/>
      <c r="Z191" s="44"/>
      <c r="AA191" s="44"/>
      <c r="AB191" s="44"/>
    </row>
    <row r="192">
      <c r="A192" s="285" t="s">
        <v>5961</v>
      </c>
      <c r="B192" s="285" t="s">
        <v>5743</v>
      </c>
      <c r="C192" s="285" t="s">
        <v>5945</v>
      </c>
      <c r="D192" s="450" t="s">
        <v>5694</v>
      </c>
      <c r="E192" s="285" t="s">
        <v>5962</v>
      </c>
      <c r="F192" s="285" t="s">
        <v>586</v>
      </c>
      <c r="G192" s="285" t="s">
        <v>5963</v>
      </c>
      <c r="H192" s="285" t="s">
        <v>5964</v>
      </c>
      <c r="I192" s="465" t="s">
        <v>5965</v>
      </c>
      <c r="J192" s="285" t="s">
        <v>5966</v>
      </c>
      <c r="K192" s="285"/>
      <c r="L192" s="285" t="s">
        <v>5075</v>
      </c>
      <c r="M192" s="455" t="s">
        <v>5967</v>
      </c>
      <c r="N192" s="285" t="s">
        <v>4830</v>
      </c>
      <c r="O192" s="146"/>
      <c r="P192" s="146"/>
      <c r="Q192" s="285" t="s">
        <v>4824</v>
      </c>
      <c r="R192" s="285"/>
      <c r="S192" s="285" t="s">
        <v>4824</v>
      </c>
      <c r="T192" s="285"/>
      <c r="U192" s="150" t="s">
        <v>5402</v>
      </c>
      <c r="W192" s="44"/>
      <c r="X192" s="44"/>
      <c r="Y192" s="44"/>
      <c r="Z192" s="44"/>
      <c r="AA192" s="44"/>
      <c r="AB192" s="44"/>
    </row>
    <row r="193">
      <c r="A193" s="285" t="s">
        <v>5968</v>
      </c>
      <c r="B193" s="285" t="s">
        <v>5835</v>
      </c>
      <c r="C193" s="285" t="s">
        <v>5945</v>
      </c>
      <c r="D193" s="450" t="s">
        <v>5567</v>
      </c>
      <c r="E193" s="285" t="s">
        <v>5969</v>
      </c>
      <c r="F193" s="285" t="s">
        <v>586</v>
      </c>
      <c r="G193" s="285" t="s">
        <v>5970</v>
      </c>
      <c r="H193" s="285" t="s">
        <v>5971</v>
      </c>
      <c r="I193" s="285" t="s">
        <v>5972</v>
      </c>
      <c r="J193" s="285" t="s">
        <v>5973</v>
      </c>
      <c r="K193" s="285"/>
      <c r="L193" s="285" t="s">
        <v>5708</v>
      </c>
      <c r="M193" s="455" t="s">
        <v>5974</v>
      </c>
      <c r="N193" s="285" t="s">
        <v>4830</v>
      </c>
      <c r="O193" s="454">
        <v>149122.0</v>
      </c>
      <c r="P193" s="159">
        <v>1000.0</v>
      </c>
      <c r="Q193" s="285" t="s">
        <v>4830</v>
      </c>
      <c r="R193" s="285" t="s">
        <v>5975</v>
      </c>
      <c r="S193" s="285" t="s">
        <v>4830</v>
      </c>
      <c r="T193" s="285" t="s">
        <v>5976</v>
      </c>
      <c r="U193" s="150" t="s">
        <v>5410</v>
      </c>
      <c r="W193" s="44"/>
      <c r="X193" s="44"/>
      <c r="Y193" s="44"/>
      <c r="Z193" s="44"/>
      <c r="AA193" s="44"/>
      <c r="AB193" s="44"/>
    </row>
    <row r="194">
      <c r="A194" s="285" t="s">
        <v>5977</v>
      </c>
      <c r="B194" s="285" t="s">
        <v>5743</v>
      </c>
      <c r="C194" s="285" t="s">
        <v>5945</v>
      </c>
      <c r="D194" s="450" t="s">
        <v>5978</v>
      </c>
      <c r="E194" s="285" t="s">
        <v>5979</v>
      </c>
      <c r="F194" s="285" t="s">
        <v>586</v>
      </c>
      <c r="G194" s="285" t="s">
        <v>5980</v>
      </c>
      <c r="H194" s="285" t="s">
        <v>5981</v>
      </c>
      <c r="I194" s="285" t="s">
        <v>5982</v>
      </c>
      <c r="J194" s="285" t="s">
        <v>5983</v>
      </c>
      <c r="K194" s="285"/>
      <c r="L194" s="285" t="s">
        <v>5075</v>
      </c>
      <c r="M194" s="455" t="s">
        <v>5984</v>
      </c>
      <c r="N194" s="285" t="s">
        <v>4830</v>
      </c>
      <c r="O194" s="146"/>
      <c r="P194" s="146"/>
      <c r="Q194" s="285" t="s">
        <v>4824</v>
      </c>
      <c r="R194" s="285"/>
      <c r="S194" s="285" t="s">
        <v>4824</v>
      </c>
      <c r="T194" s="285"/>
      <c r="U194" s="150" t="s">
        <v>5402</v>
      </c>
      <c r="W194" s="44"/>
      <c r="X194" s="44"/>
      <c r="Y194" s="44"/>
      <c r="Z194" s="44"/>
      <c r="AA194" s="44"/>
      <c r="AB194" s="44"/>
    </row>
    <row r="195">
      <c r="A195" s="285" t="s">
        <v>5985</v>
      </c>
      <c r="B195" s="285" t="s">
        <v>5616</v>
      </c>
      <c r="C195" s="285" t="s">
        <v>5586</v>
      </c>
      <c r="D195" s="450" t="s">
        <v>5772</v>
      </c>
      <c r="E195" s="285" t="s">
        <v>5986</v>
      </c>
      <c r="F195" s="285" t="s">
        <v>938</v>
      </c>
      <c r="G195" s="285" t="s">
        <v>5987</v>
      </c>
      <c r="H195" s="285" t="s">
        <v>5988</v>
      </c>
      <c r="I195" s="285" t="s">
        <v>5989</v>
      </c>
      <c r="J195" s="285"/>
      <c r="K195" s="285"/>
      <c r="L195" s="285" t="s">
        <v>5464</v>
      </c>
      <c r="M195" s="455" t="s">
        <v>5990</v>
      </c>
      <c r="N195" s="285" t="s">
        <v>4830</v>
      </c>
      <c r="O195" s="454">
        <v>1.4265882E7</v>
      </c>
      <c r="P195" s="146"/>
      <c r="Q195" s="285" t="s">
        <v>4830</v>
      </c>
      <c r="R195" s="285" t="s">
        <v>5991</v>
      </c>
      <c r="S195" s="285" t="s">
        <v>4830</v>
      </c>
      <c r="T195" s="285" t="s">
        <v>5992</v>
      </c>
      <c r="U195" s="150" t="s">
        <v>5410</v>
      </c>
      <c r="W195" s="44"/>
      <c r="X195" s="44"/>
      <c r="Y195" s="44"/>
      <c r="Z195" s="44"/>
      <c r="AA195" s="44"/>
      <c r="AB195" s="44"/>
    </row>
    <row r="196">
      <c r="A196" s="285" t="s">
        <v>5993</v>
      </c>
      <c r="B196" s="285" t="s">
        <v>5994</v>
      </c>
      <c r="C196" s="285" t="s">
        <v>5778</v>
      </c>
      <c r="D196" s="450" t="s">
        <v>5569</v>
      </c>
      <c r="E196" s="285" t="s">
        <v>5995</v>
      </c>
      <c r="F196" s="285" t="s">
        <v>938</v>
      </c>
      <c r="G196" s="285" t="s">
        <v>5996</v>
      </c>
      <c r="H196" s="285" t="s">
        <v>5997</v>
      </c>
      <c r="I196" s="285" t="s">
        <v>5998</v>
      </c>
      <c r="J196" s="285"/>
      <c r="K196" s="285"/>
      <c r="L196" s="285" t="s">
        <v>5464</v>
      </c>
      <c r="M196" s="455" t="s">
        <v>5999</v>
      </c>
      <c r="N196" s="285" t="s">
        <v>4830</v>
      </c>
      <c r="O196" s="146"/>
      <c r="P196" s="146"/>
      <c r="Q196" s="285" t="s">
        <v>4824</v>
      </c>
      <c r="R196" s="285"/>
      <c r="S196" s="285" t="s">
        <v>4830</v>
      </c>
      <c r="T196" s="285" t="s">
        <v>6000</v>
      </c>
      <c r="U196" s="150" t="s">
        <v>5410</v>
      </c>
      <c r="W196" s="44"/>
      <c r="X196" s="44"/>
      <c r="Y196" s="44"/>
      <c r="Z196" s="44"/>
      <c r="AA196" s="44"/>
      <c r="AB196" s="44"/>
    </row>
    <row r="197">
      <c r="A197" s="285" t="s">
        <v>6001</v>
      </c>
      <c r="B197" s="285" t="s">
        <v>5743</v>
      </c>
      <c r="C197" s="285" t="s">
        <v>6002</v>
      </c>
      <c r="D197" s="450" t="s">
        <v>6003</v>
      </c>
      <c r="E197" s="285" t="s">
        <v>6004</v>
      </c>
      <c r="F197" s="285" t="s">
        <v>938</v>
      </c>
      <c r="G197" s="285" t="s">
        <v>6005</v>
      </c>
      <c r="H197" s="285" t="s">
        <v>6006</v>
      </c>
      <c r="I197" s="285" t="s">
        <v>6007</v>
      </c>
      <c r="J197" s="285"/>
      <c r="K197" s="285"/>
      <c r="L197" s="285" t="s">
        <v>5075</v>
      </c>
      <c r="M197" s="455" t="s">
        <v>6008</v>
      </c>
      <c r="N197" s="285" t="s">
        <v>4830</v>
      </c>
      <c r="O197" s="146"/>
      <c r="P197" s="146"/>
      <c r="Q197" s="285" t="s">
        <v>4830</v>
      </c>
      <c r="R197" s="285" t="s">
        <v>6009</v>
      </c>
      <c r="S197" s="285" t="s">
        <v>4830</v>
      </c>
      <c r="T197" s="285" t="s">
        <v>6010</v>
      </c>
      <c r="U197" s="150" t="s">
        <v>5402</v>
      </c>
      <c r="W197" s="44"/>
      <c r="X197" s="44"/>
      <c r="Y197" s="44"/>
      <c r="Z197" s="44"/>
      <c r="AA197" s="44"/>
      <c r="AB197" s="44"/>
    </row>
    <row r="198">
      <c r="A198" s="285" t="s">
        <v>6011</v>
      </c>
      <c r="B198" s="285" t="s">
        <v>5743</v>
      </c>
      <c r="C198" s="285" t="s">
        <v>6012</v>
      </c>
      <c r="D198" s="450" t="s">
        <v>5772</v>
      </c>
      <c r="E198" s="285" t="s">
        <v>6013</v>
      </c>
      <c r="F198" s="285" t="s">
        <v>938</v>
      </c>
      <c r="G198" s="285" t="s">
        <v>6014</v>
      </c>
      <c r="H198" s="285" t="s">
        <v>6015</v>
      </c>
      <c r="I198" s="285" t="s">
        <v>6016</v>
      </c>
      <c r="J198" s="285" t="s">
        <v>6017</v>
      </c>
      <c r="K198" s="285"/>
      <c r="L198" s="285" t="s">
        <v>5464</v>
      </c>
      <c r="M198" s="455" t="s">
        <v>6018</v>
      </c>
      <c r="N198" s="285" t="s">
        <v>4830</v>
      </c>
      <c r="O198" s="146"/>
      <c r="P198" s="146"/>
      <c r="Q198" s="285" t="s">
        <v>4824</v>
      </c>
      <c r="R198" s="285"/>
      <c r="S198" s="285" t="s">
        <v>4824</v>
      </c>
      <c r="T198" s="285"/>
      <c r="U198" s="150" t="s">
        <v>5410</v>
      </c>
      <c r="W198" s="44"/>
      <c r="X198" s="44"/>
      <c r="Y198" s="44"/>
      <c r="Z198" s="44"/>
      <c r="AA198" s="44"/>
      <c r="AB198" s="44"/>
    </row>
    <row r="199">
      <c r="A199" s="285" t="s">
        <v>6019</v>
      </c>
      <c r="B199" s="285" t="s">
        <v>6020</v>
      </c>
      <c r="C199" s="285" t="s">
        <v>6021</v>
      </c>
      <c r="D199" s="450" t="s">
        <v>5569</v>
      </c>
      <c r="E199" s="285" t="s">
        <v>6022</v>
      </c>
      <c r="F199" s="285" t="s">
        <v>1292</v>
      </c>
      <c r="G199" s="285" t="s">
        <v>5185</v>
      </c>
      <c r="H199" s="285" t="s">
        <v>6023</v>
      </c>
      <c r="I199" s="285" t="s">
        <v>6024</v>
      </c>
      <c r="J199" s="285"/>
      <c r="K199" s="285"/>
      <c r="L199" s="285" t="s">
        <v>5464</v>
      </c>
      <c r="M199" s="455" t="s">
        <v>6025</v>
      </c>
      <c r="N199" s="285" t="s">
        <v>4830</v>
      </c>
      <c r="O199" s="454">
        <v>1.7707589E7</v>
      </c>
      <c r="P199" s="146"/>
      <c r="Q199" s="285" t="s">
        <v>4830</v>
      </c>
      <c r="R199" s="285" t="s">
        <v>6026</v>
      </c>
      <c r="S199" s="285" t="s">
        <v>4830</v>
      </c>
      <c r="T199" s="285" t="s">
        <v>6027</v>
      </c>
      <c r="U199" s="150" t="s">
        <v>5410</v>
      </c>
      <c r="W199" s="44"/>
      <c r="X199" s="44"/>
      <c r="Y199" s="44"/>
      <c r="Z199" s="44"/>
      <c r="AA199" s="44"/>
      <c r="AB199" s="44"/>
    </row>
    <row r="200">
      <c r="A200" s="285" t="s">
        <v>6028</v>
      </c>
      <c r="B200" s="285" t="s">
        <v>6029</v>
      </c>
      <c r="C200" s="285" t="s">
        <v>5593</v>
      </c>
      <c r="D200" s="450" t="s">
        <v>5406</v>
      </c>
      <c r="E200" s="285" t="s">
        <v>6030</v>
      </c>
      <c r="F200" s="285" t="s">
        <v>1292</v>
      </c>
      <c r="G200" s="285" t="s">
        <v>6031</v>
      </c>
      <c r="H200" s="285" t="s">
        <v>6032</v>
      </c>
      <c r="I200" s="285" t="s">
        <v>6033</v>
      </c>
      <c r="J200" s="285" t="s">
        <v>6034</v>
      </c>
      <c r="K200" s="285"/>
      <c r="L200" s="285" t="s">
        <v>5452</v>
      </c>
      <c r="M200" s="455" t="s">
        <v>6035</v>
      </c>
      <c r="N200" s="285" t="s">
        <v>4830</v>
      </c>
      <c r="O200" s="454">
        <v>4018575.0</v>
      </c>
      <c r="P200" s="159" t="s">
        <v>4800</v>
      </c>
      <c r="Q200" s="285" t="s">
        <v>4830</v>
      </c>
      <c r="R200" s="285" t="s">
        <v>6036</v>
      </c>
      <c r="S200" s="285" t="s">
        <v>4824</v>
      </c>
      <c r="T200" s="285"/>
      <c r="U200" s="150" t="s">
        <v>5410</v>
      </c>
      <c r="W200" s="44"/>
      <c r="X200" s="44"/>
      <c r="Y200" s="44"/>
      <c r="Z200" s="44"/>
      <c r="AA200" s="44"/>
      <c r="AB200" s="44"/>
    </row>
    <row r="201">
      <c r="A201" s="285" t="s">
        <v>6037</v>
      </c>
      <c r="B201" s="285" t="s">
        <v>6038</v>
      </c>
      <c r="C201" s="285" t="s">
        <v>5593</v>
      </c>
      <c r="D201" s="450" t="s">
        <v>5752</v>
      </c>
      <c r="E201" s="285" t="s">
        <v>6039</v>
      </c>
      <c r="F201" s="285" t="s">
        <v>1292</v>
      </c>
      <c r="G201" s="285" t="s">
        <v>6040</v>
      </c>
      <c r="H201" s="285" t="s">
        <v>6041</v>
      </c>
      <c r="I201" s="285" t="s">
        <v>6042</v>
      </c>
      <c r="J201" s="285"/>
      <c r="K201" s="285"/>
      <c r="L201" s="285" t="s">
        <v>5464</v>
      </c>
      <c r="M201" s="455" t="s">
        <v>6043</v>
      </c>
      <c r="N201" s="285" t="s">
        <v>4830</v>
      </c>
      <c r="O201" s="146"/>
      <c r="P201" s="146"/>
      <c r="Q201" s="285" t="s">
        <v>4830</v>
      </c>
      <c r="R201" s="285" t="s">
        <v>6044</v>
      </c>
      <c r="S201" s="285" t="s">
        <v>4830</v>
      </c>
      <c r="T201" s="285" t="s">
        <v>6045</v>
      </c>
      <c r="U201" s="150" t="s">
        <v>5410</v>
      </c>
      <c r="W201" s="44"/>
      <c r="X201" s="44"/>
      <c r="Y201" s="44"/>
      <c r="Z201" s="44"/>
      <c r="AA201" s="44"/>
      <c r="AB201" s="44"/>
    </row>
    <row r="202">
      <c r="A202" s="285" t="s">
        <v>6046</v>
      </c>
      <c r="B202" s="285" t="s">
        <v>5743</v>
      </c>
      <c r="C202" s="285" t="s">
        <v>1311</v>
      </c>
      <c r="D202" s="450" t="s">
        <v>6047</v>
      </c>
      <c r="E202" s="285" t="s">
        <v>6048</v>
      </c>
      <c r="F202" s="285" t="s">
        <v>1292</v>
      </c>
      <c r="G202" s="285" t="s">
        <v>6049</v>
      </c>
      <c r="H202" s="285"/>
      <c r="I202" s="285" t="s">
        <v>6050</v>
      </c>
      <c r="J202" s="285" t="s">
        <v>6051</v>
      </c>
      <c r="K202" s="285" t="s">
        <v>6052</v>
      </c>
      <c r="L202" s="285" t="s">
        <v>5464</v>
      </c>
      <c r="M202" s="455" t="s">
        <v>6053</v>
      </c>
      <c r="N202" s="285" t="s">
        <v>4830</v>
      </c>
      <c r="O202" s="146"/>
      <c r="P202" s="146"/>
      <c r="Q202" s="285" t="s">
        <v>4830</v>
      </c>
      <c r="R202" s="285" t="s">
        <v>6054</v>
      </c>
      <c r="S202" s="285" t="s">
        <v>4824</v>
      </c>
      <c r="T202" s="285"/>
      <c r="U202" s="150" t="s">
        <v>5402</v>
      </c>
      <c r="W202" s="44"/>
      <c r="X202" s="44"/>
      <c r="Y202" s="44"/>
      <c r="Z202" s="44"/>
      <c r="AA202" s="44"/>
      <c r="AB202" s="44"/>
    </row>
    <row r="203">
      <c r="A203" s="285" t="s">
        <v>6055</v>
      </c>
      <c r="B203" s="285" t="s">
        <v>5743</v>
      </c>
      <c r="C203" s="285" t="s">
        <v>1311</v>
      </c>
      <c r="D203" s="450" t="s">
        <v>6056</v>
      </c>
      <c r="E203" s="285" t="s">
        <v>6057</v>
      </c>
      <c r="F203" s="285" t="s">
        <v>1292</v>
      </c>
      <c r="G203" s="285" t="s">
        <v>6058</v>
      </c>
      <c r="H203" s="285" t="s">
        <v>6059</v>
      </c>
      <c r="I203" s="285" t="s">
        <v>6060</v>
      </c>
      <c r="J203" s="285" t="s">
        <v>6061</v>
      </c>
      <c r="K203" s="285" t="s">
        <v>6062</v>
      </c>
      <c r="L203" s="285" t="s">
        <v>5075</v>
      </c>
      <c r="M203" s="455" t="s">
        <v>6063</v>
      </c>
      <c r="N203" s="285" t="s">
        <v>4830</v>
      </c>
      <c r="O203" s="146"/>
      <c r="P203" s="146"/>
      <c r="Q203" s="285" t="s">
        <v>4824</v>
      </c>
      <c r="R203" s="285"/>
      <c r="S203" s="285" t="s">
        <v>4824</v>
      </c>
      <c r="T203" s="285"/>
      <c r="U203" s="150" t="s">
        <v>5402</v>
      </c>
      <c r="W203" s="44"/>
      <c r="X203" s="44"/>
      <c r="Y203" s="44"/>
      <c r="Z203" s="44"/>
      <c r="AA203" s="44"/>
      <c r="AB203" s="44"/>
    </row>
    <row r="204">
      <c r="A204" s="285" t="s">
        <v>6064</v>
      </c>
      <c r="B204" s="285" t="s">
        <v>5679</v>
      </c>
      <c r="C204" s="285" t="s">
        <v>1311</v>
      </c>
      <c r="D204" s="450" t="s">
        <v>6065</v>
      </c>
      <c r="E204" s="285" t="s">
        <v>6066</v>
      </c>
      <c r="F204" s="285" t="s">
        <v>1292</v>
      </c>
      <c r="G204" s="285" t="s">
        <v>6067</v>
      </c>
      <c r="H204" s="285" t="s">
        <v>6068</v>
      </c>
      <c r="I204" s="285" t="s">
        <v>6069</v>
      </c>
      <c r="J204" s="285"/>
      <c r="K204" s="285" t="s">
        <v>6070</v>
      </c>
      <c r="L204" s="285" t="s">
        <v>5075</v>
      </c>
      <c r="M204" s="455" t="s">
        <v>6071</v>
      </c>
      <c r="N204" s="285" t="s">
        <v>4830</v>
      </c>
      <c r="O204" s="146"/>
      <c r="P204" s="146"/>
      <c r="Q204" s="285" t="s">
        <v>4824</v>
      </c>
      <c r="R204" s="285"/>
      <c r="S204" s="285" t="s">
        <v>4824</v>
      </c>
      <c r="T204" s="285"/>
      <c r="U204" s="150" t="s">
        <v>5402</v>
      </c>
      <c r="W204" s="44"/>
      <c r="X204" s="44"/>
      <c r="Y204" s="44"/>
      <c r="Z204" s="44"/>
      <c r="AA204" s="44"/>
      <c r="AB204" s="44"/>
    </row>
    <row r="205">
      <c r="A205" s="285" t="s">
        <v>6072</v>
      </c>
      <c r="B205" s="285" t="s">
        <v>5835</v>
      </c>
      <c r="C205" s="285"/>
      <c r="D205" s="450" t="s">
        <v>5430</v>
      </c>
      <c r="E205" s="285" t="s">
        <v>6073</v>
      </c>
      <c r="F205" s="285" t="s">
        <v>1292</v>
      </c>
      <c r="G205" s="285" t="s">
        <v>6074</v>
      </c>
      <c r="H205" s="285" t="s">
        <v>6075</v>
      </c>
      <c r="I205" s="285" t="s">
        <v>6076</v>
      </c>
      <c r="J205" s="285" t="s">
        <v>6077</v>
      </c>
      <c r="K205" s="466" t="s">
        <v>6078</v>
      </c>
      <c r="L205" s="285" t="s">
        <v>5075</v>
      </c>
      <c r="M205" s="455" t="s">
        <v>6079</v>
      </c>
      <c r="N205" s="285" t="s">
        <v>4830</v>
      </c>
      <c r="O205" s="454">
        <v>1.8031403E7</v>
      </c>
      <c r="P205" s="146"/>
      <c r="Q205" s="285" t="s">
        <v>4830</v>
      </c>
      <c r="R205" s="285" t="s">
        <v>6080</v>
      </c>
      <c r="S205" s="285" t="s">
        <v>4824</v>
      </c>
      <c r="T205" s="285"/>
      <c r="U205" s="150" t="s">
        <v>5402</v>
      </c>
      <c r="W205" s="44"/>
      <c r="X205" s="44"/>
      <c r="Y205" s="44"/>
      <c r="Z205" s="44"/>
      <c r="AA205" s="44"/>
      <c r="AB205" s="44"/>
    </row>
    <row r="206">
      <c r="A206" s="285" t="s">
        <v>6081</v>
      </c>
      <c r="B206" s="285" t="s">
        <v>15</v>
      </c>
      <c r="C206" s="285" t="s">
        <v>5903</v>
      </c>
      <c r="D206" s="450" t="s">
        <v>5744</v>
      </c>
      <c r="E206" s="285" t="s">
        <v>6082</v>
      </c>
      <c r="F206" s="285" t="s">
        <v>2193</v>
      </c>
      <c r="G206" s="285" t="s">
        <v>5252</v>
      </c>
      <c r="H206" s="285" t="s">
        <v>6083</v>
      </c>
      <c r="I206" s="285" t="s">
        <v>6084</v>
      </c>
      <c r="J206" s="285"/>
      <c r="K206" s="285"/>
      <c r="L206" s="285" t="s">
        <v>5452</v>
      </c>
      <c r="M206" s="455" t="s">
        <v>6085</v>
      </c>
      <c r="N206" s="285" t="s">
        <v>4830</v>
      </c>
      <c r="O206" s="454">
        <v>3561427.0</v>
      </c>
      <c r="P206" s="146"/>
      <c r="Q206" s="285" t="s">
        <v>4830</v>
      </c>
      <c r="R206" s="285" t="s">
        <v>6086</v>
      </c>
      <c r="S206" s="285" t="s">
        <v>4830</v>
      </c>
      <c r="T206" s="455" t="s">
        <v>6087</v>
      </c>
      <c r="U206" s="150" t="s">
        <v>5410</v>
      </c>
      <c r="W206" s="44"/>
      <c r="X206" s="44"/>
      <c r="Y206" s="44"/>
      <c r="Z206" s="44"/>
      <c r="AA206" s="44"/>
      <c r="AB206" s="44"/>
    </row>
    <row r="207">
      <c r="A207" s="285" t="s">
        <v>6088</v>
      </c>
      <c r="B207" s="285" t="s">
        <v>5585</v>
      </c>
      <c r="C207" s="285" t="s">
        <v>5593</v>
      </c>
      <c r="D207" s="285"/>
      <c r="E207" s="285" t="s">
        <v>6089</v>
      </c>
      <c r="F207" s="285" t="s">
        <v>2193</v>
      </c>
      <c r="G207" s="285" t="s">
        <v>6090</v>
      </c>
      <c r="H207" s="285" t="s">
        <v>6091</v>
      </c>
      <c r="I207" s="285" t="s">
        <v>6092</v>
      </c>
      <c r="J207" s="285"/>
      <c r="K207" s="285"/>
      <c r="L207" s="285" t="s">
        <v>5464</v>
      </c>
      <c r="M207" s="455" t="s">
        <v>6093</v>
      </c>
      <c r="N207" s="285" t="s">
        <v>4830</v>
      </c>
      <c r="O207" s="146"/>
      <c r="P207" s="146"/>
      <c r="Q207" s="285" t="s">
        <v>4830</v>
      </c>
      <c r="R207" s="285" t="s">
        <v>6094</v>
      </c>
      <c r="S207" s="285" t="s">
        <v>4830</v>
      </c>
      <c r="T207" s="285" t="s">
        <v>6095</v>
      </c>
      <c r="U207" s="150" t="s">
        <v>5410</v>
      </c>
      <c r="W207" s="44"/>
      <c r="X207" s="44"/>
      <c r="Y207" s="44"/>
      <c r="Z207" s="44"/>
      <c r="AA207" s="44"/>
      <c r="AB207" s="44"/>
    </row>
    <row r="208">
      <c r="A208" s="285" t="s">
        <v>6096</v>
      </c>
      <c r="B208" s="285" t="s">
        <v>5585</v>
      </c>
      <c r="C208" s="285" t="s">
        <v>5593</v>
      </c>
      <c r="D208" s="285"/>
      <c r="E208" s="285" t="s">
        <v>6097</v>
      </c>
      <c r="F208" s="285" t="s">
        <v>2193</v>
      </c>
      <c r="G208" s="285" t="s">
        <v>6098</v>
      </c>
      <c r="H208" s="285" t="s">
        <v>6099</v>
      </c>
      <c r="I208" s="285" t="s">
        <v>6100</v>
      </c>
      <c r="J208" s="285"/>
      <c r="K208" s="285" t="s">
        <v>6101</v>
      </c>
      <c r="L208" s="285" t="s">
        <v>5464</v>
      </c>
      <c r="M208" s="455" t="s">
        <v>6102</v>
      </c>
      <c r="N208" s="285" t="s">
        <v>4830</v>
      </c>
      <c r="O208" s="454">
        <v>1220740.0</v>
      </c>
      <c r="P208" s="159">
        <v>1.0</v>
      </c>
      <c r="Q208" s="285" t="s">
        <v>4830</v>
      </c>
      <c r="R208" s="285" t="s">
        <v>6103</v>
      </c>
      <c r="S208" s="285" t="s">
        <v>4830</v>
      </c>
      <c r="T208" s="285" t="s">
        <v>6104</v>
      </c>
      <c r="U208" s="150" t="s">
        <v>5410</v>
      </c>
      <c r="W208" s="44"/>
      <c r="X208" s="44"/>
      <c r="Y208" s="44"/>
      <c r="Z208" s="44"/>
      <c r="AA208" s="44"/>
      <c r="AB208" s="44"/>
    </row>
    <row r="209">
      <c r="A209" s="285" t="s">
        <v>6105</v>
      </c>
      <c r="B209" s="285" t="s">
        <v>6106</v>
      </c>
      <c r="C209" s="285" t="s">
        <v>6107</v>
      </c>
      <c r="D209" s="285"/>
      <c r="E209" s="285" t="s">
        <v>6108</v>
      </c>
      <c r="F209" s="285" t="s">
        <v>2193</v>
      </c>
      <c r="G209" s="285" t="s">
        <v>5252</v>
      </c>
      <c r="H209" s="285" t="s">
        <v>6109</v>
      </c>
      <c r="I209" s="285"/>
      <c r="J209" s="285"/>
      <c r="K209" s="285" t="s">
        <v>6110</v>
      </c>
      <c r="L209" s="285" t="s">
        <v>5464</v>
      </c>
      <c r="M209" s="455" t="s">
        <v>6111</v>
      </c>
      <c r="N209" s="285" t="s">
        <v>4830</v>
      </c>
      <c r="O209" s="146"/>
      <c r="P209" s="146"/>
      <c r="Q209" s="285" t="s">
        <v>4824</v>
      </c>
      <c r="R209" s="285"/>
      <c r="S209" s="285" t="s">
        <v>4830</v>
      </c>
      <c r="T209" s="285" t="s">
        <v>6112</v>
      </c>
      <c r="U209" s="150" t="s">
        <v>5410</v>
      </c>
      <c r="W209" s="44"/>
      <c r="X209" s="44"/>
      <c r="Y209" s="44"/>
      <c r="Z209" s="44"/>
      <c r="AA209" s="44"/>
      <c r="AB209" s="44"/>
    </row>
    <row r="210">
      <c r="A210" s="285" t="s">
        <v>6113</v>
      </c>
      <c r="B210" s="285" t="s">
        <v>5743</v>
      </c>
      <c r="C210" s="285" t="s">
        <v>6114</v>
      </c>
      <c r="D210" s="450" t="s">
        <v>5430</v>
      </c>
      <c r="E210" s="285" t="s">
        <v>6115</v>
      </c>
      <c r="F210" s="285" t="s">
        <v>2193</v>
      </c>
      <c r="G210" s="285" t="s">
        <v>6116</v>
      </c>
      <c r="H210" s="285" t="s">
        <v>6117</v>
      </c>
      <c r="I210" s="285" t="s">
        <v>6118</v>
      </c>
      <c r="J210" s="285"/>
      <c r="K210" s="285" t="s">
        <v>6119</v>
      </c>
      <c r="L210" s="285" t="s">
        <v>5464</v>
      </c>
      <c r="M210" s="455" t="s">
        <v>6120</v>
      </c>
      <c r="N210" s="285" t="s">
        <v>4830</v>
      </c>
      <c r="O210" s="454">
        <v>9239635.0</v>
      </c>
      <c r="P210" s="146"/>
      <c r="Q210" s="285" t="s">
        <v>4830</v>
      </c>
      <c r="R210" s="285" t="s">
        <v>6121</v>
      </c>
      <c r="S210" s="285" t="s">
        <v>4830</v>
      </c>
      <c r="T210" s="285" t="s">
        <v>6122</v>
      </c>
      <c r="U210" s="150" t="s">
        <v>5410</v>
      </c>
      <c r="W210" s="44"/>
      <c r="X210" s="44"/>
      <c r="Y210" s="44"/>
      <c r="Z210" s="44"/>
      <c r="AA210" s="44"/>
      <c r="AB210" s="44"/>
    </row>
    <row r="211">
      <c r="A211" s="285" t="s">
        <v>6123</v>
      </c>
      <c r="B211" s="285" t="s">
        <v>5266</v>
      </c>
      <c r="C211" s="285" t="s">
        <v>5593</v>
      </c>
      <c r="D211" s="450" t="s">
        <v>6124</v>
      </c>
      <c r="E211" s="285" t="s">
        <v>6125</v>
      </c>
      <c r="F211" s="285" t="s">
        <v>793</v>
      </c>
      <c r="G211" s="285" t="s">
        <v>5019</v>
      </c>
      <c r="H211" s="285" t="s">
        <v>6126</v>
      </c>
      <c r="I211" s="285" t="s">
        <v>6127</v>
      </c>
      <c r="J211" s="285" t="s">
        <v>6128</v>
      </c>
      <c r="K211" s="285"/>
      <c r="L211" s="285" t="s">
        <v>5075</v>
      </c>
      <c r="M211" s="455" t="s">
        <v>6129</v>
      </c>
      <c r="N211" s="285" t="s">
        <v>4830</v>
      </c>
      <c r="O211" s="146"/>
      <c r="P211" s="146"/>
      <c r="Q211" s="285" t="s">
        <v>4824</v>
      </c>
      <c r="R211" s="285"/>
      <c r="S211" s="285" t="s">
        <v>4824</v>
      </c>
      <c r="T211" s="285"/>
      <c r="U211" s="150" t="s">
        <v>5402</v>
      </c>
      <c r="W211" s="44"/>
      <c r="X211" s="44"/>
      <c r="Y211" s="44"/>
      <c r="Z211" s="44"/>
      <c r="AA211" s="44"/>
      <c r="AB211" s="44"/>
    </row>
    <row r="212">
      <c r="A212" s="285" t="s">
        <v>6130</v>
      </c>
      <c r="B212" s="285" t="s">
        <v>5743</v>
      </c>
      <c r="C212" s="285" t="s">
        <v>6131</v>
      </c>
      <c r="D212" s="450" t="s">
        <v>6132</v>
      </c>
      <c r="E212" s="285" t="s">
        <v>6133</v>
      </c>
      <c r="F212" s="285" t="s">
        <v>793</v>
      </c>
      <c r="G212" s="285" t="s">
        <v>5019</v>
      </c>
      <c r="H212" s="285" t="s">
        <v>845</v>
      </c>
      <c r="I212" s="285" t="s">
        <v>6134</v>
      </c>
      <c r="J212" s="285" t="s">
        <v>6135</v>
      </c>
      <c r="K212" s="285"/>
      <c r="L212" s="285" t="s">
        <v>4908</v>
      </c>
      <c r="M212" s="455" t="s">
        <v>846</v>
      </c>
      <c r="N212" s="285" t="s">
        <v>4830</v>
      </c>
      <c r="O212" s="454">
        <v>934554.0</v>
      </c>
      <c r="P212" s="159" t="s">
        <v>4792</v>
      </c>
      <c r="Q212" s="285" t="s">
        <v>4830</v>
      </c>
      <c r="R212" s="285" t="s">
        <v>6136</v>
      </c>
      <c r="S212" s="285" t="s">
        <v>4830</v>
      </c>
      <c r="T212" s="285" t="s">
        <v>5023</v>
      </c>
      <c r="U212" s="150" t="s">
        <v>5410</v>
      </c>
      <c r="W212" s="44"/>
      <c r="X212" s="44"/>
      <c r="Y212" s="44"/>
      <c r="Z212" s="44"/>
      <c r="AA212" s="44"/>
      <c r="AB212" s="44"/>
    </row>
    <row r="213">
      <c r="A213" s="285" t="s">
        <v>6137</v>
      </c>
      <c r="B213" s="285" t="s">
        <v>5266</v>
      </c>
      <c r="C213" s="285" t="s">
        <v>5586</v>
      </c>
      <c r="D213" s="450" t="s">
        <v>5610</v>
      </c>
      <c r="E213" s="285" t="s">
        <v>6138</v>
      </c>
      <c r="F213" s="285" t="s">
        <v>793</v>
      </c>
      <c r="G213" s="285" t="s">
        <v>6139</v>
      </c>
      <c r="H213" s="285" t="s">
        <v>6140</v>
      </c>
      <c r="I213" s="285" t="s">
        <v>6141</v>
      </c>
      <c r="J213" s="285"/>
      <c r="K213" s="285"/>
      <c r="L213" s="285" t="s">
        <v>4908</v>
      </c>
      <c r="M213" s="455" t="s">
        <v>6142</v>
      </c>
      <c r="N213" s="285" t="s">
        <v>4830</v>
      </c>
      <c r="O213" s="454">
        <v>1.3379303E7</v>
      </c>
      <c r="P213" s="146"/>
      <c r="Q213" s="285" t="s">
        <v>4830</v>
      </c>
      <c r="R213" s="285" t="s">
        <v>6143</v>
      </c>
      <c r="S213" s="285" t="s">
        <v>4830</v>
      </c>
      <c r="T213" s="285" t="s">
        <v>6143</v>
      </c>
      <c r="U213" s="150" t="s">
        <v>5410</v>
      </c>
      <c r="W213" s="44"/>
      <c r="X213" s="44"/>
      <c r="Y213" s="44"/>
      <c r="Z213" s="44"/>
      <c r="AA213" s="44"/>
      <c r="AB213" s="44"/>
    </row>
    <row r="214">
      <c r="A214" s="285" t="s">
        <v>6144</v>
      </c>
      <c r="B214" s="285" t="s">
        <v>5266</v>
      </c>
      <c r="C214" s="285" t="s">
        <v>1311</v>
      </c>
      <c r="D214" s="450" t="s">
        <v>6145</v>
      </c>
      <c r="E214" s="285" t="s">
        <v>6146</v>
      </c>
      <c r="F214" s="285" t="s">
        <v>793</v>
      </c>
      <c r="G214" s="285" t="s">
        <v>5019</v>
      </c>
      <c r="H214" s="285" t="s">
        <v>6147</v>
      </c>
      <c r="I214" s="285" t="s">
        <v>6148</v>
      </c>
      <c r="J214" s="285" t="s">
        <v>6149</v>
      </c>
      <c r="K214" s="285"/>
      <c r="L214" s="285" t="s">
        <v>4908</v>
      </c>
      <c r="M214" s="455" t="s">
        <v>6150</v>
      </c>
      <c r="N214" s="285" t="s">
        <v>4830</v>
      </c>
      <c r="O214" s="454">
        <v>772696.0</v>
      </c>
      <c r="P214" s="159" t="s">
        <v>5003</v>
      </c>
      <c r="Q214" s="285" t="s">
        <v>4830</v>
      </c>
      <c r="R214" s="285" t="s">
        <v>6151</v>
      </c>
      <c r="S214" s="285" t="s">
        <v>4830</v>
      </c>
      <c r="T214" s="285" t="s">
        <v>6152</v>
      </c>
      <c r="U214" s="150" t="s">
        <v>5410</v>
      </c>
      <c r="W214" s="44"/>
      <c r="X214" s="44"/>
      <c r="Y214" s="44"/>
      <c r="Z214" s="44"/>
      <c r="AA214" s="44"/>
      <c r="AB214" s="44"/>
    </row>
    <row r="215">
      <c r="A215" s="285" t="s">
        <v>6153</v>
      </c>
      <c r="B215" s="285" t="s">
        <v>5743</v>
      </c>
      <c r="C215" s="285"/>
      <c r="D215" s="450" t="s">
        <v>5497</v>
      </c>
      <c r="E215" s="285" t="s">
        <v>6154</v>
      </c>
      <c r="F215" s="285" t="s">
        <v>793</v>
      </c>
      <c r="G215" s="285" t="s">
        <v>5019</v>
      </c>
      <c r="H215" s="285" t="s">
        <v>6155</v>
      </c>
      <c r="I215" s="285" t="s">
        <v>6156</v>
      </c>
      <c r="J215" s="285" t="s">
        <v>6157</v>
      </c>
      <c r="K215" s="285"/>
      <c r="L215" s="285"/>
      <c r="M215" s="455" t="s">
        <v>6158</v>
      </c>
      <c r="N215" s="285" t="s">
        <v>4830</v>
      </c>
      <c r="O215" s="454">
        <v>8057613.0</v>
      </c>
      <c r="P215" s="146"/>
      <c r="Q215" s="285" t="s">
        <v>4824</v>
      </c>
      <c r="R215" s="285"/>
      <c r="S215" s="285" t="s">
        <v>4824</v>
      </c>
      <c r="T215" s="285"/>
      <c r="U215" s="150" t="s">
        <v>5402</v>
      </c>
      <c r="W215" s="44"/>
      <c r="X215" s="44"/>
      <c r="Y215" s="44"/>
      <c r="Z215" s="44"/>
      <c r="AA215" s="44"/>
      <c r="AB215" s="44"/>
    </row>
    <row r="216">
      <c r="A216" s="285" t="s">
        <v>6159</v>
      </c>
      <c r="B216" s="285" t="s">
        <v>5314</v>
      </c>
      <c r="C216" s="285" t="s">
        <v>5593</v>
      </c>
      <c r="D216" s="450" t="s">
        <v>5569</v>
      </c>
      <c r="E216" s="285" t="s">
        <v>6160</v>
      </c>
      <c r="F216" s="285" t="s">
        <v>793</v>
      </c>
      <c r="G216" s="285" t="s">
        <v>6161</v>
      </c>
      <c r="H216" s="285" t="s">
        <v>6162</v>
      </c>
      <c r="I216" s="285" t="s">
        <v>6163</v>
      </c>
      <c r="J216" s="285" t="s">
        <v>6164</v>
      </c>
      <c r="K216" s="285"/>
      <c r="L216" s="285" t="s">
        <v>5464</v>
      </c>
      <c r="M216" s="455" t="s">
        <v>6165</v>
      </c>
      <c r="N216" s="285" t="s">
        <v>4830</v>
      </c>
      <c r="O216" s="454">
        <v>2839822.0</v>
      </c>
      <c r="P216" s="146"/>
      <c r="Q216" s="285" t="s">
        <v>4830</v>
      </c>
      <c r="R216" s="285" t="s">
        <v>6166</v>
      </c>
      <c r="S216" s="285" t="s">
        <v>4830</v>
      </c>
      <c r="T216" s="285" t="s">
        <v>6167</v>
      </c>
      <c r="U216" s="150" t="s">
        <v>5410</v>
      </c>
      <c r="W216" s="44"/>
      <c r="X216" s="44"/>
      <c r="Y216" s="44"/>
      <c r="Z216" s="44"/>
      <c r="AA216" s="44"/>
      <c r="AB216" s="44"/>
    </row>
    <row r="217">
      <c r="A217" s="285" t="s">
        <v>6168</v>
      </c>
      <c r="B217" s="285" t="s">
        <v>5266</v>
      </c>
      <c r="C217" s="285" t="s">
        <v>5593</v>
      </c>
      <c r="D217" s="450" t="s">
        <v>6169</v>
      </c>
      <c r="E217" s="285" t="s">
        <v>6170</v>
      </c>
      <c r="F217" s="285" t="s">
        <v>793</v>
      </c>
      <c r="G217" s="285" t="s">
        <v>5019</v>
      </c>
      <c r="H217" s="285" t="s">
        <v>6171</v>
      </c>
      <c r="I217" s="285" t="s">
        <v>6172</v>
      </c>
      <c r="J217" s="285" t="s">
        <v>6173</v>
      </c>
      <c r="K217" s="285"/>
      <c r="L217" s="285" t="s">
        <v>5075</v>
      </c>
      <c r="M217" s="455" t="s">
        <v>6174</v>
      </c>
      <c r="N217" s="285" t="s">
        <v>4830</v>
      </c>
      <c r="O217" s="146"/>
      <c r="P217" s="146"/>
      <c r="Q217" s="285" t="s">
        <v>4830</v>
      </c>
      <c r="R217" s="285" t="s">
        <v>6175</v>
      </c>
      <c r="S217" s="285" t="s">
        <v>4830</v>
      </c>
      <c r="T217" s="285" t="s">
        <v>6176</v>
      </c>
      <c r="U217" s="150" t="s">
        <v>5410</v>
      </c>
      <c r="W217" s="44"/>
      <c r="X217" s="44"/>
      <c r="Y217" s="44"/>
      <c r="Z217" s="44"/>
      <c r="AA217" s="44"/>
      <c r="AB217" s="44"/>
    </row>
    <row r="218">
      <c r="A218" s="285" t="s">
        <v>6177</v>
      </c>
      <c r="B218" s="285" t="s">
        <v>5266</v>
      </c>
      <c r="C218" s="285" t="s">
        <v>6178</v>
      </c>
      <c r="D218" s="450" t="s">
        <v>5482</v>
      </c>
      <c r="E218" s="285" t="s">
        <v>6179</v>
      </c>
      <c r="F218" s="285" t="s">
        <v>793</v>
      </c>
      <c r="G218" s="285" t="s">
        <v>5019</v>
      </c>
      <c r="H218" s="285" t="s">
        <v>6180</v>
      </c>
      <c r="I218" s="285" t="s">
        <v>6181</v>
      </c>
      <c r="J218" s="285"/>
      <c r="K218" s="285"/>
      <c r="L218" s="285" t="s">
        <v>5018</v>
      </c>
      <c r="M218" s="455" t="s">
        <v>6182</v>
      </c>
      <c r="N218" s="285" t="s">
        <v>4830</v>
      </c>
      <c r="O218" s="146"/>
      <c r="P218" s="146"/>
      <c r="Q218" s="285" t="s">
        <v>4830</v>
      </c>
      <c r="R218" s="285" t="s">
        <v>6183</v>
      </c>
      <c r="S218" s="285" t="s">
        <v>4830</v>
      </c>
      <c r="T218" s="285" t="s">
        <v>6184</v>
      </c>
      <c r="U218" s="150" t="s">
        <v>5410</v>
      </c>
      <c r="W218" s="44"/>
      <c r="X218" s="44"/>
      <c r="Y218" s="44"/>
      <c r="Z218" s="44"/>
      <c r="AA218" s="44"/>
      <c r="AB218" s="44"/>
    </row>
    <row r="219">
      <c r="A219" s="446"/>
      <c r="B219" s="446"/>
      <c r="C219" s="446"/>
      <c r="D219" s="446"/>
      <c r="E219" s="446"/>
      <c r="F219" s="446"/>
      <c r="G219" s="446"/>
      <c r="H219" s="446"/>
      <c r="I219" s="446"/>
      <c r="J219" s="446"/>
      <c r="K219" s="446"/>
      <c r="L219" s="446"/>
      <c r="M219" s="446"/>
      <c r="N219" s="446"/>
      <c r="O219" s="131"/>
      <c r="P219" s="131"/>
      <c r="Q219" s="446"/>
      <c r="R219" s="446"/>
      <c r="S219" s="446"/>
      <c r="T219" s="446"/>
    </row>
    <row r="220">
      <c r="A220" s="446"/>
      <c r="B220" s="446"/>
      <c r="C220" s="446"/>
      <c r="D220" s="446"/>
      <c r="E220" s="446"/>
      <c r="F220" s="446"/>
      <c r="G220" s="446"/>
      <c r="H220" s="446"/>
      <c r="I220" s="446"/>
      <c r="J220" s="446"/>
      <c r="K220" s="446"/>
      <c r="L220" s="446"/>
      <c r="M220" s="446"/>
      <c r="N220" s="446"/>
      <c r="O220" s="131"/>
      <c r="P220" s="131"/>
      <c r="Q220" s="446"/>
      <c r="R220" s="446"/>
      <c r="S220" s="446"/>
      <c r="T220" s="446"/>
    </row>
    <row r="221">
      <c r="A221" s="446"/>
      <c r="B221" s="446"/>
      <c r="C221" s="446"/>
      <c r="D221" s="446"/>
      <c r="E221" s="446"/>
      <c r="F221" s="446"/>
      <c r="G221" s="446"/>
      <c r="H221" s="446"/>
      <c r="I221" s="446"/>
      <c r="J221" s="446"/>
      <c r="K221" s="446"/>
      <c r="L221" s="446"/>
      <c r="M221" s="446"/>
      <c r="N221" s="446"/>
      <c r="O221" s="131"/>
      <c r="P221" s="131"/>
      <c r="Q221" s="446"/>
      <c r="R221" s="446"/>
      <c r="S221" s="446"/>
      <c r="T221" s="446"/>
    </row>
    <row r="222">
      <c r="A222" s="446"/>
      <c r="B222" s="446"/>
      <c r="C222" s="446"/>
      <c r="D222" s="446"/>
      <c r="E222" s="446"/>
      <c r="F222" s="446"/>
      <c r="G222" s="446"/>
      <c r="H222" s="446"/>
      <c r="I222" s="446"/>
      <c r="J222" s="446"/>
      <c r="K222" s="446"/>
      <c r="L222" s="446"/>
      <c r="M222" s="446"/>
      <c r="N222" s="446"/>
      <c r="O222" s="131"/>
      <c r="P222" s="131"/>
      <c r="Q222" s="446"/>
      <c r="R222" s="446"/>
      <c r="S222" s="446"/>
      <c r="T222" s="446"/>
    </row>
    <row r="223">
      <c r="A223" s="446"/>
      <c r="B223" s="446"/>
      <c r="C223" s="446"/>
      <c r="D223" s="446"/>
      <c r="E223" s="446"/>
      <c r="F223" s="446"/>
      <c r="G223" s="446"/>
      <c r="H223" s="446"/>
      <c r="I223" s="446"/>
      <c r="J223" s="446"/>
      <c r="K223" s="446"/>
      <c r="L223" s="446"/>
      <c r="M223" s="446"/>
      <c r="N223" s="446"/>
      <c r="O223" s="131"/>
      <c r="P223" s="131"/>
      <c r="Q223" s="446"/>
      <c r="R223" s="446"/>
      <c r="S223" s="446"/>
      <c r="T223" s="446"/>
    </row>
    <row r="224">
      <c r="A224" s="446"/>
      <c r="B224" s="446"/>
      <c r="C224" s="446"/>
      <c r="D224" s="446"/>
      <c r="E224" s="446"/>
      <c r="F224" s="446"/>
      <c r="G224" s="446"/>
      <c r="H224" s="446"/>
      <c r="I224" s="446"/>
      <c r="J224" s="446"/>
      <c r="K224" s="446"/>
      <c r="L224" s="446"/>
      <c r="M224" s="446"/>
      <c r="N224" s="446"/>
      <c r="O224" s="131"/>
      <c r="P224" s="131"/>
      <c r="Q224" s="446"/>
      <c r="R224" s="446"/>
      <c r="S224" s="446"/>
      <c r="T224" s="446"/>
    </row>
    <row r="225">
      <c r="A225" s="446"/>
      <c r="B225" s="446"/>
      <c r="C225" s="446"/>
      <c r="D225" s="446"/>
      <c r="E225" s="446"/>
      <c r="F225" s="446"/>
      <c r="G225" s="446"/>
      <c r="H225" s="446"/>
      <c r="I225" s="446"/>
      <c r="J225" s="446"/>
      <c r="K225" s="446"/>
      <c r="L225" s="446"/>
      <c r="M225" s="446"/>
      <c r="N225" s="446"/>
      <c r="O225" s="131"/>
      <c r="P225" s="131"/>
      <c r="Q225" s="446"/>
      <c r="R225" s="446"/>
      <c r="S225" s="446"/>
      <c r="T225" s="446"/>
    </row>
    <row r="226">
      <c r="A226" s="446"/>
      <c r="B226" s="446"/>
      <c r="C226" s="446"/>
      <c r="D226" s="446"/>
      <c r="E226" s="446"/>
      <c r="F226" s="446"/>
      <c r="G226" s="446"/>
      <c r="H226" s="446"/>
      <c r="I226" s="446"/>
      <c r="J226" s="446"/>
      <c r="K226" s="446"/>
      <c r="L226" s="446"/>
      <c r="M226" s="446"/>
      <c r="N226" s="446"/>
      <c r="O226" s="131"/>
      <c r="P226" s="131"/>
      <c r="Q226" s="446"/>
      <c r="R226" s="446"/>
      <c r="S226" s="446"/>
      <c r="T226" s="446"/>
    </row>
    <row r="227">
      <c r="A227" s="446"/>
      <c r="B227" s="446"/>
      <c r="C227" s="446"/>
      <c r="D227" s="446"/>
      <c r="E227" s="446"/>
      <c r="F227" s="446"/>
      <c r="G227" s="446"/>
      <c r="H227" s="446"/>
      <c r="I227" s="446"/>
      <c r="J227" s="446"/>
      <c r="K227" s="446"/>
      <c r="L227" s="446"/>
      <c r="M227" s="446"/>
      <c r="N227" s="446"/>
      <c r="O227" s="131"/>
      <c r="P227" s="131"/>
      <c r="Q227" s="446"/>
      <c r="R227" s="446"/>
      <c r="S227" s="446"/>
      <c r="T227" s="446"/>
    </row>
    <row r="228">
      <c r="A228" s="446"/>
      <c r="B228" s="446"/>
      <c r="C228" s="446"/>
      <c r="D228" s="446"/>
      <c r="E228" s="446"/>
      <c r="F228" s="446"/>
      <c r="G228" s="446"/>
      <c r="H228" s="446"/>
      <c r="I228" s="446"/>
      <c r="J228" s="446"/>
      <c r="K228" s="446"/>
      <c r="L228" s="446"/>
      <c r="M228" s="446"/>
      <c r="N228" s="446"/>
      <c r="O228" s="131"/>
      <c r="P228" s="131"/>
      <c r="Q228" s="446"/>
      <c r="R228" s="446"/>
      <c r="S228" s="446"/>
      <c r="T228" s="446"/>
    </row>
    <row r="229">
      <c r="A229" s="446"/>
      <c r="B229" s="446"/>
      <c r="C229" s="446"/>
      <c r="D229" s="446"/>
      <c r="E229" s="446"/>
      <c r="F229" s="446"/>
      <c r="G229" s="446"/>
      <c r="H229" s="446"/>
      <c r="I229" s="446"/>
      <c r="J229" s="446"/>
      <c r="K229" s="446"/>
      <c r="L229" s="446"/>
      <c r="M229" s="446"/>
      <c r="N229" s="446"/>
      <c r="O229" s="131"/>
      <c r="P229" s="131"/>
      <c r="Q229" s="446"/>
      <c r="R229" s="446"/>
      <c r="S229" s="446"/>
      <c r="T229" s="446"/>
    </row>
    <row r="230">
      <c r="A230" s="446"/>
      <c r="B230" s="446"/>
      <c r="C230" s="446"/>
      <c r="D230" s="446"/>
      <c r="E230" s="446"/>
      <c r="F230" s="446"/>
      <c r="G230" s="446"/>
      <c r="H230" s="446"/>
      <c r="I230" s="446"/>
      <c r="J230" s="446"/>
      <c r="K230" s="446"/>
      <c r="L230" s="446"/>
      <c r="M230" s="446"/>
      <c r="N230" s="446"/>
      <c r="O230" s="131"/>
      <c r="P230" s="131"/>
      <c r="Q230" s="446"/>
      <c r="R230" s="446"/>
      <c r="S230" s="446"/>
      <c r="T230" s="446"/>
    </row>
    <row r="231">
      <c r="A231" s="446"/>
      <c r="B231" s="446"/>
      <c r="C231" s="446"/>
      <c r="D231" s="446"/>
      <c r="E231" s="446"/>
      <c r="F231" s="446"/>
      <c r="G231" s="446"/>
      <c r="H231" s="446"/>
      <c r="I231" s="446"/>
      <c r="J231" s="446"/>
      <c r="K231" s="446"/>
      <c r="L231" s="446"/>
      <c r="M231" s="446"/>
      <c r="N231" s="446"/>
      <c r="O231" s="131"/>
      <c r="P231" s="131"/>
      <c r="Q231" s="446"/>
      <c r="R231" s="446"/>
      <c r="S231" s="446"/>
      <c r="T231" s="446"/>
    </row>
    <row r="232">
      <c r="A232" s="446"/>
      <c r="B232" s="446"/>
      <c r="C232" s="446"/>
      <c r="D232" s="446"/>
      <c r="E232" s="446"/>
      <c r="F232" s="446"/>
      <c r="G232" s="446"/>
      <c r="H232" s="446"/>
      <c r="I232" s="446"/>
      <c r="J232" s="446"/>
      <c r="K232" s="446"/>
      <c r="L232" s="446"/>
      <c r="M232" s="446"/>
      <c r="N232" s="446"/>
      <c r="O232" s="131"/>
      <c r="P232" s="131"/>
      <c r="Q232" s="446"/>
      <c r="R232" s="446"/>
      <c r="S232" s="446"/>
      <c r="T232" s="446"/>
    </row>
    <row r="233">
      <c r="A233" s="446"/>
      <c r="B233" s="446"/>
      <c r="C233" s="446"/>
      <c r="D233" s="446"/>
      <c r="E233" s="446"/>
      <c r="F233" s="446"/>
      <c r="G233" s="446"/>
      <c r="H233" s="446"/>
      <c r="I233" s="446"/>
      <c r="J233" s="446"/>
      <c r="K233" s="446"/>
      <c r="L233" s="446"/>
      <c r="M233" s="446"/>
      <c r="N233" s="446"/>
      <c r="O233" s="131"/>
      <c r="P233" s="131"/>
      <c r="Q233" s="446"/>
      <c r="R233" s="446"/>
      <c r="S233" s="446"/>
      <c r="T233" s="446"/>
    </row>
    <row r="234">
      <c r="A234" s="446"/>
      <c r="B234" s="446"/>
      <c r="C234" s="446"/>
      <c r="D234" s="446"/>
      <c r="E234" s="446"/>
      <c r="F234" s="446"/>
      <c r="G234" s="446"/>
      <c r="H234" s="446"/>
      <c r="I234" s="446"/>
      <c r="J234" s="446"/>
      <c r="K234" s="446"/>
      <c r="L234" s="446"/>
      <c r="M234" s="446"/>
      <c r="N234" s="446"/>
      <c r="O234" s="131"/>
      <c r="P234" s="131"/>
      <c r="Q234" s="446"/>
      <c r="R234" s="446"/>
      <c r="S234" s="446"/>
      <c r="T234" s="446"/>
    </row>
    <row r="235">
      <c r="A235" s="446"/>
      <c r="B235" s="446"/>
      <c r="C235" s="446"/>
      <c r="D235" s="446"/>
      <c r="E235" s="446"/>
      <c r="F235" s="446"/>
      <c r="G235" s="446"/>
      <c r="H235" s="446"/>
      <c r="I235" s="446"/>
      <c r="J235" s="446"/>
      <c r="K235" s="446"/>
      <c r="L235" s="446"/>
      <c r="M235" s="446"/>
      <c r="N235" s="446"/>
      <c r="O235" s="131"/>
      <c r="P235" s="131"/>
      <c r="Q235" s="446"/>
      <c r="R235" s="446"/>
      <c r="S235" s="446"/>
      <c r="T235" s="446"/>
    </row>
    <row r="236">
      <c r="A236" s="446"/>
      <c r="B236" s="446"/>
      <c r="C236" s="446"/>
      <c r="D236" s="446"/>
      <c r="E236" s="446"/>
      <c r="F236" s="446"/>
      <c r="G236" s="446"/>
      <c r="H236" s="446"/>
      <c r="I236" s="446"/>
      <c r="J236" s="446"/>
      <c r="K236" s="446"/>
      <c r="L236" s="446"/>
      <c r="M236" s="446"/>
      <c r="N236" s="446"/>
      <c r="O236" s="131"/>
      <c r="P236" s="131"/>
      <c r="Q236" s="446"/>
      <c r="R236" s="446"/>
      <c r="S236" s="446"/>
      <c r="T236" s="446"/>
    </row>
    <row r="237">
      <c r="A237" s="446"/>
      <c r="B237" s="446"/>
      <c r="C237" s="446"/>
      <c r="D237" s="446"/>
      <c r="E237" s="446"/>
      <c r="F237" s="446"/>
      <c r="G237" s="446"/>
      <c r="H237" s="446"/>
      <c r="I237" s="446"/>
      <c r="J237" s="446"/>
      <c r="K237" s="446"/>
      <c r="L237" s="446"/>
      <c r="M237" s="446"/>
      <c r="N237" s="446"/>
      <c r="O237" s="131"/>
      <c r="P237" s="131"/>
      <c r="Q237" s="446"/>
      <c r="R237" s="446"/>
      <c r="S237" s="446"/>
      <c r="T237" s="446"/>
    </row>
    <row r="238">
      <c r="A238" s="446"/>
      <c r="B238" s="446"/>
      <c r="C238" s="446"/>
      <c r="D238" s="446"/>
      <c r="E238" s="446"/>
      <c r="F238" s="446"/>
      <c r="G238" s="446"/>
      <c r="H238" s="446"/>
      <c r="I238" s="446"/>
      <c r="J238" s="446"/>
      <c r="K238" s="446"/>
      <c r="L238" s="446"/>
      <c r="M238" s="446"/>
      <c r="N238" s="446"/>
      <c r="O238" s="131"/>
      <c r="P238" s="131"/>
      <c r="Q238" s="446"/>
      <c r="R238" s="446"/>
      <c r="S238" s="446"/>
      <c r="T238" s="446"/>
    </row>
    <row r="239">
      <c r="A239" s="446"/>
      <c r="B239" s="446"/>
      <c r="C239" s="446"/>
      <c r="D239" s="446"/>
      <c r="E239" s="446"/>
      <c r="F239" s="446"/>
      <c r="G239" s="446"/>
      <c r="H239" s="446"/>
      <c r="I239" s="446"/>
      <c r="J239" s="446"/>
      <c r="K239" s="446"/>
      <c r="L239" s="446"/>
      <c r="M239" s="446"/>
      <c r="N239" s="446"/>
      <c r="O239" s="131"/>
      <c r="P239" s="131"/>
      <c r="Q239" s="446"/>
      <c r="R239" s="446"/>
      <c r="S239" s="446"/>
      <c r="T239" s="446"/>
    </row>
    <row r="240">
      <c r="A240" s="446"/>
      <c r="B240" s="446"/>
      <c r="C240" s="446"/>
      <c r="D240" s="446"/>
      <c r="E240" s="446"/>
      <c r="F240" s="446"/>
      <c r="G240" s="446"/>
      <c r="H240" s="446"/>
      <c r="I240" s="446"/>
      <c r="J240" s="446"/>
      <c r="K240" s="446"/>
      <c r="L240" s="446"/>
      <c r="M240" s="446"/>
      <c r="N240" s="446"/>
      <c r="O240" s="131"/>
      <c r="P240" s="131"/>
      <c r="Q240" s="446"/>
      <c r="R240" s="446"/>
      <c r="S240" s="446"/>
      <c r="T240" s="446"/>
    </row>
    <row r="241">
      <c r="A241" s="446"/>
      <c r="B241" s="446"/>
      <c r="C241" s="446"/>
      <c r="D241" s="446"/>
      <c r="E241" s="446"/>
      <c r="F241" s="446"/>
      <c r="G241" s="446"/>
      <c r="H241" s="446"/>
      <c r="I241" s="446"/>
      <c r="J241" s="446"/>
      <c r="K241" s="446"/>
      <c r="L241" s="446"/>
      <c r="M241" s="446"/>
      <c r="N241" s="446"/>
      <c r="O241" s="131"/>
      <c r="P241" s="131"/>
      <c r="Q241" s="446"/>
      <c r="R241" s="446"/>
      <c r="S241" s="446"/>
      <c r="T241" s="446"/>
    </row>
    <row r="242">
      <c r="A242" s="446"/>
      <c r="B242" s="446"/>
      <c r="C242" s="446"/>
      <c r="D242" s="446"/>
      <c r="E242" s="446"/>
      <c r="F242" s="446"/>
      <c r="G242" s="446"/>
      <c r="H242" s="446"/>
      <c r="I242" s="446"/>
      <c r="J242" s="446"/>
      <c r="K242" s="446"/>
      <c r="L242" s="446"/>
      <c r="M242" s="446"/>
      <c r="N242" s="446"/>
      <c r="O242" s="131"/>
      <c r="P242" s="131"/>
      <c r="Q242" s="446"/>
      <c r="R242" s="446"/>
      <c r="S242" s="446"/>
      <c r="T242" s="446"/>
    </row>
    <row r="243">
      <c r="A243" s="446"/>
      <c r="B243" s="446"/>
      <c r="C243" s="446"/>
      <c r="D243" s="446"/>
      <c r="E243" s="446"/>
      <c r="F243" s="446"/>
      <c r="G243" s="446"/>
      <c r="H243" s="446"/>
      <c r="I243" s="446"/>
      <c r="J243" s="446"/>
      <c r="K243" s="446"/>
      <c r="L243" s="446"/>
      <c r="M243" s="446"/>
      <c r="N243" s="446"/>
      <c r="O243" s="131"/>
      <c r="P243" s="131"/>
      <c r="Q243" s="446"/>
      <c r="R243" s="446"/>
      <c r="S243" s="446"/>
      <c r="T243" s="446"/>
    </row>
    <row r="244">
      <c r="A244" s="446"/>
      <c r="B244" s="446"/>
      <c r="C244" s="446"/>
      <c r="D244" s="446"/>
      <c r="E244" s="446"/>
      <c r="F244" s="446"/>
      <c r="G244" s="446"/>
      <c r="H244" s="446"/>
      <c r="I244" s="446"/>
      <c r="J244" s="446"/>
      <c r="K244" s="446"/>
      <c r="L244" s="446"/>
      <c r="M244" s="446"/>
      <c r="N244" s="446"/>
      <c r="O244" s="131"/>
      <c r="P244" s="131"/>
      <c r="Q244" s="446"/>
      <c r="R244" s="446"/>
      <c r="S244" s="446"/>
      <c r="T244" s="446"/>
    </row>
    <row r="245">
      <c r="A245" s="446"/>
      <c r="B245" s="446"/>
      <c r="C245" s="446"/>
      <c r="D245" s="446"/>
      <c r="E245" s="446"/>
      <c r="F245" s="446"/>
      <c r="G245" s="446"/>
      <c r="H245" s="446"/>
      <c r="I245" s="446"/>
      <c r="J245" s="446"/>
      <c r="K245" s="446"/>
      <c r="L245" s="446"/>
      <c r="M245" s="446"/>
      <c r="N245" s="446"/>
      <c r="O245" s="131"/>
      <c r="P245" s="131"/>
      <c r="Q245" s="446"/>
      <c r="R245" s="446"/>
      <c r="S245" s="446"/>
      <c r="T245" s="446"/>
    </row>
    <row r="246">
      <c r="A246" s="446"/>
      <c r="B246" s="446"/>
      <c r="C246" s="446"/>
      <c r="D246" s="446"/>
      <c r="E246" s="446"/>
      <c r="F246" s="446"/>
      <c r="G246" s="446"/>
      <c r="H246" s="446"/>
      <c r="I246" s="446"/>
      <c r="J246" s="446"/>
      <c r="K246" s="446"/>
      <c r="L246" s="446"/>
      <c r="M246" s="446"/>
      <c r="N246" s="446"/>
      <c r="O246" s="131"/>
      <c r="P246" s="131"/>
      <c r="Q246" s="446"/>
      <c r="R246" s="446"/>
      <c r="S246" s="446"/>
      <c r="T246" s="446"/>
    </row>
    <row r="247">
      <c r="A247" s="446"/>
      <c r="B247" s="446"/>
      <c r="C247" s="446"/>
      <c r="D247" s="446"/>
      <c r="E247" s="446"/>
      <c r="F247" s="446"/>
      <c r="G247" s="446"/>
      <c r="H247" s="446"/>
      <c r="I247" s="446"/>
      <c r="J247" s="446"/>
      <c r="K247" s="446"/>
      <c r="L247" s="446"/>
      <c r="M247" s="446"/>
      <c r="N247" s="446"/>
      <c r="O247" s="131"/>
      <c r="P247" s="131"/>
      <c r="Q247" s="446"/>
      <c r="R247" s="446"/>
      <c r="S247" s="446"/>
      <c r="T247" s="446"/>
    </row>
    <row r="248">
      <c r="A248" s="446"/>
      <c r="B248" s="446"/>
      <c r="C248" s="446"/>
      <c r="D248" s="446"/>
      <c r="E248" s="446"/>
      <c r="F248" s="446"/>
      <c r="G248" s="446"/>
      <c r="H248" s="446"/>
      <c r="I248" s="446"/>
      <c r="J248" s="446"/>
      <c r="K248" s="446"/>
      <c r="L248" s="446"/>
      <c r="M248" s="446"/>
      <c r="N248" s="446"/>
      <c r="O248" s="131"/>
      <c r="P248" s="131"/>
      <c r="Q248" s="446"/>
      <c r="R248" s="446"/>
      <c r="S248" s="446"/>
      <c r="T248" s="446"/>
    </row>
    <row r="249">
      <c r="A249" s="446"/>
      <c r="B249" s="446"/>
      <c r="C249" s="446"/>
      <c r="D249" s="446"/>
      <c r="E249" s="446"/>
      <c r="F249" s="446"/>
      <c r="G249" s="446"/>
      <c r="H249" s="446"/>
      <c r="I249" s="446"/>
      <c r="J249" s="446"/>
      <c r="K249" s="446"/>
      <c r="L249" s="446"/>
      <c r="M249" s="446"/>
      <c r="N249" s="446"/>
      <c r="O249" s="131"/>
      <c r="P249" s="131"/>
      <c r="Q249" s="446"/>
      <c r="R249" s="446"/>
      <c r="S249" s="446"/>
      <c r="T249" s="446"/>
    </row>
    <row r="250">
      <c r="A250" s="446"/>
      <c r="B250" s="446"/>
      <c r="C250" s="446"/>
      <c r="D250" s="446"/>
      <c r="E250" s="446"/>
      <c r="F250" s="446"/>
      <c r="G250" s="446"/>
      <c r="H250" s="446"/>
      <c r="I250" s="446"/>
      <c r="J250" s="446"/>
      <c r="K250" s="446"/>
      <c r="L250" s="446"/>
      <c r="M250" s="446"/>
      <c r="N250" s="446"/>
      <c r="O250" s="131"/>
      <c r="P250" s="131"/>
      <c r="Q250" s="446"/>
      <c r="R250" s="446"/>
      <c r="S250" s="446"/>
      <c r="T250" s="446"/>
    </row>
    <row r="251">
      <c r="A251" s="446"/>
      <c r="B251" s="446"/>
      <c r="C251" s="446"/>
      <c r="D251" s="446"/>
      <c r="E251" s="446"/>
      <c r="F251" s="446"/>
      <c r="G251" s="446"/>
      <c r="H251" s="446"/>
      <c r="I251" s="446"/>
      <c r="J251" s="446"/>
      <c r="K251" s="446"/>
      <c r="L251" s="446"/>
      <c r="M251" s="446"/>
      <c r="N251" s="446"/>
      <c r="O251" s="131"/>
      <c r="P251" s="131"/>
      <c r="Q251" s="446"/>
      <c r="R251" s="446"/>
      <c r="S251" s="446"/>
      <c r="T251" s="446"/>
    </row>
    <row r="252">
      <c r="A252" s="446"/>
      <c r="B252" s="446"/>
      <c r="C252" s="446"/>
      <c r="D252" s="446"/>
      <c r="E252" s="446"/>
      <c r="F252" s="446"/>
      <c r="G252" s="446"/>
      <c r="H252" s="446"/>
      <c r="I252" s="446"/>
      <c r="J252" s="446"/>
      <c r="K252" s="446"/>
      <c r="L252" s="446"/>
      <c r="M252" s="446"/>
      <c r="N252" s="446"/>
      <c r="O252" s="131"/>
      <c r="P252" s="131"/>
      <c r="Q252" s="446"/>
      <c r="R252" s="446"/>
      <c r="S252" s="446"/>
      <c r="T252" s="446"/>
    </row>
    <row r="253">
      <c r="A253" s="446"/>
      <c r="B253" s="446"/>
      <c r="C253" s="446"/>
      <c r="D253" s="446"/>
      <c r="E253" s="446"/>
      <c r="F253" s="446"/>
      <c r="G253" s="446"/>
      <c r="H253" s="446"/>
      <c r="I253" s="446"/>
      <c r="J253" s="446"/>
      <c r="K253" s="446"/>
      <c r="L253" s="446"/>
      <c r="M253" s="446"/>
      <c r="N253" s="446"/>
      <c r="O253" s="131"/>
      <c r="P253" s="131"/>
      <c r="Q253" s="446"/>
      <c r="R253" s="446"/>
      <c r="S253" s="446"/>
      <c r="T253" s="446"/>
    </row>
    <row r="254">
      <c r="A254" s="446"/>
      <c r="B254" s="446"/>
      <c r="C254" s="446"/>
      <c r="D254" s="446"/>
      <c r="E254" s="446"/>
      <c r="F254" s="446"/>
      <c r="G254" s="446"/>
      <c r="H254" s="446"/>
      <c r="I254" s="446"/>
      <c r="J254" s="446"/>
      <c r="K254" s="446"/>
      <c r="L254" s="446"/>
      <c r="M254" s="446"/>
      <c r="N254" s="446"/>
      <c r="O254" s="131"/>
      <c r="P254" s="131"/>
      <c r="Q254" s="446"/>
      <c r="R254" s="446"/>
      <c r="S254" s="446"/>
      <c r="T254" s="446"/>
    </row>
    <row r="255">
      <c r="A255" s="446"/>
      <c r="B255" s="446"/>
      <c r="C255" s="446"/>
      <c r="D255" s="446"/>
      <c r="E255" s="446"/>
      <c r="F255" s="446"/>
      <c r="G255" s="446"/>
      <c r="H255" s="446"/>
      <c r="I255" s="446"/>
      <c r="J255" s="446"/>
      <c r="K255" s="446"/>
      <c r="L255" s="446"/>
      <c r="M255" s="446"/>
      <c r="N255" s="446"/>
      <c r="O255" s="131"/>
      <c r="P255" s="131"/>
      <c r="Q255" s="446"/>
      <c r="R255" s="446"/>
      <c r="S255" s="446"/>
      <c r="T255" s="446"/>
    </row>
    <row r="256">
      <c r="A256" s="446"/>
      <c r="B256" s="446"/>
      <c r="C256" s="446"/>
      <c r="D256" s="446"/>
      <c r="E256" s="446"/>
      <c r="F256" s="446"/>
      <c r="G256" s="446"/>
      <c r="H256" s="446"/>
      <c r="I256" s="446"/>
      <c r="J256" s="446"/>
      <c r="K256" s="446"/>
      <c r="L256" s="446"/>
      <c r="M256" s="446"/>
      <c r="N256" s="446"/>
      <c r="O256" s="131"/>
      <c r="P256" s="131"/>
      <c r="Q256" s="446"/>
      <c r="R256" s="446"/>
      <c r="S256" s="446"/>
      <c r="T256" s="446"/>
    </row>
    <row r="257">
      <c r="A257" s="446"/>
      <c r="B257" s="446"/>
      <c r="C257" s="446"/>
      <c r="D257" s="446"/>
      <c r="E257" s="446"/>
      <c r="F257" s="446"/>
      <c r="G257" s="446"/>
      <c r="H257" s="446"/>
      <c r="I257" s="446"/>
      <c r="J257" s="446"/>
      <c r="K257" s="446"/>
      <c r="L257" s="446"/>
      <c r="M257" s="446"/>
      <c r="N257" s="446"/>
      <c r="O257" s="131"/>
      <c r="P257" s="131"/>
      <c r="Q257" s="446"/>
      <c r="R257" s="446"/>
      <c r="S257" s="446"/>
      <c r="T257" s="446"/>
    </row>
    <row r="258">
      <c r="A258" s="446"/>
      <c r="B258" s="446"/>
      <c r="C258" s="446"/>
      <c r="D258" s="446"/>
      <c r="E258" s="446"/>
      <c r="F258" s="446"/>
      <c r="G258" s="446"/>
      <c r="H258" s="446"/>
      <c r="I258" s="446"/>
      <c r="J258" s="446"/>
      <c r="K258" s="446"/>
      <c r="L258" s="446"/>
      <c r="M258" s="446"/>
      <c r="N258" s="446"/>
      <c r="O258" s="131"/>
      <c r="P258" s="131"/>
      <c r="Q258" s="446"/>
      <c r="R258" s="446"/>
      <c r="S258" s="446"/>
      <c r="T258" s="446"/>
    </row>
    <row r="259">
      <c r="A259" s="446"/>
      <c r="B259" s="446"/>
      <c r="C259" s="446"/>
      <c r="D259" s="446"/>
      <c r="E259" s="446"/>
      <c r="F259" s="446"/>
      <c r="G259" s="446"/>
      <c r="H259" s="446"/>
      <c r="I259" s="446"/>
      <c r="J259" s="446"/>
      <c r="K259" s="446"/>
      <c r="L259" s="446"/>
      <c r="M259" s="446"/>
      <c r="N259" s="446"/>
      <c r="O259" s="131"/>
      <c r="P259" s="131"/>
      <c r="Q259" s="446"/>
      <c r="R259" s="446"/>
      <c r="S259" s="446"/>
      <c r="T259" s="446"/>
    </row>
    <row r="260">
      <c r="A260" s="446"/>
      <c r="B260" s="446"/>
      <c r="C260" s="446"/>
      <c r="D260" s="446"/>
      <c r="E260" s="446"/>
      <c r="F260" s="446"/>
      <c r="G260" s="446"/>
      <c r="H260" s="446"/>
      <c r="I260" s="446"/>
      <c r="J260" s="446"/>
      <c r="K260" s="446"/>
      <c r="L260" s="446"/>
      <c r="M260" s="446"/>
      <c r="N260" s="446"/>
      <c r="O260" s="131"/>
      <c r="P260" s="131"/>
      <c r="Q260" s="446"/>
      <c r="R260" s="446"/>
      <c r="S260" s="446"/>
      <c r="T260" s="446"/>
    </row>
    <row r="261">
      <c r="A261" s="446"/>
      <c r="B261" s="446"/>
      <c r="C261" s="446"/>
      <c r="D261" s="446"/>
      <c r="E261" s="446"/>
      <c r="F261" s="446"/>
      <c r="G261" s="446"/>
      <c r="H261" s="446"/>
      <c r="I261" s="446"/>
      <c r="J261" s="446"/>
      <c r="K261" s="446"/>
      <c r="L261" s="446"/>
      <c r="M261" s="446"/>
      <c r="N261" s="446"/>
      <c r="O261" s="131"/>
      <c r="P261" s="131"/>
      <c r="Q261" s="446"/>
      <c r="R261" s="446"/>
      <c r="S261" s="446"/>
      <c r="T261" s="446"/>
    </row>
    <row r="262">
      <c r="A262" s="446"/>
      <c r="B262" s="446"/>
      <c r="C262" s="446"/>
      <c r="D262" s="446"/>
      <c r="E262" s="446"/>
      <c r="F262" s="446"/>
      <c r="G262" s="446"/>
      <c r="H262" s="446"/>
      <c r="I262" s="446"/>
      <c r="J262" s="446"/>
      <c r="K262" s="446"/>
      <c r="L262" s="446"/>
      <c r="M262" s="446"/>
      <c r="N262" s="446"/>
      <c r="O262" s="131"/>
      <c r="P262" s="131"/>
      <c r="Q262" s="446"/>
      <c r="R262" s="446"/>
      <c r="S262" s="446"/>
      <c r="T262" s="446"/>
    </row>
    <row r="263">
      <c r="A263" s="446"/>
      <c r="B263" s="446"/>
      <c r="C263" s="446"/>
      <c r="D263" s="446"/>
      <c r="E263" s="446"/>
      <c r="F263" s="446"/>
      <c r="G263" s="446"/>
      <c r="H263" s="446"/>
      <c r="I263" s="446"/>
      <c r="J263" s="446"/>
      <c r="K263" s="446"/>
      <c r="L263" s="446"/>
      <c r="M263" s="446"/>
      <c r="N263" s="446"/>
      <c r="O263" s="131"/>
      <c r="P263" s="131"/>
      <c r="Q263" s="446"/>
      <c r="R263" s="446"/>
      <c r="S263" s="446"/>
      <c r="T263" s="446"/>
    </row>
    <row r="264">
      <c r="A264" s="446"/>
      <c r="B264" s="446"/>
      <c r="C264" s="446"/>
      <c r="D264" s="446"/>
      <c r="E264" s="446"/>
      <c r="F264" s="446"/>
      <c r="G264" s="446"/>
      <c r="H264" s="446"/>
      <c r="I264" s="446"/>
      <c r="J264" s="446"/>
      <c r="K264" s="446"/>
      <c r="L264" s="446"/>
      <c r="M264" s="446"/>
      <c r="N264" s="446"/>
      <c r="O264" s="131"/>
      <c r="P264" s="131"/>
      <c r="Q264" s="446"/>
      <c r="R264" s="446"/>
      <c r="S264" s="446"/>
      <c r="T264" s="446"/>
    </row>
    <row r="265">
      <c r="A265" s="446"/>
      <c r="B265" s="446"/>
      <c r="C265" s="446"/>
      <c r="D265" s="446"/>
      <c r="E265" s="446"/>
      <c r="F265" s="446"/>
      <c r="G265" s="446"/>
      <c r="H265" s="446"/>
      <c r="I265" s="446"/>
      <c r="J265" s="446"/>
      <c r="K265" s="446"/>
      <c r="L265" s="446"/>
      <c r="M265" s="446"/>
      <c r="N265" s="446"/>
      <c r="O265" s="131"/>
      <c r="P265" s="131"/>
      <c r="Q265" s="446"/>
      <c r="R265" s="446"/>
      <c r="S265" s="446"/>
      <c r="T265" s="446"/>
    </row>
    <row r="266">
      <c r="A266" s="446"/>
      <c r="B266" s="446"/>
      <c r="C266" s="446"/>
      <c r="D266" s="446"/>
      <c r="E266" s="446"/>
      <c r="F266" s="446"/>
      <c r="G266" s="446"/>
      <c r="H266" s="446"/>
      <c r="I266" s="446"/>
      <c r="J266" s="446"/>
      <c r="K266" s="446"/>
      <c r="L266" s="446"/>
      <c r="M266" s="446"/>
      <c r="N266" s="446"/>
      <c r="O266" s="131"/>
      <c r="P266" s="131"/>
      <c r="Q266" s="446"/>
      <c r="R266" s="446"/>
      <c r="S266" s="446"/>
      <c r="T266" s="446"/>
    </row>
    <row r="267">
      <c r="A267" s="446"/>
      <c r="B267" s="446"/>
      <c r="C267" s="446"/>
      <c r="D267" s="446"/>
      <c r="E267" s="446"/>
      <c r="F267" s="446"/>
      <c r="G267" s="446"/>
      <c r="H267" s="446"/>
      <c r="I267" s="446"/>
      <c r="J267" s="446"/>
      <c r="K267" s="446"/>
      <c r="L267" s="446"/>
      <c r="M267" s="446"/>
      <c r="N267" s="446"/>
      <c r="O267" s="131"/>
      <c r="P267" s="131"/>
      <c r="Q267" s="446"/>
      <c r="R267" s="446"/>
      <c r="S267" s="446"/>
      <c r="T267" s="446"/>
    </row>
    <row r="268">
      <c r="A268" s="446"/>
      <c r="B268" s="446"/>
      <c r="C268" s="446"/>
      <c r="D268" s="446"/>
      <c r="E268" s="446"/>
      <c r="F268" s="446"/>
      <c r="G268" s="446"/>
      <c r="H268" s="446"/>
      <c r="I268" s="446"/>
      <c r="J268" s="446"/>
      <c r="K268" s="446"/>
      <c r="L268" s="446"/>
      <c r="M268" s="446"/>
      <c r="N268" s="446"/>
      <c r="O268" s="131"/>
      <c r="P268" s="131"/>
      <c r="Q268" s="446"/>
      <c r="R268" s="446"/>
      <c r="S268" s="446"/>
      <c r="T268" s="446"/>
    </row>
    <row r="269">
      <c r="A269" s="446"/>
      <c r="B269" s="446"/>
      <c r="C269" s="446"/>
      <c r="D269" s="446"/>
      <c r="E269" s="446"/>
      <c r="F269" s="446"/>
      <c r="G269" s="446"/>
      <c r="H269" s="446"/>
      <c r="I269" s="446"/>
      <c r="J269" s="446"/>
      <c r="K269" s="446"/>
      <c r="L269" s="446"/>
      <c r="M269" s="446"/>
      <c r="N269" s="446"/>
      <c r="O269" s="131"/>
      <c r="P269" s="131"/>
      <c r="Q269" s="446"/>
      <c r="R269" s="446"/>
      <c r="S269" s="446"/>
      <c r="T269" s="446"/>
    </row>
    <row r="270">
      <c r="A270" s="446"/>
      <c r="B270" s="446"/>
      <c r="C270" s="446"/>
      <c r="D270" s="446"/>
      <c r="E270" s="446"/>
      <c r="F270" s="446"/>
      <c r="G270" s="446"/>
      <c r="H270" s="446"/>
      <c r="I270" s="446"/>
      <c r="J270" s="446"/>
      <c r="K270" s="446"/>
      <c r="L270" s="446"/>
      <c r="M270" s="446"/>
      <c r="N270" s="446"/>
      <c r="O270" s="131"/>
      <c r="P270" s="131"/>
      <c r="Q270" s="446"/>
      <c r="R270" s="446"/>
      <c r="S270" s="446"/>
      <c r="T270" s="446"/>
    </row>
    <row r="271">
      <c r="A271" s="446"/>
      <c r="B271" s="446"/>
      <c r="C271" s="446"/>
      <c r="D271" s="446"/>
      <c r="E271" s="446"/>
      <c r="F271" s="446"/>
      <c r="G271" s="446"/>
      <c r="H271" s="446"/>
      <c r="I271" s="446"/>
      <c r="J271" s="446"/>
      <c r="K271" s="446"/>
      <c r="L271" s="446"/>
      <c r="M271" s="446"/>
      <c r="N271" s="446"/>
      <c r="O271" s="131"/>
      <c r="P271" s="131"/>
      <c r="Q271" s="446"/>
      <c r="R271" s="446"/>
      <c r="S271" s="446"/>
      <c r="T271" s="446"/>
    </row>
    <row r="272">
      <c r="A272" s="446"/>
      <c r="B272" s="446"/>
      <c r="C272" s="446"/>
      <c r="D272" s="446"/>
      <c r="E272" s="446"/>
      <c r="F272" s="446"/>
      <c r="G272" s="446"/>
      <c r="H272" s="446"/>
      <c r="I272" s="446"/>
      <c r="J272" s="446"/>
      <c r="K272" s="446"/>
      <c r="L272" s="446"/>
      <c r="M272" s="446"/>
      <c r="N272" s="446"/>
      <c r="O272" s="131"/>
      <c r="P272" s="131"/>
      <c r="Q272" s="446"/>
      <c r="R272" s="446"/>
      <c r="S272" s="446"/>
      <c r="T272" s="446"/>
    </row>
    <row r="273">
      <c r="A273" s="446"/>
      <c r="B273" s="446"/>
      <c r="C273" s="446"/>
      <c r="D273" s="446"/>
      <c r="E273" s="446"/>
      <c r="F273" s="446"/>
      <c r="G273" s="446"/>
      <c r="H273" s="446"/>
      <c r="I273" s="446"/>
      <c r="J273" s="446"/>
      <c r="K273" s="446"/>
      <c r="L273" s="446"/>
      <c r="M273" s="446"/>
      <c r="N273" s="446"/>
      <c r="O273" s="131"/>
      <c r="P273" s="131"/>
      <c r="Q273" s="446"/>
      <c r="R273" s="446"/>
      <c r="S273" s="446"/>
      <c r="T273" s="446"/>
    </row>
    <row r="274">
      <c r="A274" s="446"/>
      <c r="B274" s="446"/>
      <c r="C274" s="446"/>
      <c r="D274" s="446"/>
      <c r="E274" s="446"/>
      <c r="F274" s="446"/>
      <c r="G274" s="446"/>
      <c r="H274" s="446"/>
      <c r="I274" s="446"/>
      <c r="J274" s="446"/>
      <c r="K274" s="446"/>
      <c r="L274" s="446"/>
      <c r="M274" s="446"/>
      <c r="N274" s="446"/>
      <c r="O274" s="131"/>
      <c r="P274" s="131"/>
      <c r="Q274" s="446"/>
      <c r="R274" s="446"/>
      <c r="S274" s="446"/>
      <c r="T274" s="446"/>
    </row>
    <row r="275">
      <c r="A275" s="446"/>
      <c r="B275" s="446"/>
      <c r="C275" s="446"/>
      <c r="D275" s="446"/>
      <c r="E275" s="446"/>
      <c r="F275" s="446"/>
      <c r="G275" s="446"/>
      <c r="H275" s="446"/>
      <c r="I275" s="446"/>
      <c r="J275" s="446"/>
      <c r="K275" s="446"/>
      <c r="L275" s="446"/>
      <c r="M275" s="446"/>
      <c r="N275" s="446"/>
      <c r="O275" s="131"/>
      <c r="P275" s="131"/>
      <c r="Q275" s="446"/>
      <c r="R275" s="446"/>
      <c r="S275" s="446"/>
      <c r="T275" s="446"/>
    </row>
    <row r="276">
      <c r="A276" s="446"/>
      <c r="B276" s="446"/>
      <c r="C276" s="446"/>
      <c r="D276" s="446"/>
      <c r="E276" s="446"/>
      <c r="F276" s="446"/>
      <c r="G276" s="446"/>
      <c r="H276" s="446"/>
      <c r="I276" s="446"/>
      <c r="J276" s="446"/>
      <c r="K276" s="446"/>
      <c r="L276" s="446"/>
      <c r="M276" s="446"/>
      <c r="N276" s="446"/>
      <c r="O276" s="131"/>
      <c r="P276" s="131"/>
      <c r="Q276" s="446"/>
      <c r="R276" s="446"/>
      <c r="S276" s="446"/>
      <c r="T276" s="446"/>
    </row>
    <row r="277">
      <c r="A277" s="446"/>
      <c r="B277" s="446"/>
      <c r="C277" s="446"/>
      <c r="D277" s="446"/>
      <c r="E277" s="446"/>
      <c r="F277" s="446"/>
      <c r="G277" s="446"/>
      <c r="H277" s="446"/>
      <c r="I277" s="446"/>
      <c r="J277" s="446"/>
      <c r="K277" s="446"/>
      <c r="L277" s="446"/>
      <c r="M277" s="446"/>
      <c r="N277" s="446"/>
      <c r="O277" s="131"/>
      <c r="P277" s="131"/>
      <c r="Q277" s="446"/>
      <c r="R277" s="446"/>
      <c r="S277" s="446"/>
      <c r="T277" s="446"/>
    </row>
    <row r="278">
      <c r="A278" s="446"/>
      <c r="B278" s="446"/>
      <c r="C278" s="446"/>
      <c r="D278" s="446"/>
      <c r="E278" s="446"/>
      <c r="F278" s="446"/>
      <c r="G278" s="446"/>
      <c r="H278" s="446"/>
      <c r="I278" s="446"/>
      <c r="J278" s="446"/>
      <c r="K278" s="446"/>
      <c r="L278" s="446"/>
      <c r="M278" s="446"/>
      <c r="N278" s="446"/>
      <c r="O278" s="131"/>
      <c r="P278" s="131"/>
      <c r="Q278" s="446"/>
      <c r="R278" s="446"/>
      <c r="S278" s="446"/>
      <c r="T278" s="446"/>
    </row>
    <row r="279">
      <c r="A279" s="446"/>
      <c r="B279" s="446"/>
      <c r="C279" s="446"/>
      <c r="D279" s="446"/>
      <c r="E279" s="446"/>
      <c r="F279" s="446"/>
      <c r="G279" s="446"/>
      <c r="H279" s="446"/>
      <c r="I279" s="446"/>
      <c r="J279" s="446"/>
      <c r="K279" s="446"/>
      <c r="L279" s="446"/>
      <c r="M279" s="446"/>
      <c r="N279" s="446"/>
      <c r="O279" s="131"/>
      <c r="P279" s="131"/>
      <c r="Q279" s="446"/>
      <c r="R279" s="446"/>
      <c r="S279" s="446"/>
      <c r="T279" s="446"/>
    </row>
    <row r="280">
      <c r="A280" s="446"/>
      <c r="B280" s="446"/>
      <c r="C280" s="446"/>
      <c r="D280" s="446"/>
      <c r="E280" s="446"/>
      <c r="F280" s="446"/>
      <c r="G280" s="446"/>
      <c r="H280" s="446"/>
      <c r="I280" s="446"/>
      <c r="J280" s="446"/>
      <c r="K280" s="446"/>
      <c r="L280" s="446"/>
      <c r="M280" s="446"/>
      <c r="N280" s="446"/>
      <c r="O280" s="131"/>
      <c r="P280" s="131"/>
      <c r="Q280" s="446"/>
      <c r="R280" s="446"/>
      <c r="S280" s="446"/>
      <c r="T280" s="446"/>
    </row>
    <row r="281">
      <c r="A281" s="446"/>
      <c r="B281" s="446"/>
      <c r="C281" s="446"/>
      <c r="D281" s="446"/>
      <c r="E281" s="446"/>
      <c r="F281" s="446"/>
      <c r="G281" s="446"/>
      <c r="H281" s="446"/>
      <c r="I281" s="446"/>
      <c r="J281" s="446"/>
      <c r="K281" s="446"/>
      <c r="L281" s="446"/>
      <c r="M281" s="446"/>
      <c r="N281" s="446"/>
      <c r="O281" s="131"/>
      <c r="P281" s="131"/>
      <c r="Q281" s="446"/>
      <c r="R281" s="446"/>
      <c r="S281" s="446"/>
      <c r="T281" s="446"/>
    </row>
    <row r="282">
      <c r="A282" s="446"/>
      <c r="B282" s="446"/>
      <c r="C282" s="446"/>
      <c r="D282" s="446"/>
      <c r="E282" s="446"/>
      <c r="F282" s="446"/>
      <c r="G282" s="446"/>
      <c r="H282" s="446"/>
      <c r="I282" s="446"/>
      <c r="J282" s="446"/>
      <c r="K282" s="446"/>
      <c r="L282" s="446"/>
      <c r="M282" s="446"/>
      <c r="N282" s="446"/>
      <c r="O282" s="131"/>
      <c r="P282" s="131"/>
      <c r="Q282" s="446"/>
      <c r="R282" s="446"/>
      <c r="S282" s="446"/>
      <c r="T282" s="446"/>
    </row>
    <row r="283">
      <c r="A283" s="446"/>
      <c r="B283" s="446"/>
      <c r="C283" s="446"/>
      <c r="D283" s="446"/>
      <c r="E283" s="446"/>
      <c r="F283" s="446"/>
      <c r="G283" s="446"/>
      <c r="H283" s="446"/>
      <c r="I283" s="446"/>
      <c r="J283" s="446"/>
      <c r="K283" s="446"/>
      <c r="L283" s="446"/>
      <c r="M283" s="446"/>
      <c r="N283" s="446"/>
      <c r="O283" s="131"/>
      <c r="P283" s="131"/>
      <c r="Q283" s="446"/>
      <c r="R283" s="446"/>
      <c r="S283" s="446"/>
      <c r="T283" s="446"/>
    </row>
    <row r="284">
      <c r="A284" s="446"/>
      <c r="B284" s="446"/>
      <c r="C284" s="446"/>
      <c r="D284" s="446"/>
      <c r="E284" s="446"/>
      <c r="F284" s="446"/>
      <c r="G284" s="446"/>
      <c r="H284" s="446"/>
      <c r="I284" s="446"/>
      <c r="J284" s="446"/>
      <c r="K284" s="446"/>
      <c r="L284" s="446"/>
      <c r="M284" s="446"/>
      <c r="N284" s="446"/>
      <c r="O284" s="131"/>
      <c r="P284" s="131"/>
      <c r="Q284" s="446"/>
      <c r="R284" s="446"/>
      <c r="S284" s="446"/>
      <c r="T284" s="446"/>
    </row>
    <row r="285">
      <c r="A285" s="446"/>
      <c r="B285" s="446"/>
      <c r="C285" s="446"/>
      <c r="D285" s="446"/>
      <c r="E285" s="446"/>
      <c r="F285" s="446"/>
      <c r="G285" s="446"/>
      <c r="H285" s="446"/>
      <c r="I285" s="446"/>
      <c r="J285" s="446"/>
      <c r="K285" s="446"/>
      <c r="L285" s="446"/>
      <c r="M285" s="446"/>
      <c r="N285" s="446"/>
      <c r="O285" s="131"/>
      <c r="P285" s="131"/>
      <c r="Q285" s="446"/>
      <c r="R285" s="446"/>
      <c r="S285" s="446"/>
      <c r="T285" s="446"/>
    </row>
    <row r="286">
      <c r="A286" s="446"/>
      <c r="B286" s="446"/>
      <c r="C286" s="446"/>
      <c r="D286" s="446"/>
      <c r="E286" s="446"/>
      <c r="F286" s="446"/>
      <c r="G286" s="446"/>
      <c r="H286" s="446"/>
      <c r="I286" s="446"/>
      <c r="J286" s="446"/>
      <c r="K286" s="446"/>
      <c r="L286" s="446"/>
      <c r="M286" s="446"/>
      <c r="N286" s="446"/>
      <c r="O286" s="131"/>
      <c r="P286" s="131"/>
      <c r="Q286" s="446"/>
      <c r="R286" s="446"/>
      <c r="S286" s="446"/>
      <c r="T286" s="446"/>
    </row>
    <row r="287">
      <c r="A287" s="446"/>
      <c r="B287" s="446"/>
      <c r="C287" s="446"/>
      <c r="D287" s="446"/>
      <c r="E287" s="446"/>
      <c r="F287" s="446"/>
      <c r="G287" s="446"/>
      <c r="H287" s="446"/>
      <c r="I287" s="446"/>
      <c r="J287" s="446"/>
      <c r="K287" s="446"/>
      <c r="L287" s="446"/>
      <c r="M287" s="446"/>
      <c r="N287" s="446"/>
      <c r="O287" s="131"/>
      <c r="P287" s="131"/>
      <c r="Q287" s="446"/>
      <c r="R287" s="446"/>
      <c r="S287" s="446"/>
      <c r="T287" s="446"/>
    </row>
    <row r="288">
      <c r="A288" s="446"/>
      <c r="B288" s="446"/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131"/>
      <c r="P288" s="131"/>
      <c r="Q288" s="446"/>
      <c r="R288" s="446"/>
      <c r="S288" s="446"/>
      <c r="T288" s="446"/>
    </row>
    <row r="289">
      <c r="A289" s="446"/>
      <c r="B289" s="446"/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131"/>
      <c r="P289" s="131"/>
      <c r="Q289" s="446"/>
      <c r="R289" s="446"/>
      <c r="S289" s="446"/>
      <c r="T289" s="446"/>
    </row>
    <row r="290">
      <c r="A290" s="446"/>
      <c r="B290" s="446"/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131"/>
      <c r="P290" s="131"/>
      <c r="Q290" s="446"/>
      <c r="R290" s="446"/>
      <c r="S290" s="446"/>
      <c r="T290" s="446"/>
    </row>
    <row r="291">
      <c r="A291" s="446"/>
      <c r="B291" s="446"/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131"/>
      <c r="P291" s="131"/>
      <c r="Q291" s="446"/>
      <c r="R291" s="446"/>
      <c r="S291" s="446"/>
      <c r="T291" s="446"/>
    </row>
    <row r="292">
      <c r="A292" s="446"/>
      <c r="B292" s="446"/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131"/>
      <c r="P292" s="131"/>
      <c r="Q292" s="446"/>
      <c r="R292" s="446"/>
      <c r="S292" s="446"/>
      <c r="T292" s="446"/>
    </row>
    <row r="293">
      <c r="A293" s="446"/>
      <c r="B293" s="446"/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131"/>
      <c r="P293" s="131"/>
      <c r="Q293" s="446"/>
      <c r="R293" s="446"/>
      <c r="S293" s="446"/>
      <c r="T293" s="446"/>
    </row>
    <row r="294">
      <c r="A294" s="446"/>
      <c r="B294" s="446"/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131"/>
      <c r="P294" s="131"/>
      <c r="Q294" s="446"/>
      <c r="R294" s="446"/>
      <c r="S294" s="446"/>
      <c r="T294" s="446"/>
    </row>
    <row r="295">
      <c r="A295" s="446"/>
      <c r="B295" s="446"/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131"/>
      <c r="P295" s="131"/>
      <c r="Q295" s="446"/>
      <c r="R295" s="446"/>
      <c r="S295" s="446"/>
      <c r="T295" s="446"/>
    </row>
    <row r="296">
      <c r="A296" s="446"/>
      <c r="B296" s="446"/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131"/>
      <c r="P296" s="131"/>
      <c r="Q296" s="446"/>
      <c r="R296" s="446"/>
      <c r="S296" s="446"/>
      <c r="T296" s="446"/>
    </row>
    <row r="297">
      <c r="A297" s="446"/>
      <c r="B297" s="446"/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131"/>
      <c r="P297" s="131"/>
      <c r="Q297" s="446"/>
      <c r="R297" s="446"/>
      <c r="S297" s="446"/>
      <c r="T297" s="446"/>
    </row>
    <row r="298">
      <c r="A298" s="446"/>
      <c r="B298" s="446"/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131"/>
      <c r="P298" s="131"/>
      <c r="Q298" s="446"/>
      <c r="R298" s="446"/>
      <c r="S298" s="446"/>
      <c r="T298" s="446"/>
    </row>
    <row r="299">
      <c r="A299" s="446"/>
      <c r="B299" s="446"/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131"/>
      <c r="P299" s="131"/>
      <c r="Q299" s="446"/>
      <c r="R299" s="446"/>
      <c r="S299" s="446"/>
      <c r="T299" s="446"/>
    </row>
    <row r="300">
      <c r="A300" s="446"/>
      <c r="B300" s="446"/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131"/>
      <c r="P300" s="131"/>
      <c r="Q300" s="446"/>
      <c r="R300" s="446"/>
      <c r="S300" s="446"/>
      <c r="T300" s="446"/>
    </row>
    <row r="301">
      <c r="A301" s="446"/>
      <c r="B301" s="446"/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131"/>
      <c r="P301" s="131"/>
      <c r="Q301" s="446"/>
      <c r="R301" s="446"/>
      <c r="S301" s="446"/>
      <c r="T301" s="446"/>
    </row>
    <row r="302">
      <c r="A302" s="446"/>
      <c r="B302" s="446"/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131"/>
      <c r="P302" s="131"/>
      <c r="Q302" s="446"/>
      <c r="R302" s="446"/>
      <c r="S302" s="446"/>
      <c r="T302" s="446"/>
    </row>
    <row r="303">
      <c r="A303" s="446"/>
      <c r="B303" s="446"/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131"/>
      <c r="P303" s="131"/>
      <c r="Q303" s="446"/>
      <c r="R303" s="446"/>
      <c r="S303" s="446"/>
      <c r="T303" s="446"/>
    </row>
    <row r="304">
      <c r="A304" s="446"/>
      <c r="B304" s="446"/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131"/>
      <c r="P304" s="131"/>
      <c r="Q304" s="446"/>
      <c r="R304" s="446"/>
      <c r="S304" s="446"/>
      <c r="T304" s="446"/>
    </row>
    <row r="305">
      <c r="A305" s="446"/>
      <c r="B305" s="446"/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131"/>
      <c r="P305" s="131"/>
      <c r="Q305" s="446"/>
      <c r="R305" s="446"/>
      <c r="S305" s="446"/>
      <c r="T305" s="446"/>
    </row>
    <row r="306">
      <c r="A306" s="446"/>
      <c r="B306" s="446"/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131"/>
      <c r="P306" s="131"/>
      <c r="Q306" s="446"/>
      <c r="R306" s="446"/>
      <c r="S306" s="446"/>
      <c r="T306" s="446"/>
    </row>
    <row r="307">
      <c r="A307" s="446"/>
      <c r="B307" s="446"/>
      <c r="C307" s="446"/>
      <c r="D307" s="446"/>
      <c r="E307" s="446"/>
      <c r="F307" s="446"/>
      <c r="G307" s="446"/>
      <c r="H307" s="446"/>
      <c r="I307" s="446"/>
      <c r="J307" s="446"/>
      <c r="K307" s="446"/>
      <c r="L307" s="446"/>
      <c r="M307" s="446"/>
      <c r="N307" s="446"/>
      <c r="O307" s="131"/>
      <c r="P307" s="131"/>
      <c r="Q307" s="446"/>
      <c r="R307" s="446"/>
      <c r="S307" s="446"/>
      <c r="T307" s="446"/>
    </row>
    <row r="308">
      <c r="A308" s="446"/>
      <c r="B308" s="446"/>
      <c r="C308" s="446"/>
      <c r="D308" s="446"/>
      <c r="E308" s="446"/>
      <c r="F308" s="446"/>
      <c r="G308" s="446"/>
      <c r="H308" s="446"/>
      <c r="I308" s="446"/>
      <c r="J308" s="446"/>
      <c r="K308" s="446"/>
      <c r="L308" s="446"/>
      <c r="M308" s="446"/>
      <c r="N308" s="446"/>
      <c r="O308" s="131"/>
      <c r="P308" s="131"/>
      <c r="Q308" s="446"/>
      <c r="R308" s="446"/>
      <c r="S308" s="446"/>
      <c r="T308" s="446"/>
    </row>
    <row r="309">
      <c r="A309" s="446"/>
      <c r="B309" s="446"/>
      <c r="C309" s="446"/>
      <c r="D309" s="446"/>
      <c r="E309" s="446"/>
      <c r="F309" s="446"/>
      <c r="G309" s="446"/>
      <c r="H309" s="446"/>
      <c r="I309" s="446"/>
      <c r="J309" s="446"/>
      <c r="K309" s="446"/>
      <c r="L309" s="446"/>
      <c r="M309" s="446"/>
      <c r="N309" s="446"/>
      <c r="O309" s="131"/>
      <c r="P309" s="131"/>
      <c r="Q309" s="446"/>
      <c r="R309" s="446"/>
      <c r="S309" s="446"/>
      <c r="T309" s="446"/>
    </row>
    <row r="310">
      <c r="A310" s="446"/>
      <c r="B310" s="446"/>
      <c r="C310" s="446"/>
      <c r="D310" s="446"/>
      <c r="E310" s="446"/>
      <c r="F310" s="446"/>
      <c r="G310" s="446"/>
      <c r="H310" s="446"/>
      <c r="I310" s="446"/>
      <c r="J310" s="446"/>
      <c r="K310" s="446"/>
      <c r="L310" s="446"/>
      <c r="M310" s="446"/>
      <c r="N310" s="446"/>
      <c r="O310" s="131"/>
      <c r="P310" s="131"/>
      <c r="Q310" s="446"/>
      <c r="R310" s="446"/>
      <c r="S310" s="446"/>
      <c r="T310" s="446"/>
    </row>
    <row r="311">
      <c r="A311" s="446"/>
      <c r="B311" s="446"/>
      <c r="C311" s="446"/>
      <c r="D311" s="446"/>
      <c r="E311" s="446"/>
      <c r="F311" s="446"/>
      <c r="G311" s="446"/>
      <c r="H311" s="446"/>
      <c r="I311" s="446"/>
      <c r="J311" s="446"/>
      <c r="K311" s="446"/>
      <c r="L311" s="446"/>
      <c r="M311" s="446"/>
      <c r="N311" s="446"/>
      <c r="O311" s="131"/>
      <c r="P311" s="131"/>
      <c r="Q311" s="446"/>
      <c r="R311" s="446"/>
      <c r="S311" s="446"/>
      <c r="T311" s="446"/>
    </row>
    <row r="312">
      <c r="A312" s="446"/>
      <c r="B312" s="446"/>
      <c r="C312" s="446"/>
      <c r="D312" s="446"/>
      <c r="E312" s="446"/>
      <c r="F312" s="446"/>
      <c r="G312" s="446"/>
      <c r="H312" s="446"/>
      <c r="I312" s="446"/>
      <c r="J312" s="446"/>
      <c r="K312" s="446"/>
      <c r="L312" s="446"/>
      <c r="M312" s="446"/>
      <c r="N312" s="446"/>
      <c r="O312" s="131"/>
      <c r="P312" s="131"/>
      <c r="Q312" s="446"/>
      <c r="R312" s="446"/>
      <c r="S312" s="446"/>
      <c r="T312" s="446"/>
    </row>
    <row r="313">
      <c r="A313" s="446"/>
      <c r="B313" s="446"/>
      <c r="C313" s="446"/>
      <c r="D313" s="446"/>
      <c r="E313" s="446"/>
      <c r="F313" s="446"/>
      <c r="G313" s="446"/>
      <c r="H313" s="446"/>
      <c r="I313" s="446"/>
      <c r="J313" s="446"/>
      <c r="K313" s="446"/>
      <c r="L313" s="446"/>
      <c r="M313" s="446"/>
      <c r="N313" s="446"/>
      <c r="O313" s="131"/>
      <c r="P313" s="131"/>
      <c r="Q313" s="446"/>
      <c r="R313" s="446"/>
      <c r="S313" s="446"/>
      <c r="T313" s="446"/>
    </row>
    <row r="314">
      <c r="A314" s="446"/>
      <c r="B314" s="446"/>
      <c r="C314" s="446"/>
      <c r="D314" s="446"/>
      <c r="E314" s="446"/>
      <c r="F314" s="446"/>
      <c r="G314" s="446"/>
      <c r="H314" s="446"/>
      <c r="I314" s="446"/>
      <c r="J314" s="446"/>
      <c r="K314" s="446"/>
      <c r="L314" s="446"/>
      <c r="M314" s="446"/>
      <c r="N314" s="446"/>
      <c r="O314" s="131"/>
      <c r="P314" s="131"/>
      <c r="Q314" s="446"/>
      <c r="R314" s="446"/>
      <c r="S314" s="446"/>
      <c r="T314" s="446"/>
    </row>
    <row r="315">
      <c r="A315" s="446"/>
      <c r="B315" s="446"/>
      <c r="C315" s="446"/>
      <c r="D315" s="446"/>
      <c r="E315" s="446"/>
      <c r="F315" s="446"/>
      <c r="G315" s="446"/>
      <c r="H315" s="446"/>
      <c r="I315" s="446"/>
      <c r="J315" s="446"/>
      <c r="K315" s="446"/>
      <c r="L315" s="446"/>
      <c r="M315" s="446"/>
      <c r="N315" s="446"/>
      <c r="O315" s="131"/>
      <c r="P315" s="131"/>
      <c r="Q315" s="446"/>
      <c r="R315" s="446"/>
      <c r="S315" s="446"/>
      <c r="T315" s="446"/>
    </row>
    <row r="316">
      <c r="A316" s="446"/>
      <c r="B316" s="446"/>
      <c r="C316" s="446"/>
      <c r="D316" s="446"/>
      <c r="E316" s="446"/>
      <c r="F316" s="446"/>
      <c r="G316" s="446"/>
      <c r="H316" s="446"/>
      <c r="I316" s="446"/>
      <c r="J316" s="446"/>
      <c r="K316" s="446"/>
      <c r="L316" s="446"/>
      <c r="M316" s="446"/>
      <c r="N316" s="446"/>
      <c r="O316" s="131"/>
      <c r="P316" s="131"/>
      <c r="Q316" s="446"/>
      <c r="R316" s="446"/>
      <c r="S316" s="446"/>
      <c r="T316" s="446"/>
    </row>
    <row r="317">
      <c r="A317" s="446"/>
      <c r="B317" s="446"/>
      <c r="C317" s="446"/>
      <c r="D317" s="446"/>
      <c r="E317" s="446"/>
      <c r="F317" s="446"/>
      <c r="G317" s="446"/>
      <c r="H317" s="446"/>
      <c r="I317" s="446"/>
      <c r="J317" s="446"/>
      <c r="K317" s="446"/>
      <c r="L317" s="446"/>
      <c r="M317" s="446"/>
      <c r="N317" s="446"/>
      <c r="O317" s="131"/>
      <c r="P317" s="131"/>
      <c r="Q317" s="446"/>
      <c r="R317" s="446"/>
      <c r="S317" s="446"/>
      <c r="T317" s="446"/>
    </row>
    <row r="318">
      <c r="A318" s="446"/>
      <c r="B318" s="446"/>
      <c r="C318" s="446"/>
      <c r="D318" s="446"/>
      <c r="E318" s="446"/>
      <c r="F318" s="446"/>
      <c r="G318" s="446"/>
      <c r="H318" s="446"/>
      <c r="I318" s="446"/>
      <c r="J318" s="446"/>
      <c r="K318" s="446"/>
      <c r="L318" s="446"/>
      <c r="M318" s="446"/>
      <c r="N318" s="446"/>
      <c r="O318" s="131"/>
      <c r="P318" s="131"/>
      <c r="Q318" s="446"/>
      <c r="R318" s="446"/>
      <c r="S318" s="446"/>
      <c r="T318" s="446"/>
    </row>
    <row r="319">
      <c r="A319" s="446"/>
      <c r="B319" s="446"/>
      <c r="C319" s="446"/>
      <c r="D319" s="446"/>
      <c r="E319" s="446"/>
      <c r="F319" s="446"/>
      <c r="G319" s="446"/>
      <c r="H319" s="446"/>
      <c r="I319" s="446"/>
      <c r="J319" s="446"/>
      <c r="K319" s="446"/>
      <c r="L319" s="446"/>
      <c r="M319" s="446"/>
      <c r="N319" s="446"/>
      <c r="O319" s="131"/>
      <c r="P319" s="131"/>
      <c r="Q319" s="446"/>
      <c r="R319" s="446"/>
      <c r="S319" s="446"/>
      <c r="T319" s="446"/>
    </row>
    <row r="320">
      <c r="A320" s="446"/>
      <c r="B320" s="446"/>
      <c r="C320" s="446"/>
      <c r="D320" s="446"/>
      <c r="E320" s="446"/>
      <c r="F320" s="446"/>
      <c r="G320" s="446"/>
      <c r="H320" s="446"/>
      <c r="I320" s="446"/>
      <c r="J320" s="446"/>
      <c r="K320" s="446"/>
      <c r="L320" s="446"/>
      <c r="M320" s="446"/>
      <c r="N320" s="446"/>
      <c r="O320" s="131"/>
      <c r="P320" s="131"/>
      <c r="Q320" s="446"/>
      <c r="R320" s="446"/>
      <c r="S320" s="446"/>
      <c r="T320" s="446"/>
    </row>
    <row r="321">
      <c r="A321" s="446"/>
      <c r="B321" s="446"/>
      <c r="C321" s="446"/>
      <c r="D321" s="446"/>
      <c r="E321" s="446"/>
      <c r="F321" s="446"/>
      <c r="G321" s="446"/>
      <c r="H321" s="446"/>
      <c r="I321" s="446"/>
      <c r="J321" s="446"/>
      <c r="K321" s="446"/>
      <c r="L321" s="446"/>
      <c r="M321" s="446"/>
      <c r="N321" s="446"/>
      <c r="O321" s="131"/>
      <c r="P321" s="131"/>
      <c r="Q321" s="446"/>
      <c r="R321" s="446"/>
      <c r="S321" s="446"/>
      <c r="T321" s="446"/>
    </row>
    <row r="322">
      <c r="A322" s="446"/>
      <c r="B322" s="446"/>
      <c r="C322" s="446"/>
      <c r="D322" s="446"/>
      <c r="E322" s="446"/>
      <c r="F322" s="446"/>
      <c r="G322" s="446"/>
      <c r="H322" s="446"/>
      <c r="I322" s="446"/>
      <c r="J322" s="446"/>
      <c r="K322" s="446"/>
      <c r="L322" s="446"/>
      <c r="M322" s="446"/>
      <c r="N322" s="446"/>
      <c r="O322" s="131"/>
      <c r="P322" s="131"/>
      <c r="Q322" s="446"/>
      <c r="R322" s="446"/>
      <c r="S322" s="446"/>
      <c r="T322" s="446"/>
    </row>
    <row r="323">
      <c r="A323" s="446"/>
      <c r="B323" s="446"/>
      <c r="C323" s="446"/>
      <c r="D323" s="446"/>
      <c r="E323" s="446"/>
      <c r="F323" s="446"/>
      <c r="G323" s="446"/>
      <c r="H323" s="446"/>
      <c r="I323" s="446"/>
      <c r="J323" s="446"/>
      <c r="K323" s="446"/>
      <c r="L323" s="446"/>
      <c r="M323" s="446"/>
      <c r="N323" s="446"/>
      <c r="O323" s="131"/>
      <c r="P323" s="131"/>
      <c r="Q323" s="446"/>
      <c r="R323" s="446"/>
      <c r="S323" s="446"/>
      <c r="T323" s="446"/>
    </row>
    <row r="324">
      <c r="A324" s="446"/>
      <c r="B324" s="446"/>
      <c r="C324" s="446"/>
      <c r="D324" s="446"/>
      <c r="E324" s="446"/>
      <c r="F324" s="446"/>
      <c r="G324" s="446"/>
      <c r="H324" s="446"/>
      <c r="I324" s="446"/>
      <c r="J324" s="446"/>
      <c r="K324" s="446"/>
      <c r="L324" s="446"/>
      <c r="M324" s="446"/>
      <c r="N324" s="446"/>
      <c r="O324" s="131"/>
      <c r="P324" s="131"/>
      <c r="Q324" s="446"/>
      <c r="R324" s="446"/>
      <c r="S324" s="446"/>
      <c r="T324" s="446"/>
    </row>
    <row r="325">
      <c r="A325" s="446"/>
      <c r="B325" s="446"/>
      <c r="C325" s="446"/>
      <c r="D325" s="446"/>
      <c r="E325" s="446"/>
      <c r="F325" s="446"/>
      <c r="G325" s="446"/>
      <c r="H325" s="446"/>
      <c r="I325" s="446"/>
      <c r="J325" s="446"/>
      <c r="K325" s="446"/>
      <c r="L325" s="446"/>
      <c r="M325" s="446"/>
      <c r="N325" s="446"/>
      <c r="O325" s="131"/>
      <c r="P325" s="131"/>
      <c r="Q325" s="446"/>
      <c r="R325" s="446"/>
      <c r="S325" s="446"/>
      <c r="T325" s="446"/>
    </row>
    <row r="326">
      <c r="A326" s="446"/>
      <c r="B326" s="446"/>
      <c r="C326" s="446"/>
      <c r="D326" s="446"/>
      <c r="E326" s="446"/>
      <c r="F326" s="446"/>
      <c r="G326" s="446"/>
      <c r="H326" s="446"/>
      <c r="I326" s="446"/>
      <c r="J326" s="446"/>
      <c r="K326" s="446"/>
      <c r="L326" s="446"/>
      <c r="M326" s="446"/>
      <c r="N326" s="446"/>
      <c r="O326" s="131"/>
      <c r="P326" s="131"/>
      <c r="Q326" s="446"/>
      <c r="R326" s="446"/>
      <c r="S326" s="446"/>
      <c r="T326" s="446"/>
    </row>
    <row r="327">
      <c r="A327" s="446"/>
      <c r="B327" s="446"/>
      <c r="C327" s="446"/>
      <c r="D327" s="446"/>
      <c r="E327" s="446"/>
      <c r="F327" s="446"/>
      <c r="G327" s="446"/>
      <c r="H327" s="446"/>
      <c r="I327" s="446"/>
      <c r="J327" s="446"/>
      <c r="K327" s="446"/>
      <c r="L327" s="446"/>
      <c r="M327" s="446"/>
      <c r="N327" s="446"/>
      <c r="O327" s="131"/>
      <c r="P327" s="131"/>
      <c r="Q327" s="446"/>
      <c r="R327" s="446"/>
      <c r="S327" s="446"/>
      <c r="T327" s="446"/>
    </row>
    <row r="328">
      <c r="A328" s="446"/>
      <c r="B328" s="446"/>
      <c r="C328" s="446"/>
      <c r="D328" s="446"/>
      <c r="E328" s="446"/>
      <c r="F328" s="446"/>
      <c r="G328" s="446"/>
      <c r="H328" s="446"/>
      <c r="I328" s="446"/>
      <c r="J328" s="446"/>
      <c r="K328" s="446"/>
      <c r="L328" s="446"/>
      <c r="M328" s="446"/>
      <c r="N328" s="446"/>
      <c r="O328" s="131"/>
      <c r="P328" s="131"/>
      <c r="Q328" s="446"/>
      <c r="R328" s="446"/>
      <c r="S328" s="446"/>
      <c r="T328" s="446"/>
    </row>
    <row r="329">
      <c r="A329" s="446"/>
      <c r="B329" s="446"/>
      <c r="C329" s="446"/>
      <c r="D329" s="446"/>
      <c r="E329" s="446"/>
      <c r="F329" s="446"/>
      <c r="G329" s="446"/>
      <c r="H329" s="446"/>
      <c r="I329" s="446"/>
      <c r="J329" s="446"/>
      <c r="K329" s="446"/>
      <c r="L329" s="446"/>
      <c r="M329" s="446"/>
      <c r="N329" s="446"/>
      <c r="O329" s="131"/>
      <c r="P329" s="131"/>
      <c r="Q329" s="446"/>
      <c r="R329" s="446"/>
      <c r="S329" s="446"/>
      <c r="T329" s="446"/>
    </row>
    <row r="330">
      <c r="A330" s="446"/>
      <c r="B330" s="446"/>
      <c r="C330" s="446"/>
      <c r="D330" s="446"/>
      <c r="E330" s="446"/>
      <c r="F330" s="446"/>
      <c r="G330" s="446"/>
      <c r="H330" s="446"/>
      <c r="I330" s="446"/>
      <c r="J330" s="446"/>
      <c r="K330" s="446"/>
      <c r="L330" s="446"/>
      <c r="M330" s="446"/>
      <c r="N330" s="446"/>
      <c r="O330" s="131"/>
      <c r="P330" s="131"/>
      <c r="Q330" s="446"/>
      <c r="R330" s="446"/>
      <c r="S330" s="446"/>
      <c r="T330" s="446"/>
    </row>
    <row r="331">
      <c r="A331" s="446"/>
      <c r="B331" s="446"/>
      <c r="C331" s="446"/>
      <c r="D331" s="446"/>
      <c r="E331" s="446"/>
      <c r="F331" s="446"/>
      <c r="G331" s="446"/>
      <c r="H331" s="446"/>
      <c r="I331" s="446"/>
      <c r="J331" s="446"/>
      <c r="K331" s="446"/>
      <c r="L331" s="446"/>
      <c r="M331" s="446"/>
      <c r="N331" s="446"/>
      <c r="O331" s="131"/>
      <c r="P331" s="131"/>
      <c r="Q331" s="446"/>
      <c r="R331" s="446"/>
      <c r="S331" s="446"/>
      <c r="T331" s="446"/>
    </row>
    <row r="332">
      <c r="A332" s="446"/>
      <c r="B332" s="446"/>
      <c r="C332" s="446"/>
      <c r="D332" s="446"/>
      <c r="E332" s="446"/>
      <c r="F332" s="446"/>
      <c r="G332" s="446"/>
      <c r="H332" s="446"/>
      <c r="I332" s="446"/>
      <c r="J332" s="446"/>
      <c r="K332" s="446"/>
      <c r="L332" s="446"/>
      <c r="M332" s="446"/>
      <c r="N332" s="446"/>
      <c r="O332" s="131"/>
      <c r="P332" s="131"/>
      <c r="Q332" s="446"/>
      <c r="R332" s="446"/>
      <c r="S332" s="446"/>
      <c r="T332" s="446"/>
    </row>
    <row r="333">
      <c r="A333" s="446"/>
      <c r="B333" s="446"/>
      <c r="C333" s="446"/>
      <c r="D333" s="446"/>
      <c r="E333" s="446"/>
      <c r="F333" s="446"/>
      <c r="G333" s="446"/>
      <c r="H333" s="446"/>
      <c r="I333" s="446"/>
      <c r="J333" s="446"/>
      <c r="K333" s="446"/>
      <c r="L333" s="446"/>
      <c r="M333" s="446"/>
      <c r="N333" s="446"/>
      <c r="O333" s="131"/>
      <c r="P333" s="131"/>
      <c r="Q333" s="446"/>
      <c r="R333" s="446"/>
      <c r="S333" s="446"/>
      <c r="T333" s="446"/>
    </row>
    <row r="334">
      <c r="A334" s="446"/>
      <c r="B334" s="446"/>
      <c r="C334" s="446"/>
      <c r="D334" s="446"/>
      <c r="E334" s="446"/>
      <c r="F334" s="446"/>
      <c r="G334" s="446"/>
      <c r="H334" s="446"/>
      <c r="I334" s="446"/>
      <c r="J334" s="446"/>
      <c r="K334" s="446"/>
      <c r="L334" s="446"/>
      <c r="M334" s="446"/>
      <c r="N334" s="446"/>
      <c r="O334" s="131"/>
      <c r="P334" s="131"/>
      <c r="Q334" s="446"/>
      <c r="R334" s="446"/>
      <c r="S334" s="446"/>
      <c r="T334" s="446"/>
    </row>
    <row r="335">
      <c r="A335" s="446"/>
      <c r="B335" s="446"/>
      <c r="C335" s="446"/>
      <c r="D335" s="446"/>
      <c r="E335" s="446"/>
      <c r="F335" s="446"/>
      <c r="G335" s="446"/>
      <c r="H335" s="446"/>
      <c r="I335" s="446"/>
      <c r="J335" s="446"/>
      <c r="K335" s="446"/>
      <c r="L335" s="446"/>
      <c r="M335" s="446"/>
      <c r="N335" s="446"/>
      <c r="O335" s="131"/>
      <c r="P335" s="131"/>
      <c r="Q335" s="446"/>
      <c r="R335" s="446"/>
      <c r="S335" s="446"/>
      <c r="T335" s="446"/>
    </row>
    <row r="336">
      <c r="A336" s="446"/>
      <c r="B336" s="446"/>
      <c r="C336" s="446"/>
      <c r="D336" s="446"/>
      <c r="E336" s="446"/>
      <c r="F336" s="446"/>
      <c r="G336" s="446"/>
      <c r="H336" s="446"/>
      <c r="I336" s="446"/>
      <c r="J336" s="446"/>
      <c r="K336" s="446"/>
      <c r="L336" s="446"/>
      <c r="M336" s="446"/>
      <c r="N336" s="446"/>
      <c r="O336" s="131"/>
      <c r="P336" s="131"/>
      <c r="Q336" s="446"/>
      <c r="R336" s="446"/>
      <c r="S336" s="446"/>
      <c r="T336" s="446"/>
    </row>
    <row r="337">
      <c r="A337" s="446"/>
      <c r="B337" s="446"/>
      <c r="C337" s="446"/>
      <c r="D337" s="446"/>
      <c r="E337" s="446"/>
      <c r="F337" s="446"/>
      <c r="G337" s="446"/>
      <c r="H337" s="446"/>
      <c r="I337" s="446"/>
      <c r="J337" s="446"/>
      <c r="K337" s="446"/>
      <c r="L337" s="446"/>
      <c r="M337" s="446"/>
      <c r="N337" s="446"/>
      <c r="O337" s="131"/>
      <c r="P337" s="131"/>
      <c r="Q337" s="446"/>
      <c r="R337" s="446"/>
      <c r="S337" s="446"/>
      <c r="T337" s="446"/>
    </row>
    <row r="338">
      <c r="A338" s="446"/>
      <c r="B338" s="446"/>
      <c r="C338" s="446"/>
      <c r="D338" s="446"/>
      <c r="E338" s="446"/>
      <c r="F338" s="446"/>
      <c r="G338" s="446"/>
      <c r="H338" s="446"/>
      <c r="I338" s="446"/>
      <c r="J338" s="446"/>
      <c r="K338" s="446"/>
      <c r="L338" s="446"/>
      <c r="M338" s="446"/>
      <c r="N338" s="446"/>
      <c r="O338" s="131"/>
      <c r="P338" s="131"/>
      <c r="Q338" s="446"/>
      <c r="R338" s="446"/>
      <c r="S338" s="446"/>
      <c r="T338" s="446"/>
    </row>
    <row r="339">
      <c r="A339" s="446"/>
      <c r="B339" s="446"/>
      <c r="C339" s="446"/>
      <c r="D339" s="446"/>
      <c r="E339" s="446"/>
      <c r="F339" s="446"/>
      <c r="G339" s="446"/>
      <c r="H339" s="446"/>
      <c r="I339" s="446"/>
      <c r="J339" s="446"/>
      <c r="K339" s="446"/>
      <c r="L339" s="446"/>
      <c r="M339" s="446"/>
      <c r="N339" s="446"/>
      <c r="O339" s="131"/>
      <c r="P339" s="131"/>
      <c r="Q339" s="446"/>
      <c r="R339" s="446"/>
      <c r="S339" s="446"/>
      <c r="T339" s="446"/>
    </row>
    <row r="340">
      <c r="A340" s="446"/>
      <c r="B340" s="446"/>
      <c r="C340" s="446"/>
      <c r="D340" s="446"/>
      <c r="E340" s="446"/>
      <c r="F340" s="446"/>
      <c r="G340" s="446"/>
      <c r="H340" s="446"/>
      <c r="I340" s="446"/>
      <c r="J340" s="446"/>
      <c r="K340" s="446"/>
      <c r="L340" s="446"/>
      <c r="M340" s="446"/>
      <c r="N340" s="446"/>
      <c r="O340" s="131"/>
      <c r="P340" s="131"/>
      <c r="Q340" s="446"/>
      <c r="R340" s="446"/>
      <c r="S340" s="446"/>
      <c r="T340" s="446"/>
    </row>
    <row r="341">
      <c r="A341" s="446"/>
      <c r="B341" s="446"/>
      <c r="C341" s="446"/>
      <c r="D341" s="446"/>
      <c r="E341" s="446"/>
      <c r="F341" s="446"/>
      <c r="G341" s="446"/>
      <c r="H341" s="446"/>
      <c r="I341" s="446"/>
      <c r="J341" s="446"/>
      <c r="K341" s="446"/>
      <c r="L341" s="446"/>
      <c r="M341" s="446"/>
      <c r="N341" s="446"/>
      <c r="O341" s="131"/>
      <c r="P341" s="131"/>
      <c r="Q341" s="446"/>
      <c r="R341" s="446"/>
      <c r="S341" s="446"/>
      <c r="T341" s="446"/>
    </row>
    <row r="342">
      <c r="A342" s="446"/>
      <c r="B342" s="446"/>
      <c r="C342" s="446"/>
      <c r="D342" s="446"/>
      <c r="E342" s="446"/>
      <c r="F342" s="446"/>
      <c r="G342" s="446"/>
      <c r="H342" s="446"/>
      <c r="I342" s="446"/>
      <c r="J342" s="446"/>
      <c r="K342" s="446"/>
      <c r="L342" s="446"/>
      <c r="M342" s="446"/>
      <c r="N342" s="446"/>
      <c r="O342" s="131"/>
      <c r="P342" s="131"/>
      <c r="Q342" s="446"/>
      <c r="R342" s="446"/>
      <c r="S342" s="446"/>
      <c r="T342" s="446"/>
    </row>
    <row r="343">
      <c r="A343" s="446"/>
      <c r="B343" s="446"/>
      <c r="C343" s="446"/>
      <c r="D343" s="446"/>
      <c r="E343" s="446"/>
      <c r="F343" s="446"/>
      <c r="G343" s="446"/>
      <c r="H343" s="446"/>
      <c r="I343" s="446"/>
      <c r="J343" s="446"/>
      <c r="K343" s="446"/>
      <c r="L343" s="446"/>
      <c r="M343" s="446"/>
      <c r="N343" s="446"/>
      <c r="O343" s="131"/>
      <c r="P343" s="131"/>
      <c r="Q343" s="446"/>
      <c r="R343" s="446"/>
      <c r="S343" s="446"/>
      <c r="T343" s="446"/>
    </row>
    <row r="344">
      <c r="A344" s="446"/>
      <c r="B344" s="446"/>
      <c r="C344" s="446"/>
      <c r="D344" s="446"/>
      <c r="E344" s="446"/>
      <c r="F344" s="446"/>
      <c r="G344" s="446"/>
      <c r="H344" s="446"/>
      <c r="I344" s="446"/>
      <c r="J344" s="446"/>
      <c r="K344" s="446"/>
      <c r="L344" s="446"/>
      <c r="M344" s="446"/>
      <c r="N344" s="446"/>
      <c r="O344" s="131"/>
      <c r="P344" s="131"/>
      <c r="Q344" s="446"/>
      <c r="R344" s="446"/>
      <c r="S344" s="446"/>
      <c r="T344" s="446"/>
    </row>
    <row r="345">
      <c r="A345" s="446"/>
      <c r="B345" s="446"/>
      <c r="C345" s="446"/>
      <c r="D345" s="446"/>
      <c r="E345" s="446"/>
      <c r="F345" s="446"/>
      <c r="G345" s="446"/>
      <c r="H345" s="446"/>
      <c r="I345" s="446"/>
      <c r="J345" s="446"/>
      <c r="K345" s="446"/>
      <c r="L345" s="446"/>
      <c r="M345" s="446"/>
      <c r="N345" s="446"/>
      <c r="O345" s="131"/>
      <c r="P345" s="131"/>
      <c r="Q345" s="446"/>
      <c r="R345" s="446"/>
      <c r="S345" s="446"/>
      <c r="T345" s="446"/>
    </row>
    <row r="346">
      <c r="A346" s="446"/>
      <c r="B346" s="446"/>
      <c r="C346" s="446"/>
      <c r="D346" s="446"/>
      <c r="E346" s="446"/>
      <c r="F346" s="446"/>
      <c r="G346" s="446"/>
      <c r="H346" s="446"/>
      <c r="I346" s="446"/>
      <c r="J346" s="446"/>
      <c r="K346" s="446"/>
      <c r="L346" s="446"/>
      <c r="M346" s="446"/>
      <c r="N346" s="446"/>
      <c r="O346" s="131"/>
      <c r="P346" s="131"/>
      <c r="Q346" s="446"/>
      <c r="R346" s="446"/>
      <c r="S346" s="446"/>
      <c r="T346" s="446"/>
    </row>
    <row r="347">
      <c r="A347" s="446"/>
      <c r="B347" s="446"/>
      <c r="C347" s="446"/>
      <c r="D347" s="446"/>
      <c r="E347" s="446"/>
      <c r="F347" s="446"/>
      <c r="G347" s="446"/>
      <c r="H347" s="446"/>
      <c r="I347" s="446"/>
      <c r="J347" s="446"/>
      <c r="K347" s="446"/>
      <c r="L347" s="446"/>
      <c r="M347" s="446"/>
      <c r="N347" s="446"/>
      <c r="O347" s="131"/>
      <c r="P347" s="131"/>
      <c r="Q347" s="446"/>
      <c r="R347" s="446"/>
      <c r="S347" s="446"/>
      <c r="T347" s="446"/>
    </row>
    <row r="348">
      <c r="A348" s="446"/>
      <c r="B348" s="446"/>
      <c r="C348" s="446"/>
      <c r="D348" s="446"/>
      <c r="E348" s="446"/>
      <c r="F348" s="446"/>
      <c r="G348" s="446"/>
      <c r="H348" s="446"/>
      <c r="I348" s="446"/>
      <c r="J348" s="446"/>
      <c r="K348" s="446"/>
      <c r="L348" s="446"/>
      <c r="M348" s="446"/>
      <c r="N348" s="446"/>
      <c r="O348" s="131"/>
      <c r="P348" s="131"/>
      <c r="Q348" s="446"/>
      <c r="R348" s="446"/>
      <c r="S348" s="446"/>
      <c r="T348" s="446"/>
    </row>
    <row r="349">
      <c r="A349" s="446"/>
      <c r="B349" s="446"/>
      <c r="C349" s="446"/>
      <c r="D349" s="446"/>
      <c r="E349" s="446"/>
      <c r="F349" s="446"/>
      <c r="G349" s="446"/>
      <c r="H349" s="446"/>
      <c r="I349" s="446"/>
      <c r="J349" s="446"/>
      <c r="K349" s="446"/>
      <c r="L349" s="446"/>
      <c r="M349" s="446"/>
      <c r="N349" s="446"/>
      <c r="O349" s="131"/>
      <c r="P349" s="131"/>
      <c r="Q349" s="446"/>
      <c r="R349" s="446"/>
      <c r="S349" s="446"/>
      <c r="T349" s="446"/>
    </row>
    <row r="350">
      <c r="A350" s="446"/>
      <c r="B350" s="446"/>
      <c r="C350" s="446"/>
      <c r="D350" s="446"/>
      <c r="E350" s="446"/>
      <c r="F350" s="446"/>
      <c r="G350" s="446"/>
      <c r="H350" s="446"/>
      <c r="I350" s="446"/>
      <c r="J350" s="446"/>
      <c r="K350" s="446"/>
      <c r="L350" s="446"/>
      <c r="M350" s="446"/>
      <c r="N350" s="446"/>
      <c r="O350" s="131"/>
      <c r="P350" s="131"/>
      <c r="Q350" s="446"/>
      <c r="R350" s="446"/>
      <c r="S350" s="446"/>
      <c r="T350" s="446"/>
    </row>
    <row r="351">
      <c r="A351" s="446"/>
      <c r="B351" s="446"/>
      <c r="C351" s="446"/>
      <c r="D351" s="446"/>
      <c r="E351" s="446"/>
      <c r="F351" s="446"/>
      <c r="G351" s="446"/>
      <c r="H351" s="446"/>
      <c r="I351" s="446"/>
      <c r="J351" s="446"/>
      <c r="K351" s="446"/>
      <c r="L351" s="446"/>
      <c r="M351" s="446"/>
      <c r="N351" s="446"/>
      <c r="O351" s="131"/>
      <c r="P351" s="131"/>
      <c r="Q351" s="446"/>
      <c r="R351" s="446"/>
      <c r="S351" s="446"/>
      <c r="T351" s="446"/>
    </row>
    <row r="352">
      <c r="A352" s="446"/>
      <c r="B352" s="446"/>
      <c r="C352" s="446"/>
      <c r="D352" s="446"/>
      <c r="E352" s="446"/>
      <c r="F352" s="446"/>
      <c r="G352" s="446"/>
      <c r="H352" s="446"/>
      <c r="I352" s="446"/>
      <c r="J352" s="446"/>
      <c r="K352" s="446"/>
      <c r="L352" s="446"/>
      <c r="M352" s="446"/>
      <c r="N352" s="446"/>
      <c r="O352" s="131"/>
      <c r="P352" s="131"/>
      <c r="Q352" s="446"/>
      <c r="R352" s="446"/>
      <c r="S352" s="446"/>
      <c r="T352" s="446"/>
    </row>
    <row r="353">
      <c r="A353" s="446"/>
      <c r="B353" s="446"/>
      <c r="C353" s="446"/>
      <c r="D353" s="446"/>
      <c r="E353" s="446"/>
      <c r="F353" s="446"/>
      <c r="G353" s="446"/>
      <c r="H353" s="446"/>
      <c r="I353" s="446"/>
      <c r="J353" s="446"/>
      <c r="K353" s="446"/>
      <c r="L353" s="446"/>
      <c r="M353" s="446"/>
      <c r="N353" s="446"/>
      <c r="O353" s="131"/>
      <c r="P353" s="131"/>
      <c r="Q353" s="446"/>
      <c r="R353" s="446"/>
      <c r="S353" s="446"/>
      <c r="T353" s="446"/>
    </row>
    <row r="354">
      <c r="A354" s="446"/>
      <c r="B354" s="446"/>
      <c r="C354" s="446"/>
      <c r="D354" s="446"/>
      <c r="E354" s="446"/>
      <c r="F354" s="446"/>
      <c r="G354" s="446"/>
      <c r="H354" s="446"/>
      <c r="I354" s="446"/>
      <c r="J354" s="446"/>
      <c r="K354" s="446"/>
      <c r="L354" s="446"/>
      <c r="M354" s="446"/>
      <c r="N354" s="446"/>
      <c r="O354" s="131"/>
      <c r="P354" s="131"/>
      <c r="Q354" s="446"/>
      <c r="R354" s="446"/>
      <c r="S354" s="446"/>
      <c r="T354" s="446"/>
    </row>
    <row r="355">
      <c r="A355" s="446"/>
      <c r="B355" s="446"/>
      <c r="C355" s="446"/>
      <c r="D355" s="446"/>
      <c r="E355" s="446"/>
      <c r="F355" s="446"/>
      <c r="G355" s="446"/>
      <c r="H355" s="446"/>
      <c r="I355" s="446"/>
      <c r="J355" s="446"/>
      <c r="K355" s="446"/>
      <c r="L355" s="446"/>
      <c r="M355" s="446"/>
      <c r="N355" s="446"/>
      <c r="O355" s="131"/>
      <c r="P355" s="131"/>
      <c r="Q355" s="446"/>
      <c r="R355" s="446"/>
      <c r="S355" s="446"/>
      <c r="T355" s="446"/>
    </row>
    <row r="356">
      <c r="A356" s="446"/>
      <c r="B356" s="446"/>
      <c r="C356" s="446"/>
      <c r="D356" s="446"/>
      <c r="E356" s="446"/>
      <c r="F356" s="446"/>
      <c r="G356" s="446"/>
      <c r="H356" s="446"/>
      <c r="I356" s="446"/>
      <c r="J356" s="446"/>
      <c r="K356" s="446"/>
      <c r="L356" s="446"/>
      <c r="M356" s="446"/>
      <c r="N356" s="446"/>
      <c r="O356" s="131"/>
      <c r="P356" s="131"/>
      <c r="Q356" s="446"/>
      <c r="R356" s="446"/>
      <c r="S356" s="446"/>
      <c r="T356" s="446"/>
    </row>
    <row r="357">
      <c r="A357" s="446"/>
      <c r="B357" s="446"/>
      <c r="C357" s="446"/>
      <c r="D357" s="446"/>
      <c r="E357" s="446"/>
      <c r="F357" s="446"/>
      <c r="G357" s="446"/>
      <c r="H357" s="446"/>
      <c r="I357" s="446"/>
      <c r="J357" s="446"/>
      <c r="K357" s="446"/>
      <c r="L357" s="446"/>
      <c r="M357" s="446"/>
      <c r="N357" s="446"/>
      <c r="O357" s="131"/>
      <c r="P357" s="131"/>
      <c r="Q357" s="446"/>
      <c r="R357" s="446"/>
      <c r="S357" s="446"/>
      <c r="T357" s="446"/>
    </row>
    <row r="358">
      <c r="A358" s="446"/>
      <c r="B358" s="446"/>
      <c r="C358" s="446"/>
      <c r="D358" s="446"/>
      <c r="E358" s="446"/>
      <c r="F358" s="446"/>
      <c r="G358" s="446"/>
      <c r="H358" s="446"/>
      <c r="I358" s="446"/>
      <c r="J358" s="446"/>
      <c r="K358" s="446"/>
      <c r="L358" s="446"/>
      <c r="M358" s="446"/>
      <c r="N358" s="446"/>
      <c r="O358" s="131"/>
      <c r="P358" s="131"/>
      <c r="Q358" s="446"/>
      <c r="R358" s="446"/>
      <c r="S358" s="446"/>
      <c r="T358" s="446"/>
    </row>
    <row r="359">
      <c r="A359" s="446"/>
      <c r="B359" s="446"/>
      <c r="C359" s="446"/>
      <c r="D359" s="446"/>
      <c r="E359" s="446"/>
      <c r="F359" s="446"/>
      <c r="G359" s="446"/>
      <c r="H359" s="446"/>
      <c r="I359" s="446"/>
      <c r="J359" s="446"/>
      <c r="K359" s="446"/>
      <c r="L359" s="446"/>
      <c r="M359" s="446"/>
      <c r="N359" s="446"/>
      <c r="O359" s="131"/>
      <c r="P359" s="131"/>
      <c r="Q359" s="446"/>
      <c r="R359" s="446"/>
      <c r="S359" s="446"/>
      <c r="T359" s="446"/>
    </row>
    <row r="360">
      <c r="A360" s="446"/>
      <c r="B360" s="446"/>
      <c r="C360" s="446"/>
      <c r="D360" s="446"/>
      <c r="E360" s="446"/>
      <c r="F360" s="446"/>
      <c r="G360" s="446"/>
      <c r="H360" s="446"/>
      <c r="I360" s="446"/>
      <c r="J360" s="446"/>
      <c r="K360" s="446"/>
      <c r="L360" s="446"/>
      <c r="M360" s="446"/>
      <c r="N360" s="446"/>
      <c r="O360" s="131"/>
      <c r="P360" s="131"/>
      <c r="Q360" s="446"/>
      <c r="R360" s="446"/>
      <c r="S360" s="446"/>
      <c r="T360" s="446"/>
    </row>
    <row r="361">
      <c r="A361" s="446"/>
      <c r="B361" s="446"/>
      <c r="C361" s="446"/>
      <c r="D361" s="446"/>
      <c r="E361" s="446"/>
      <c r="F361" s="446"/>
      <c r="G361" s="446"/>
      <c r="H361" s="446"/>
      <c r="I361" s="446"/>
      <c r="J361" s="446"/>
      <c r="K361" s="446"/>
      <c r="L361" s="446"/>
      <c r="M361" s="446"/>
      <c r="N361" s="446"/>
      <c r="O361" s="131"/>
      <c r="P361" s="131"/>
      <c r="Q361" s="446"/>
      <c r="R361" s="446"/>
      <c r="S361" s="446"/>
      <c r="T361" s="446"/>
    </row>
    <row r="362">
      <c r="A362" s="446"/>
      <c r="B362" s="446"/>
      <c r="C362" s="446"/>
      <c r="D362" s="446"/>
      <c r="E362" s="446"/>
      <c r="F362" s="446"/>
      <c r="G362" s="446"/>
      <c r="H362" s="446"/>
      <c r="I362" s="446"/>
      <c r="J362" s="446"/>
      <c r="K362" s="446"/>
      <c r="L362" s="446"/>
      <c r="M362" s="446"/>
      <c r="N362" s="446"/>
      <c r="O362" s="131"/>
      <c r="P362" s="131"/>
      <c r="Q362" s="446"/>
      <c r="R362" s="446"/>
      <c r="S362" s="446"/>
      <c r="T362" s="446"/>
    </row>
    <row r="363">
      <c r="A363" s="446"/>
      <c r="B363" s="446"/>
      <c r="C363" s="446"/>
      <c r="D363" s="446"/>
      <c r="E363" s="446"/>
      <c r="F363" s="446"/>
      <c r="G363" s="446"/>
      <c r="H363" s="446"/>
      <c r="I363" s="446"/>
      <c r="J363" s="446"/>
      <c r="K363" s="446"/>
      <c r="L363" s="446"/>
      <c r="M363" s="446"/>
      <c r="N363" s="446"/>
      <c r="O363" s="131"/>
      <c r="P363" s="131"/>
      <c r="Q363" s="446"/>
      <c r="R363" s="446"/>
      <c r="S363" s="446"/>
      <c r="T363" s="446"/>
    </row>
    <row r="364">
      <c r="A364" s="446"/>
      <c r="B364" s="446"/>
      <c r="C364" s="446"/>
      <c r="D364" s="446"/>
      <c r="E364" s="446"/>
      <c r="F364" s="446"/>
      <c r="G364" s="446"/>
      <c r="H364" s="446"/>
      <c r="I364" s="446"/>
      <c r="J364" s="446"/>
      <c r="K364" s="446"/>
      <c r="L364" s="446"/>
      <c r="M364" s="446"/>
      <c r="N364" s="446"/>
      <c r="O364" s="131"/>
      <c r="P364" s="131"/>
      <c r="Q364" s="446"/>
      <c r="R364" s="446"/>
      <c r="S364" s="446"/>
      <c r="T364" s="446"/>
    </row>
    <row r="365">
      <c r="A365" s="446"/>
      <c r="B365" s="446"/>
      <c r="C365" s="446"/>
      <c r="D365" s="446"/>
      <c r="E365" s="446"/>
      <c r="F365" s="446"/>
      <c r="G365" s="446"/>
      <c r="H365" s="446"/>
      <c r="I365" s="446"/>
      <c r="J365" s="446"/>
      <c r="K365" s="446"/>
      <c r="L365" s="446"/>
      <c r="M365" s="446"/>
      <c r="N365" s="446"/>
      <c r="O365" s="131"/>
      <c r="P365" s="131"/>
      <c r="Q365" s="446"/>
      <c r="R365" s="446"/>
      <c r="S365" s="446"/>
      <c r="T365" s="446"/>
    </row>
    <row r="366">
      <c r="A366" s="446"/>
      <c r="B366" s="446"/>
      <c r="C366" s="446"/>
      <c r="D366" s="446"/>
      <c r="E366" s="446"/>
      <c r="F366" s="446"/>
      <c r="G366" s="446"/>
      <c r="H366" s="446"/>
      <c r="I366" s="446"/>
      <c r="J366" s="446"/>
      <c r="K366" s="446"/>
      <c r="L366" s="446"/>
      <c r="M366" s="446"/>
      <c r="N366" s="446"/>
      <c r="O366" s="131"/>
      <c r="P366" s="131"/>
      <c r="Q366" s="446"/>
      <c r="R366" s="446"/>
      <c r="S366" s="446"/>
      <c r="T366" s="446"/>
    </row>
    <row r="367">
      <c r="A367" s="446"/>
      <c r="B367" s="446"/>
      <c r="C367" s="446"/>
      <c r="D367" s="446"/>
      <c r="E367" s="446"/>
      <c r="F367" s="446"/>
      <c r="G367" s="446"/>
      <c r="H367" s="446"/>
      <c r="I367" s="446"/>
      <c r="J367" s="446"/>
      <c r="K367" s="446"/>
      <c r="L367" s="446"/>
      <c r="M367" s="446"/>
      <c r="N367" s="446"/>
      <c r="O367" s="131"/>
      <c r="P367" s="131"/>
      <c r="Q367" s="446"/>
      <c r="R367" s="446"/>
      <c r="S367" s="446"/>
      <c r="T367" s="446"/>
    </row>
    <row r="368">
      <c r="A368" s="446"/>
      <c r="B368" s="446"/>
      <c r="C368" s="446"/>
      <c r="D368" s="446"/>
      <c r="E368" s="446"/>
      <c r="F368" s="446"/>
      <c r="G368" s="446"/>
      <c r="H368" s="446"/>
      <c r="I368" s="446"/>
      <c r="J368" s="446"/>
      <c r="K368" s="446"/>
      <c r="L368" s="446"/>
      <c r="M368" s="446"/>
      <c r="N368" s="446"/>
      <c r="O368" s="131"/>
      <c r="P368" s="131"/>
      <c r="Q368" s="446"/>
      <c r="R368" s="446"/>
      <c r="S368" s="446"/>
      <c r="T368" s="446"/>
    </row>
    <row r="369">
      <c r="A369" s="446"/>
      <c r="B369" s="446"/>
      <c r="C369" s="446"/>
      <c r="D369" s="446"/>
      <c r="E369" s="446"/>
      <c r="F369" s="446"/>
      <c r="G369" s="446"/>
      <c r="H369" s="446"/>
      <c r="I369" s="446"/>
      <c r="J369" s="446"/>
      <c r="K369" s="446"/>
      <c r="L369" s="446"/>
      <c r="M369" s="446"/>
      <c r="N369" s="446"/>
      <c r="O369" s="131"/>
      <c r="P369" s="131"/>
      <c r="Q369" s="446"/>
      <c r="R369" s="446"/>
      <c r="S369" s="446"/>
      <c r="T369" s="446"/>
    </row>
    <row r="370">
      <c r="A370" s="446"/>
      <c r="B370" s="446"/>
      <c r="C370" s="446"/>
      <c r="D370" s="446"/>
      <c r="E370" s="446"/>
      <c r="F370" s="446"/>
      <c r="G370" s="446"/>
      <c r="H370" s="446"/>
      <c r="I370" s="446"/>
      <c r="J370" s="446"/>
      <c r="K370" s="446"/>
      <c r="L370" s="446"/>
      <c r="M370" s="446"/>
      <c r="N370" s="446"/>
      <c r="O370" s="131"/>
      <c r="P370" s="131"/>
      <c r="Q370" s="446"/>
      <c r="R370" s="446"/>
      <c r="S370" s="446"/>
      <c r="T370" s="446"/>
    </row>
    <row r="371">
      <c r="A371" s="446"/>
      <c r="B371" s="446"/>
      <c r="C371" s="446"/>
      <c r="D371" s="446"/>
      <c r="E371" s="446"/>
      <c r="F371" s="446"/>
      <c r="G371" s="446"/>
      <c r="H371" s="446"/>
      <c r="I371" s="446"/>
      <c r="J371" s="446"/>
      <c r="K371" s="446"/>
      <c r="L371" s="446"/>
      <c r="M371" s="446"/>
      <c r="N371" s="446"/>
      <c r="O371" s="131"/>
      <c r="P371" s="131"/>
      <c r="Q371" s="446"/>
      <c r="R371" s="446"/>
      <c r="S371" s="446"/>
      <c r="T371" s="446"/>
    </row>
    <row r="372">
      <c r="A372" s="446"/>
      <c r="B372" s="446"/>
      <c r="C372" s="446"/>
      <c r="D372" s="446"/>
      <c r="E372" s="446"/>
      <c r="F372" s="446"/>
      <c r="G372" s="446"/>
      <c r="H372" s="446"/>
      <c r="I372" s="446"/>
      <c r="J372" s="446"/>
      <c r="K372" s="446"/>
      <c r="L372" s="446"/>
      <c r="M372" s="446"/>
      <c r="N372" s="446"/>
      <c r="O372" s="131"/>
      <c r="P372" s="131"/>
      <c r="Q372" s="446"/>
      <c r="R372" s="446"/>
      <c r="S372" s="446"/>
      <c r="T372" s="446"/>
    </row>
    <row r="373">
      <c r="A373" s="446"/>
      <c r="B373" s="446"/>
      <c r="C373" s="446"/>
      <c r="D373" s="446"/>
      <c r="E373" s="446"/>
      <c r="F373" s="446"/>
      <c r="G373" s="446"/>
      <c r="H373" s="446"/>
      <c r="I373" s="446"/>
      <c r="J373" s="446"/>
      <c r="K373" s="446"/>
      <c r="L373" s="446"/>
      <c r="M373" s="446"/>
      <c r="N373" s="446"/>
      <c r="O373" s="131"/>
      <c r="P373" s="131"/>
      <c r="Q373" s="446"/>
      <c r="R373" s="446"/>
      <c r="S373" s="446"/>
      <c r="T373" s="446"/>
    </row>
    <row r="374">
      <c r="A374" s="446"/>
      <c r="B374" s="446"/>
      <c r="C374" s="446"/>
      <c r="D374" s="446"/>
      <c r="E374" s="446"/>
      <c r="F374" s="446"/>
      <c r="G374" s="446"/>
      <c r="H374" s="446"/>
      <c r="I374" s="446"/>
      <c r="J374" s="446"/>
      <c r="K374" s="446"/>
      <c r="L374" s="446"/>
      <c r="M374" s="446"/>
      <c r="N374" s="446"/>
      <c r="O374" s="131"/>
      <c r="P374" s="131"/>
      <c r="Q374" s="446"/>
      <c r="R374" s="446"/>
      <c r="S374" s="446"/>
      <c r="T374" s="446"/>
    </row>
    <row r="375">
      <c r="A375" s="446"/>
      <c r="B375" s="446"/>
      <c r="C375" s="446"/>
      <c r="D375" s="446"/>
      <c r="E375" s="446"/>
      <c r="F375" s="446"/>
      <c r="G375" s="446"/>
      <c r="H375" s="446"/>
      <c r="I375" s="446"/>
      <c r="J375" s="446"/>
      <c r="K375" s="446"/>
      <c r="L375" s="446"/>
      <c r="M375" s="446"/>
      <c r="N375" s="446"/>
      <c r="O375" s="131"/>
      <c r="P375" s="131"/>
      <c r="Q375" s="446"/>
      <c r="R375" s="446"/>
      <c r="S375" s="446"/>
      <c r="T375" s="446"/>
    </row>
    <row r="376">
      <c r="A376" s="446"/>
      <c r="B376" s="446"/>
      <c r="C376" s="446"/>
      <c r="D376" s="446"/>
      <c r="E376" s="446"/>
      <c r="F376" s="446"/>
      <c r="G376" s="446"/>
      <c r="H376" s="446"/>
      <c r="I376" s="446"/>
      <c r="J376" s="446"/>
      <c r="K376" s="446"/>
      <c r="L376" s="446"/>
      <c r="M376" s="446"/>
      <c r="N376" s="446"/>
      <c r="O376" s="131"/>
      <c r="P376" s="131"/>
      <c r="Q376" s="446"/>
      <c r="R376" s="446"/>
      <c r="S376" s="446"/>
      <c r="T376" s="446"/>
    </row>
    <row r="377">
      <c r="A377" s="446"/>
      <c r="B377" s="446"/>
      <c r="C377" s="446"/>
      <c r="D377" s="446"/>
      <c r="E377" s="446"/>
      <c r="F377" s="446"/>
      <c r="G377" s="446"/>
      <c r="H377" s="446"/>
      <c r="I377" s="446"/>
      <c r="J377" s="446"/>
      <c r="K377" s="446"/>
      <c r="L377" s="446"/>
      <c r="M377" s="446"/>
      <c r="N377" s="446"/>
      <c r="O377" s="131"/>
      <c r="P377" s="131"/>
      <c r="Q377" s="446"/>
      <c r="R377" s="446"/>
      <c r="S377" s="446"/>
      <c r="T377" s="446"/>
    </row>
    <row r="378">
      <c r="A378" s="446"/>
      <c r="B378" s="446"/>
      <c r="C378" s="446"/>
      <c r="D378" s="446"/>
      <c r="E378" s="446"/>
      <c r="F378" s="446"/>
      <c r="G378" s="446"/>
      <c r="H378" s="446"/>
      <c r="I378" s="446"/>
      <c r="J378" s="446"/>
      <c r="K378" s="446"/>
      <c r="L378" s="446"/>
      <c r="M378" s="446"/>
      <c r="N378" s="446"/>
      <c r="O378" s="131"/>
      <c r="P378" s="131"/>
      <c r="Q378" s="446"/>
      <c r="R378" s="446"/>
      <c r="S378" s="446"/>
      <c r="T378" s="446"/>
    </row>
    <row r="379">
      <c r="A379" s="446"/>
      <c r="B379" s="446"/>
      <c r="C379" s="446"/>
      <c r="D379" s="446"/>
      <c r="E379" s="446"/>
      <c r="F379" s="446"/>
      <c r="G379" s="446"/>
      <c r="H379" s="446"/>
      <c r="I379" s="446"/>
      <c r="J379" s="446"/>
      <c r="K379" s="446"/>
      <c r="L379" s="446"/>
      <c r="M379" s="446"/>
      <c r="N379" s="446"/>
      <c r="O379" s="131"/>
      <c r="P379" s="131"/>
      <c r="Q379" s="446"/>
      <c r="R379" s="446"/>
      <c r="S379" s="446"/>
      <c r="T379" s="446"/>
    </row>
    <row r="380">
      <c r="A380" s="446"/>
      <c r="B380" s="446"/>
      <c r="C380" s="446"/>
      <c r="D380" s="446"/>
      <c r="E380" s="446"/>
      <c r="F380" s="446"/>
      <c r="G380" s="446"/>
      <c r="H380" s="446"/>
      <c r="I380" s="446"/>
      <c r="J380" s="446"/>
      <c r="K380" s="446"/>
      <c r="L380" s="446"/>
      <c r="M380" s="446"/>
      <c r="N380" s="446"/>
      <c r="O380" s="131"/>
      <c r="P380" s="131"/>
      <c r="Q380" s="446"/>
      <c r="R380" s="446"/>
      <c r="S380" s="446"/>
      <c r="T380" s="446"/>
    </row>
    <row r="381">
      <c r="A381" s="446"/>
      <c r="B381" s="446"/>
      <c r="C381" s="446"/>
      <c r="D381" s="446"/>
      <c r="E381" s="446"/>
      <c r="F381" s="446"/>
      <c r="G381" s="446"/>
      <c r="H381" s="446"/>
      <c r="I381" s="446"/>
      <c r="J381" s="446"/>
      <c r="K381" s="446"/>
      <c r="L381" s="446"/>
      <c r="M381" s="446"/>
      <c r="N381" s="446"/>
      <c r="O381" s="131"/>
      <c r="P381" s="131"/>
      <c r="Q381" s="446"/>
      <c r="R381" s="446"/>
      <c r="S381" s="446"/>
      <c r="T381" s="446"/>
    </row>
    <row r="382">
      <c r="A382" s="446"/>
      <c r="B382" s="446"/>
      <c r="C382" s="446"/>
      <c r="D382" s="446"/>
      <c r="E382" s="446"/>
      <c r="F382" s="446"/>
      <c r="G382" s="446"/>
      <c r="H382" s="446"/>
      <c r="I382" s="446"/>
      <c r="J382" s="446"/>
      <c r="K382" s="446"/>
      <c r="L382" s="446"/>
      <c r="M382" s="446"/>
      <c r="N382" s="446"/>
      <c r="O382" s="131"/>
      <c r="P382" s="131"/>
      <c r="Q382" s="446"/>
      <c r="R382" s="446"/>
      <c r="S382" s="446"/>
      <c r="T382" s="446"/>
    </row>
    <row r="383">
      <c r="A383" s="446"/>
      <c r="B383" s="446"/>
      <c r="C383" s="446"/>
      <c r="D383" s="446"/>
      <c r="E383" s="446"/>
      <c r="F383" s="446"/>
      <c r="G383" s="446"/>
      <c r="H383" s="446"/>
      <c r="I383" s="446"/>
      <c r="J383" s="446"/>
      <c r="K383" s="446"/>
      <c r="L383" s="446"/>
      <c r="M383" s="446"/>
      <c r="N383" s="446"/>
      <c r="O383" s="131"/>
      <c r="P383" s="131"/>
      <c r="Q383" s="446"/>
      <c r="R383" s="446"/>
      <c r="S383" s="446"/>
      <c r="T383" s="446"/>
    </row>
    <row r="384">
      <c r="A384" s="446"/>
      <c r="B384" s="446"/>
      <c r="C384" s="446"/>
      <c r="D384" s="446"/>
      <c r="E384" s="446"/>
      <c r="F384" s="446"/>
      <c r="G384" s="446"/>
      <c r="H384" s="446"/>
      <c r="I384" s="446"/>
      <c r="J384" s="446"/>
      <c r="K384" s="446"/>
      <c r="L384" s="446"/>
      <c r="M384" s="446"/>
      <c r="N384" s="446"/>
      <c r="O384" s="131"/>
      <c r="P384" s="131"/>
      <c r="Q384" s="446"/>
      <c r="R384" s="446"/>
      <c r="S384" s="446"/>
      <c r="T384" s="446"/>
    </row>
    <row r="385">
      <c r="A385" s="446"/>
      <c r="B385" s="446"/>
      <c r="C385" s="446"/>
      <c r="D385" s="446"/>
      <c r="E385" s="446"/>
      <c r="F385" s="446"/>
      <c r="G385" s="446"/>
      <c r="H385" s="446"/>
      <c r="I385" s="446"/>
      <c r="J385" s="446"/>
      <c r="K385" s="446"/>
      <c r="L385" s="446"/>
      <c r="M385" s="446"/>
      <c r="N385" s="446"/>
      <c r="O385" s="131"/>
      <c r="P385" s="131"/>
      <c r="Q385" s="446"/>
      <c r="R385" s="446"/>
      <c r="S385" s="446"/>
      <c r="T385" s="446"/>
    </row>
    <row r="386">
      <c r="A386" s="446"/>
      <c r="B386" s="446"/>
      <c r="C386" s="446"/>
      <c r="D386" s="446"/>
      <c r="E386" s="446"/>
      <c r="F386" s="446"/>
      <c r="G386" s="446"/>
      <c r="H386" s="446"/>
      <c r="I386" s="446"/>
      <c r="J386" s="446"/>
      <c r="K386" s="446"/>
      <c r="L386" s="446"/>
      <c r="M386" s="446"/>
      <c r="N386" s="446"/>
      <c r="O386" s="131"/>
      <c r="P386" s="131"/>
      <c r="Q386" s="446"/>
      <c r="R386" s="446"/>
      <c r="S386" s="446"/>
      <c r="T386" s="446"/>
    </row>
    <row r="387">
      <c r="A387" s="446"/>
      <c r="B387" s="446"/>
      <c r="C387" s="446"/>
      <c r="D387" s="446"/>
      <c r="E387" s="446"/>
      <c r="F387" s="446"/>
      <c r="G387" s="446"/>
      <c r="H387" s="446"/>
      <c r="I387" s="446"/>
      <c r="J387" s="446"/>
      <c r="K387" s="446"/>
      <c r="L387" s="446"/>
      <c r="M387" s="446"/>
      <c r="N387" s="446"/>
      <c r="O387" s="131"/>
      <c r="P387" s="131"/>
      <c r="Q387" s="446"/>
      <c r="R387" s="446"/>
      <c r="S387" s="446"/>
      <c r="T387" s="446"/>
    </row>
    <row r="388">
      <c r="A388" s="446"/>
      <c r="B388" s="446"/>
      <c r="C388" s="446"/>
      <c r="D388" s="446"/>
      <c r="E388" s="446"/>
      <c r="F388" s="446"/>
      <c r="G388" s="446"/>
      <c r="H388" s="446"/>
      <c r="I388" s="446"/>
      <c r="J388" s="446"/>
      <c r="K388" s="446"/>
      <c r="L388" s="446"/>
      <c r="M388" s="446"/>
      <c r="N388" s="446"/>
      <c r="O388" s="131"/>
      <c r="P388" s="131"/>
      <c r="Q388" s="446"/>
      <c r="R388" s="446"/>
      <c r="S388" s="446"/>
      <c r="T388" s="446"/>
    </row>
    <row r="389">
      <c r="A389" s="446"/>
      <c r="B389" s="446"/>
      <c r="C389" s="446"/>
      <c r="D389" s="446"/>
      <c r="E389" s="446"/>
      <c r="F389" s="446"/>
      <c r="G389" s="446"/>
      <c r="H389" s="446"/>
      <c r="I389" s="446"/>
      <c r="J389" s="446"/>
      <c r="K389" s="446"/>
      <c r="L389" s="446"/>
      <c r="M389" s="446"/>
      <c r="N389" s="446"/>
      <c r="O389" s="131"/>
      <c r="P389" s="131"/>
      <c r="Q389" s="446"/>
      <c r="R389" s="446"/>
      <c r="S389" s="446"/>
      <c r="T389" s="446"/>
    </row>
    <row r="390">
      <c r="A390" s="446"/>
      <c r="B390" s="446"/>
      <c r="C390" s="446"/>
      <c r="D390" s="446"/>
      <c r="E390" s="446"/>
      <c r="F390" s="446"/>
      <c r="G390" s="446"/>
      <c r="H390" s="446"/>
      <c r="I390" s="446"/>
      <c r="J390" s="446"/>
      <c r="K390" s="446"/>
      <c r="L390" s="446"/>
      <c r="M390" s="446"/>
      <c r="N390" s="446"/>
      <c r="O390" s="131"/>
      <c r="P390" s="131"/>
      <c r="Q390" s="446"/>
      <c r="R390" s="446"/>
      <c r="S390" s="446"/>
      <c r="T390" s="446"/>
    </row>
    <row r="391">
      <c r="A391" s="446"/>
      <c r="B391" s="446"/>
      <c r="C391" s="446"/>
      <c r="D391" s="446"/>
      <c r="E391" s="446"/>
      <c r="F391" s="446"/>
      <c r="G391" s="446"/>
      <c r="H391" s="446"/>
      <c r="I391" s="446"/>
      <c r="J391" s="446"/>
      <c r="K391" s="446"/>
      <c r="L391" s="446"/>
      <c r="M391" s="446"/>
      <c r="N391" s="446"/>
      <c r="O391" s="131"/>
      <c r="P391" s="131"/>
      <c r="Q391" s="446"/>
      <c r="R391" s="446"/>
      <c r="S391" s="446"/>
      <c r="T391" s="446"/>
    </row>
    <row r="392">
      <c r="A392" s="446"/>
      <c r="B392" s="446"/>
      <c r="C392" s="446"/>
      <c r="D392" s="446"/>
      <c r="E392" s="446"/>
      <c r="F392" s="446"/>
      <c r="G392" s="446"/>
      <c r="H392" s="446"/>
      <c r="I392" s="446"/>
      <c r="J392" s="446"/>
      <c r="K392" s="446"/>
      <c r="L392" s="446"/>
      <c r="M392" s="446"/>
      <c r="N392" s="446"/>
      <c r="O392" s="131"/>
      <c r="P392" s="131"/>
      <c r="Q392" s="446"/>
      <c r="R392" s="446"/>
      <c r="S392" s="446"/>
      <c r="T392" s="446"/>
    </row>
    <row r="393">
      <c r="A393" s="446"/>
      <c r="B393" s="446"/>
      <c r="C393" s="446"/>
      <c r="D393" s="446"/>
      <c r="E393" s="446"/>
      <c r="F393" s="446"/>
      <c r="G393" s="446"/>
      <c r="H393" s="446"/>
      <c r="I393" s="446"/>
      <c r="J393" s="446"/>
      <c r="K393" s="446"/>
      <c r="L393" s="446"/>
      <c r="M393" s="446"/>
      <c r="N393" s="446"/>
      <c r="O393" s="131"/>
      <c r="P393" s="131"/>
      <c r="Q393" s="446"/>
      <c r="R393" s="446"/>
      <c r="S393" s="446"/>
      <c r="T393" s="446"/>
    </row>
    <row r="394">
      <c r="A394" s="446"/>
      <c r="B394" s="446"/>
      <c r="C394" s="446"/>
      <c r="D394" s="446"/>
      <c r="E394" s="446"/>
      <c r="F394" s="446"/>
      <c r="G394" s="446"/>
      <c r="H394" s="446"/>
      <c r="I394" s="446"/>
      <c r="J394" s="446"/>
      <c r="K394" s="446"/>
      <c r="L394" s="446"/>
      <c r="M394" s="446"/>
      <c r="N394" s="446"/>
      <c r="O394" s="131"/>
      <c r="P394" s="131"/>
      <c r="Q394" s="446"/>
      <c r="R394" s="446"/>
      <c r="S394" s="446"/>
      <c r="T394" s="446"/>
    </row>
    <row r="395">
      <c r="A395" s="446"/>
      <c r="B395" s="446"/>
      <c r="C395" s="446"/>
      <c r="D395" s="446"/>
      <c r="E395" s="446"/>
      <c r="F395" s="446"/>
      <c r="G395" s="446"/>
      <c r="H395" s="446"/>
      <c r="I395" s="446"/>
      <c r="J395" s="446"/>
      <c r="K395" s="446"/>
      <c r="L395" s="446"/>
      <c r="M395" s="446"/>
      <c r="N395" s="446"/>
      <c r="O395" s="131"/>
      <c r="P395" s="131"/>
      <c r="Q395" s="446"/>
      <c r="R395" s="446"/>
      <c r="S395" s="446"/>
      <c r="T395" s="446"/>
    </row>
    <row r="396">
      <c r="A396" s="446"/>
      <c r="B396" s="446"/>
      <c r="C396" s="446"/>
      <c r="D396" s="446"/>
      <c r="E396" s="446"/>
      <c r="F396" s="446"/>
      <c r="G396" s="446"/>
      <c r="H396" s="446"/>
      <c r="I396" s="446"/>
      <c r="J396" s="446"/>
      <c r="K396" s="446"/>
      <c r="L396" s="446"/>
      <c r="M396" s="446"/>
      <c r="N396" s="446"/>
      <c r="O396" s="131"/>
      <c r="P396" s="131"/>
      <c r="Q396" s="446"/>
      <c r="R396" s="446"/>
      <c r="S396" s="446"/>
      <c r="T396" s="446"/>
    </row>
    <row r="397">
      <c r="A397" s="446"/>
      <c r="B397" s="446"/>
      <c r="C397" s="446"/>
      <c r="D397" s="446"/>
      <c r="E397" s="446"/>
      <c r="F397" s="446"/>
      <c r="G397" s="446"/>
      <c r="H397" s="446"/>
      <c r="I397" s="446"/>
      <c r="J397" s="446"/>
      <c r="K397" s="446"/>
      <c r="L397" s="446"/>
      <c r="M397" s="446"/>
      <c r="N397" s="446"/>
      <c r="O397" s="131"/>
      <c r="P397" s="131"/>
      <c r="Q397" s="446"/>
      <c r="R397" s="446"/>
      <c r="S397" s="446"/>
      <c r="T397" s="446"/>
    </row>
    <row r="398">
      <c r="A398" s="446"/>
      <c r="B398" s="446"/>
      <c r="C398" s="446"/>
      <c r="D398" s="446"/>
      <c r="E398" s="446"/>
      <c r="F398" s="446"/>
      <c r="G398" s="446"/>
      <c r="H398" s="446"/>
      <c r="I398" s="446"/>
      <c r="J398" s="446"/>
      <c r="K398" s="446"/>
      <c r="L398" s="446"/>
      <c r="M398" s="446"/>
      <c r="N398" s="446"/>
      <c r="O398" s="131"/>
      <c r="P398" s="131"/>
      <c r="Q398" s="446"/>
      <c r="R398" s="446"/>
      <c r="S398" s="446"/>
      <c r="T398" s="446"/>
    </row>
    <row r="399">
      <c r="A399" s="446"/>
      <c r="B399" s="446"/>
      <c r="C399" s="446"/>
      <c r="D399" s="446"/>
      <c r="E399" s="446"/>
      <c r="F399" s="446"/>
      <c r="G399" s="446"/>
      <c r="H399" s="446"/>
      <c r="I399" s="446"/>
      <c r="J399" s="446"/>
      <c r="K399" s="446"/>
      <c r="L399" s="446"/>
      <c r="M399" s="446"/>
      <c r="N399" s="446"/>
      <c r="O399" s="131"/>
      <c r="P399" s="131"/>
      <c r="Q399" s="446"/>
      <c r="R399" s="446"/>
      <c r="S399" s="446"/>
      <c r="T399" s="446"/>
    </row>
    <row r="400">
      <c r="A400" s="446"/>
      <c r="B400" s="446"/>
      <c r="C400" s="446"/>
      <c r="D400" s="446"/>
      <c r="E400" s="446"/>
      <c r="F400" s="446"/>
      <c r="G400" s="446"/>
      <c r="H400" s="446"/>
      <c r="I400" s="446"/>
      <c r="J400" s="446"/>
      <c r="K400" s="446"/>
      <c r="L400" s="446"/>
      <c r="M400" s="446"/>
      <c r="N400" s="446"/>
      <c r="O400" s="131"/>
      <c r="P400" s="131"/>
      <c r="Q400" s="446"/>
      <c r="R400" s="446"/>
      <c r="S400" s="446"/>
      <c r="T400" s="446"/>
    </row>
    <row r="401">
      <c r="A401" s="446"/>
      <c r="B401" s="446"/>
      <c r="C401" s="446"/>
      <c r="D401" s="446"/>
      <c r="E401" s="446"/>
      <c r="F401" s="446"/>
      <c r="G401" s="446"/>
      <c r="H401" s="446"/>
      <c r="I401" s="446"/>
      <c r="J401" s="446"/>
      <c r="K401" s="446"/>
      <c r="L401" s="446"/>
      <c r="M401" s="446"/>
      <c r="N401" s="446"/>
      <c r="O401" s="131"/>
      <c r="P401" s="131"/>
      <c r="Q401" s="446"/>
      <c r="R401" s="446"/>
      <c r="S401" s="446"/>
      <c r="T401" s="446"/>
    </row>
    <row r="402">
      <c r="A402" s="446"/>
      <c r="B402" s="446"/>
      <c r="C402" s="446"/>
      <c r="D402" s="446"/>
      <c r="E402" s="446"/>
      <c r="F402" s="446"/>
      <c r="G402" s="446"/>
      <c r="H402" s="446"/>
      <c r="I402" s="446"/>
      <c r="J402" s="446"/>
      <c r="K402" s="446"/>
      <c r="L402" s="446"/>
      <c r="M402" s="446"/>
      <c r="N402" s="446"/>
      <c r="O402" s="131"/>
      <c r="P402" s="131"/>
      <c r="Q402" s="446"/>
      <c r="R402" s="446"/>
      <c r="S402" s="446"/>
      <c r="T402" s="446"/>
    </row>
    <row r="403">
      <c r="A403" s="446"/>
      <c r="B403" s="446"/>
      <c r="C403" s="446"/>
      <c r="D403" s="446"/>
      <c r="E403" s="446"/>
      <c r="F403" s="446"/>
      <c r="G403" s="446"/>
      <c r="H403" s="446"/>
      <c r="I403" s="446"/>
      <c r="J403" s="446"/>
      <c r="K403" s="446"/>
      <c r="L403" s="446"/>
      <c r="M403" s="446"/>
      <c r="N403" s="446"/>
      <c r="O403" s="131"/>
      <c r="P403" s="131"/>
      <c r="Q403" s="446"/>
      <c r="R403" s="446"/>
      <c r="S403" s="446"/>
      <c r="T403" s="446"/>
    </row>
    <row r="404">
      <c r="A404" s="446"/>
      <c r="B404" s="446"/>
      <c r="C404" s="446"/>
      <c r="D404" s="446"/>
      <c r="E404" s="446"/>
      <c r="F404" s="446"/>
      <c r="G404" s="446"/>
      <c r="H404" s="446"/>
      <c r="I404" s="446"/>
      <c r="J404" s="446"/>
      <c r="K404" s="446"/>
      <c r="L404" s="446"/>
      <c r="M404" s="446"/>
      <c r="N404" s="446"/>
      <c r="O404" s="131"/>
      <c r="P404" s="131"/>
      <c r="Q404" s="446"/>
      <c r="R404" s="446"/>
      <c r="S404" s="446"/>
      <c r="T404" s="446"/>
    </row>
    <row r="405">
      <c r="A405" s="446"/>
      <c r="B405" s="446"/>
      <c r="C405" s="446"/>
      <c r="D405" s="446"/>
      <c r="E405" s="446"/>
      <c r="F405" s="446"/>
      <c r="G405" s="446"/>
      <c r="H405" s="446"/>
      <c r="I405" s="446"/>
      <c r="J405" s="446"/>
      <c r="K405" s="446"/>
      <c r="L405" s="446"/>
      <c r="M405" s="446"/>
      <c r="N405" s="446"/>
      <c r="O405" s="131"/>
      <c r="P405" s="131"/>
      <c r="Q405" s="446"/>
      <c r="R405" s="446"/>
      <c r="S405" s="446"/>
      <c r="T405" s="446"/>
    </row>
    <row r="406">
      <c r="A406" s="446"/>
      <c r="B406" s="446"/>
      <c r="C406" s="446"/>
      <c r="D406" s="446"/>
      <c r="E406" s="446"/>
      <c r="F406" s="446"/>
      <c r="G406" s="446"/>
      <c r="H406" s="446"/>
      <c r="I406" s="446"/>
      <c r="J406" s="446"/>
      <c r="K406" s="446"/>
      <c r="L406" s="446"/>
      <c r="M406" s="446"/>
      <c r="N406" s="446"/>
      <c r="O406" s="131"/>
      <c r="P406" s="131"/>
      <c r="Q406" s="446"/>
      <c r="R406" s="446"/>
      <c r="S406" s="446"/>
      <c r="T406" s="446"/>
    </row>
    <row r="407">
      <c r="A407" s="446"/>
      <c r="B407" s="446"/>
      <c r="C407" s="446"/>
      <c r="D407" s="446"/>
      <c r="E407" s="446"/>
      <c r="F407" s="446"/>
      <c r="G407" s="446"/>
      <c r="H407" s="446"/>
      <c r="I407" s="446"/>
      <c r="J407" s="446"/>
      <c r="K407" s="446"/>
      <c r="L407" s="446"/>
      <c r="M407" s="446"/>
      <c r="N407" s="446"/>
      <c r="O407" s="131"/>
      <c r="P407" s="131"/>
      <c r="Q407" s="446"/>
      <c r="R407" s="446"/>
      <c r="S407" s="446"/>
      <c r="T407" s="446"/>
    </row>
    <row r="408">
      <c r="A408" s="446"/>
      <c r="B408" s="446"/>
      <c r="C408" s="446"/>
      <c r="D408" s="446"/>
      <c r="E408" s="446"/>
      <c r="F408" s="446"/>
      <c r="G408" s="446"/>
      <c r="H408" s="446"/>
      <c r="I408" s="446"/>
      <c r="J408" s="446"/>
      <c r="K408" s="446"/>
      <c r="L408" s="446"/>
      <c r="M408" s="446"/>
      <c r="N408" s="446"/>
      <c r="O408" s="131"/>
      <c r="P408" s="131"/>
      <c r="Q408" s="446"/>
      <c r="R408" s="446"/>
      <c r="S408" s="446"/>
      <c r="T408" s="446"/>
    </row>
    <row r="409">
      <c r="A409" s="446"/>
      <c r="B409" s="446"/>
      <c r="C409" s="446"/>
      <c r="D409" s="446"/>
      <c r="E409" s="446"/>
      <c r="F409" s="446"/>
      <c r="G409" s="446"/>
      <c r="H409" s="446"/>
      <c r="I409" s="446"/>
      <c r="J409" s="446"/>
      <c r="K409" s="446"/>
      <c r="L409" s="446"/>
      <c r="M409" s="446"/>
      <c r="N409" s="446"/>
      <c r="O409" s="131"/>
      <c r="P409" s="131"/>
      <c r="Q409" s="446"/>
      <c r="R409" s="446"/>
      <c r="S409" s="446"/>
      <c r="T409" s="446"/>
    </row>
    <row r="410">
      <c r="A410" s="446"/>
      <c r="B410" s="446"/>
      <c r="C410" s="446"/>
      <c r="D410" s="446"/>
      <c r="E410" s="446"/>
      <c r="F410" s="446"/>
      <c r="G410" s="446"/>
      <c r="H410" s="446"/>
      <c r="I410" s="446"/>
      <c r="J410" s="446"/>
      <c r="K410" s="446"/>
      <c r="L410" s="446"/>
      <c r="M410" s="446"/>
      <c r="N410" s="446"/>
      <c r="O410" s="131"/>
      <c r="P410" s="131"/>
      <c r="Q410" s="446"/>
      <c r="R410" s="446"/>
      <c r="S410" s="446"/>
      <c r="T410" s="446"/>
    </row>
    <row r="411">
      <c r="A411" s="446"/>
      <c r="B411" s="446"/>
      <c r="C411" s="446"/>
      <c r="D411" s="446"/>
      <c r="E411" s="446"/>
      <c r="F411" s="446"/>
      <c r="G411" s="446"/>
      <c r="H411" s="446"/>
      <c r="I411" s="446"/>
      <c r="J411" s="446"/>
      <c r="K411" s="446"/>
      <c r="L411" s="446"/>
      <c r="M411" s="446"/>
      <c r="N411" s="446"/>
      <c r="O411" s="131"/>
      <c r="P411" s="131"/>
      <c r="Q411" s="446"/>
      <c r="R411" s="446"/>
      <c r="S411" s="446"/>
      <c r="T411" s="446"/>
    </row>
    <row r="412">
      <c r="A412" s="446"/>
      <c r="B412" s="446"/>
      <c r="C412" s="446"/>
      <c r="D412" s="446"/>
      <c r="E412" s="446"/>
      <c r="F412" s="446"/>
      <c r="G412" s="446"/>
      <c r="H412" s="446"/>
      <c r="I412" s="446"/>
      <c r="J412" s="446"/>
      <c r="K412" s="446"/>
      <c r="L412" s="446"/>
      <c r="M412" s="446"/>
      <c r="N412" s="446"/>
      <c r="O412" s="131"/>
      <c r="P412" s="131"/>
      <c r="Q412" s="446"/>
      <c r="R412" s="446"/>
      <c r="S412" s="446"/>
      <c r="T412" s="446"/>
    </row>
    <row r="413">
      <c r="A413" s="446"/>
      <c r="B413" s="446"/>
      <c r="C413" s="446"/>
      <c r="D413" s="446"/>
      <c r="E413" s="446"/>
      <c r="F413" s="446"/>
      <c r="G413" s="446"/>
      <c r="H413" s="446"/>
      <c r="I413" s="446"/>
      <c r="J413" s="446"/>
      <c r="K413" s="446"/>
      <c r="L413" s="446"/>
      <c r="M413" s="446"/>
      <c r="N413" s="446"/>
      <c r="O413" s="131"/>
      <c r="P413" s="131"/>
      <c r="Q413" s="446"/>
      <c r="R413" s="446"/>
      <c r="S413" s="446"/>
      <c r="T413" s="446"/>
    </row>
    <row r="414">
      <c r="A414" s="446"/>
      <c r="B414" s="446"/>
      <c r="C414" s="446"/>
      <c r="D414" s="446"/>
      <c r="E414" s="446"/>
      <c r="F414" s="446"/>
      <c r="G414" s="446"/>
      <c r="H414" s="446"/>
      <c r="I414" s="446"/>
      <c r="J414" s="446"/>
      <c r="K414" s="446"/>
      <c r="L414" s="446"/>
      <c r="M414" s="446"/>
      <c r="N414" s="446"/>
      <c r="O414" s="131"/>
      <c r="P414" s="131"/>
      <c r="Q414" s="446"/>
      <c r="R414" s="446"/>
      <c r="S414" s="446"/>
      <c r="T414" s="446"/>
    </row>
    <row r="415">
      <c r="A415" s="446"/>
      <c r="B415" s="446"/>
      <c r="C415" s="446"/>
      <c r="D415" s="446"/>
      <c r="E415" s="446"/>
      <c r="F415" s="446"/>
      <c r="G415" s="446"/>
      <c r="H415" s="446"/>
      <c r="I415" s="446"/>
      <c r="J415" s="446"/>
      <c r="K415" s="446"/>
      <c r="L415" s="446"/>
      <c r="M415" s="446"/>
      <c r="N415" s="446"/>
      <c r="O415" s="131"/>
      <c r="P415" s="131"/>
      <c r="Q415" s="446"/>
      <c r="R415" s="446"/>
      <c r="S415" s="446"/>
      <c r="T415" s="446"/>
    </row>
    <row r="416">
      <c r="A416" s="446"/>
      <c r="B416" s="446"/>
      <c r="C416" s="446"/>
      <c r="D416" s="446"/>
      <c r="E416" s="446"/>
      <c r="F416" s="446"/>
      <c r="G416" s="446"/>
      <c r="H416" s="446"/>
      <c r="I416" s="446"/>
      <c r="J416" s="446"/>
      <c r="K416" s="446"/>
      <c r="L416" s="446"/>
      <c r="M416" s="446"/>
      <c r="N416" s="446"/>
      <c r="O416" s="131"/>
      <c r="P416" s="131"/>
      <c r="Q416" s="446"/>
      <c r="R416" s="446"/>
      <c r="S416" s="446"/>
      <c r="T416" s="446"/>
    </row>
    <row r="417">
      <c r="A417" s="446"/>
      <c r="B417" s="446"/>
      <c r="C417" s="446"/>
      <c r="D417" s="446"/>
      <c r="E417" s="446"/>
      <c r="F417" s="446"/>
      <c r="G417" s="446"/>
      <c r="H417" s="446"/>
      <c r="I417" s="446"/>
      <c r="J417" s="446"/>
      <c r="K417" s="446"/>
      <c r="L417" s="446"/>
      <c r="M417" s="446"/>
      <c r="N417" s="446"/>
      <c r="O417" s="131"/>
      <c r="P417" s="131"/>
      <c r="Q417" s="446"/>
      <c r="R417" s="446"/>
      <c r="S417" s="446"/>
      <c r="T417" s="446"/>
    </row>
    <row r="418">
      <c r="A418" s="446"/>
      <c r="B418" s="446"/>
      <c r="C418" s="446"/>
      <c r="D418" s="446"/>
      <c r="E418" s="446"/>
      <c r="F418" s="446"/>
      <c r="G418" s="446"/>
      <c r="H418" s="446"/>
      <c r="I418" s="446"/>
      <c r="J418" s="446"/>
      <c r="K418" s="446"/>
      <c r="L418" s="446"/>
      <c r="M418" s="446"/>
      <c r="N418" s="446"/>
      <c r="O418" s="131"/>
      <c r="P418" s="131"/>
      <c r="Q418" s="446"/>
      <c r="R418" s="446"/>
      <c r="S418" s="446"/>
      <c r="T418" s="446"/>
    </row>
    <row r="419">
      <c r="A419" s="446"/>
      <c r="B419" s="446"/>
      <c r="C419" s="446"/>
      <c r="D419" s="446"/>
      <c r="E419" s="446"/>
      <c r="F419" s="446"/>
      <c r="G419" s="446"/>
      <c r="H419" s="446"/>
      <c r="I419" s="446"/>
      <c r="J419" s="446"/>
      <c r="K419" s="446"/>
      <c r="L419" s="446"/>
      <c r="M419" s="446"/>
      <c r="N419" s="446"/>
      <c r="O419" s="131"/>
      <c r="P419" s="131"/>
      <c r="Q419" s="446"/>
      <c r="R419" s="446"/>
      <c r="S419" s="446"/>
      <c r="T419" s="446"/>
    </row>
    <row r="420">
      <c r="A420" s="446"/>
      <c r="B420" s="446"/>
      <c r="C420" s="446"/>
      <c r="D420" s="446"/>
      <c r="E420" s="446"/>
      <c r="F420" s="446"/>
      <c r="G420" s="446"/>
      <c r="H420" s="446"/>
      <c r="I420" s="446"/>
      <c r="J420" s="446"/>
      <c r="K420" s="446"/>
      <c r="L420" s="446"/>
      <c r="M420" s="446"/>
      <c r="N420" s="446"/>
      <c r="O420" s="131"/>
      <c r="P420" s="131"/>
      <c r="Q420" s="446"/>
      <c r="R420" s="446"/>
      <c r="S420" s="446"/>
      <c r="T420" s="446"/>
    </row>
    <row r="421">
      <c r="A421" s="446"/>
      <c r="B421" s="446"/>
      <c r="C421" s="446"/>
      <c r="D421" s="446"/>
      <c r="E421" s="446"/>
      <c r="F421" s="446"/>
      <c r="G421" s="446"/>
      <c r="H421" s="446"/>
      <c r="I421" s="446"/>
      <c r="J421" s="446"/>
      <c r="K421" s="446"/>
      <c r="L421" s="446"/>
      <c r="M421" s="446"/>
      <c r="N421" s="446"/>
      <c r="O421" s="131"/>
      <c r="P421" s="131"/>
      <c r="Q421" s="446"/>
      <c r="R421" s="446"/>
      <c r="S421" s="446"/>
      <c r="T421" s="446"/>
    </row>
    <row r="422">
      <c r="A422" s="446"/>
      <c r="B422" s="446"/>
      <c r="C422" s="446"/>
      <c r="D422" s="446"/>
      <c r="E422" s="446"/>
      <c r="F422" s="446"/>
      <c r="G422" s="446"/>
      <c r="H422" s="446"/>
      <c r="I422" s="446"/>
      <c r="J422" s="446"/>
      <c r="K422" s="446"/>
      <c r="L422" s="446"/>
      <c r="M422" s="446"/>
      <c r="N422" s="446"/>
      <c r="O422" s="131"/>
      <c r="P422" s="131"/>
      <c r="Q422" s="446"/>
      <c r="R422" s="446"/>
      <c r="S422" s="446"/>
      <c r="T422" s="446"/>
    </row>
    <row r="423">
      <c r="A423" s="446"/>
      <c r="B423" s="446"/>
      <c r="C423" s="446"/>
      <c r="D423" s="446"/>
      <c r="E423" s="446"/>
      <c r="F423" s="446"/>
      <c r="G423" s="446"/>
      <c r="H423" s="446"/>
      <c r="I423" s="446"/>
      <c r="J423" s="446"/>
      <c r="K423" s="446"/>
      <c r="L423" s="446"/>
      <c r="M423" s="446"/>
      <c r="N423" s="446"/>
      <c r="O423" s="131"/>
      <c r="P423" s="131"/>
      <c r="Q423" s="446"/>
      <c r="R423" s="446"/>
      <c r="S423" s="446"/>
      <c r="T423" s="446"/>
    </row>
    <row r="424">
      <c r="A424" s="446"/>
      <c r="B424" s="446"/>
      <c r="C424" s="446"/>
      <c r="D424" s="446"/>
      <c r="E424" s="446"/>
      <c r="F424" s="446"/>
      <c r="G424" s="446"/>
      <c r="H424" s="446"/>
      <c r="I424" s="446"/>
      <c r="J424" s="446"/>
      <c r="K424" s="446"/>
      <c r="L424" s="446"/>
      <c r="M424" s="446"/>
      <c r="N424" s="446"/>
      <c r="O424" s="131"/>
      <c r="P424" s="131"/>
      <c r="Q424" s="446"/>
      <c r="R424" s="446"/>
      <c r="S424" s="446"/>
      <c r="T424" s="446"/>
    </row>
    <row r="425">
      <c r="A425" s="446"/>
      <c r="B425" s="446"/>
      <c r="C425" s="446"/>
      <c r="D425" s="446"/>
      <c r="E425" s="446"/>
      <c r="F425" s="446"/>
      <c r="G425" s="446"/>
      <c r="H425" s="446"/>
      <c r="I425" s="446"/>
      <c r="J425" s="446"/>
      <c r="K425" s="446"/>
      <c r="L425" s="446"/>
      <c r="M425" s="446"/>
      <c r="N425" s="446"/>
      <c r="O425" s="131"/>
      <c r="P425" s="131"/>
      <c r="Q425" s="446"/>
      <c r="R425" s="446"/>
      <c r="S425" s="446"/>
      <c r="T425" s="446"/>
    </row>
    <row r="426">
      <c r="A426" s="446"/>
      <c r="B426" s="446"/>
      <c r="C426" s="446"/>
      <c r="D426" s="446"/>
      <c r="E426" s="446"/>
      <c r="F426" s="446"/>
      <c r="G426" s="446"/>
      <c r="H426" s="446"/>
      <c r="I426" s="446"/>
      <c r="J426" s="446"/>
      <c r="K426" s="446"/>
      <c r="L426" s="446"/>
      <c r="M426" s="446"/>
      <c r="N426" s="446"/>
      <c r="O426" s="131"/>
      <c r="P426" s="131"/>
      <c r="Q426" s="446"/>
      <c r="R426" s="446"/>
      <c r="S426" s="446"/>
      <c r="T426" s="446"/>
    </row>
    <row r="427">
      <c r="A427" s="446"/>
      <c r="B427" s="446"/>
      <c r="C427" s="446"/>
      <c r="D427" s="446"/>
      <c r="E427" s="446"/>
      <c r="F427" s="446"/>
      <c r="G427" s="446"/>
      <c r="H427" s="446"/>
      <c r="I427" s="446"/>
      <c r="J427" s="446"/>
      <c r="K427" s="446"/>
      <c r="L427" s="446"/>
      <c r="M427" s="446"/>
      <c r="N427" s="446"/>
      <c r="O427" s="131"/>
      <c r="P427" s="131"/>
      <c r="Q427" s="446"/>
      <c r="R427" s="446"/>
      <c r="S427" s="446"/>
      <c r="T427" s="446"/>
    </row>
    <row r="428">
      <c r="A428" s="446"/>
      <c r="B428" s="446"/>
      <c r="C428" s="446"/>
      <c r="D428" s="446"/>
      <c r="E428" s="446"/>
      <c r="F428" s="446"/>
      <c r="G428" s="446"/>
      <c r="H428" s="446"/>
      <c r="I428" s="446"/>
      <c r="J428" s="446"/>
      <c r="K428" s="446"/>
      <c r="L428" s="446"/>
      <c r="M428" s="446"/>
      <c r="N428" s="446"/>
      <c r="O428" s="131"/>
      <c r="P428" s="131"/>
      <c r="Q428" s="446"/>
      <c r="R428" s="446"/>
      <c r="S428" s="446"/>
      <c r="T428" s="446"/>
    </row>
    <row r="429">
      <c r="A429" s="446"/>
      <c r="B429" s="446"/>
      <c r="C429" s="446"/>
      <c r="D429" s="446"/>
      <c r="E429" s="446"/>
      <c r="F429" s="446"/>
      <c r="G429" s="446"/>
      <c r="H429" s="446"/>
      <c r="I429" s="446"/>
      <c r="J429" s="446"/>
      <c r="K429" s="446"/>
      <c r="L429" s="446"/>
      <c r="M429" s="446"/>
      <c r="N429" s="446"/>
      <c r="O429" s="131"/>
      <c r="P429" s="131"/>
      <c r="Q429" s="446"/>
      <c r="R429" s="446"/>
      <c r="S429" s="446"/>
      <c r="T429" s="446"/>
    </row>
    <row r="430">
      <c r="A430" s="446"/>
      <c r="B430" s="446"/>
      <c r="C430" s="446"/>
      <c r="D430" s="446"/>
      <c r="E430" s="446"/>
      <c r="F430" s="446"/>
      <c r="G430" s="446"/>
      <c r="H430" s="446"/>
      <c r="I430" s="446"/>
      <c r="J430" s="446"/>
      <c r="K430" s="446"/>
      <c r="L430" s="446"/>
      <c r="M430" s="446"/>
      <c r="N430" s="446"/>
      <c r="O430" s="131"/>
      <c r="P430" s="131"/>
      <c r="Q430" s="446"/>
      <c r="R430" s="446"/>
      <c r="S430" s="446"/>
      <c r="T430" s="446"/>
    </row>
    <row r="431">
      <c r="A431" s="446"/>
      <c r="B431" s="446"/>
      <c r="C431" s="446"/>
      <c r="D431" s="446"/>
      <c r="E431" s="446"/>
      <c r="F431" s="446"/>
      <c r="G431" s="446"/>
      <c r="H431" s="446"/>
      <c r="I431" s="446"/>
      <c r="J431" s="446"/>
      <c r="K431" s="446"/>
      <c r="L431" s="446"/>
      <c r="M431" s="446"/>
      <c r="N431" s="446"/>
      <c r="O431" s="131"/>
      <c r="P431" s="131"/>
      <c r="Q431" s="446"/>
      <c r="R431" s="446"/>
      <c r="S431" s="446"/>
      <c r="T431" s="446"/>
    </row>
    <row r="432">
      <c r="A432" s="446"/>
      <c r="B432" s="446"/>
      <c r="C432" s="446"/>
      <c r="D432" s="446"/>
      <c r="E432" s="446"/>
      <c r="F432" s="446"/>
      <c r="G432" s="446"/>
      <c r="H432" s="446"/>
      <c r="I432" s="446"/>
      <c r="J432" s="446"/>
      <c r="K432" s="446"/>
      <c r="L432" s="446"/>
      <c r="M432" s="446"/>
      <c r="N432" s="446"/>
      <c r="O432" s="131"/>
      <c r="P432" s="131"/>
      <c r="Q432" s="446"/>
      <c r="R432" s="446"/>
      <c r="S432" s="446"/>
      <c r="T432" s="446"/>
    </row>
    <row r="433">
      <c r="A433" s="446"/>
      <c r="B433" s="446"/>
      <c r="C433" s="446"/>
      <c r="D433" s="446"/>
      <c r="E433" s="446"/>
      <c r="F433" s="446"/>
      <c r="G433" s="446"/>
      <c r="H433" s="446"/>
      <c r="I433" s="446"/>
      <c r="J433" s="446"/>
      <c r="K433" s="446"/>
      <c r="L433" s="446"/>
      <c r="M433" s="446"/>
      <c r="N433" s="446"/>
      <c r="O433" s="131"/>
      <c r="P433" s="131"/>
      <c r="Q433" s="446"/>
      <c r="R433" s="446"/>
      <c r="S433" s="446"/>
      <c r="T433" s="446"/>
    </row>
    <row r="434">
      <c r="A434" s="446"/>
      <c r="B434" s="446"/>
      <c r="C434" s="446"/>
      <c r="D434" s="446"/>
      <c r="E434" s="446"/>
      <c r="F434" s="446"/>
      <c r="G434" s="446"/>
      <c r="H434" s="446"/>
      <c r="I434" s="446"/>
      <c r="J434" s="446"/>
      <c r="K434" s="446"/>
      <c r="L434" s="446"/>
      <c r="M434" s="446"/>
      <c r="N434" s="446"/>
      <c r="O434" s="131"/>
      <c r="P434" s="131"/>
      <c r="Q434" s="446"/>
      <c r="R434" s="446"/>
      <c r="S434" s="446"/>
      <c r="T434" s="446"/>
    </row>
    <row r="435">
      <c r="A435" s="446"/>
      <c r="B435" s="446"/>
      <c r="C435" s="446"/>
      <c r="D435" s="446"/>
      <c r="E435" s="446"/>
      <c r="F435" s="446"/>
      <c r="G435" s="446"/>
      <c r="H435" s="446"/>
      <c r="I435" s="446"/>
      <c r="J435" s="446"/>
      <c r="K435" s="446"/>
      <c r="L435" s="446"/>
      <c r="M435" s="446"/>
      <c r="N435" s="446"/>
      <c r="O435" s="131"/>
      <c r="P435" s="131"/>
      <c r="Q435" s="446"/>
      <c r="R435" s="446"/>
      <c r="S435" s="446"/>
      <c r="T435" s="446"/>
    </row>
    <row r="436">
      <c r="A436" s="446"/>
      <c r="B436" s="446"/>
      <c r="C436" s="446"/>
      <c r="D436" s="446"/>
      <c r="E436" s="446"/>
      <c r="F436" s="446"/>
      <c r="G436" s="446"/>
      <c r="H436" s="446"/>
      <c r="I436" s="446"/>
      <c r="J436" s="446"/>
      <c r="K436" s="446"/>
      <c r="L436" s="446"/>
      <c r="M436" s="446"/>
      <c r="N436" s="446"/>
      <c r="O436" s="131"/>
      <c r="P436" s="131"/>
      <c r="Q436" s="446"/>
      <c r="R436" s="446"/>
      <c r="S436" s="446"/>
      <c r="T436" s="446"/>
    </row>
    <row r="437">
      <c r="A437" s="446"/>
      <c r="B437" s="446"/>
      <c r="C437" s="446"/>
      <c r="D437" s="446"/>
      <c r="E437" s="446"/>
      <c r="F437" s="446"/>
      <c r="G437" s="446"/>
      <c r="H437" s="446"/>
      <c r="I437" s="446"/>
      <c r="J437" s="446"/>
      <c r="K437" s="446"/>
      <c r="L437" s="446"/>
      <c r="M437" s="446"/>
      <c r="N437" s="446"/>
      <c r="O437" s="131"/>
      <c r="P437" s="131"/>
      <c r="Q437" s="446"/>
      <c r="R437" s="446"/>
      <c r="S437" s="446"/>
      <c r="T437" s="446"/>
    </row>
    <row r="438">
      <c r="A438" s="446"/>
      <c r="B438" s="446"/>
      <c r="C438" s="446"/>
      <c r="D438" s="446"/>
      <c r="E438" s="446"/>
      <c r="F438" s="446"/>
      <c r="G438" s="446"/>
      <c r="H438" s="446"/>
      <c r="I438" s="446"/>
      <c r="J438" s="446"/>
      <c r="K438" s="446"/>
      <c r="L438" s="446"/>
      <c r="M438" s="446"/>
      <c r="N438" s="446"/>
      <c r="O438" s="131"/>
      <c r="P438" s="131"/>
      <c r="Q438" s="446"/>
      <c r="R438" s="446"/>
      <c r="S438" s="446"/>
      <c r="T438" s="446"/>
    </row>
    <row r="439">
      <c r="A439" s="446"/>
      <c r="B439" s="446"/>
      <c r="C439" s="446"/>
      <c r="D439" s="446"/>
      <c r="E439" s="446"/>
      <c r="F439" s="446"/>
      <c r="G439" s="446"/>
      <c r="H439" s="446"/>
      <c r="I439" s="446"/>
      <c r="J439" s="446"/>
      <c r="K439" s="446"/>
      <c r="L439" s="446"/>
      <c r="M439" s="446"/>
      <c r="N439" s="446"/>
      <c r="O439" s="131"/>
      <c r="P439" s="131"/>
      <c r="Q439" s="446"/>
      <c r="R439" s="446"/>
      <c r="S439" s="446"/>
      <c r="T439" s="446"/>
    </row>
    <row r="440">
      <c r="A440" s="446"/>
      <c r="B440" s="446"/>
      <c r="C440" s="446"/>
      <c r="D440" s="446"/>
      <c r="E440" s="446"/>
      <c r="F440" s="446"/>
      <c r="G440" s="446"/>
      <c r="H440" s="446"/>
      <c r="I440" s="446"/>
      <c r="J440" s="446"/>
      <c r="K440" s="446"/>
      <c r="L440" s="446"/>
      <c r="M440" s="446"/>
      <c r="N440" s="446"/>
      <c r="O440" s="131"/>
      <c r="P440" s="131"/>
      <c r="Q440" s="446"/>
      <c r="R440" s="446"/>
      <c r="S440" s="446"/>
      <c r="T440" s="446"/>
    </row>
    <row r="441">
      <c r="A441" s="446"/>
      <c r="B441" s="446"/>
      <c r="C441" s="446"/>
      <c r="D441" s="446"/>
      <c r="E441" s="446"/>
      <c r="F441" s="446"/>
      <c r="G441" s="446"/>
      <c r="H441" s="446"/>
      <c r="I441" s="446"/>
      <c r="J441" s="446"/>
      <c r="K441" s="446"/>
      <c r="L441" s="446"/>
      <c r="M441" s="446"/>
      <c r="N441" s="446"/>
      <c r="O441" s="131"/>
      <c r="P441" s="131"/>
      <c r="Q441" s="446"/>
      <c r="R441" s="446"/>
      <c r="S441" s="446"/>
      <c r="T441" s="446"/>
    </row>
    <row r="442">
      <c r="A442" s="446"/>
      <c r="B442" s="446"/>
      <c r="C442" s="446"/>
      <c r="D442" s="446"/>
      <c r="E442" s="446"/>
      <c r="F442" s="446"/>
      <c r="G442" s="446"/>
      <c r="H442" s="446"/>
      <c r="I442" s="446"/>
      <c r="J442" s="446"/>
      <c r="K442" s="446"/>
      <c r="L442" s="446"/>
      <c r="M442" s="446"/>
      <c r="N442" s="446"/>
      <c r="O442" s="131"/>
      <c r="P442" s="131"/>
      <c r="Q442" s="446"/>
      <c r="R442" s="446"/>
      <c r="S442" s="446"/>
      <c r="T442" s="446"/>
    </row>
    <row r="443">
      <c r="A443" s="446"/>
      <c r="B443" s="446"/>
      <c r="C443" s="446"/>
      <c r="D443" s="446"/>
      <c r="E443" s="446"/>
      <c r="F443" s="446"/>
      <c r="G443" s="446"/>
      <c r="H443" s="446"/>
      <c r="I443" s="446"/>
      <c r="J443" s="446"/>
      <c r="K443" s="446"/>
      <c r="L443" s="446"/>
      <c r="M443" s="446"/>
      <c r="N443" s="446"/>
      <c r="O443" s="131"/>
      <c r="P443" s="131"/>
      <c r="Q443" s="446"/>
      <c r="R443" s="446"/>
      <c r="S443" s="446"/>
      <c r="T443" s="446"/>
    </row>
    <row r="444">
      <c r="A444" s="446"/>
      <c r="B444" s="446"/>
      <c r="C444" s="446"/>
      <c r="D444" s="446"/>
      <c r="E444" s="446"/>
      <c r="F444" s="446"/>
      <c r="G444" s="446"/>
      <c r="H444" s="446"/>
      <c r="I444" s="446"/>
      <c r="J444" s="446"/>
      <c r="K444" s="446"/>
      <c r="L444" s="446"/>
      <c r="M444" s="446"/>
      <c r="N444" s="446"/>
      <c r="O444" s="131"/>
      <c r="P444" s="131"/>
      <c r="Q444" s="446"/>
      <c r="R444" s="446"/>
      <c r="S444" s="446"/>
      <c r="T444" s="446"/>
    </row>
    <row r="445">
      <c r="A445" s="446"/>
      <c r="B445" s="446"/>
      <c r="C445" s="446"/>
      <c r="D445" s="446"/>
      <c r="E445" s="446"/>
      <c r="F445" s="446"/>
      <c r="G445" s="446"/>
      <c r="H445" s="446"/>
      <c r="I445" s="446"/>
      <c r="J445" s="446"/>
      <c r="K445" s="446"/>
      <c r="L445" s="446"/>
      <c r="M445" s="446"/>
      <c r="N445" s="446"/>
      <c r="O445" s="131"/>
      <c r="P445" s="131"/>
      <c r="Q445" s="446"/>
      <c r="R445" s="446"/>
      <c r="S445" s="446"/>
      <c r="T445" s="446"/>
    </row>
    <row r="446">
      <c r="A446" s="446"/>
      <c r="B446" s="446"/>
      <c r="C446" s="446"/>
      <c r="D446" s="446"/>
      <c r="E446" s="446"/>
      <c r="F446" s="446"/>
      <c r="G446" s="446"/>
      <c r="H446" s="446"/>
      <c r="I446" s="446"/>
      <c r="J446" s="446"/>
      <c r="K446" s="446"/>
      <c r="L446" s="446"/>
      <c r="M446" s="446"/>
      <c r="N446" s="446"/>
      <c r="O446" s="131"/>
      <c r="P446" s="131"/>
      <c r="Q446" s="446"/>
      <c r="R446" s="446"/>
      <c r="S446" s="446"/>
      <c r="T446" s="446"/>
    </row>
    <row r="447">
      <c r="A447" s="446"/>
      <c r="B447" s="446"/>
      <c r="C447" s="446"/>
      <c r="D447" s="446"/>
      <c r="E447" s="446"/>
      <c r="F447" s="446"/>
      <c r="G447" s="446"/>
      <c r="H447" s="446"/>
      <c r="I447" s="446"/>
      <c r="J447" s="446"/>
      <c r="K447" s="446"/>
      <c r="L447" s="446"/>
      <c r="M447" s="446"/>
      <c r="N447" s="446"/>
      <c r="O447" s="131"/>
      <c r="P447" s="131"/>
      <c r="Q447" s="446"/>
      <c r="R447" s="446"/>
      <c r="S447" s="446"/>
      <c r="T447" s="446"/>
    </row>
    <row r="448">
      <c r="A448" s="446"/>
      <c r="B448" s="446"/>
      <c r="C448" s="446"/>
      <c r="D448" s="446"/>
      <c r="E448" s="446"/>
      <c r="F448" s="446"/>
      <c r="G448" s="446"/>
      <c r="H448" s="446"/>
      <c r="I448" s="446"/>
      <c r="J448" s="446"/>
      <c r="K448" s="446"/>
      <c r="L448" s="446"/>
      <c r="M448" s="446"/>
      <c r="N448" s="446"/>
      <c r="O448" s="131"/>
      <c r="P448" s="131"/>
      <c r="Q448" s="446"/>
      <c r="R448" s="446"/>
      <c r="S448" s="446"/>
      <c r="T448" s="446"/>
    </row>
    <row r="449">
      <c r="A449" s="446"/>
      <c r="B449" s="446"/>
      <c r="C449" s="446"/>
      <c r="D449" s="446"/>
      <c r="E449" s="446"/>
      <c r="F449" s="446"/>
      <c r="G449" s="446"/>
      <c r="H449" s="446"/>
      <c r="I449" s="446"/>
      <c r="J449" s="446"/>
      <c r="K449" s="446"/>
      <c r="L449" s="446"/>
      <c r="M449" s="446"/>
      <c r="N449" s="446"/>
      <c r="O449" s="131"/>
      <c r="P449" s="131"/>
      <c r="Q449" s="446"/>
      <c r="R449" s="446"/>
      <c r="S449" s="446"/>
      <c r="T449" s="446"/>
    </row>
    <row r="450">
      <c r="A450" s="446"/>
      <c r="B450" s="446"/>
      <c r="C450" s="446"/>
      <c r="D450" s="446"/>
      <c r="E450" s="446"/>
      <c r="F450" s="446"/>
      <c r="G450" s="446"/>
      <c r="H450" s="446"/>
      <c r="I450" s="446"/>
      <c r="J450" s="446"/>
      <c r="K450" s="446"/>
      <c r="L450" s="446"/>
      <c r="M450" s="446"/>
      <c r="N450" s="446"/>
      <c r="O450" s="131"/>
      <c r="P450" s="131"/>
      <c r="Q450" s="446"/>
      <c r="R450" s="446"/>
      <c r="S450" s="446"/>
      <c r="T450" s="446"/>
    </row>
    <row r="451">
      <c r="A451" s="446"/>
      <c r="B451" s="446"/>
      <c r="C451" s="446"/>
      <c r="D451" s="446"/>
      <c r="E451" s="446"/>
      <c r="F451" s="446"/>
      <c r="G451" s="446"/>
      <c r="H451" s="446"/>
      <c r="I451" s="446"/>
      <c r="J451" s="446"/>
      <c r="K451" s="446"/>
      <c r="L451" s="446"/>
      <c r="M451" s="446"/>
      <c r="N451" s="446"/>
      <c r="O451" s="131"/>
      <c r="P451" s="131"/>
      <c r="Q451" s="446"/>
      <c r="R451" s="446"/>
      <c r="S451" s="446"/>
      <c r="T451" s="446"/>
    </row>
    <row r="452">
      <c r="A452" s="446"/>
      <c r="B452" s="446"/>
      <c r="C452" s="446"/>
      <c r="D452" s="446"/>
      <c r="E452" s="446"/>
      <c r="F452" s="446"/>
      <c r="G452" s="446"/>
      <c r="H452" s="446"/>
      <c r="I452" s="446"/>
      <c r="J452" s="446"/>
      <c r="K452" s="446"/>
      <c r="L452" s="446"/>
      <c r="M452" s="446"/>
      <c r="N452" s="446"/>
      <c r="O452" s="131"/>
      <c r="P452" s="131"/>
      <c r="Q452" s="446"/>
      <c r="R452" s="446"/>
      <c r="S452" s="446"/>
      <c r="T452" s="446"/>
    </row>
    <row r="453">
      <c r="A453" s="446"/>
      <c r="B453" s="446"/>
      <c r="C453" s="446"/>
      <c r="D453" s="446"/>
      <c r="E453" s="446"/>
      <c r="F453" s="446"/>
      <c r="G453" s="446"/>
      <c r="H453" s="446"/>
      <c r="I453" s="446"/>
      <c r="J453" s="446"/>
      <c r="K453" s="446"/>
      <c r="L453" s="446"/>
      <c r="M453" s="446"/>
      <c r="N453" s="446"/>
      <c r="O453" s="131"/>
      <c r="P453" s="131"/>
      <c r="Q453" s="446"/>
      <c r="R453" s="446"/>
      <c r="S453" s="446"/>
      <c r="T453" s="446"/>
    </row>
    <row r="454">
      <c r="A454" s="446"/>
      <c r="B454" s="446"/>
      <c r="C454" s="446"/>
      <c r="D454" s="446"/>
      <c r="E454" s="446"/>
      <c r="F454" s="446"/>
      <c r="G454" s="446"/>
      <c r="H454" s="446"/>
      <c r="I454" s="446"/>
      <c r="J454" s="446"/>
      <c r="K454" s="446"/>
      <c r="L454" s="446"/>
      <c r="M454" s="446"/>
      <c r="N454" s="446"/>
      <c r="O454" s="131"/>
      <c r="P454" s="131"/>
      <c r="Q454" s="446"/>
      <c r="R454" s="446"/>
      <c r="S454" s="446"/>
      <c r="T454" s="446"/>
    </row>
    <row r="455">
      <c r="A455" s="446"/>
      <c r="B455" s="446"/>
      <c r="C455" s="446"/>
      <c r="D455" s="446"/>
      <c r="E455" s="446"/>
      <c r="F455" s="446"/>
      <c r="G455" s="446"/>
      <c r="H455" s="446"/>
      <c r="I455" s="446"/>
      <c r="J455" s="446"/>
      <c r="K455" s="446"/>
      <c r="L455" s="446"/>
      <c r="M455" s="446"/>
      <c r="N455" s="446"/>
      <c r="O455" s="131"/>
      <c r="P455" s="131"/>
      <c r="Q455" s="446"/>
      <c r="R455" s="446"/>
      <c r="S455" s="446"/>
      <c r="T455" s="446"/>
    </row>
    <row r="456">
      <c r="A456" s="446"/>
      <c r="B456" s="446"/>
      <c r="C456" s="446"/>
      <c r="D456" s="446"/>
      <c r="E456" s="446"/>
      <c r="F456" s="446"/>
      <c r="G456" s="446"/>
      <c r="H456" s="446"/>
      <c r="I456" s="446"/>
      <c r="J456" s="446"/>
      <c r="K456" s="446"/>
      <c r="L456" s="446"/>
      <c r="M456" s="446"/>
      <c r="N456" s="446"/>
      <c r="O456" s="131"/>
      <c r="P456" s="131"/>
      <c r="Q456" s="446"/>
      <c r="R456" s="446"/>
      <c r="S456" s="446"/>
      <c r="T456" s="446"/>
    </row>
    <row r="457">
      <c r="A457" s="446"/>
      <c r="B457" s="446"/>
      <c r="C457" s="446"/>
      <c r="D457" s="446"/>
      <c r="E457" s="446"/>
      <c r="F457" s="446"/>
      <c r="G457" s="446"/>
      <c r="H457" s="446"/>
      <c r="I457" s="446"/>
      <c r="J457" s="446"/>
      <c r="K457" s="446"/>
      <c r="L457" s="446"/>
      <c r="M457" s="446"/>
      <c r="N457" s="446"/>
      <c r="O457" s="131"/>
      <c r="P457" s="131"/>
      <c r="Q457" s="446"/>
      <c r="R457" s="446"/>
      <c r="S457" s="446"/>
      <c r="T457" s="446"/>
    </row>
    <row r="458">
      <c r="A458" s="446"/>
      <c r="B458" s="446"/>
      <c r="C458" s="446"/>
      <c r="D458" s="446"/>
      <c r="E458" s="446"/>
      <c r="F458" s="446"/>
      <c r="G458" s="446"/>
      <c r="H458" s="446"/>
      <c r="I458" s="446"/>
      <c r="J458" s="446"/>
      <c r="K458" s="446"/>
      <c r="L458" s="446"/>
      <c r="M458" s="446"/>
      <c r="N458" s="446"/>
      <c r="O458" s="131"/>
      <c r="P458" s="131"/>
      <c r="Q458" s="446"/>
      <c r="R458" s="446"/>
      <c r="S458" s="446"/>
      <c r="T458" s="446"/>
    </row>
    <row r="459">
      <c r="A459" s="446"/>
      <c r="B459" s="446"/>
      <c r="C459" s="446"/>
      <c r="D459" s="446"/>
      <c r="E459" s="446"/>
      <c r="F459" s="446"/>
      <c r="G459" s="446"/>
      <c r="H459" s="446"/>
      <c r="I459" s="446"/>
      <c r="J459" s="446"/>
      <c r="K459" s="446"/>
      <c r="L459" s="446"/>
      <c r="M459" s="446"/>
      <c r="N459" s="446"/>
      <c r="O459" s="131"/>
      <c r="P459" s="131"/>
      <c r="Q459" s="446"/>
      <c r="R459" s="446"/>
      <c r="S459" s="446"/>
      <c r="T459" s="446"/>
    </row>
    <row r="460">
      <c r="A460" s="446"/>
      <c r="B460" s="446"/>
      <c r="C460" s="446"/>
      <c r="D460" s="446"/>
      <c r="E460" s="446"/>
      <c r="F460" s="446"/>
      <c r="G460" s="446"/>
      <c r="H460" s="446"/>
      <c r="I460" s="446"/>
      <c r="J460" s="446"/>
      <c r="K460" s="446"/>
      <c r="L460" s="446"/>
      <c r="M460" s="446"/>
      <c r="N460" s="446"/>
      <c r="O460" s="131"/>
      <c r="P460" s="131"/>
      <c r="Q460" s="446"/>
      <c r="R460" s="446"/>
      <c r="S460" s="446"/>
      <c r="T460" s="446"/>
    </row>
    <row r="461">
      <c r="A461" s="446"/>
      <c r="B461" s="446"/>
      <c r="C461" s="446"/>
      <c r="D461" s="446"/>
      <c r="E461" s="446"/>
      <c r="F461" s="446"/>
      <c r="G461" s="446"/>
      <c r="H461" s="446"/>
      <c r="I461" s="446"/>
      <c r="J461" s="446"/>
      <c r="K461" s="446"/>
      <c r="L461" s="446"/>
      <c r="M461" s="446"/>
      <c r="N461" s="446"/>
      <c r="O461" s="131"/>
      <c r="P461" s="131"/>
      <c r="Q461" s="446"/>
      <c r="R461" s="446"/>
      <c r="S461" s="446"/>
      <c r="T461" s="446"/>
    </row>
    <row r="462">
      <c r="A462" s="446"/>
      <c r="B462" s="446"/>
      <c r="C462" s="446"/>
      <c r="D462" s="446"/>
      <c r="E462" s="446"/>
      <c r="F462" s="446"/>
      <c r="G462" s="446"/>
      <c r="H462" s="446"/>
      <c r="I462" s="446"/>
      <c r="J462" s="446"/>
      <c r="K462" s="446"/>
      <c r="L462" s="446"/>
      <c r="M462" s="446"/>
      <c r="N462" s="446"/>
      <c r="O462" s="131"/>
      <c r="P462" s="131"/>
      <c r="Q462" s="446"/>
      <c r="R462" s="446"/>
      <c r="S462" s="446"/>
      <c r="T462" s="446"/>
    </row>
    <row r="463">
      <c r="A463" s="446"/>
      <c r="B463" s="446"/>
      <c r="C463" s="446"/>
      <c r="D463" s="446"/>
      <c r="E463" s="446"/>
      <c r="F463" s="446"/>
      <c r="G463" s="446"/>
      <c r="H463" s="446"/>
      <c r="I463" s="446"/>
      <c r="J463" s="446"/>
      <c r="K463" s="446"/>
      <c r="L463" s="446"/>
      <c r="M463" s="446"/>
      <c r="N463" s="446"/>
      <c r="O463" s="131"/>
      <c r="P463" s="131"/>
      <c r="Q463" s="446"/>
      <c r="R463" s="446"/>
      <c r="S463" s="446"/>
      <c r="T463" s="446"/>
    </row>
    <row r="464">
      <c r="A464" s="446"/>
      <c r="B464" s="446"/>
      <c r="C464" s="446"/>
      <c r="D464" s="446"/>
      <c r="E464" s="446"/>
      <c r="F464" s="446"/>
      <c r="G464" s="446"/>
      <c r="H464" s="446"/>
      <c r="I464" s="446"/>
      <c r="J464" s="446"/>
      <c r="K464" s="446"/>
      <c r="L464" s="446"/>
      <c r="M464" s="446"/>
      <c r="N464" s="446"/>
      <c r="O464" s="131"/>
      <c r="P464" s="131"/>
      <c r="Q464" s="446"/>
      <c r="R464" s="446"/>
      <c r="S464" s="446"/>
      <c r="T464" s="446"/>
    </row>
    <row r="465">
      <c r="A465" s="446"/>
      <c r="B465" s="446"/>
      <c r="C465" s="446"/>
      <c r="D465" s="446"/>
      <c r="E465" s="446"/>
      <c r="F465" s="446"/>
      <c r="G465" s="446"/>
      <c r="H465" s="446"/>
      <c r="I465" s="446"/>
      <c r="J465" s="446"/>
      <c r="K465" s="446"/>
      <c r="L465" s="446"/>
      <c r="M465" s="446"/>
      <c r="N465" s="446"/>
      <c r="O465" s="131"/>
      <c r="P465" s="131"/>
      <c r="Q465" s="446"/>
      <c r="R465" s="446"/>
      <c r="S465" s="446"/>
      <c r="T465" s="446"/>
    </row>
    <row r="466">
      <c r="A466" s="446"/>
      <c r="B466" s="446"/>
      <c r="C466" s="446"/>
      <c r="D466" s="446"/>
      <c r="E466" s="446"/>
      <c r="F466" s="446"/>
      <c r="G466" s="446"/>
      <c r="H466" s="446"/>
      <c r="I466" s="446"/>
      <c r="J466" s="446"/>
      <c r="K466" s="446"/>
      <c r="L466" s="446"/>
      <c r="M466" s="446"/>
      <c r="N466" s="446"/>
      <c r="O466" s="131"/>
      <c r="P466" s="131"/>
      <c r="Q466" s="446"/>
      <c r="R466" s="446"/>
      <c r="S466" s="446"/>
      <c r="T466" s="446"/>
    </row>
    <row r="467">
      <c r="A467" s="446"/>
      <c r="B467" s="446"/>
      <c r="C467" s="446"/>
      <c r="D467" s="446"/>
      <c r="E467" s="446"/>
      <c r="F467" s="446"/>
      <c r="G467" s="446"/>
      <c r="H467" s="446"/>
      <c r="I467" s="446"/>
      <c r="J467" s="446"/>
      <c r="K467" s="446"/>
      <c r="L467" s="446"/>
      <c r="M467" s="446"/>
      <c r="N467" s="446"/>
      <c r="O467" s="131"/>
      <c r="P467" s="131"/>
      <c r="Q467" s="446"/>
      <c r="R467" s="446"/>
      <c r="S467" s="446"/>
      <c r="T467" s="446"/>
    </row>
    <row r="468">
      <c r="A468" s="446"/>
      <c r="B468" s="446"/>
      <c r="C468" s="446"/>
      <c r="D468" s="446"/>
      <c r="E468" s="446"/>
      <c r="F468" s="446"/>
      <c r="G468" s="446"/>
      <c r="H468" s="446"/>
      <c r="I468" s="446"/>
      <c r="J468" s="446"/>
      <c r="K468" s="446"/>
      <c r="L468" s="446"/>
      <c r="M468" s="446"/>
      <c r="N468" s="446"/>
      <c r="O468" s="131"/>
      <c r="P468" s="131"/>
      <c r="Q468" s="446"/>
      <c r="R468" s="446"/>
      <c r="S468" s="446"/>
      <c r="T468" s="446"/>
    </row>
    <row r="469">
      <c r="A469" s="446"/>
      <c r="B469" s="446"/>
      <c r="C469" s="446"/>
      <c r="D469" s="446"/>
      <c r="E469" s="446"/>
      <c r="F469" s="446"/>
      <c r="G469" s="446"/>
      <c r="H469" s="446"/>
      <c r="I469" s="446"/>
      <c r="J469" s="446"/>
      <c r="K469" s="446"/>
      <c r="L469" s="446"/>
      <c r="M469" s="446"/>
      <c r="N469" s="446"/>
      <c r="O469" s="131"/>
      <c r="P469" s="131"/>
      <c r="Q469" s="446"/>
      <c r="R469" s="446"/>
      <c r="S469" s="446"/>
      <c r="T469" s="446"/>
    </row>
    <row r="470">
      <c r="A470" s="446"/>
      <c r="B470" s="446"/>
      <c r="C470" s="446"/>
      <c r="D470" s="446"/>
      <c r="E470" s="446"/>
      <c r="F470" s="446"/>
      <c r="G470" s="446"/>
      <c r="H470" s="446"/>
      <c r="I470" s="446"/>
      <c r="J470" s="446"/>
      <c r="K470" s="446"/>
      <c r="L470" s="446"/>
      <c r="M470" s="446"/>
      <c r="N470" s="446"/>
      <c r="O470" s="131"/>
      <c r="P470" s="131"/>
      <c r="Q470" s="446"/>
      <c r="R470" s="446"/>
      <c r="S470" s="446"/>
      <c r="T470" s="446"/>
    </row>
    <row r="471">
      <c r="A471" s="446"/>
      <c r="B471" s="446"/>
      <c r="C471" s="446"/>
      <c r="D471" s="446"/>
      <c r="E471" s="446"/>
      <c r="F471" s="446"/>
      <c r="G471" s="446"/>
      <c r="H471" s="446"/>
      <c r="I471" s="446"/>
      <c r="J471" s="446"/>
      <c r="K471" s="446"/>
      <c r="L471" s="446"/>
      <c r="M471" s="446"/>
      <c r="N471" s="446"/>
      <c r="O471" s="131"/>
      <c r="P471" s="131"/>
      <c r="Q471" s="446"/>
      <c r="R471" s="446"/>
      <c r="S471" s="446"/>
      <c r="T471" s="446"/>
    </row>
    <row r="472">
      <c r="A472" s="446"/>
      <c r="B472" s="446"/>
      <c r="C472" s="446"/>
      <c r="D472" s="446"/>
      <c r="E472" s="446"/>
      <c r="F472" s="446"/>
      <c r="G472" s="446"/>
      <c r="H472" s="446"/>
      <c r="I472" s="446"/>
      <c r="J472" s="446"/>
      <c r="K472" s="446"/>
      <c r="L472" s="446"/>
      <c r="M472" s="446"/>
      <c r="N472" s="446"/>
      <c r="O472" s="131"/>
      <c r="P472" s="131"/>
      <c r="Q472" s="446"/>
      <c r="R472" s="446"/>
      <c r="S472" s="446"/>
      <c r="T472" s="446"/>
    </row>
    <row r="473">
      <c r="A473" s="446"/>
      <c r="B473" s="446"/>
      <c r="C473" s="446"/>
      <c r="D473" s="446"/>
      <c r="E473" s="446"/>
      <c r="F473" s="446"/>
      <c r="G473" s="446"/>
      <c r="H473" s="446"/>
      <c r="I473" s="446"/>
      <c r="J473" s="446"/>
      <c r="K473" s="446"/>
      <c r="L473" s="446"/>
      <c r="M473" s="446"/>
      <c r="N473" s="446"/>
      <c r="O473" s="131"/>
      <c r="P473" s="131"/>
      <c r="Q473" s="446"/>
      <c r="R473" s="446"/>
      <c r="S473" s="446"/>
      <c r="T473" s="446"/>
    </row>
    <row r="474">
      <c r="A474" s="446"/>
      <c r="B474" s="446"/>
      <c r="C474" s="446"/>
      <c r="D474" s="446"/>
      <c r="E474" s="446"/>
      <c r="F474" s="446"/>
      <c r="G474" s="446"/>
      <c r="H474" s="446"/>
      <c r="I474" s="446"/>
      <c r="J474" s="446"/>
      <c r="K474" s="446"/>
      <c r="L474" s="446"/>
      <c r="M474" s="446"/>
      <c r="N474" s="446"/>
      <c r="O474" s="131"/>
      <c r="P474" s="131"/>
      <c r="Q474" s="446"/>
      <c r="R474" s="446"/>
      <c r="S474" s="446"/>
      <c r="T474" s="446"/>
    </row>
    <row r="475">
      <c r="A475" s="446"/>
      <c r="B475" s="446"/>
      <c r="C475" s="446"/>
      <c r="D475" s="446"/>
      <c r="E475" s="446"/>
      <c r="F475" s="446"/>
      <c r="G475" s="446"/>
      <c r="H475" s="446"/>
      <c r="I475" s="446"/>
      <c r="J475" s="446"/>
      <c r="K475" s="446"/>
      <c r="L475" s="446"/>
      <c r="M475" s="446"/>
      <c r="N475" s="446"/>
      <c r="O475" s="131"/>
      <c r="P475" s="131"/>
      <c r="Q475" s="446"/>
      <c r="R475" s="446"/>
      <c r="S475" s="446"/>
      <c r="T475" s="446"/>
    </row>
    <row r="476">
      <c r="A476" s="446"/>
      <c r="B476" s="446"/>
      <c r="C476" s="446"/>
      <c r="D476" s="446"/>
      <c r="E476" s="446"/>
      <c r="F476" s="446"/>
      <c r="G476" s="446"/>
      <c r="H476" s="446"/>
      <c r="I476" s="446"/>
      <c r="J476" s="446"/>
      <c r="K476" s="446"/>
      <c r="L476" s="446"/>
      <c r="M476" s="446"/>
      <c r="N476" s="446"/>
      <c r="O476" s="131"/>
      <c r="P476" s="131"/>
      <c r="Q476" s="446"/>
      <c r="R476" s="446"/>
      <c r="S476" s="446"/>
      <c r="T476" s="446"/>
    </row>
    <row r="477">
      <c r="A477" s="446"/>
      <c r="B477" s="446"/>
      <c r="C477" s="446"/>
      <c r="D477" s="446"/>
      <c r="E477" s="446"/>
      <c r="F477" s="446"/>
      <c r="G477" s="446"/>
      <c r="H477" s="446"/>
      <c r="I477" s="446"/>
      <c r="J477" s="446"/>
      <c r="K477" s="446"/>
      <c r="L477" s="446"/>
      <c r="M477" s="446"/>
      <c r="N477" s="446"/>
      <c r="O477" s="131"/>
      <c r="P477" s="131"/>
      <c r="Q477" s="446"/>
      <c r="R477" s="446"/>
      <c r="S477" s="446"/>
      <c r="T477" s="446"/>
    </row>
    <row r="478">
      <c r="A478" s="446"/>
      <c r="B478" s="446"/>
      <c r="C478" s="446"/>
      <c r="D478" s="446"/>
      <c r="E478" s="446"/>
      <c r="F478" s="446"/>
      <c r="G478" s="446"/>
      <c r="H478" s="446"/>
      <c r="I478" s="446"/>
      <c r="J478" s="446"/>
      <c r="K478" s="446"/>
      <c r="L478" s="446"/>
      <c r="M478" s="446"/>
      <c r="N478" s="446"/>
      <c r="O478" s="131"/>
      <c r="P478" s="131"/>
      <c r="Q478" s="446"/>
      <c r="R478" s="446"/>
      <c r="S478" s="446"/>
      <c r="T478" s="446"/>
    </row>
    <row r="479">
      <c r="A479" s="446"/>
      <c r="B479" s="446"/>
      <c r="C479" s="446"/>
      <c r="D479" s="446"/>
      <c r="E479" s="446"/>
      <c r="F479" s="446"/>
      <c r="G479" s="446"/>
      <c r="H479" s="446"/>
      <c r="I479" s="446"/>
      <c r="J479" s="446"/>
      <c r="K479" s="446"/>
      <c r="L479" s="446"/>
      <c r="M479" s="446"/>
      <c r="N479" s="446"/>
      <c r="O479" s="131"/>
      <c r="P479" s="131"/>
      <c r="Q479" s="446"/>
      <c r="R479" s="446"/>
      <c r="S479" s="446"/>
      <c r="T479" s="446"/>
    </row>
    <row r="480">
      <c r="A480" s="446"/>
      <c r="B480" s="446"/>
      <c r="C480" s="446"/>
      <c r="D480" s="446"/>
      <c r="E480" s="446"/>
      <c r="F480" s="446"/>
      <c r="G480" s="446"/>
      <c r="H480" s="446"/>
      <c r="I480" s="446"/>
      <c r="J480" s="446"/>
      <c r="K480" s="446"/>
      <c r="L480" s="446"/>
      <c r="M480" s="446"/>
      <c r="N480" s="446"/>
      <c r="O480" s="131"/>
      <c r="P480" s="131"/>
      <c r="Q480" s="446"/>
      <c r="R480" s="446"/>
      <c r="S480" s="446"/>
      <c r="T480" s="446"/>
    </row>
    <row r="481">
      <c r="A481" s="446"/>
      <c r="B481" s="446"/>
      <c r="C481" s="446"/>
      <c r="D481" s="446"/>
      <c r="E481" s="446"/>
      <c r="F481" s="446"/>
      <c r="G481" s="446"/>
      <c r="H481" s="446"/>
      <c r="I481" s="446"/>
      <c r="J481" s="446"/>
      <c r="K481" s="446"/>
      <c r="L481" s="446"/>
      <c r="M481" s="446"/>
      <c r="N481" s="446"/>
      <c r="O481" s="131"/>
      <c r="P481" s="131"/>
      <c r="Q481" s="446"/>
      <c r="R481" s="446"/>
      <c r="S481" s="446"/>
      <c r="T481" s="446"/>
    </row>
    <row r="482">
      <c r="A482" s="446"/>
      <c r="B482" s="446"/>
      <c r="C482" s="446"/>
      <c r="D482" s="446"/>
      <c r="E482" s="446"/>
      <c r="F482" s="446"/>
      <c r="G482" s="446"/>
      <c r="H482" s="446"/>
      <c r="I482" s="446"/>
      <c r="J482" s="446"/>
      <c r="K482" s="446"/>
      <c r="L482" s="446"/>
      <c r="M482" s="446"/>
      <c r="N482" s="446"/>
      <c r="O482" s="131"/>
      <c r="P482" s="131"/>
      <c r="Q482" s="446"/>
      <c r="R482" s="446"/>
      <c r="S482" s="446"/>
      <c r="T482" s="446"/>
    </row>
    <row r="483">
      <c r="A483" s="446"/>
      <c r="B483" s="446"/>
      <c r="C483" s="446"/>
      <c r="D483" s="446"/>
      <c r="E483" s="446"/>
      <c r="F483" s="446"/>
      <c r="G483" s="446"/>
      <c r="H483" s="446"/>
      <c r="I483" s="446"/>
      <c r="J483" s="446"/>
      <c r="K483" s="446"/>
      <c r="L483" s="446"/>
      <c r="M483" s="446"/>
      <c r="N483" s="446"/>
      <c r="O483" s="131"/>
      <c r="P483" s="131"/>
      <c r="Q483" s="446"/>
      <c r="R483" s="446"/>
      <c r="S483" s="446"/>
      <c r="T483" s="446"/>
    </row>
    <row r="484">
      <c r="A484" s="446"/>
      <c r="B484" s="446"/>
      <c r="C484" s="446"/>
      <c r="D484" s="446"/>
      <c r="E484" s="446"/>
      <c r="F484" s="446"/>
      <c r="G484" s="446"/>
      <c r="H484" s="446"/>
      <c r="I484" s="446"/>
      <c r="J484" s="446"/>
      <c r="K484" s="446"/>
      <c r="L484" s="446"/>
      <c r="M484" s="446"/>
      <c r="N484" s="446"/>
      <c r="O484" s="131"/>
      <c r="P484" s="131"/>
      <c r="Q484" s="446"/>
      <c r="R484" s="446"/>
      <c r="S484" s="446"/>
      <c r="T484" s="446"/>
    </row>
    <row r="485">
      <c r="A485" s="446"/>
      <c r="B485" s="446"/>
      <c r="C485" s="446"/>
      <c r="D485" s="446"/>
      <c r="E485" s="446"/>
      <c r="F485" s="446"/>
      <c r="G485" s="446"/>
      <c r="H485" s="446"/>
      <c r="I485" s="446"/>
      <c r="J485" s="446"/>
      <c r="K485" s="446"/>
      <c r="L485" s="446"/>
      <c r="M485" s="446"/>
      <c r="N485" s="446"/>
      <c r="O485" s="131"/>
      <c r="P485" s="131"/>
      <c r="Q485" s="446"/>
      <c r="R485" s="446"/>
      <c r="S485" s="446"/>
      <c r="T485" s="446"/>
    </row>
    <row r="486">
      <c r="A486" s="446"/>
      <c r="B486" s="446"/>
      <c r="C486" s="446"/>
      <c r="D486" s="446"/>
      <c r="E486" s="446"/>
      <c r="F486" s="446"/>
      <c r="G486" s="446"/>
      <c r="H486" s="446"/>
      <c r="I486" s="446"/>
      <c r="J486" s="446"/>
      <c r="K486" s="446"/>
      <c r="L486" s="446"/>
      <c r="M486" s="446"/>
      <c r="N486" s="446"/>
      <c r="O486" s="131"/>
      <c r="P486" s="131"/>
      <c r="Q486" s="446"/>
      <c r="R486" s="446"/>
      <c r="S486" s="446"/>
      <c r="T486" s="446"/>
    </row>
    <row r="487">
      <c r="A487" s="446"/>
      <c r="B487" s="446"/>
      <c r="C487" s="446"/>
      <c r="D487" s="446"/>
      <c r="E487" s="446"/>
      <c r="F487" s="446"/>
      <c r="G487" s="446"/>
      <c r="H487" s="446"/>
      <c r="I487" s="446"/>
      <c r="J487" s="446"/>
      <c r="K487" s="446"/>
      <c r="L487" s="446"/>
      <c r="M487" s="446"/>
      <c r="N487" s="446"/>
      <c r="O487" s="131"/>
      <c r="P487" s="131"/>
      <c r="Q487" s="446"/>
      <c r="R487" s="446"/>
      <c r="S487" s="446"/>
      <c r="T487" s="446"/>
    </row>
    <row r="488">
      <c r="A488" s="446"/>
      <c r="B488" s="446"/>
      <c r="C488" s="446"/>
      <c r="D488" s="446"/>
      <c r="E488" s="446"/>
      <c r="F488" s="446"/>
      <c r="G488" s="446"/>
      <c r="H488" s="446"/>
      <c r="I488" s="446"/>
      <c r="J488" s="446"/>
      <c r="K488" s="446"/>
      <c r="L488" s="446"/>
      <c r="M488" s="446"/>
      <c r="N488" s="446"/>
      <c r="O488" s="131"/>
      <c r="P488" s="131"/>
      <c r="Q488" s="446"/>
      <c r="R488" s="446"/>
      <c r="S488" s="446"/>
      <c r="T488" s="446"/>
    </row>
    <row r="489">
      <c r="A489" s="446"/>
      <c r="B489" s="446"/>
      <c r="C489" s="446"/>
      <c r="D489" s="446"/>
      <c r="E489" s="446"/>
      <c r="F489" s="446"/>
      <c r="G489" s="446"/>
      <c r="H489" s="446"/>
      <c r="I489" s="446"/>
      <c r="J489" s="446"/>
      <c r="K489" s="446"/>
      <c r="L489" s="446"/>
      <c r="M489" s="446"/>
      <c r="N489" s="446"/>
      <c r="O489" s="131"/>
      <c r="P489" s="131"/>
      <c r="Q489" s="446"/>
      <c r="R489" s="446"/>
      <c r="S489" s="446"/>
      <c r="T489" s="446"/>
    </row>
    <row r="490">
      <c r="A490" s="446"/>
      <c r="B490" s="446"/>
      <c r="C490" s="446"/>
      <c r="D490" s="446"/>
      <c r="E490" s="446"/>
      <c r="F490" s="446"/>
      <c r="G490" s="446"/>
      <c r="H490" s="446"/>
      <c r="I490" s="446"/>
      <c r="J490" s="446"/>
      <c r="K490" s="446"/>
      <c r="L490" s="446"/>
      <c r="M490" s="446"/>
      <c r="N490" s="446"/>
      <c r="O490" s="131"/>
      <c r="P490" s="131"/>
      <c r="Q490" s="446"/>
      <c r="R490" s="446"/>
      <c r="S490" s="446"/>
      <c r="T490" s="446"/>
    </row>
    <row r="491">
      <c r="A491" s="446"/>
      <c r="B491" s="446"/>
      <c r="C491" s="446"/>
      <c r="D491" s="446"/>
      <c r="E491" s="446"/>
      <c r="F491" s="446"/>
      <c r="G491" s="446"/>
      <c r="H491" s="446"/>
      <c r="I491" s="446"/>
      <c r="J491" s="446"/>
      <c r="K491" s="446"/>
      <c r="L491" s="446"/>
      <c r="M491" s="446"/>
      <c r="N491" s="446"/>
      <c r="O491" s="131"/>
      <c r="P491" s="131"/>
      <c r="Q491" s="446"/>
      <c r="R491" s="446"/>
      <c r="S491" s="446"/>
      <c r="T491" s="446"/>
    </row>
    <row r="492">
      <c r="A492" s="446"/>
      <c r="B492" s="446"/>
      <c r="C492" s="446"/>
      <c r="D492" s="446"/>
      <c r="E492" s="446"/>
      <c r="F492" s="446"/>
      <c r="G492" s="446"/>
      <c r="H492" s="446"/>
      <c r="I492" s="446"/>
      <c r="J492" s="446"/>
      <c r="K492" s="446"/>
      <c r="L492" s="446"/>
      <c r="M492" s="446"/>
      <c r="N492" s="446"/>
      <c r="O492" s="131"/>
      <c r="P492" s="131"/>
      <c r="Q492" s="446"/>
      <c r="R492" s="446"/>
      <c r="S492" s="446"/>
      <c r="T492" s="446"/>
    </row>
    <row r="493">
      <c r="A493" s="446"/>
      <c r="B493" s="446"/>
      <c r="C493" s="446"/>
      <c r="D493" s="446"/>
      <c r="E493" s="446"/>
      <c r="F493" s="446"/>
      <c r="G493" s="446"/>
      <c r="H493" s="446"/>
      <c r="I493" s="446"/>
      <c r="J493" s="446"/>
      <c r="K493" s="446"/>
      <c r="L493" s="446"/>
      <c r="M493" s="446"/>
      <c r="N493" s="446"/>
      <c r="O493" s="131"/>
      <c r="P493" s="131"/>
      <c r="Q493" s="446"/>
      <c r="R493" s="446"/>
      <c r="S493" s="446"/>
      <c r="T493" s="446"/>
    </row>
    <row r="494">
      <c r="A494" s="446"/>
      <c r="B494" s="446"/>
      <c r="C494" s="446"/>
      <c r="D494" s="446"/>
      <c r="E494" s="446"/>
      <c r="F494" s="446"/>
      <c r="G494" s="446"/>
      <c r="H494" s="446"/>
      <c r="I494" s="446"/>
      <c r="J494" s="446"/>
      <c r="K494" s="446"/>
      <c r="L494" s="446"/>
      <c r="M494" s="446"/>
      <c r="N494" s="446"/>
      <c r="O494" s="131"/>
      <c r="P494" s="131"/>
      <c r="Q494" s="446"/>
      <c r="R494" s="446"/>
      <c r="S494" s="446"/>
      <c r="T494" s="446"/>
    </row>
    <row r="495">
      <c r="A495" s="446"/>
      <c r="B495" s="446"/>
      <c r="C495" s="446"/>
      <c r="D495" s="446"/>
      <c r="E495" s="446"/>
      <c r="F495" s="446"/>
      <c r="G495" s="446"/>
      <c r="H495" s="446"/>
      <c r="I495" s="446"/>
      <c r="J495" s="446"/>
      <c r="K495" s="446"/>
      <c r="L495" s="446"/>
      <c r="M495" s="446"/>
      <c r="N495" s="446"/>
      <c r="O495" s="131"/>
      <c r="P495" s="131"/>
      <c r="Q495" s="446"/>
      <c r="R495" s="446"/>
      <c r="S495" s="446"/>
      <c r="T495" s="446"/>
    </row>
    <row r="496">
      <c r="A496" s="446"/>
      <c r="B496" s="446"/>
      <c r="C496" s="446"/>
      <c r="D496" s="446"/>
      <c r="E496" s="446"/>
      <c r="F496" s="446"/>
      <c r="G496" s="446"/>
      <c r="H496" s="446"/>
      <c r="I496" s="446"/>
      <c r="J496" s="446"/>
      <c r="K496" s="446"/>
      <c r="L496" s="446"/>
      <c r="M496" s="446"/>
      <c r="N496" s="446"/>
      <c r="O496" s="131"/>
      <c r="P496" s="131"/>
      <c r="Q496" s="446"/>
      <c r="R496" s="446"/>
      <c r="S496" s="446"/>
      <c r="T496" s="446"/>
    </row>
    <row r="497">
      <c r="A497" s="446"/>
      <c r="B497" s="446"/>
      <c r="C497" s="446"/>
      <c r="D497" s="446"/>
      <c r="E497" s="446"/>
      <c r="F497" s="446"/>
      <c r="G497" s="446"/>
      <c r="H497" s="446"/>
      <c r="I497" s="446"/>
      <c r="J497" s="446"/>
      <c r="K497" s="446"/>
      <c r="L497" s="446"/>
      <c r="M497" s="446"/>
      <c r="N497" s="446"/>
      <c r="O497" s="131"/>
      <c r="P497" s="131"/>
      <c r="Q497" s="446"/>
      <c r="R497" s="446"/>
      <c r="S497" s="446"/>
      <c r="T497" s="446"/>
    </row>
    <row r="498">
      <c r="A498" s="446"/>
      <c r="B498" s="446"/>
      <c r="C498" s="446"/>
      <c r="D498" s="446"/>
      <c r="E498" s="446"/>
      <c r="F498" s="446"/>
      <c r="G498" s="446"/>
      <c r="H498" s="446"/>
      <c r="I498" s="446"/>
      <c r="J498" s="446"/>
      <c r="K498" s="446"/>
      <c r="L498" s="446"/>
      <c r="M498" s="446"/>
      <c r="N498" s="446"/>
      <c r="O498" s="131"/>
      <c r="P498" s="131"/>
      <c r="Q498" s="446"/>
      <c r="R498" s="446"/>
      <c r="S498" s="446"/>
      <c r="T498" s="446"/>
    </row>
    <row r="499">
      <c r="A499" s="446"/>
      <c r="B499" s="446"/>
      <c r="C499" s="446"/>
      <c r="D499" s="446"/>
      <c r="E499" s="446"/>
      <c r="F499" s="446"/>
      <c r="G499" s="446"/>
      <c r="H499" s="446"/>
      <c r="I499" s="446"/>
      <c r="J499" s="446"/>
      <c r="K499" s="446"/>
      <c r="L499" s="446"/>
      <c r="M499" s="446"/>
      <c r="N499" s="446"/>
      <c r="O499" s="131"/>
      <c r="P499" s="131"/>
      <c r="Q499" s="446"/>
      <c r="R499" s="446"/>
      <c r="S499" s="446"/>
      <c r="T499" s="446"/>
    </row>
    <row r="500">
      <c r="A500" s="446"/>
      <c r="B500" s="446"/>
      <c r="C500" s="446"/>
      <c r="D500" s="446"/>
      <c r="E500" s="446"/>
      <c r="F500" s="446"/>
      <c r="G500" s="446"/>
      <c r="H500" s="446"/>
      <c r="I500" s="446"/>
      <c r="J500" s="446"/>
      <c r="K500" s="446"/>
      <c r="L500" s="446"/>
      <c r="M500" s="446"/>
      <c r="N500" s="446"/>
      <c r="O500" s="131"/>
      <c r="P500" s="131"/>
      <c r="Q500" s="446"/>
      <c r="R500" s="446"/>
      <c r="S500" s="446"/>
      <c r="T500" s="446"/>
    </row>
    <row r="501">
      <c r="A501" s="446"/>
      <c r="B501" s="446"/>
      <c r="C501" s="446"/>
      <c r="D501" s="446"/>
      <c r="E501" s="446"/>
      <c r="F501" s="446"/>
      <c r="G501" s="446"/>
      <c r="H501" s="446"/>
      <c r="I501" s="446"/>
      <c r="J501" s="446"/>
      <c r="K501" s="446"/>
      <c r="L501" s="446"/>
      <c r="M501" s="446"/>
      <c r="N501" s="446"/>
      <c r="O501" s="131"/>
      <c r="P501" s="131"/>
      <c r="Q501" s="446"/>
      <c r="R501" s="446"/>
      <c r="S501" s="446"/>
      <c r="T501" s="446"/>
    </row>
    <row r="502">
      <c r="A502" s="446"/>
      <c r="B502" s="446"/>
      <c r="C502" s="446"/>
      <c r="D502" s="446"/>
      <c r="E502" s="446"/>
      <c r="F502" s="446"/>
      <c r="G502" s="446"/>
      <c r="H502" s="446"/>
      <c r="I502" s="446"/>
      <c r="J502" s="446"/>
      <c r="K502" s="446"/>
      <c r="L502" s="446"/>
      <c r="M502" s="446"/>
      <c r="N502" s="446"/>
      <c r="O502" s="131"/>
      <c r="P502" s="131"/>
      <c r="Q502" s="446"/>
      <c r="R502" s="446"/>
      <c r="S502" s="446"/>
      <c r="T502" s="446"/>
    </row>
    <row r="503">
      <c r="A503" s="446"/>
      <c r="B503" s="446"/>
      <c r="C503" s="446"/>
      <c r="D503" s="446"/>
      <c r="E503" s="446"/>
      <c r="F503" s="446"/>
      <c r="G503" s="446"/>
      <c r="H503" s="446"/>
      <c r="I503" s="446"/>
      <c r="J503" s="446"/>
      <c r="K503" s="446"/>
      <c r="L503" s="446"/>
      <c r="M503" s="446"/>
      <c r="N503" s="446"/>
      <c r="O503" s="131"/>
      <c r="P503" s="131"/>
      <c r="Q503" s="446"/>
      <c r="R503" s="446"/>
      <c r="S503" s="446"/>
      <c r="T503" s="446"/>
    </row>
    <row r="504">
      <c r="A504" s="446"/>
      <c r="B504" s="446"/>
      <c r="C504" s="446"/>
      <c r="D504" s="446"/>
      <c r="E504" s="446"/>
      <c r="F504" s="446"/>
      <c r="G504" s="446"/>
      <c r="H504" s="446"/>
      <c r="I504" s="446"/>
      <c r="J504" s="446"/>
      <c r="K504" s="446"/>
      <c r="L504" s="446"/>
      <c r="M504" s="446"/>
      <c r="N504" s="446"/>
      <c r="O504" s="131"/>
      <c r="P504" s="131"/>
      <c r="Q504" s="446"/>
      <c r="R504" s="446"/>
      <c r="S504" s="446"/>
      <c r="T504" s="446"/>
    </row>
    <row r="505">
      <c r="A505" s="446"/>
      <c r="B505" s="446"/>
      <c r="C505" s="446"/>
      <c r="D505" s="446"/>
      <c r="E505" s="446"/>
      <c r="F505" s="446"/>
      <c r="G505" s="446"/>
      <c r="H505" s="446"/>
      <c r="I505" s="446"/>
      <c r="J505" s="446"/>
      <c r="K505" s="446"/>
      <c r="L505" s="446"/>
      <c r="M505" s="446"/>
      <c r="N505" s="446"/>
      <c r="O505" s="131"/>
      <c r="P505" s="131"/>
      <c r="Q505" s="446"/>
      <c r="R505" s="446"/>
      <c r="S505" s="446"/>
      <c r="T505" s="446"/>
    </row>
    <row r="506">
      <c r="A506" s="446"/>
      <c r="B506" s="446"/>
      <c r="C506" s="446"/>
      <c r="D506" s="446"/>
      <c r="E506" s="446"/>
      <c r="F506" s="446"/>
      <c r="G506" s="446"/>
      <c r="H506" s="446"/>
      <c r="I506" s="446"/>
      <c r="J506" s="446"/>
      <c r="K506" s="446"/>
      <c r="L506" s="446"/>
      <c r="M506" s="446"/>
      <c r="N506" s="446"/>
      <c r="O506" s="131"/>
      <c r="P506" s="131"/>
      <c r="Q506" s="446"/>
      <c r="R506" s="446"/>
      <c r="S506" s="446"/>
      <c r="T506" s="446"/>
    </row>
    <row r="507">
      <c r="A507" s="446"/>
      <c r="B507" s="446"/>
      <c r="C507" s="446"/>
      <c r="D507" s="446"/>
      <c r="E507" s="446"/>
      <c r="F507" s="446"/>
      <c r="G507" s="446"/>
      <c r="H507" s="446"/>
      <c r="I507" s="446"/>
      <c r="J507" s="446"/>
      <c r="K507" s="446"/>
      <c r="L507" s="446"/>
      <c r="M507" s="446"/>
      <c r="N507" s="446"/>
      <c r="O507" s="131"/>
      <c r="P507" s="131"/>
      <c r="Q507" s="446"/>
      <c r="R507" s="446"/>
      <c r="S507" s="446"/>
      <c r="T507" s="446"/>
    </row>
    <row r="508">
      <c r="A508" s="446"/>
      <c r="B508" s="446"/>
      <c r="C508" s="446"/>
      <c r="D508" s="446"/>
      <c r="E508" s="446"/>
      <c r="F508" s="446"/>
      <c r="G508" s="446"/>
      <c r="H508" s="446"/>
      <c r="I508" s="446"/>
      <c r="J508" s="446"/>
      <c r="K508" s="446"/>
      <c r="L508" s="446"/>
      <c r="M508" s="446"/>
      <c r="N508" s="446"/>
      <c r="O508" s="131"/>
      <c r="P508" s="131"/>
      <c r="Q508" s="446"/>
      <c r="R508" s="446"/>
      <c r="S508" s="446"/>
      <c r="T508" s="446"/>
    </row>
    <row r="509">
      <c r="A509" s="446"/>
      <c r="B509" s="446"/>
      <c r="C509" s="446"/>
      <c r="D509" s="446"/>
      <c r="E509" s="446"/>
      <c r="F509" s="446"/>
      <c r="G509" s="446"/>
      <c r="H509" s="446"/>
      <c r="I509" s="446"/>
      <c r="J509" s="446"/>
      <c r="K509" s="446"/>
      <c r="L509" s="446"/>
      <c r="M509" s="446"/>
      <c r="N509" s="446"/>
      <c r="O509" s="131"/>
      <c r="P509" s="131"/>
      <c r="Q509" s="446"/>
      <c r="R509" s="446"/>
      <c r="S509" s="446"/>
      <c r="T509" s="446"/>
    </row>
    <row r="510">
      <c r="A510" s="446"/>
      <c r="B510" s="446"/>
      <c r="C510" s="446"/>
      <c r="D510" s="446"/>
      <c r="E510" s="446"/>
      <c r="F510" s="446"/>
      <c r="G510" s="446"/>
      <c r="H510" s="446"/>
      <c r="I510" s="446"/>
      <c r="J510" s="446"/>
      <c r="K510" s="446"/>
      <c r="L510" s="446"/>
      <c r="M510" s="446"/>
      <c r="N510" s="446"/>
      <c r="O510" s="131"/>
      <c r="P510" s="131"/>
      <c r="Q510" s="446"/>
      <c r="R510" s="446"/>
      <c r="S510" s="446"/>
      <c r="T510" s="446"/>
    </row>
    <row r="511">
      <c r="A511" s="446"/>
      <c r="B511" s="446"/>
      <c r="C511" s="446"/>
      <c r="D511" s="446"/>
      <c r="E511" s="446"/>
      <c r="F511" s="446"/>
      <c r="G511" s="446"/>
      <c r="H511" s="446"/>
      <c r="I511" s="446"/>
      <c r="J511" s="446"/>
      <c r="K511" s="446"/>
      <c r="L511" s="446"/>
      <c r="M511" s="446"/>
      <c r="N511" s="446"/>
      <c r="O511" s="131"/>
      <c r="P511" s="131"/>
      <c r="Q511" s="446"/>
      <c r="R511" s="446"/>
      <c r="S511" s="446"/>
      <c r="T511" s="446"/>
    </row>
    <row r="512">
      <c r="A512" s="446"/>
      <c r="B512" s="446"/>
      <c r="C512" s="446"/>
      <c r="D512" s="446"/>
      <c r="E512" s="446"/>
      <c r="F512" s="446"/>
      <c r="G512" s="446"/>
      <c r="H512" s="446"/>
      <c r="I512" s="446"/>
      <c r="J512" s="446"/>
      <c r="K512" s="446"/>
      <c r="L512" s="446"/>
      <c r="M512" s="446"/>
      <c r="N512" s="446"/>
      <c r="O512" s="131"/>
      <c r="P512" s="131"/>
      <c r="Q512" s="446"/>
      <c r="R512" s="446"/>
      <c r="S512" s="446"/>
      <c r="T512" s="446"/>
    </row>
    <row r="513">
      <c r="A513" s="446"/>
      <c r="B513" s="446"/>
      <c r="C513" s="446"/>
      <c r="D513" s="446"/>
      <c r="E513" s="446"/>
      <c r="F513" s="446"/>
      <c r="G513" s="446"/>
      <c r="H513" s="446"/>
      <c r="I513" s="446"/>
      <c r="J513" s="446"/>
      <c r="K513" s="446"/>
      <c r="L513" s="446"/>
      <c r="M513" s="446"/>
      <c r="N513" s="446"/>
      <c r="O513" s="131"/>
      <c r="P513" s="131"/>
      <c r="Q513" s="446"/>
      <c r="R513" s="446"/>
      <c r="S513" s="446"/>
      <c r="T513" s="446"/>
    </row>
    <row r="514">
      <c r="A514" s="446"/>
      <c r="B514" s="446"/>
      <c r="C514" s="446"/>
      <c r="D514" s="446"/>
      <c r="E514" s="446"/>
      <c r="F514" s="446"/>
      <c r="G514" s="446"/>
      <c r="H514" s="446"/>
      <c r="I514" s="446"/>
      <c r="J514" s="446"/>
      <c r="K514" s="446"/>
      <c r="L514" s="446"/>
      <c r="M514" s="446"/>
      <c r="N514" s="446"/>
      <c r="O514" s="131"/>
      <c r="P514" s="131"/>
      <c r="Q514" s="446"/>
      <c r="R514" s="446"/>
      <c r="S514" s="446"/>
      <c r="T514" s="446"/>
    </row>
    <row r="515">
      <c r="A515" s="446"/>
      <c r="B515" s="446"/>
      <c r="C515" s="446"/>
      <c r="D515" s="446"/>
      <c r="E515" s="446"/>
      <c r="F515" s="446"/>
      <c r="G515" s="446"/>
      <c r="H515" s="446"/>
      <c r="I515" s="446"/>
      <c r="J515" s="446"/>
      <c r="K515" s="446"/>
      <c r="L515" s="446"/>
      <c r="M515" s="446"/>
      <c r="N515" s="446"/>
      <c r="O515" s="131"/>
      <c r="P515" s="131"/>
      <c r="Q515" s="446"/>
      <c r="R515" s="446"/>
      <c r="S515" s="446"/>
      <c r="T515" s="446"/>
    </row>
    <row r="516">
      <c r="A516" s="446"/>
      <c r="B516" s="446"/>
      <c r="C516" s="446"/>
      <c r="D516" s="446"/>
      <c r="E516" s="446"/>
      <c r="F516" s="446"/>
      <c r="G516" s="446"/>
      <c r="H516" s="446"/>
      <c r="I516" s="446"/>
      <c r="J516" s="446"/>
      <c r="K516" s="446"/>
      <c r="L516" s="446"/>
      <c r="M516" s="446"/>
      <c r="N516" s="446"/>
      <c r="O516" s="131"/>
      <c r="P516" s="131"/>
      <c r="Q516" s="446"/>
      <c r="R516" s="446"/>
      <c r="S516" s="446"/>
      <c r="T516" s="446"/>
    </row>
    <row r="517">
      <c r="A517" s="446"/>
      <c r="B517" s="446"/>
      <c r="C517" s="446"/>
      <c r="D517" s="446"/>
      <c r="E517" s="446"/>
      <c r="F517" s="446"/>
      <c r="G517" s="446"/>
      <c r="H517" s="446"/>
      <c r="I517" s="446"/>
      <c r="J517" s="446"/>
      <c r="K517" s="446"/>
      <c r="L517" s="446"/>
      <c r="M517" s="446"/>
      <c r="N517" s="446"/>
      <c r="O517" s="131"/>
      <c r="P517" s="131"/>
      <c r="Q517" s="446"/>
      <c r="R517" s="446"/>
      <c r="S517" s="446"/>
      <c r="T517" s="446"/>
    </row>
    <row r="518">
      <c r="A518" s="446"/>
      <c r="B518" s="446"/>
      <c r="C518" s="446"/>
      <c r="D518" s="446"/>
      <c r="E518" s="446"/>
      <c r="F518" s="446"/>
      <c r="G518" s="446"/>
      <c r="H518" s="446"/>
      <c r="I518" s="446"/>
      <c r="J518" s="446"/>
      <c r="K518" s="446"/>
      <c r="L518" s="446"/>
      <c r="M518" s="446"/>
      <c r="N518" s="446"/>
      <c r="O518" s="131"/>
      <c r="P518" s="131"/>
      <c r="Q518" s="446"/>
      <c r="R518" s="446"/>
      <c r="S518" s="446"/>
      <c r="T518" s="446"/>
    </row>
    <row r="519">
      <c r="A519" s="446"/>
      <c r="B519" s="446"/>
      <c r="C519" s="446"/>
      <c r="D519" s="446"/>
      <c r="E519" s="446"/>
      <c r="F519" s="446"/>
      <c r="G519" s="446"/>
      <c r="H519" s="446"/>
      <c r="I519" s="446"/>
      <c r="J519" s="446"/>
      <c r="K519" s="446"/>
      <c r="L519" s="446"/>
      <c r="M519" s="446"/>
      <c r="N519" s="446"/>
      <c r="O519" s="131"/>
      <c r="P519" s="131"/>
      <c r="Q519" s="446"/>
      <c r="R519" s="446"/>
      <c r="S519" s="446"/>
      <c r="T519" s="446"/>
    </row>
    <row r="520">
      <c r="A520" s="446"/>
      <c r="B520" s="446"/>
      <c r="C520" s="446"/>
      <c r="D520" s="446"/>
      <c r="E520" s="446"/>
      <c r="F520" s="446"/>
      <c r="G520" s="446"/>
      <c r="H520" s="446"/>
      <c r="I520" s="446"/>
      <c r="J520" s="446"/>
      <c r="K520" s="446"/>
      <c r="L520" s="446"/>
      <c r="M520" s="446"/>
      <c r="N520" s="446"/>
      <c r="O520" s="131"/>
      <c r="P520" s="131"/>
      <c r="Q520" s="446"/>
      <c r="R520" s="446"/>
      <c r="S520" s="446"/>
      <c r="T520" s="446"/>
    </row>
    <row r="521">
      <c r="A521" s="446"/>
      <c r="B521" s="446"/>
      <c r="C521" s="446"/>
      <c r="D521" s="446"/>
      <c r="E521" s="446"/>
      <c r="F521" s="446"/>
      <c r="G521" s="446"/>
      <c r="H521" s="446"/>
      <c r="I521" s="446"/>
      <c r="J521" s="446"/>
      <c r="K521" s="446"/>
      <c r="L521" s="446"/>
      <c r="M521" s="446"/>
      <c r="N521" s="446"/>
      <c r="O521" s="131"/>
      <c r="P521" s="131"/>
      <c r="Q521" s="446"/>
      <c r="R521" s="446"/>
      <c r="S521" s="446"/>
      <c r="T521" s="446"/>
    </row>
    <row r="522">
      <c r="A522" s="446"/>
      <c r="B522" s="446"/>
      <c r="C522" s="446"/>
      <c r="D522" s="446"/>
      <c r="E522" s="446"/>
      <c r="F522" s="446"/>
      <c r="G522" s="446"/>
      <c r="H522" s="446"/>
      <c r="I522" s="446"/>
      <c r="J522" s="446"/>
      <c r="K522" s="446"/>
      <c r="L522" s="446"/>
      <c r="M522" s="446"/>
      <c r="N522" s="446"/>
      <c r="O522" s="131"/>
      <c r="P522" s="131"/>
      <c r="Q522" s="446"/>
      <c r="R522" s="446"/>
      <c r="S522" s="446"/>
      <c r="T522" s="446"/>
    </row>
    <row r="523">
      <c r="A523" s="446"/>
      <c r="B523" s="446"/>
      <c r="C523" s="446"/>
      <c r="D523" s="446"/>
      <c r="E523" s="446"/>
      <c r="F523" s="446"/>
      <c r="G523" s="446"/>
      <c r="H523" s="446"/>
      <c r="I523" s="446"/>
      <c r="J523" s="446"/>
      <c r="K523" s="446"/>
      <c r="L523" s="446"/>
      <c r="M523" s="446"/>
      <c r="N523" s="446"/>
      <c r="O523" s="131"/>
      <c r="P523" s="131"/>
      <c r="Q523" s="446"/>
      <c r="R523" s="446"/>
      <c r="S523" s="446"/>
      <c r="T523" s="446"/>
    </row>
    <row r="524">
      <c r="A524" s="446"/>
      <c r="B524" s="446"/>
      <c r="C524" s="446"/>
      <c r="D524" s="446"/>
      <c r="E524" s="446"/>
      <c r="F524" s="446"/>
      <c r="G524" s="446"/>
      <c r="H524" s="446"/>
      <c r="I524" s="446"/>
      <c r="J524" s="446"/>
      <c r="K524" s="446"/>
      <c r="L524" s="446"/>
      <c r="M524" s="446"/>
      <c r="N524" s="446"/>
      <c r="O524" s="131"/>
      <c r="P524" s="131"/>
      <c r="Q524" s="446"/>
      <c r="R524" s="446"/>
      <c r="S524" s="446"/>
      <c r="T524" s="446"/>
    </row>
    <row r="525">
      <c r="A525" s="446"/>
      <c r="B525" s="446"/>
      <c r="C525" s="446"/>
      <c r="D525" s="446"/>
      <c r="E525" s="446"/>
      <c r="F525" s="446"/>
      <c r="G525" s="446"/>
      <c r="H525" s="446"/>
      <c r="I525" s="446"/>
      <c r="J525" s="446"/>
      <c r="K525" s="446"/>
      <c r="L525" s="446"/>
      <c r="M525" s="446"/>
      <c r="N525" s="446"/>
      <c r="O525" s="131"/>
      <c r="P525" s="131"/>
      <c r="Q525" s="446"/>
      <c r="R525" s="446"/>
      <c r="S525" s="446"/>
      <c r="T525" s="446"/>
    </row>
    <row r="526">
      <c r="A526" s="446"/>
      <c r="B526" s="446"/>
      <c r="C526" s="446"/>
      <c r="D526" s="446"/>
      <c r="E526" s="446"/>
      <c r="F526" s="446"/>
      <c r="G526" s="446"/>
      <c r="H526" s="446"/>
      <c r="I526" s="446"/>
      <c r="J526" s="446"/>
      <c r="K526" s="446"/>
      <c r="L526" s="446"/>
      <c r="M526" s="446"/>
      <c r="N526" s="446"/>
      <c r="O526" s="131"/>
      <c r="P526" s="131"/>
      <c r="Q526" s="446"/>
      <c r="R526" s="446"/>
      <c r="S526" s="446"/>
      <c r="T526" s="446"/>
    </row>
    <row r="527">
      <c r="A527" s="446"/>
      <c r="B527" s="446"/>
      <c r="C527" s="446"/>
      <c r="D527" s="446"/>
      <c r="E527" s="446"/>
      <c r="F527" s="446"/>
      <c r="G527" s="446"/>
      <c r="H527" s="446"/>
      <c r="I527" s="446"/>
      <c r="J527" s="446"/>
      <c r="K527" s="446"/>
      <c r="L527" s="446"/>
      <c r="M527" s="446"/>
      <c r="N527" s="446"/>
      <c r="O527" s="131"/>
      <c r="P527" s="131"/>
      <c r="Q527" s="446"/>
      <c r="R527" s="446"/>
      <c r="S527" s="446"/>
      <c r="T527" s="446"/>
    </row>
    <row r="528">
      <c r="A528" s="446"/>
      <c r="B528" s="446"/>
      <c r="C528" s="446"/>
      <c r="D528" s="446"/>
      <c r="E528" s="446"/>
      <c r="F528" s="446"/>
      <c r="G528" s="446"/>
      <c r="H528" s="446"/>
      <c r="I528" s="446"/>
      <c r="J528" s="446"/>
      <c r="K528" s="446"/>
      <c r="L528" s="446"/>
      <c r="M528" s="446"/>
      <c r="N528" s="446"/>
      <c r="O528" s="131"/>
      <c r="P528" s="131"/>
      <c r="Q528" s="446"/>
      <c r="R528" s="446"/>
      <c r="S528" s="446"/>
      <c r="T528" s="446"/>
    </row>
    <row r="529">
      <c r="A529" s="446"/>
      <c r="B529" s="446"/>
      <c r="C529" s="446"/>
      <c r="D529" s="446"/>
      <c r="E529" s="446"/>
      <c r="F529" s="446"/>
      <c r="G529" s="446"/>
      <c r="H529" s="446"/>
      <c r="I529" s="446"/>
      <c r="J529" s="446"/>
      <c r="K529" s="446"/>
      <c r="L529" s="446"/>
      <c r="M529" s="446"/>
      <c r="N529" s="446"/>
      <c r="O529" s="131"/>
      <c r="P529" s="131"/>
      <c r="Q529" s="446"/>
      <c r="R529" s="446"/>
      <c r="S529" s="446"/>
      <c r="T529" s="446"/>
    </row>
    <row r="530">
      <c r="A530" s="446"/>
      <c r="B530" s="446"/>
      <c r="C530" s="446"/>
      <c r="D530" s="446"/>
      <c r="E530" s="446"/>
      <c r="F530" s="446"/>
      <c r="G530" s="446"/>
      <c r="H530" s="446"/>
      <c r="I530" s="446"/>
      <c r="J530" s="446"/>
      <c r="K530" s="446"/>
      <c r="L530" s="446"/>
      <c r="M530" s="446"/>
      <c r="N530" s="446"/>
      <c r="O530" s="131"/>
      <c r="P530" s="131"/>
      <c r="Q530" s="446"/>
      <c r="R530" s="446"/>
      <c r="S530" s="446"/>
      <c r="T530" s="446"/>
    </row>
    <row r="531">
      <c r="A531" s="446"/>
      <c r="B531" s="446"/>
      <c r="C531" s="446"/>
      <c r="D531" s="446"/>
      <c r="E531" s="446"/>
      <c r="F531" s="446"/>
      <c r="G531" s="446"/>
      <c r="H531" s="446"/>
      <c r="I531" s="446"/>
      <c r="J531" s="446"/>
      <c r="K531" s="446"/>
      <c r="L531" s="446"/>
      <c r="M531" s="446"/>
      <c r="N531" s="446"/>
      <c r="O531" s="131"/>
      <c r="P531" s="131"/>
      <c r="Q531" s="446"/>
      <c r="R531" s="446"/>
      <c r="S531" s="446"/>
      <c r="T531" s="446"/>
    </row>
    <row r="532">
      <c r="A532" s="446"/>
      <c r="B532" s="446"/>
      <c r="C532" s="446"/>
      <c r="D532" s="446"/>
      <c r="E532" s="446"/>
      <c r="F532" s="446"/>
      <c r="G532" s="446"/>
      <c r="H532" s="446"/>
      <c r="I532" s="446"/>
      <c r="J532" s="446"/>
      <c r="K532" s="446"/>
      <c r="L532" s="446"/>
      <c r="M532" s="446"/>
      <c r="N532" s="446"/>
      <c r="O532" s="131"/>
      <c r="P532" s="131"/>
      <c r="Q532" s="446"/>
      <c r="R532" s="446"/>
      <c r="S532" s="446"/>
      <c r="T532" s="446"/>
    </row>
    <row r="533">
      <c r="A533" s="446"/>
      <c r="B533" s="446"/>
      <c r="C533" s="446"/>
      <c r="D533" s="446"/>
      <c r="E533" s="446"/>
      <c r="F533" s="446"/>
      <c r="G533" s="446"/>
      <c r="H533" s="446"/>
      <c r="I533" s="446"/>
      <c r="J533" s="446"/>
      <c r="K533" s="446"/>
      <c r="L533" s="446"/>
      <c r="M533" s="446"/>
      <c r="N533" s="446"/>
      <c r="O533" s="131"/>
      <c r="P533" s="131"/>
      <c r="Q533" s="446"/>
      <c r="R533" s="446"/>
      <c r="S533" s="446"/>
      <c r="T533" s="446"/>
    </row>
    <row r="534">
      <c r="A534" s="446"/>
      <c r="B534" s="446"/>
      <c r="C534" s="446"/>
      <c r="D534" s="446"/>
      <c r="E534" s="446"/>
      <c r="F534" s="446"/>
      <c r="G534" s="446"/>
      <c r="H534" s="446"/>
      <c r="I534" s="446"/>
      <c r="J534" s="446"/>
      <c r="K534" s="446"/>
      <c r="L534" s="446"/>
      <c r="M534" s="446"/>
      <c r="N534" s="446"/>
      <c r="O534" s="131"/>
      <c r="P534" s="131"/>
      <c r="Q534" s="446"/>
      <c r="R534" s="446"/>
      <c r="S534" s="446"/>
      <c r="T534" s="446"/>
    </row>
    <row r="535">
      <c r="A535" s="446"/>
      <c r="B535" s="446"/>
      <c r="C535" s="446"/>
      <c r="D535" s="446"/>
      <c r="E535" s="446"/>
      <c r="F535" s="446"/>
      <c r="G535" s="446"/>
      <c r="H535" s="446"/>
      <c r="I535" s="446"/>
      <c r="J535" s="446"/>
      <c r="K535" s="446"/>
      <c r="L535" s="446"/>
      <c r="M535" s="446"/>
      <c r="N535" s="446"/>
      <c r="O535" s="131"/>
      <c r="P535" s="131"/>
      <c r="Q535" s="446"/>
      <c r="R535" s="446"/>
      <c r="S535" s="446"/>
      <c r="T535" s="446"/>
    </row>
    <row r="536">
      <c r="A536" s="446"/>
      <c r="B536" s="446"/>
      <c r="C536" s="446"/>
      <c r="D536" s="446"/>
      <c r="E536" s="446"/>
      <c r="F536" s="446"/>
      <c r="G536" s="446"/>
      <c r="H536" s="446"/>
      <c r="I536" s="446"/>
      <c r="J536" s="446"/>
      <c r="K536" s="446"/>
      <c r="L536" s="446"/>
      <c r="M536" s="446"/>
      <c r="N536" s="446"/>
      <c r="O536" s="131"/>
      <c r="P536" s="131"/>
      <c r="Q536" s="446"/>
      <c r="R536" s="446"/>
      <c r="S536" s="446"/>
      <c r="T536" s="446"/>
    </row>
    <row r="537">
      <c r="A537" s="446"/>
      <c r="B537" s="446"/>
      <c r="C537" s="446"/>
      <c r="D537" s="446"/>
      <c r="E537" s="446"/>
      <c r="F537" s="446"/>
      <c r="G537" s="446"/>
      <c r="H537" s="446"/>
      <c r="I537" s="446"/>
      <c r="J537" s="446"/>
      <c r="K537" s="446"/>
      <c r="L537" s="446"/>
      <c r="M537" s="446"/>
      <c r="N537" s="446"/>
      <c r="O537" s="131"/>
      <c r="P537" s="131"/>
      <c r="Q537" s="446"/>
      <c r="R537" s="446"/>
      <c r="S537" s="446"/>
      <c r="T537" s="446"/>
    </row>
    <row r="538">
      <c r="A538" s="446"/>
      <c r="B538" s="446"/>
      <c r="C538" s="446"/>
      <c r="D538" s="446"/>
      <c r="E538" s="446"/>
      <c r="F538" s="446"/>
      <c r="G538" s="446"/>
      <c r="H538" s="446"/>
      <c r="I538" s="446"/>
      <c r="J538" s="446"/>
      <c r="K538" s="446"/>
      <c r="L538" s="446"/>
      <c r="M538" s="446"/>
      <c r="N538" s="446"/>
      <c r="O538" s="131"/>
      <c r="P538" s="131"/>
      <c r="Q538" s="446"/>
      <c r="R538" s="446"/>
      <c r="S538" s="446"/>
      <c r="T538" s="446"/>
    </row>
    <row r="539">
      <c r="A539" s="446"/>
      <c r="B539" s="446"/>
      <c r="C539" s="446"/>
      <c r="D539" s="446"/>
      <c r="E539" s="446"/>
      <c r="F539" s="446"/>
      <c r="G539" s="446"/>
      <c r="H539" s="446"/>
      <c r="I539" s="446"/>
      <c r="J539" s="446"/>
      <c r="K539" s="446"/>
      <c r="L539" s="446"/>
      <c r="M539" s="446"/>
      <c r="N539" s="446"/>
      <c r="O539" s="131"/>
      <c r="P539" s="131"/>
      <c r="Q539" s="446"/>
      <c r="R539" s="446"/>
      <c r="S539" s="446"/>
      <c r="T539" s="446"/>
    </row>
    <row r="540">
      <c r="A540" s="446"/>
      <c r="B540" s="446"/>
      <c r="C540" s="446"/>
      <c r="D540" s="446"/>
      <c r="E540" s="446"/>
      <c r="F540" s="446"/>
      <c r="G540" s="446"/>
      <c r="H540" s="446"/>
      <c r="I540" s="446"/>
      <c r="J540" s="446"/>
      <c r="K540" s="446"/>
      <c r="L540" s="446"/>
      <c r="M540" s="446"/>
      <c r="N540" s="446"/>
      <c r="O540" s="131"/>
      <c r="P540" s="131"/>
      <c r="Q540" s="446"/>
      <c r="R540" s="446"/>
      <c r="S540" s="446"/>
      <c r="T540" s="446"/>
    </row>
    <row r="541">
      <c r="A541" s="446"/>
      <c r="B541" s="446"/>
      <c r="C541" s="446"/>
      <c r="D541" s="446"/>
      <c r="E541" s="446"/>
      <c r="F541" s="446"/>
      <c r="G541" s="446"/>
      <c r="H541" s="446"/>
      <c r="I541" s="446"/>
      <c r="J541" s="446"/>
      <c r="K541" s="446"/>
      <c r="L541" s="446"/>
      <c r="M541" s="446"/>
      <c r="N541" s="446"/>
      <c r="O541" s="131"/>
      <c r="P541" s="131"/>
      <c r="Q541" s="446"/>
      <c r="R541" s="446"/>
      <c r="S541" s="446"/>
      <c r="T541" s="446"/>
    </row>
    <row r="542">
      <c r="A542" s="446"/>
      <c r="B542" s="446"/>
      <c r="C542" s="446"/>
      <c r="D542" s="446"/>
      <c r="E542" s="446"/>
      <c r="F542" s="446"/>
      <c r="G542" s="446"/>
      <c r="H542" s="446"/>
      <c r="I542" s="446"/>
      <c r="J542" s="446"/>
      <c r="K542" s="446"/>
      <c r="L542" s="446"/>
      <c r="M542" s="446"/>
      <c r="N542" s="446"/>
      <c r="O542" s="131"/>
      <c r="P542" s="131"/>
      <c r="Q542" s="446"/>
      <c r="R542" s="446"/>
      <c r="S542" s="446"/>
      <c r="T542" s="446"/>
    </row>
    <row r="543">
      <c r="A543" s="446"/>
      <c r="B543" s="446"/>
      <c r="C543" s="446"/>
      <c r="D543" s="446"/>
      <c r="E543" s="446"/>
      <c r="F543" s="446"/>
      <c r="G543" s="446"/>
      <c r="H543" s="446"/>
      <c r="I543" s="446"/>
      <c r="J543" s="446"/>
      <c r="K543" s="446"/>
      <c r="L543" s="446"/>
      <c r="M543" s="446"/>
      <c r="N543" s="446"/>
      <c r="O543" s="131"/>
      <c r="P543" s="131"/>
      <c r="Q543" s="446"/>
      <c r="R543" s="446"/>
      <c r="S543" s="446"/>
      <c r="T543" s="446"/>
    </row>
    <row r="544">
      <c r="A544" s="446"/>
      <c r="B544" s="446"/>
      <c r="C544" s="446"/>
      <c r="D544" s="446"/>
      <c r="E544" s="446"/>
      <c r="F544" s="446"/>
      <c r="G544" s="446"/>
      <c r="H544" s="446"/>
      <c r="I544" s="446"/>
      <c r="J544" s="446"/>
      <c r="K544" s="446"/>
      <c r="L544" s="446"/>
      <c r="M544" s="446"/>
      <c r="N544" s="446"/>
      <c r="O544" s="131"/>
      <c r="P544" s="131"/>
      <c r="Q544" s="446"/>
      <c r="R544" s="446"/>
      <c r="S544" s="446"/>
      <c r="T544" s="446"/>
    </row>
    <row r="545">
      <c r="A545" s="446"/>
      <c r="B545" s="446"/>
      <c r="C545" s="446"/>
      <c r="D545" s="446"/>
      <c r="E545" s="446"/>
      <c r="F545" s="446"/>
      <c r="G545" s="446"/>
      <c r="H545" s="446"/>
      <c r="I545" s="446"/>
      <c r="J545" s="446"/>
      <c r="K545" s="446"/>
      <c r="L545" s="446"/>
      <c r="M545" s="446"/>
      <c r="N545" s="446"/>
      <c r="O545" s="131"/>
      <c r="P545" s="131"/>
      <c r="Q545" s="446"/>
      <c r="R545" s="446"/>
      <c r="S545" s="446"/>
      <c r="T545" s="446"/>
    </row>
    <row r="546">
      <c r="A546" s="446"/>
      <c r="B546" s="446"/>
      <c r="C546" s="446"/>
      <c r="D546" s="446"/>
      <c r="E546" s="446"/>
      <c r="F546" s="446"/>
      <c r="G546" s="446"/>
      <c r="H546" s="446"/>
      <c r="I546" s="446"/>
      <c r="J546" s="446"/>
      <c r="K546" s="446"/>
      <c r="L546" s="446"/>
      <c r="M546" s="446"/>
      <c r="N546" s="446"/>
      <c r="O546" s="131"/>
      <c r="P546" s="131"/>
      <c r="Q546" s="446"/>
      <c r="R546" s="446"/>
      <c r="S546" s="446"/>
      <c r="T546" s="446"/>
    </row>
    <row r="547">
      <c r="A547" s="446"/>
      <c r="B547" s="446"/>
      <c r="C547" s="446"/>
      <c r="D547" s="446"/>
      <c r="E547" s="446"/>
      <c r="F547" s="446"/>
      <c r="G547" s="446"/>
      <c r="H547" s="446"/>
      <c r="I547" s="446"/>
      <c r="J547" s="446"/>
      <c r="K547" s="446"/>
      <c r="L547" s="446"/>
      <c r="M547" s="446"/>
      <c r="N547" s="446"/>
      <c r="O547" s="131"/>
      <c r="P547" s="131"/>
      <c r="Q547" s="446"/>
      <c r="R547" s="446"/>
      <c r="S547" s="446"/>
      <c r="T547" s="446"/>
    </row>
    <row r="548">
      <c r="A548" s="446"/>
      <c r="B548" s="446"/>
      <c r="C548" s="446"/>
      <c r="D548" s="446"/>
      <c r="E548" s="446"/>
      <c r="F548" s="446"/>
      <c r="G548" s="446"/>
      <c r="H548" s="446"/>
      <c r="I548" s="446"/>
      <c r="J548" s="446"/>
      <c r="K548" s="446"/>
      <c r="L548" s="446"/>
      <c r="M548" s="446"/>
      <c r="N548" s="446"/>
      <c r="O548" s="131"/>
      <c r="P548" s="131"/>
      <c r="Q548" s="446"/>
      <c r="R548" s="446"/>
      <c r="S548" s="446"/>
      <c r="T548" s="446"/>
    </row>
    <row r="549">
      <c r="A549" s="446"/>
      <c r="B549" s="446"/>
      <c r="C549" s="446"/>
      <c r="D549" s="446"/>
      <c r="E549" s="446"/>
      <c r="F549" s="446"/>
      <c r="G549" s="446"/>
      <c r="H549" s="446"/>
      <c r="I549" s="446"/>
      <c r="J549" s="446"/>
      <c r="K549" s="446"/>
      <c r="L549" s="446"/>
      <c r="M549" s="446"/>
      <c r="N549" s="446"/>
      <c r="O549" s="131"/>
      <c r="P549" s="131"/>
      <c r="Q549" s="446"/>
      <c r="R549" s="446"/>
      <c r="S549" s="446"/>
      <c r="T549" s="446"/>
    </row>
    <row r="550">
      <c r="A550" s="446"/>
      <c r="B550" s="446"/>
      <c r="C550" s="446"/>
      <c r="D550" s="446"/>
      <c r="E550" s="446"/>
      <c r="F550" s="446"/>
      <c r="G550" s="446"/>
      <c r="H550" s="446"/>
      <c r="I550" s="446"/>
      <c r="J550" s="446"/>
      <c r="K550" s="446"/>
      <c r="L550" s="446"/>
      <c r="M550" s="446"/>
      <c r="N550" s="446"/>
      <c r="O550" s="131"/>
      <c r="P550" s="131"/>
      <c r="Q550" s="446"/>
      <c r="R550" s="446"/>
      <c r="S550" s="446"/>
      <c r="T550" s="446"/>
    </row>
    <row r="551">
      <c r="A551" s="446"/>
      <c r="B551" s="446"/>
      <c r="C551" s="446"/>
      <c r="D551" s="446"/>
      <c r="E551" s="446"/>
      <c r="F551" s="446"/>
      <c r="G551" s="446"/>
      <c r="H551" s="446"/>
      <c r="I551" s="446"/>
      <c r="J551" s="446"/>
      <c r="K551" s="446"/>
      <c r="L551" s="446"/>
      <c r="M551" s="446"/>
      <c r="N551" s="446"/>
      <c r="O551" s="131"/>
      <c r="P551" s="131"/>
      <c r="Q551" s="446"/>
      <c r="R551" s="446"/>
      <c r="S551" s="446"/>
      <c r="T551" s="446"/>
    </row>
    <row r="552">
      <c r="A552" s="446"/>
      <c r="B552" s="446"/>
      <c r="C552" s="446"/>
      <c r="D552" s="446"/>
      <c r="E552" s="446"/>
      <c r="F552" s="446"/>
      <c r="G552" s="446"/>
      <c r="H552" s="446"/>
      <c r="I552" s="446"/>
      <c r="J552" s="446"/>
      <c r="K552" s="446"/>
      <c r="L552" s="446"/>
      <c r="M552" s="446"/>
      <c r="N552" s="446"/>
      <c r="O552" s="131"/>
      <c r="P552" s="131"/>
      <c r="Q552" s="446"/>
      <c r="R552" s="446"/>
      <c r="S552" s="446"/>
      <c r="T552" s="446"/>
    </row>
    <row r="553">
      <c r="A553" s="446"/>
      <c r="B553" s="446"/>
      <c r="C553" s="446"/>
      <c r="D553" s="446"/>
      <c r="E553" s="446"/>
      <c r="F553" s="446"/>
      <c r="G553" s="446"/>
      <c r="H553" s="446"/>
      <c r="I553" s="446"/>
      <c r="J553" s="446"/>
      <c r="K553" s="446"/>
      <c r="L553" s="446"/>
      <c r="M553" s="446"/>
      <c r="N553" s="446"/>
      <c r="O553" s="131"/>
      <c r="P553" s="131"/>
      <c r="Q553" s="446"/>
      <c r="R553" s="446"/>
      <c r="S553" s="446"/>
      <c r="T553" s="446"/>
    </row>
    <row r="554">
      <c r="A554" s="446"/>
      <c r="B554" s="446"/>
      <c r="C554" s="446"/>
      <c r="D554" s="446"/>
      <c r="E554" s="446"/>
      <c r="F554" s="446"/>
      <c r="G554" s="446"/>
      <c r="H554" s="446"/>
      <c r="I554" s="446"/>
      <c r="J554" s="446"/>
      <c r="K554" s="446"/>
      <c r="L554" s="446"/>
      <c r="M554" s="446"/>
      <c r="N554" s="446"/>
      <c r="O554" s="131"/>
      <c r="P554" s="131"/>
      <c r="Q554" s="446"/>
      <c r="R554" s="446"/>
      <c r="S554" s="446"/>
      <c r="T554" s="446"/>
    </row>
    <row r="555">
      <c r="A555" s="446"/>
      <c r="B555" s="446"/>
      <c r="C555" s="446"/>
      <c r="D555" s="446"/>
      <c r="E555" s="446"/>
      <c r="F555" s="446"/>
      <c r="G555" s="446"/>
      <c r="H555" s="446"/>
      <c r="I555" s="446"/>
      <c r="J555" s="446"/>
      <c r="K555" s="446"/>
      <c r="L555" s="446"/>
      <c r="M555" s="446"/>
      <c r="N555" s="446"/>
      <c r="O555" s="131"/>
      <c r="P555" s="131"/>
      <c r="Q555" s="446"/>
      <c r="R555" s="446"/>
      <c r="S555" s="446"/>
      <c r="T555" s="446"/>
    </row>
    <row r="556">
      <c r="A556" s="446"/>
      <c r="B556" s="446"/>
      <c r="C556" s="446"/>
      <c r="D556" s="446"/>
      <c r="E556" s="446"/>
      <c r="F556" s="446"/>
      <c r="G556" s="446"/>
      <c r="H556" s="446"/>
      <c r="I556" s="446"/>
      <c r="J556" s="446"/>
      <c r="K556" s="446"/>
      <c r="L556" s="446"/>
      <c r="M556" s="446"/>
      <c r="N556" s="446"/>
      <c r="O556" s="131"/>
      <c r="P556" s="131"/>
      <c r="Q556" s="446"/>
      <c r="R556" s="446"/>
      <c r="S556" s="446"/>
      <c r="T556" s="446"/>
    </row>
    <row r="557">
      <c r="A557" s="446"/>
      <c r="B557" s="446"/>
      <c r="C557" s="446"/>
      <c r="D557" s="446"/>
      <c r="E557" s="446"/>
      <c r="F557" s="446"/>
      <c r="G557" s="446"/>
      <c r="H557" s="446"/>
      <c r="I557" s="446"/>
      <c r="J557" s="446"/>
      <c r="K557" s="446"/>
      <c r="L557" s="446"/>
      <c r="M557" s="446"/>
      <c r="N557" s="446"/>
      <c r="O557" s="131"/>
      <c r="P557" s="131"/>
      <c r="Q557" s="446"/>
      <c r="R557" s="446"/>
      <c r="S557" s="446"/>
      <c r="T557" s="446"/>
    </row>
    <row r="558">
      <c r="A558" s="446"/>
      <c r="B558" s="446"/>
      <c r="C558" s="446"/>
      <c r="D558" s="446"/>
      <c r="E558" s="446"/>
      <c r="F558" s="446"/>
      <c r="G558" s="446"/>
      <c r="H558" s="446"/>
      <c r="I558" s="446"/>
      <c r="J558" s="446"/>
      <c r="K558" s="446"/>
      <c r="L558" s="446"/>
      <c r="M558" s="446"/>
      <c r="N558" s="446"/>
      <c r="O558" s="131"/>
      <c r="P558" s="131"/>
      <c r="Q558" s="446"/>
      <c r="R558" s="446"/>
      <c r="S558" s="446"/>
      <c r="T558" s="446"/>
    </row>
    <row r="559">
      <c r="A559" s="446"/>
      <c r="B559" s="446"/>
      <c r="C559" s="446"/>
      <c r="D559" s="446"/>
      <c r="E559" s="446"/>
      <c r="F559" s="446"/>
      <c r="G559" s="446"/>
      <c r="H559" s="446"/>
      <c r="I559" s="446"/>
      <c r="J559" s="446"/>
      <c r="K559" s="446"/>
      <c r="L559" s="446"/>
      <c r="M559" s="446"/>
      <c r="N559" s="446"/>
      <c r="O559" s="131"/>
      <c r="P559" s="131"/>
      <c r="Q559" s="446"/>
      <c r="R559" s="446"/>
      <c r="S559" s="446"/>
      <c r="T559" s="446"/>
    </row>
    <row r="560">
      <c r="A560" s="446"/>
      <c r="B560" s="446"/>
      <c r="C560" s="446"/>
      <c r="D560" s="446"/>
      <c r="E560" s="446"/>
      <c r="F560" s="446"/>
      <c r="G560" s="446"/>
      <c r="H560" s="446"/>
      <c r="I560" s="446"/>
      <c r="J560" s="446"/>
      <c r="K560" s="446"/>
      <c r="L560" s="446"/>
      <c r="M560" s="446"/>
      <c r="N560" s="446"/>
      <c r="O560" s="131"/>
      <c r="P560" s="131"/>
      <c r="Q560" s="446"/>
      <c r="R560" s="446"/>
      <c r="S560" s="446"/>
      <c r="T560" s="446"/>
    </row>
    <row r="561">
      <c r="A561" s="446"/>
      <c r="B561" s="446"/>
      <c r="C561" s="446"/>
      <c r="D561" s="446"/>
      <c r="E561" s="446"/>
      <c r="F561" s="446"/>
      <c r="G561" s="446"/>
      <c r="H561" s="446"/>
      <c r="I561" s="446"/>
      <c r="J561" s="446"/>
      <c r="K561" s="446"/>
      <c r="L561" s="446"/>
      <c r="M561" s="446"/>
      <c r="N561" s="446"/>
      <c r="O561" s="131"/>
      <c r="P561" s="131"/>
      <c r="Q561" s="446"/>
      <c r="R561" s="446"/>
      <c r="S561" s="446"/>
      <c r="T561" s="446"/>
    </row>
    <row r="562">
      <c r="A562" s="446"/>
      <c r="B562" s="446"/>
      <c r="C562" s="446"/>
      <c r="D562" s="446"/>
      <c r="E562" s="446"/>
      <c r="F562" s="446"/>
      <c r="G562" s="446"/>
      <c r="H562" s="446"/>
      <c r="I562" s="446"/>
      <c r="J562" s="446"/>
      <c r="K562" s="446"/>
      <c r="L562" s="446"/>
      <c r="M562" s="446"/>
      <c r="N562" s="446"/>
      <c r="O562" s="131"/>
      <c r="P562" s="131"/>
      <c r="Q562" s="446"/>
      <c r="R562" s="446"/>
      <c r="S562" s="446"/>
      <c r="T562" s="446"/>
    </row>
    <row r="563">
      <c r="A563" s="446"/>
      <c r="B563" s="446"/>
      <c r="C563" s="446"/>
      <c r="D563" s="446"/>
      <c r="E563" s="446"/>
      <c r="F563" s="446"/>
      <c r="G563" s="446"/>
      <c r="H563" s="446"/>
      <c r="I563" s="446"/>
      <c r="J563" s="446"/>
      <c r="K563" s="446"/>
      <c r="L563" s="446"/>
      <c r="M563" s="446"/>
      <c r="N563" s="446"/>
      <c r="O563" s="131"/>
      <c r="P563" s="131"/>
      <c r="Q563" s="446"/>
      <c r="R563" s="446"/>
      <c r="S563" s="446"/>
      <c r="T563" s="446"/>
    </row>
    <row r="564">
      <c r="A564" s="446"/>
      <c r="B564" s="446"/>
      <c r="C564" s="446"/>
      <c r="D564" s="446"/>
      <c r="E564" s="446"/>
      <c r="F564" s="446"/>
      <c r="G564" s="446"/>
      <c r="H564" s="446"/>
      <c r="I564" s="446"/>
      <c r="J564" s="446"/>
      <c r="K564" s="446"/>
      <c r="L564" s="446"/>
      <c r="M564" s="446"/>
      <c r="N564" s="446"/>
      <c r="O564" s="131"/>
      <c r="P564" s="131"/>
      <c r="Q564" s="446"/>
      <c r="R564" s="446"/>
      <c r="S564" s="446"/>
      <c r="T564" s="446"/>
    </row>
    <row r="565">
      <c r="A565" s="446"/>
      <c r="B565" s="446"/>
      <c r="C565" s="446"/>
      <c r="D565" s="446"/>
      <c r="E565" s="446"/>
      <c r="F565" s="446"/>
      <c r="G565" s="446"/>
      <c r="H565" s="446"/>
      <c r="I565" s="446"/>
      <c r="J565" s="446"/>
      <c r="K565" s="446"/>
      <c r="L565" s="446"/>
      <c r="M565" s="446"/>
      <c r="N565" s="446"/>
      <c r="O565" s="131"/>
      <c r="P565" s="131"/>
      <c r="Q565" s="446"/>
      <c r="R565" s="446"/>
      <c r="S565" s="446"/>
      <c r="T565" s="446"/>
    </row>
    <row r="566">
      <c r="A566" s="446"/>
      <c r="B566" s="446"/>
      <c r="C566" s="446"/>
      <c r="D566" s="446"/>
      <c r="E566" s="446"/>
      <c r="F566" s="446"/>
      <c r="G566" s="446"/>
      <c r="H566" s="446"/>
      <c r="I566" s="446"/>
      <c r="J566" s="446"/>
      <c r="K566" s="446"/>
      <c r="L566" s="446"/>
      <c r="M566" s="446"/>
      <c r="N566" s="446"/>
      <c r="O566" s="131"/>
      <c r="P566" s="131"/>
      <c r="Q566" s="446"/>
      <c r="R566" s="446"/>
      <c r="S566" s="446"/>
      <c r="T566" s="446"/>
    </row>
    <row r="567">
      <c r="A567" s="446"/>
      <c r="B567" s="446"/>
      <c r="C567" s="446"/>
      <c r="D567" s="446"/>
      <c r="E567" s="446"/>
      <c r="F567" s="446"/>
      <c r="G567" s="446"/>
      <c r="H567" s="446"/>
      <c r="I567" s="446"/>
      <c r="J567" s="446"/>
      <c r="K567" s="446"/>
      <c r="L567" s="446"/>
      <c r="M567" s="446"/>
      <c r="N567" s="446"/>
      <c r="O567" s="131"/>
      <c r="P567" s="131"/>
      <c r="Q567" s="446"/>
      <c r="R567" s="446"/>
      <c r="S567" s="446"/>
      <c r="T567" s="446"/>
    </row>
    <row r="568">
      <c r="A568" s="446"/>
      <c r="B568" s="446"/>
      <c r="C568" s="446"/>
      <c r="D568" s="446"/>
      <c r="E568" s="446"/>
      <c r="F568" s="446"/>
      <c r="G568" s="446"/>
      <c r="H568" s="446"/>
      <c r="I568" s="446"/>
      <c r="J568" s="446"/>
      <c r="K568" s="446"/>
      <c r="L568" s="446"/>
      <c r="M568" s="446"/>
      <c r="N568" s="446"/>
      <c r="O568" s="131"/>
      <c r="P568" s="131"/>
      <c r="Q568" s="446"/>
      <c r="R568" s="446"/>
      <c r="S568" s="446"/>
      <c r="T568" s="446"/>
    </row>
    <row r="569">
      <c r="A569" s="446"/>
      <c r="B569" s="446"/>
      <c r="C569" s="446"/>
      <c r="D569" s="446"/>
      <c r="E569" s="446"/>
      <c r="F569" s="446"/>
      <c r="G569" s="446"/>
      <c r="H569" s="446"/>
      <c r="I569" s="446"/>
      <c r="J569" s="446"/>
      <c r="K569" s="446"/>
      <c r="L569" s="446"/>
      <c r="M569" s="446"/>
      <c r="N569" s="446"/>
      <c r="O569" s="131"/>
      <c r="P569" s="131"/>
      <c r="Q569" s="446"/>
      <c r="R569" s="446"/>
      <c r="S569" s="446"/>
      <c r="T569" s="446"/>
    </row>
    <row r="570">
      <c r="A570" s="446"/>
      <c r="B570" s="446"/>
      <c r="C570" s="446"/>
      <c r="D570" s="446"/>
      <c r="E570" s="446"/>
      <c r="F570" s="446"/>
      <c r="G570" s="446"/>
      <c r="H570" s="446"/>
      <c r="I570" s="446"/>
      <c r="J570" s="446"/>
      <c r="K570" s="446"/>
      <c r="L570" s="446"/>
      <c r="M570" s="446"/>
      <c r="N570" s="446"/>
      <c r="O570" s="131"/>
      <c r="P570" s="131"/>
      <c r="Q570" s="446"/>
      <c r="R570" s="446"/>
      <c r="S570" s="446"/>
      <c r="T570" s="446"/>
    </row>
    <row r="571">
      <c r="A571" s="446"/>
      <c r="B571" s="446"/>
      <c r="C571" s="446"/>
      <c r="D571" s="446"/>
      <c r="E571" s="446"/>
      <c r="F571" s="446"/>
      <c r="G571" s="446"/>
      <c r="H571" s="446"/>
      <c r="I571" s="446"/>
      <c r="J571" s="446"/>
      <c r="K571" s="446"/>
      <c r="L571" s="446"/>
      <c r="M571" s="446"/>
      <c r="N571" s="446"/>
      <c r="O571" s="131"/>
      <c r="P571" s="131"/>
      <c r="Q571" s="446"/>
      <c r="R571" s="446"/>
      <c r="S571" s="446"/>
      <c r="T571" s="446"/>
    </row>
    <row r="572">
      <c r="A572" s="446"/>
      <c r="B572" s="446"/>
      <c r="C572" s="446"/>
      <c r="D572" s="446"/>
      <c r="E572" s="446"/>
      <c r="F572" s="446"/>
      <c r="G572" s="446"/>
      <c r="H572" s="446"/>
      <c r="I572" s="446"/>
      <c r="J572" s="446"/>
      <c r="K572" s="446"/>
      <c r="L572" s="446"/>
      <c r="M572" s="446"/>
      <c r="N572" s="446"/>
      <c r="O572" s="131"/>
      <c r="P572" s="131"/>
      <c r="Q572" s="446"/>
      <c r="R572" s="446"/>
      <c r="S572" s="446"/>
      <c r="T572" s="446"/>
    </row>
    <row r="573">
      <c r="A573" s="446"/>
      <c r="B573" s="446"/>
      <c r="C573" s="446"/>
      <c r="D573" s="446"/>
      <c r="E573" s="446"/>
      <c r="F573" s="446"/>
      <c r="G573" s="446"/>
      <c r="H573" s="446"/>
      <c r="I573" s="446"/>
      <c r="J573" s="446"/>
      <c r="K573" s="446"/>
      <c r="L573" s="446"/>
      <c r="M573" s="446"/>
      <c r="N573" s="446"/>
      <c r="O573" s="131"/>
      <c r="P573" s="131"/>
      <c r="Q573" s="446"/>
      <c r="R573" s="446"/>
      <c r="S573" s="446"/>
      <c r="T573" s="446"/>
    </row>
    <row r="574">
      <c r="A574" s="446"/>
      <c r="B574" s="446"/>
      <c r="C574" s="446"/>
      <c r="D574" s="446"/>
      <c r="E574" s="446"/>
      <c r="F574" s="446"/>
      <c r="G574" s="446"/>
      <c r="H574" s="446"/>
      <c r="I574" s="446"/>
      <c r="J574" s="446"/>
      <c r="K574" s="446"/>
      <c r="L574" s="446"/>
      <c r="M574" s="446"/>
      <c r="N574" s="446"/>
      <c r="O574" s="131"/>
      <c r="P574" s="131"/>
      <c r="Q574" s="446"/>
      <c r="R574" s="446"/>
      <c r="S574" s="446"/>
      <c r="T574" s="446"/>
    </row>
    <row r="575">
      <c r="A575" s="446"/>
      <c r="B575" s="446"/>
      <c r="C575" s="446"/>
      <c r="D575" s="446"/>
      <c r="E575" s="446"/>
      <c r="F575" s="446"/>
      <c r="G575" s="446"/>
      <c r="H575" s="446"/>
      <c r="I575" s="446"/>
      <c r="J575" s="446"/>
      <c r="K575" s="446"/>
      <c r="L575" s="446"/>
      <c r="M575" s="446"/>
      <c r="N575" s="446"/>
      <c r="O575" s="131"/>
      <c r="P575" s="131"/>
      <c r="Q575" s="446"/>
      <c r="R575" s="446"/>
      <c r="S575" s="446"/>
      <c r="T575" s="446"/>
    </row>
    <row r="576">
      <c r="A576" s="446"/>
      <c r="B576" s="446"/>
      <c r="C576" s="446"/>
      <c r="D576" s="446"/>
      <c r="E576" s="446"/>
      <c r="F576" s="446"/>
      <c r="G576" s="446"/>
      <c r="H576" s="446"/>
      <c r="I576" s="446"/>
      <c r="J576" s="446"/>
      <c r="K576" s="446"/>
      <c r="L576" s="446"/>
      <c r="M576" s="446"/>
      <c r="N576" s="446"/>
      <c r="O576" s="131"/>
      <c r="P576" s="131"/>
      <c r="Q576" s="446"/>
      <c r="R576" s="446"/>
      <c r="S576" s="446"/>
      <c r="T576" s="446"/>
    </row>
    <row r="577">
      <c r="A577" s="446"/>
      <c r="B577" s="446"/>
      <c r="C577" s="446"/>
      <c r="D577" s="446"/>
      <c r="E577" s="446"/>
      <c r="F577" s="446"/>
      <c r="G577" s="446"/>
      <c r="H577" s="446"/>
      <c r="I577" s="446"/>
      <c r="J577" s="446"/>
      <c r="K577" s="446"/>
      <c r="L577" s="446"/>
      <c r="M577" s="446"/>
      <c r="N577" s="446"/>
      <c r="O577" s="131"/>
      <c r="P577" s="131"/>
      <c r="Q577" s="446"/>
      <c r="R577" s="446"/>
      <c r="S577" s="446"/>
      <c r="T577" s="446"/>
    </row>
    <row r="578">
      <c r="A578" s="446"/>
      <c r="B578" s="446"/>
      <c r="C578" s="446"/>
      <c r="D578" s="446"/>
      <c r="E578" s="446"/>
      <c r="F578" s="446"/>
      <c r="G578" s="446"/>
      <c r="H578" s="446"/>
      <c r="I578" s="446"/>
      <c r="J578" s="446"/>
      <c r="K578" s="446"/>
      <c r="L578" s="446"/>
      <c r="M578" s="446"/>
      <c r="N578" s="446"/>
      <c r="O578" s="131"/>
      <c r="P578" s="131"/>
      <c r="Q578" s="446"/>
      <c r="R578" s="446"/>
      <c r="S578" s="446"/>
      <c r="T578" s="446"/>
    </row>
    <row r="579">
      <c r="A579" s="446"/>
      <c r="B579" s="446"/>
      <c r="C579" s="446"/>
      <c r="D579" s="446"/>
      <c r="E579" s="446"/>
      <c r="F579" s="446"/>
      <c r="G579" s="446"/>
      <c r="H579" s="446"/>
      <c r="I579" s="446"/>
      <c r="J579" s="446"/>
      <c r="K579" s="446"/>
      <c r="L579" s="446"/>
      <c r="M579" s="446"/>
      <c r="N579" s="446"/>
      <c r="O579" s="131"/>
      <c r="P579" s="131"/>
      <c r="Q579" s="446"/>
      <c r="R579" s="446"/>
      <c r="S579" s="446"/>
      <c r="T579" s="446"/>
    </row>
    <row r="580">
      <c r="A580" s="446"/>
      <c r="B580" s="446"/>
      <c r="C580" s="446"/>
      <c r="D580" s="446"/>
      <c r="E580" s="446"/>
      <c r="F580" s="446"/>
      <c r="G580" s="446"/>
      <c r="H580" s="446"/>
      <c r="I580" s="446"/>
      <c r="J580" s="446"/>
      <c r="K580" s="446"/>
      <c r="L580" s="446"/>
      <c r="M580" s="446"/>
      <c r="N580" s="446"/>
      <c r="O580" s="131"/>
      <c r="P580" s="131"/>
      <c r="Q580" s="446"/>
      <c r="R580" s="446"/>
      <c r="S580" s="446"/>
      <c r="T580" s="446"/>
    </row>
    <row r="581">
      <c r="A581" s="446"/>
      <c r="B581" s="446"/>
      <c r="C581" s="446"/>
      <c r="D581" s="446"/>
      <c r="E581" s="446"/>
      <c r="F581" s="446"/>
      <c r="G581" s="446"/>
      <c r="H581" s="446"/>
      <c r="I581" s="446"/>
      <c r="J581" s="446"/>
      <c r="K581" s="446"/>
      <c r="L581" s="446"/>
      <c r="M581" s="446"/>
      <c r="N581" s="446"/>
      <c r="O581" s="131"/>
      <c r="P581" s="131"/>
      <c r="Q581" s="446"/>
      <c r="R581" s="446"/>
      <c r="S581" s="446"/>
      <c r="T581" s="446"/>
    </row>
    <row r="582">
      <c r="A582" s="446"/>
      <c r="B582" s="446"/>
      <c r="C582" s="446"/>
      <c r="D582" s="446"/>
      <c r="E582" s="446"/>
      <c r="F582" s="446"/>
      <c r="G582" s="446"/>
      <c r="H582" s="446"/>
      <c r="I582" s="446"/>
      <c r="J582" s="446"/>
      <c r="K582" s="446"/>
      <c r="L582" s="446"/>
      <c r="M582" s="446"/>
      <c r="N582" s="446"/>
      <c r="O582" s="131"/>
      <c r="P582" s="131"/>
      <c r="Q582" s="446"/>
      <c r="R582" s="446"/>
      <c r="S582" s="446"/>
      <c r="T582" s="446"/>
    </row>
    <row r="583">
      <c r="A583" s="446"/>
      <c r="B583" s="446"/>
      <c r="C583" s="446"/>
      <c r="D583" s="446"/>
      <c r="E583" s="446"/>
      <c r="F583" s="446"/>
      <c r="G583" s="446"/>
      <c r="H583" s="446"/>
      <c r="I583" s="446"/>
      <c r="J583" s="446"/>
      <c r="K583" s="446"/>
      <c r="L583" s="446"/>
      <c r="M583" s="446"/>
      <c r="N583" s="446"/>
      <c r="O583" s="131"/>
      <c r="P583" s="131"/>
      <c r="Q583" s="446"/>
      <c r="R583" s="446"/>
      <c r="S583" s="446"/>
      <c r="T583" s="446"/>
    </row>
    <row r="584">
      <c r="A584" s="446"/>
      <c r="B584" s="446"/>
      <c r="C584" s="446"/>
      <c r="D584" s="446"/>
      <c r="E584" s="446"/>
      <c r="F584" s="446"/>
      <c r="G584" s="446"/>
      <c r="H584" s="446"/>
      <c r="I584" s="446"/>
      <c r="J584" s="446"/>
      <c r="K584" s="446"/>
      <c r="L584" s="446"/>
      <c r="M584" s="446"/>
      <c r="N584" s="446"/>
      <c r="O584" s="131"/>
      <c r="P584" s="131"/>
      <c r="Q584" s="446"/>
      <c r="R584" s="446"/>
      <c r="S584" s="446"/>
      <c r="T584" s="446"/>
    </row>
    <row r="585">
      <c r="A585" s="446"/>
      <c r="B585" s="446"/>
      <c r="C585" s="446"/>
      <c r="D585" s="446"/>
      <c r="E585" s="446"/>
      <c r="F585" s="446"/>
      <c r="G585" s="446"/>
      <c r="H585" s="446"/>
      <c r="I585" s="446"/>
      <c r="J585" s="446"/>
      <c r="K585" s="446"/>
      <c r="L585" s="446"/>
      <c r="M585" s="446"/>
      <c r="N585" s="446"/>
      <c r="O585" s="131"/>
      <c r="P585" s="131"/>
      <c r="Q585" s="446"/>
      <c r="R585" s="446"/>
      <c r="S585" s="446"/>
      <c r="T585" s="446"/>
    </row>
    <row r="586">
      <c r="A586" s="446"/>
      <c r="B586" s="446"/>
      <c r="C586" s="446"/>
      <c r="D586" s="446"/>
      <c r="E586" s="446"/>
      <c r="F586" s="446"/>
      <c r="G586" s="446"/>
      <c r="H586" s="446"/>
      <c r="I586" s="446"/>
      <c r="J586" s="446"/>
      <c r="K586" s="446"/>
      <c r="L586" s="446"/>
      <c r="M586" s="446"/>
      <c r="N586" s="446"/>
      <c r="O586" s="131"/>
      <c r="P586" s="131"/>
      <c r="Q586" s="446"/>
      <c r="R586" s="446"/>
      <c r="S586" s="446"/>
      <c r="T586" s="446"/>
    </row>
    <row r="587">
      <c r="A587" s="446"/>
      <c r="B587" s="446"/>
      <c r="C587" s="446"/>
      <c r="D587" s="446"/>
      <c r="E587" s="446"/>
      <c r="F587" s="446"/>
      <c r="G587" s="446"/>
      <c r="H587" s="446"/>
      <c r="I587" s="446"/>
      <c r="J587" s="446"/>
      <c r="K587" s="446"/>
      <c r="L587" s="446"/>
      <c r="M587" s="446"/>
      <c r="N587" s="446"/>
      <c r="O587" s="131"/>
      <c r="P587" s="131"/>
      <c r="Q587" s="446"/>
      <c r="R587" s="446"/>
      <c r="S587" s="446"/>
      <c r="T587" s="446"/>
    </row>
    <row r="588">
      <c r="A588" s="446"/>
      <c r="B588" s="446"/>
      <c r="C588" s="446"/>
      <c r="D588" s="446"/>
      <c r="E588" s="446"/>
      <c r="F588" s="446"/>
      <c r="G588" s="446"/>
      <c r="H588" s="446"/>
      <c r="I588" s="446"/>
      <c r="J588" s="446"/>
      <c r="K588" s="446"/>
      <c r="L588" s="446"/>
      <c r="M588" s="446"/>
      <c r="N588" s="446"/>
      <c r="O588" s="131"/>
      <c r="P588" s="131"/>
      <c r="Q588" s="446"/>
      <c r="R588" s="446"/>
      <c r="S588" s="446"/>
      <c r="T588" s="446"/>
    </row>
    <row r="589">
      <c r="A589" s="446"/>
      <c r="B589" s="446"/>
      <c r="C589" s="446"/>
      <c r="D589" s="446"/>
      <c r="E589" s="446"/>
      <c r="F589" s="446"/>
      <c r="G589" s="446"/>
      <c r="H589" s="446"/>
      <c r="I589" s="446"/>
      <c r="J589" s="446"/>
      <c r="K589" s="446"/>
      <c r="L589" s="446"/>
      <c r="M589" s="446"/>
      <c r="N589" s="446"/>
      <c r="O589" s="131"/>
      <c r="P589" s="131"/>
      <c r="Q589" s="446"/>
      <c r="R589" s="446"/>
      <c r="S589" s="446"/>
      <c r="T589" s="446"/>
    </row>
    <row r="590">
      <c r="A590" s="446"/>
      <c r="B590" s="446"/>
      <c r="C590" s="446"/>
      <c r="D590" s="446"/>
      <c r="E590" s="446"/>
      <c r="F590" s="446"/>
      <c r="G590" s="446"/>
      <c r="H590" s="446"/>
      <c r="I590" s="446"/>
      <c r="J590" s="446"/>
      <c r="K590" s="446"/>
      <c r="L590" s="446"/>
      <c r="M590" s="446"/>
      <c r="N590" s="446"/>
      <c r="O590" s="131"/>
      <c r="P590" s="131"/>
      <c r="Q590" s="446"/>
      <c r="R590" s="446"/>
      <c r="S590" s="446"/>
      <c r="T590" s="446"/>
    </row>
    <row r="591">
      <c r="A591" s="446"/>
      <c r="B591" s="446"/>
      <c r="C591" s="446"/>
      <c r="D591" s="446"/>
      <c r="E591" s="446"/>
      <c r="F591" s="446"/>
      <c r="G591" s="446"/>
      <c r="H591" s="446"/>
      <c r="I591" s="446"/>
      <c r="J591" s="446"/>
      <c r="K591" s="446"/>
      <c r="L591" s="446"/>
      <c r="M591" s="446"/>
      <c r="N591" s="446"/>
      <c r="O591" s="131"/>
      <c r="P591" s="131"/>
      <c r="Q591" s="446"/>
      <c r="R591" s="446"/>
      <c r="S591" s="446"/>
      <c r="T591" s="446"/>
    </row>
    <row r="592">
      <c r="A592" s="446"/>
      <c r="B592" s="446"/>
      <c r="C592" s="446"/>
      <c r="D592" s="446"/>
      <c r="E592" s="446"/>
      <c r="F592" s="446"/>
      <c r="G592" s="446"/>
      <c r="H592" s="446"/>
      <c r="I592" s="446"/>
      <c r="J592" s="446"/>
      <c r="K592" s="446"/>
      <c r="L592" s="446"/>
      <c r="M592" s="446"/>
      <c r="N592" s="446"/>
      <c r="O592" s="131"/>
      <c r="P592" s="131"/>
      <c r="Q592" s="446"/>
      <c r="R592" s="446"/>
      <c r="S592" s="446"/>
      <c r="T592" s="446"/>
    </row>
    <row r="593">
      <c r="A593" s="446"/>
      <c r="B593" s="446"/>
      <c r="C593" s="446"/>
      <c r="D593" s="446"/>
      <c r="E593" s="446"/>
      <c r="F593" s="446"/>
      <c r="G593" s="446"/>
      <c r="H593" s="446"/>
      <c r="I593" s="446"/>
      <c r="J593" s="446"/>
      <c r="K593" s="446"/>
      <c r="L593" s="446"/>
      <c r="M593" s="446"/>
      <c r="N593" s="446"/>
      <c r="O593" s="131"/>
      <c r="P593" s="131"/>
      <c r="Q593" s="446"/>
      <c r="R593" s="446"/>
      <c r="S593" s="446"/>
      <c r="T593" s="446"/>
    </row>
    <row r="594">
      <c r="A594" s="446"/>
      <c r="B594" s="446"/>
      <c r="C594" s="446"/>
      <c r="D594" s="446"/>
      <c r="E594" s="446"/>
      <c r="F594" s="446"/>
      <c r="G594" s="446"/>
      <c r="H594" s="446"/>
      <c r="I594" s="446"/>
      <c r="J594" s="446"/>
      <c r="K594" s="446"/>
      <c r="L594" s="446"/>
      <c r="M594" s="446"/>
      <c r="N594" s="446"/>
      <c r="O594" s="131"/>
      <c r="P594" s="131"/>
      <c r="Q594" s="446"/>
      <c r="R594" s="446"/>
      <c r="S594" s="446"/>
      <c r="T594" s="446"/>
    </row>
    <row r="595">
      <c r="A595" s="446"/>
      <c r="B595" s="446"/>
      <c r="C595" s="446"/>
      <c r="D595" s="446"/>
      <c r="E595" s="446"/>
      <c r="F595" s="446"/>
      <c r="G595" s="446"/>
      <c r="H595" s="446"/>
      <c r="I595" s="446"/>
      <c r="J595" s="446"/>
      <c r="K595" s="446"/>
      <c r="L595" s="446"/>
      <c r="M595" s="446"/>
      <c r="N595" s="446"/>
      <c r="O595" s="131"/>
      <c r="P595" s="131"/>
      <c r="Q595" s="446"/>
      <c r="R595" s="446"/>
      <c r="S595" s="446"/>
      <c r="T595" s="446"/>
    </row>
    <row r="596">
      <c r="A596" s="446"/>
      <c r="B596" s="446"/>
      <c r="C596" s="446"/>
      <c r="D596" s="446"/>
      <c r="E596" s="446"/>
      <c r="F596" s="446"/>
      <c r="G596" s="446"/>
      <c r="H596" s="446"/>
      <c r="I596" s="446"/>
      <c r="J596" s="446"/>
      <c r="K596" s="446"/>
      <c r="L596" s="446"/>
      <c r="M596" s="446"/>
      <c r="N596" s="446"/>
      <c r="O596" s="131"/>
      <c r="P596" s="131"/>
      <c r="Q596" s="446"/>
      <c r="R596" s="446"/>
      <c r="S596" s="446"/>
      <c r="T596" s="446"/>
    </row>
    <row r="597">
      <c r="A597" s="446"/>
      <c r="B597" s="446"/>
      <c r="C597" s="446"/>
      <c r="D597" s="446"/>
      <c r="E597" s="446"/>
      <c r="F597" s="446"/>
      <c r="G597" s="446"/>
      <c r="H597" s="446"/>
      <c r="I597" s="446"/>
      <c r="J597" s="446"/>
      <c r="K597" s="446"/>
      <c r="L597" s="446"/>
      <c r="M597" s="446"/>
      <c r="N597" s="446"/>
      <c r="O597" s="131"/>
      <c r="P597" s="131"/>
      <c r="Q597" s="446"/>
      <c r="R597" s="446"/>
      <c r="S597" s="446"/>
      <c r="T597" s="446"/>
    </row>
    <row r="598">
      <c r="A598" s="446"/>
      <c r="B598" s="446"/>
      <c r="C598" s="446"/>
      <c r="D598" s="446"/>
      <c r="E598" s="446"/>
      <c r="F598" s="446"/>
      <c r="G598" s="446"/>
      <c r="H598" s="446"/>
      <c r="I598" s="446"/>
      <c r="J598" s="446"/>
      <c r="K598" s="446"/>
      <c r="L598" s="446"/>
      <c r="M598" s="446"/>
      <c r="N598" s="446"/>
      <c r="O598" s="131"/>
      <c r="P598" s="131"/>
      <c r="Q598" s="446"/>
      <c r="R598" s="446"/>
      <c r="S598" s="446"/>
      <c r="T598" s="446"/>
    </row>
    <row r="599">
      <c r="A599" s="446"/>
      <c r="B599" s="446"/>
      <c r="C599" s="446"/>
      <c r="D599" s="446"/>
      <c r="E599" s="446"/>
      <c r="F599" s="446"/>
      <c r="G599" s="446"/>
      <c r="H599" s="446"/>
      <c r="I599" s="446"/>
      <c r="J599" s="446"/>
      <c r="K599" s="446"/>
      <c r="L599" s="446"/>
      <c r="M599" s="446"/>
      <c r="N599" s="446"/>
      <c r="O599" s="131"/>
      <c r="P599" s="131"/>
      <c r="Q599" s="446"/>
      <c r="R599" s="446"/>
      <c r="S599" s="446"/>
      <c r="T599" s="446"/>
    </row>
    <row r="600">
      <c r="A600" s="446"/>
      <c r="B600" s="446"/>
      <c r="C600" s="446"/>
      <c r="D600" s="446"/>
      <c r="E600" s="446"/>
      <c r="F600" s="446"/>
      <c r="G600" s="446"/>
      <c r="H600" s="446"/>
      <c r="I600" s="446"/>
      <c r="J600" s="446"/>
      <c r="K600" s="446"/>
      <c r="L600" s="446"/>
      <c r="M600" s="446"/>
      <c r="N600" s="446"/>
      <c r="O600" s="131"/>
      <c r="P600" s="131"/>
      <c r="Q600" s="446"/>
      <c r="R600" s="446"/>
      <c r="S600" s="446"/>
      <c r="T600" s="446"/>
    </row>
    <row r="601">
      <c r="A601" s="446"/>
      <c r="B601" s="446"/>
      <c r="C601" s="446"/>
      <c r="D601" s="446"/>
      <c r="E601" s="446"/>
      <c r="F601" s="446"/>
      <c r="G601" s="446"/>
      <c r="H601" s="446"/>
      <c r="I601" s="446"/>
      <c r="J601" s="446"/>
      <c r="K601" s="446"/>
      <c r="L601" s="446"/>
      <c r="M601" s="446"/>
      <c r="N601" s="446"/>
      <c r="O601" s="131"/>
      <c r="P601" s="131"/>
      <c r="Q601" s="446"/>
      <c r="R601" s="446"/>
      <c r="S601" s="446"/>
      <c r="T601" s="446"/>
    </row>
    <row r="602">
      <c r="A602" s="446"/>
      <c r="B602" s="446"/>
      <c r="C602" s="446"/>
      <c r="D602" s="446"/>
      <c r="E602" s="446"/>
      <c r="F602" s="446"/>
      <c r="G602" s="446"/>
      <c r="H602" s="446"/>
      <c r="I602" s="446"/>
      <c r="J602" s="446"/>
      <c r="K602" s="446"/>
      <c r="L602" s="446"/>
      <c r="M602" s="446"/>
      <c r="N602" s="446"/>
      <c r="O602" s="131"/>
      <c r="P602" s="131"/>
      <c r="Q602" s="446"/>
      <c r="R602" s="446"/>
      <c r="S602" s="446"/>
      <c r="T602" s="446"/>
    </row>
    <row r="603">
      <c r="A603" s="446"/>
      <c r="B603" s="446"/>
      <c r="C603" s="446"/>
      <c r="D603" s="446"/>
      <c r="E603" s="446"/>
      <c r="F603" s="446"/>
      <c r="G603" s="446"/>
      <c r="H603" s="446"/>
      <c r="I603" s="446"/>
      <c r="J603" s="446"/>
      <c r="K603" s="446"/>
      <c r="L603" s="446"/>
      <c r="M603" s="446"/>
      <c r="N603" s="446"/>
      <c r="O603" s="131"/>
      <c r="P603" s="131"/>
      <c r="Q603" s="446"/>
      <c r="R603" s="446"/>
      <c r="S603" s="446"/>
      <c r="T603" s="446"/>
    </row>
    <row r="604">
      <c r="A604" s="446"/>
      <c r="B604" s="446"/>
      <c r="C604" s="446"/>
      <c r="D604" s="446"/>
      <c r="E604" s="446"/>
      <c r="F604" s="446"/>
      <c r="G604" s="446"/>
      <c r="H604" s="446"/>
      <c r="I604" s="446"/>
      <c r="J604" s="446"/>
      <c r="K604" s="446"/>
      <c r="L604" s="446"/>
      <c r="M604" s="446"/>
      <c r="N604" s="446"/>
      <c r="O604" s="131"/>
      <c r="P604" s="131"/>
      <c r="Q604" s="446"/>
      <c r="R604" s="446"/>
      <c r="S604" s="446"/>
      <c r="T604" s="446"/>
    </row>
    <row r="605">
      <c r="A605" s="446"/>
      <c r="B605" s="446"/>
      <c r="C605" s="446"/>
      <c r="D605" s="446"/>
      <c r="E605" s="446"/>
      <c r="F605" s="446"/>
      <c r="G605" s="446"/>
      <c r="H605" s="446"/>
      <c r="I605" s="446"/>
      <c r="J605" s="446"/>
      <c r="K605" s="446"/>
      <c r="L605" s="446"/>
      <c r="M605" s="446"/>
      <c r="N605" s="446"/>
      <c r="O605" s="131"/>
      <c r="P605" s="131"/>
      <c r="Q605" s="446"/>
      <c r="R605" s="446"/>
      <c r="S605" s="446"/>
      <c r="T605" s="446"/>
    </row>
    <row r="606">
      <c r="A606" s="446"/>
      <c r="B606" s="446"/>
      <c r="C606" s="446"/>
      <c r="D606" s="446"/>
      <c r="E606" s="446"/>
      <c r="F606" s="446"/>
      <c r="G606" s="446"/>
      <c r="H606" s="446"/>
      <c r="I606" s="446"/>
      <c r="J606" s="446"/>
      <c r="K606" s="446"/>
      <c r="L606" s="446"/>
      <c r="M606" s="446"/>
      <c r="N606" s="446"/>
      <c r="O606" s="131"/>
      <c r="P606" s="131"/>
      <c r="Q606" s="446"/>
      <c r="R606" s="446"/>
      <c r="S606" s="446"/>
      <c r="T606" s="446"/>
    </row>
    <row r="607">
      <c r="A607" s="446"/>
      <c r="B607" s="446"/>
      <c r="C607" s="446"/>
      <c r="D607" s="446"/>
      <c r="E607" s="446"/>
      <c r="F607" s="446"/>
      <c r="G607" s="446"/>
      <c r="H607" s="446"/>
      <c r="I607" s="446"/>
      <c r="J607" s="446"/>
      <c r="K607" s="446"/>
      <c r="L607" s="446"/>
      <c r="M607" s="446"/>
      <c r="N607" s="446"/>
      <c r="O607" s="131"/>
      <c r="P607" s="131"/>
      <c r="Q607" s="446"/>
      <c r="R607" s="446"/>
      <c r="S607" s="446"/>
      <c r="T607" s="446"/>
    </row>
    <row r="608">
      <c r="A608" s="446"/>
      <c r="B608" s="446"/>
      <c r="C608" s="446"/>
      <c r="D608" s="446"/>
      <c r="E608" s="446"/>
      <c r="F608" s="446"/>
      <c r="G608" s="446"/>
      <c r="H608" s="446"/>
      <c r="I608" s="446"/>
      <c r="J608" s="446"/>
      <c r="K608" s="446"/>
      <c r="L608" s="446"/>
      <c r="M608" s="446"/>
      <c r="N608" s="446"/>
      <c r="O608" s="131"/>
      <c r="P608" s="131"/>
      <c r="Q608" s="446"/>
      <c r="R608" s="446"/>
      <c r="S608" s="446"/>
      <c r="T608" s="446"/>
    </row>
    <row r="609">
      <c r="A609" s="446"/>
      <c r="B609" s="446"/>
      <c r="C609" s="446"/>
      <c r="D609" s="446"/>
      <c r="E609" s="446"/>
      <c r="F609" s="446"/>
      <c r="G609" s="446"/>
      <c r="H609" s="446"/>
      <c r="I609" s="446"/>
      <c r="J609" s="446"/>
      <c r="K609" s="446"/>
      <c r="L609" s="446"/>
      <c r="M609" s="446"/>
      <c r="N609" s="446"/>
      <c r="O609" s="131"/>
      <c r="P609" s="131"/>
      <c r="Q609" s="446"/>
      <c r="R609" s="446"/>
      <c r="S609" s="446"/>
      <c r="T609" s="446"/>
    </row>
    <row r="610">
      <c r="A610" s="446"/>
      <c r="B610" s="446"/>
      <c r="C610" s="446"/>
      <c r="D610" s="446"/>
      <c r="E610" s="446"/>
      <c r="F610" s="446"/>
      <c r="G610" s="446"/>
      <c r="H610" s="446"/>
      <c r="I610" s="446"/>
      <c r="J610" s="446"/>
      <c r="K610" s="446"/>
      <c r="L610" s="446"/>
      <c r="M610" s="446"/>
      <c r="N610" s="446"/>
      <c r="O610" s="131"/>
      <c r="P610" s="131"/>
      <c r="Q610" s="446"/>
      <c r="R610" s="446"/>
      <c r="S610" s="446"/>
      <c r="T610" s="446"/>
    </row>
    <row r="611">
      <c r="A611" s="446"/>
      <c r="B611" s="446"/>
      <c r="C611" s="446"/>
      <c r="D611" s="446"/>
      <c r="E611" s="446"/>
      <c r="F611" s="446"/>
      <c r="G611" s="446"/>
      <c r="H611" s="446"/>
      <c r="I611" s="446"/>
      <c r="J611" s="446"/>
      <c r="K611" s="446"/>
      <c r="L611" s="446"/>
      <c r="M611" s="446"/>
      <c r="N611" s="446"/>
      <c r="O611" s="131"/>
      <c r="P611" s="131"/>
      <c r="Q611" s="446"/>
      <c r="R611" s="446"/>
      <c r="S611" s="446"/>
      <c r="T611" s="446"/>
    </row>
    <row r="612">
      <c r="A612" s="446"/>
      <c r="B612" s="446"/>
      <c r="C612" s="446"/>
      <c r="D612" s="446"/>
      <c r="E612" s="446"/>
      <c r="F612" s="446"/>
      <c r="G612" s="446"/>
      <c r="H612" s="446"/>
      <c r="I612" s="446"/>
      <c r="J612" s="446"/>
      <c r="K612" s="446"/>
      <c r="L612" s="446"/>
      <c r="M612" s="446"/>
      <c r="N612" s="446"/>
      <c r="O612" s="131"/>
      <c r="P612" s="131"/>
      <c r="Q612" s="446"/>
      <c r="R612" s="446"/>
      <c r="S612" s="446"/>
      <c r="T612" s="446"/>
    </row>
    <row r="613">
      <c r="A613" s="446"/>
      <c r="B613" s="446"/>
      <c r="C613" s="446"/>
      <c r="D613" s="446"/>
      <c r="E613" s="446"/>
      <c r="F613" s="446"/>
      <c r="G613" s="446"/>
      <c r="H613" s="446"/>
      <c r="I613" s="446"/>
      <c r="J613" s="446"/>
      <c r="K613" s="446"/>
      <c r="L613" s="446"/>
      <c r="M613" s="446"/>
      <c r="N613" s="446"/>
      <c r="O613" s="131"/>
      <c r="P613" s="131"/>
      <c r="Q613" s="446"/>
      <c r="R613" s="446"/>
      <c r="S613" s="446"/>
      <c r="T613" s="446"/>
    </row>
    <row r="614">
      <c r="A614" s="446"/>
      <c r="B614" s="446"/>
      <c r="C614" s="446"/>
      <c r="D614" s="446"/>
      <c r="E614" s="446"/>
      <c r="F614" s="446"/>
      <c r="G614" s="446"/>
      <c r="H614" s="446"/>
      <c r="I614" s="446"/>
      <c r="J614" s="446"/>
      <c r="K614" s="446"/>
      <c r="L614" s="446"/>
      <c r="M614" s="446"/>
      <c r="N614" s="446"/>
      <c r="O614" s="131"/>
      <c r="P614" s="131"/>
      <c r="Q614" s="446"/>
      <c r="R614" s="446"/>
      <c r="S614" s="446"/>
      <c r="T614" s="446"/>
    </row>
    <row r="615">
      <c r="A615" s="446"/>
      <c r="B615" s="446"/>
      <c r="C615" s="446"/>
      <c r="D615" s="446"/>
      <c r="E615" s="446"/>
      <c r="F615" s="446"/>
      <c r="G615" s="446"/>
      <c r="H615" s="446"/>
      <c r="I615" s="446"/>
      <c r="J615" s="446"/>
      <c r="K615" s="446"/>
      <c r="L615" s="446"/>
      <c r="M615" s="446"/>
      <c r="N615" s="446"/>
      <c r="O615" s="131"/>
      <c r="P615" s="131"/>
      <c r="Q615" s="446"/>
      <c r="R615" s="446"/>
      <c r="S615" s="446"/>
      <c r="T615" s="446"/>
    </row>
    <row r="616">
      <c r="A616" s="446"/>
      <c r="B616" s="446"/>
      <c r="C616" s="446"/>
      <c r="D616" s="446"/>
      <c r="E616" s="446"/>
      <c r="F616" s="446"/>
      <c r="G616" s="446"/>
      <c r="H616" s="446"/>
      <c r="I616" s="446"/>
      <c r="J616" s="446"/>
      <c r="K616" s="446"/>
      <c r="L616" s="446"/>
      <c r="M616" s="446"/>
      <c r="N616" s="446"/>
      <c r="O616" s="131"/>
      <c r="P616" s="131"/>
      <c r="Q616" s="446"/>
      <c r="R616" s="446"/>
      <c r="S616" s="446"/>
      <c r="T616" s="446"/>
    </row>
    <row r="617">
      <c r="A617" s="446"/>
      <c r="B617" s="446"/>
      <c r="C617" s="446"/>
      <c r="D617" s="446"/>
      <c r="E617" s="446"/>
      <c r="F617" s="446"/>
      <c r="G617" s="446"/>
      <c r="H617" s="446"/>
      <c r="I617" s="446"/>
      <c r="J617" s="446"/>
      <c r="K617" s="446"/>
      <c r="L617" s="446"/>
      <c r="M617" s="446"/>
      <c r="N617" s="446"/>
      <c r="O617" s="131"/>
      <c r="P617" s="131"/>
      <c r="Q617" s="446"/>
      <c r="R617" s="446"/>
      <c r="S617" s="446"/>
      <c r="T617" s="446"/>
    </row>
    <row r="618">
      <c r="A618" s="446"/>
      <c r="B618" s="446"/>
      <c r="C618" s="446"/>
      <c r="D618" s="446"/>
      <c r="E618" s="446"/>
      <c r="F618" s="446"/>
      <c r="G618" s="446"/>
      <c r="H618" s="446"/>
      <c r="I618" s="446"/>
      <c r="J618" s="446"/>
      <c r="K618" s="446"/>
      <c r="L618" s="446"/>
      <c r="M618" s="446"/>
      <c r="N618" s="446"/>
      <c r="O618" s="131"/>
      <c r="P618" s="131"/>
      <c r="Q618" s="446"/>
      <c r="R618" s="446"/>
      <c r="S618" s="446"/>
      <c r="T618" s="446"/>
    </row>
    <row r="619">
      <c r="A619" s="446"/>
      <c r="B619" s="446"/>
      <c r="C619" s="446"/>
      <c r="D619" s="446"/>
      <c r="E619" s="446"/>
      <c r="F619" s="446"/>
      <c r="G619" s="446"/>
      <c r="H619" s="446"/>
      <c r="I619" s="446"/>
      <c r="J619" s="446"/>
      <c r="K619" s="446"/>
      <c r="L619" s="446"/>
      <c r="M619" s="446"/>
      <c r="N619" s="446"/>
      <c r="O619" s="131"/>
      <c r="P619" s="131"/>
      <c r="Q619" s="446"/>
      <c r="R619" s="446"/>
      <c r="S619" s="446"/>
      <c r="T619" s="446"/>
    </row>
    <row r="620">
      <c r="A620" s="446"/>
      <c r="B620" s="446"/>
      <c r="C620" s="446"/>
      <c r="D620" s="446"/>
      <c r="E620" s="446"/>
      <c r="F620" s="446"/>
      <c r="G620" s="446"/>
      <c r="H620" s="446"/>
      <c r="I620" s="446"/>
      <c r="J620" s="446"/>
      <c r="K620" s="446"/>
      <c r="L620" s="446"/>
      <c r="M620" s="446"/>
      <c r="N620" s="446"/>
      <c r="O620" s="131"/>
      <c r="P620" s="131"/>
      <c r="Q620" s="446"/>
      <c r="R620" s="446"/>
      <c r="S620" s="446"/>
      <c r="T620" s="446"/>
    </row>
    <row r="621">
      <c r="A621" s="446"/>
      <c r="B621" s="446"/>
      <c r="C621" s="446"/>
      <c r="D621" s="446"/>
      <c r="E621" s="446"/>
      <c r="F621" s="446"/>
      <c r="G621" s="446"/>
      <c r="H621" s="446"/>
      <c r="I621" s="446"/>
      <c r="J621" s="446"/>
      <c r="K621" s="446"/>
      <c r="L621" s="446"/>
      <c r="M621" s="446"/>
      <c r="N621" s="446"/>
      <c r="O621" s="131"/>
      <c r="P621" s="131"/>
      <c r="Q621" s="446"/>
      <c r="R621" s="446"/>
      <c r="S621" s="446"/>
      <c r="T621" s="446"/>
    </row>
    <row r="622">
      <c r="A622" s="446"/>
      <c r="B622" s="446"/>
      <c r="C622" s="446"/>
      <c r="D622" s="446"/>
      <c r="E622" s="446"/>
      <c r="F622" s="446"/>
      <c r="G622" s="446"/>
      <c r="H622" s="446"/>
      <c r="I622" s="446"/>
      <c r="J622" s="446"/>
      <c r="K622" s="446"/>
      <c r="L622" s="446"/>
      <c r="M622" s="446"/>
      <c r="N622" s="446"/>
      <c r="O622" s="131"/>
      <c r="P622" s="131"/>
      <c r="Q622" s="446"/>
      <c r="R622" s="446"/>
      <c r="S622" s="446"/>
      <c r="T622" s="446"/>
    </row>
    <row r="623">
      <c r="A623" s="446"/>
      <c r="B623" s="446"/>
      <c r="C623" s="446"/>
      <c r="D623" s="446"/>
      <c r="E623" s="446"/>
      <c r="F623" s="446"/>
      <c r="G623" s="446"/>
      <c r="H623" s="446"/>
      <c r="I623" s="446"/>
      <c r="J623" s="446"/>
      <c r="K623" s="446"/>
      <c r="L623" s="446"/>
      <c r="M623" s="446"/>
      <c r="N623" s="446"/>
      <c r="O623" s="131"/>
      <c r="P623" s="131"/>
      <c r="Q623" s="446"/>
      <c r="R623" s="446"/>
      <c r="S623" s="446"/>
      <c r="T623" s="446"/>
    </row>
    <row r="624">
      <c r="A624" s="446"/>
      <c r="B624" s="446"/>
      <c r="C624" s="446"/>
      <c r="D624" s="446"/>
      <c r="E624" s="446"/>
      <c r="F624" s="446"/>
      <c r="G624" s="446"/>
      <c r="H624" s="446"/>
      <c r="I624" s="446"/>
      <c r="J624" s="446"/>
      <c r="K624" s="446"/>
      <c r="L624" s="446"/>
      <c r="M624" s="446"/>
      <c r="N624" s="446"/>
      <c r="O624" s="131"/>
      <c r="P624" s="131"/>
      <c r="Q624" s="446"/>
      <c r="R624" s="446"/>
      <c r="S624" s="446"/>
      <c r="T624" s="446"/>
    </row>
    <row r="625">
      <c r="A625" s="446"/>
      <c r="B625" s="446"/>
      <c r="C625" s="446"/>
      <c r="D625" s="446"/>
      <c r="E625" s="446"/>
      <c r="F625" s="446"/>
      <c r="G625" s="446"/>
      <c r="H625" s="446"/>
      <c r="I625" s="446"/>
      <c r="J625" s="446"/>
      <c r="K625" s="446"/>
      <c r="L625" s="446"/>
      <c r="M625" s="446"/>
      <c r="N625" s="446"/>
      <c r="O625" s="131"/>
      <c r="P625" s="131"/>
      <c r="Q625" s="446"/>
      <c r="R625" s="446"/>
      <c r="S625" s="446"/>
      <c r="T625" s="446"/>
    </row>
    <row r="626">
      <c r="A626" s="446"/>
      <c r="B626" s="446"/>
      <c r="C626" s="446"/>
      <c r="D626" s="446"/>
      <c r="E626" s="446"/>
      <c r="F626" s="446"/>
      <c r="G626" s="446"/>
      <c r="H626" s="446"/>
      <c r="I626" s="446"/>
      <c r="J626" s="446"/>
      <c r="K626" s="446"/>
      <c r="L626" s="446"/>
      <c r="M626" s="446"/>
      <c r="N626" s="446"/>
      <c r="O626" s="131"/>
      <c r="P626" s="131"/>
      <c r="Q626" s="446"/>
      <c r="R626" s="446"/>
      <c r="S626" s="446"/>
      <c r="T626" s="446"/>
    </row>
    <row r="627">
      <c r="A627" s="446"/>
      <c r="B627" s="446"/>
      <c r="C627" s="446"/>
      <c r="D627" s="446"/>
      <c r="E627" s="446"/>
      <c r="F627" s="446"/>
      <c r="G627" s="446"/>
      <c r="H627" s="446"/>
      <c r="I627" s="446"/>
      <c r="J627" s="446"/>
      <c r="K627" s="446"/>
      <c r="L627" s="446"/>
      <c r="M627" s="446"/>
      <c r="N627" s="446"/>
      <c r="O627" s="131"/>
      <c r="P627" s="131"/>
      <c r="Q627" s="446"/>
      <c r="R627" s="446"/>
      <c r="S627" s="446"/>
      <c r="T627" s="446"/>
    </row>
    <row r="628">
      <c r="A628" s="446"/>
      <c r="B628" s="446"/>
      <c r="C628" s="446"/>
      <c r="D628" s="446"/>
      <c r="E628" s="446"/>
      <c r="F628" s="446"/>
      <c r="G628" s="446"/>
      <c r="H628" s="446"/>
      <c r="I628" s="446"/>
      <c r="J628" s="446"/>
      <c r="K628" s="446"/>
      <c r="L628" s="446"/>
      <c r="M628" s="446"/>
      <c r="N628" s="446"/>
      <c r="O628" s="131"/>
      <c r="P628" s="131"/>
      <c r="Q628" s="446"/>
      <c r="R628" s="446"/>
      <c r="S628" s="446"/>
      <c r="T628" s="446"/>
    </row>
    <row r="629">
      <c r="A629" s="446"/>
      <c r="B629" s="446"/>
      <c r="C629" s="446"/>
      <c r="D629" s="446"/>
      <c r="E629" s="446"/>
      <c r="F629" s="446"/>
      <c r="G629" s="446"/>
      <c r="H629" s="446"/>
      <c r="I629" s="446"/>
      <c r="J629" s="446"/>
      <c r="K629" s="446"/>
      <c r="L629" s="446"/>
      <c r="M629" s="446"/>
      <c r="N629" s="446"/>
      <c r="O629" s="131"/>
      <c r="P629" s="131"/>
      <c r="Q629" s="446"/>
      <c r="R629" s="446"/>
      <c r="S629" s="446"/>
      <c r="T629" s="446"/>
    </row>
    <row r="630">
      <c r="A630" s="446"/>
      <c r="B630" s="446"/>
      <c r="C630" s="446"/>
      <c r="D630" s="446"/>
      <c r="E630" s="446"/>
      <c r="F630" s="446"/>
      <c r="G630" s="446"/>
      <c r="H630" s="446"/>
      <c r="I630" s="446"/>
      <c r="J630" s="446"/>
      <c r="K630" s="446"/>
      <c r="L630" s="446"/>
      <c r="M630" s="446"/>
      <c r="N630" s="446"/>
      <c r="O630" s="131"/>
      <c r="P630" s="131"/>
      <c r="Q630" s="446"/>
      <c r="R630" s="446"/>
      <c r="S630" s="446"/>
      <c r="T630" s="446"/>
    </row>
    <row r="631">
      <c r="A631" s="446"/>
      <c r="B631" s="446"/>
      <c r="C631" s="446"/>
      <c r="D631" s="446"/>
      <c r="E631" s="446"/>
      <c r="F631" s="446"/>
      <c r="G631" s="446"/>
      <c r="H631" s="446"/>
      <c r="I631" s="446"/>
      <c r="J631" s="446"/>
      <c r="K631" s="446"/>
      <c r="L631" s="446"/>
      <c r="M631" s="446"/>
      <c r="N631" s="446"/>
      <c r="O631" s="131"/>
      <c r="P631" s="131"/>
      <c r="Q631" s="446"/>
      <c r="R631" s="446"/>
      <c r="S631" s="446"/>
      <c r="T631" s="446"/>
    </row>
    <row r="632">
      <c r="A632" s="446"/>
      <c r="B632" s="446"/>
      <c r="C632" s="446"/>
      <c r="D632" s="446"/>
      <c r="E632" s="446"/>
      <c r="F632" s="446"/>
      <c r="G632" s="446"/>
      <c r="H632" s="446"/>
      <c r="I632" s="446"/>
      <c r="J632" s="446"/>
      <c r="K632" s="446"/>
      <c r="L632" s="446"/>
      <c r="M632" s="446"/>
      <c r="N632" s="446"/>
      <c r="O632" s="131"/>
      <c r="P632" s="131"/>
      <c r="Q632" s="446"/>
      <c r="R632" s="446"/>
      <c r="S632" s="446"/>
      <c r="T632" s="446"/>
    </row>
    <row r="633">
      <c r="A633" s="446"/>
      <c r="B633" s="446"/>
      <c r="C633" s="446"/>
      <c r="D633" s="446"/>
      <c r="E633" s="446"/>
      <c r="F633" s="446"/>
      <c r="G633" s="446"/>
      <c r="H633" s="446"/>
      <c r="I633" s="446"/>
      <c r="J633" s="446"/>
      <c r="K633" s="446"/>
      <c r="L633" s="446"/>
      <c r="M633" s="446"/>
      <c r="N633" s="446"/>
      <c r="O633" s="131"/>
      <c r="P633" s="131"/>
      <c r="Q633" s="446"/>
      <c r="R633" s="446"/>
      <c r="S633" s="446"/>
      <c r="T633" s="446"/>
    </row>
    <row r="634">
      <c r="A634" s="446"/>
      <c r="B634" s="446"/>
      <c r="C634" s="446"/>
      <c r="D634" s="446"/>
      <c r="E634" s="446"/>
      <c r="F634" s="446"/>
      <c r="G634" s="446"/>
      <c r="H634" s="446"/>
      <c r="I634" s="446"/>
      <c r="J634" s="446"/>
      <c r="K634" s="446"/>
      <c r="L634" s="446"/>
      <c r="M634" s="446"/>
      <c r="N634" s="446"/>
      <c r="O634" s="131"/>
      <c r="P634" s="131"/>
      <c r="Q634" s="446"/>
      <c r="R634" s="446"/>
      <c r="S634" s="446"/>
      <c r="T634" s="446"/>
    </row>
    <row r="635">
      <c r="A635" s="446"/>
      <c r="B635" s="446"/>
      <c r="C635" s="446"/>
      <c r="D635" s="446"/>
      <c r="E635" s="446"/>
      <c r="F635" s="446"/>
      <c r="G635" s="446"/>
      <c r="H635" s="446"/>
      <c r="I635" s="446"/>
      <c r="J635" s="446"/>
      <c r="K635" s="446"/>
      <c r="L635" s="446"/>
      <c r="M635" s="446"/>
      <c r="N635" s="446"/>
      <c r="O635" s="131"/>
      <c r="P635" s="131"/>
      <c r="Q635" s="446"/>
      <c r="R635" s="446"/>
      <c r="S635" s="446"/>
      <c r="T635" s="446"/>
    </row>
    <row r="636">
      <c r="A636" s="446"/>
      <c r="B636" s="446"/>
      <c r="C636" s="446"/>
      <c r="D636" s="446"/>
      <c r="E636" s="446"/>
      <c r="F636" s="446"/>
      <c r="G636" s="446"/>
      <c r="H636" s="446"/>
      <c r="I636" s="446"/>
      <c r="J636" s="446"/>
      <c r="K636" s="446"/>
      <c r="L636" s="446"/>
      <c r="M636" s="446"/>
      <c r="N636" s="446"/>
      <c r="O636" s="131"/>
      <c r="P636" s="131"/>
      <c r="Q636" s="446"/>
      <c r="R636" s="446"/>
      <c r="S636" s="446"/>
      <c r="T636" s="446"/>
    </row>
    <row r="637">
      <c r="A637" s="446"/>
      <c r="B637" s="446"/>
      <c r="C637" s="446"/>
      <c r="D637" s="446"/>
      <c r="E637" s="446"/>
      <c r="F637" s="446"/>
      <c r="G637" s="446"/>
      <c r="H637" s="446"/>
      <c r="I637" s="446"/>
      <c r="J637" s="446"/>
      <c r="K637" s="446"/>
      <c r="L637" s="446"/>
      <c r="M637" s="446"/>
      <c r="N637" s="446"/>
      <c r="O637" s="131"/>
      <c r="P637" s="131"/>
      <c r="Q637" s="446"/>
      <c r="R637" s="446"/>
      <c r="S637" s="446"/>
      <c r="T637" s="446"/>
    </row>
    <row r="638">
      <c r="A638" s="446"/>
      <c r="B638" s="446"/>
      <c r="C638" s="446"/>
      <c r="D638" s="446"/>
      <c r="E638" s="446"/>
      <c r="F638" s="446"/>
      <c r="G638" s="446"/>
      <c r="H638" s="446"/>
      <c r="I638" s="446"/>
      <c r="J638" s="446"/>
      <c r="K638" s="446"/>
      <c r="L638" s="446"/>
      <c r="M638" s="446"/>
      <c r="N638" s="446"/>
      <c r="O638" s="131"/>
      <c r="P638" s="131"/>
      <c r="Q638" s="446"/>
      <c r="R638" s="446"/>
      <c r="S638" s="446"/>
      <c r="T638" s="446"/>
    </row>
    <row r="639">
      <c r="A639" s="446"/>
      <c r="B639" s="446"/>
      <c r="C639" s="446"/>
      <c r="D639" s="446"/>
      <c r="E639" s="446"/>
      <c r="F639" s="446"/>
      <c r="G639" s="446"/>
      <c r="H639" s="446"/>
      <c r="I639" s="446"/>
      <c r="J639" s="446"/>
      <c r="K639" s="446"/>
      <c r="L639" s="446"/>
      <c r="M639" s="446"/>
      <c r="N639" s="446"/>
      <c r="O639" s="131"/>
      <c r="P639" s="131"/>
      <c r="Q639" s="446"/>
      <c r="R639" s="446"/>
      <c r="S639" s="446"/>
      <c r="T639" s="446"/>
    </row>
    <row r="640">
      <c r="A640" s="446"/>
      <c r="B640" s="446"/>
      <c r="C640" s="446"/>
      <c r="D640" s="446"/>
      <c r="E640" s="446"/>
      <c r="F640" s="446"/>
      <c r="G640" s="446"/>
      <c r="H640" s="446"/>
      <c r="I640" s="446"/>
      <c r="J640" s="446"/>
      <c r="K640" s="446"/>
      <c r="L640" s="446"/>
      <c r="M640" s="446"/>
      <c r="N640" s="446"/>
      <c r="O640" s="131"/>
      <c r="P640" s="131"/>
      <c r="Q640" s="446"/>
      <c r="R640" s="446"/>
      <c r="S640" s="446"/>
      <c r="T640" s="446"/>
    </row>
    <row r="641">
      <c r="A641" s="446"/>
      <c r="B641" s="446"/>
      <c r="C641" s="446"/>
      <c r="D641" s="446"/>
      <c r="E641" s="446"/>
      <c r="F641" s="446"/>
      <c r="G641" s="446"/>
      <c r="H641" s="446"/>
      <c r="I641" s="446"/>
      <c r="J641" s="446"/>
      <c r="K641" s="446"/>
      <c r="L641" s="446"/>
      <c r="M641" s="446"/>
      <c r="N641" s="446"/>
      <c r="O641" s="131"/>
      <c r="P641" s="131"/>
      <c r="Q641" s="446"/>
      <c r="R641" s="446"/>
      <c r="S641" s="446"/>
      <c r="T641" s="446"/>
    </row>
    <row r="642">
      <c r="A642" s="446"/>
      <c r="B642" s="446"/>
      <c r="C642" s="446"/>
      <c r="D642" s="446"/>
      <c r="E642" s="446"/>
      <c r="F642" s="446"/>
      <c r="G642" s="446"/>
      <c r="H642" s="446"/>
      <c r="I642" s="446"/>
      <c r="J642" s="446"/>
      <c r="K642" s="446"/>
      <c r="L642" s="446"/>
      <c r="M642" s="446"/>
      <c r="N642" s="446"/>
      <c r="O642" s="131"/>
      <c r="P642" s="131"/>
      <c r="Q642" s="446"/>
      <c r="R642" s="446"/>
      <c r="S642" s="446"/>
      <c r="T642" s="446"/>
    </row>
    <row r="643">
      <c r="A643" s="446"/>
      <c r="B643" s="446"/>
      <c r="C643" s="446"/>
      <c r="D643" s="446"/>
      <c r="E643" s="446"/>
      <c r="F643" s="446"/>
      <c r="G643" s="446"/>
      <c r="H643" s="446"/>
      <c r="I643" s="446"/>
      <c r="J643" s="446"/>
      <c r="K643" s="446"/>
      <c r="L643" s="446"/>
      <c r="M643" s="446"/>
      <c r="N643" s="446"/>
      <c r="O643" s="131"/>
      <c r="P643" s="131"/>
      <c r="Q643" s="446"/>
      <c r="R643" s="446"/>
      <c r="S643" s="446"/>
      <c r="T643" s="446"/>
    </row>
    <row r="644">
      <c r="A644" s="446"/>
      <c r="B644" s="446"/>
      <c r="C644" s="446"/>
      <c r="D644" s="446"/>
      <c r="E644" s="446"/>
      <c r="F644" s="446"/>
      <c r="G644" s="446"/>
      <c r="H644" s="446"/>
      <c r="I644" s="446"/>
      <c r="J644" s="446"/>
      <c r="K644" s="446"/>
      <c r="L644" s="446"/>
      <c r="M644" s="446"/>
      <c r="N644" s="446"/>
      <c r="O644" s="131"/>
      <c r="P644" s="131"/>
      <c r="Q644" s="446"/>
      <c r="R644" s="446"/>
      <c r="S644" s="446"/>
      <c r="T644" s="446"/>
    </row>
    <row r="645">
      <c r="A645" s="446"/>
      <c r="B645" s="446"/>
      <c r="C645" s="446"/>
      <c r="D645" s="446"/>
      <c r="E645" s="446"/>
      <c r="F645" s="446"/>
      <c r="G645" s="446"/>
      <c r="H645" s="446"/>
      <c r="I645" s="446"/>
      <c r="J645" s="446"/>
      <c r="K645" s="446"/>
      <c r="L645" s="446"/>
      <c r="M645" s="446"/>
      <c r="N645" s="446"/>
      <c r="O645" s="131"/>
      <c r="P645" s="131"/>
      <c r="Q645" s="446"/>
      <c r="R645" s="446"/>
      <c r="S645" s="446"/>
      <c r="T645" s="446"/>
    </row>
    <row r="646">
      <c r="A646" s="446"/>
      <c r="B646" s="446"/>
      <c r="C646" s="446"/>
      <c r="D646" s="446"/>
      <c r="E646" s="446"/>
      <c r="F646" s="446"/>
      <c r="G646" s="446"/>
      <c r="H646" s="446"/>
      <c r="I646" s="446"/>
      <c r="J646" s="446"/>
      <c r="K646" s="446"/>
      <c r="L646" s="446"/>
      <c r="M646" s="446"/>
      <c r="N646" s="446"/>
      <c r="O646" s="131"/>
      <c r="P646" s="131"/>
      <c r="Q646" s="446"/>
      <c r="R646" s="446"/>
      <c r="S646" s="446"/>
      <c r="T646" s="446"/>
    </row>
    <row r="647">
      <c r="A647" s="446"/>
      <c r="B647" s="446"/>
      <c r="C647" s="446"/>
      <c r="D647" s="446"/>
      <c r="E647" s="446"/>
      <c r="F647" s="446"/>
      <c r="G647" s="446"/>
      <c r="H647" s="446"/>
      <c r="I647" s="446"/>
      <c r="J647" s="446"/>
      <c r="K647" s="446"/>
      <c r="L647" s="446"/>
      <c r="M647" s="446"/>
      <c r="N647" s="446"/>
      <c r="O647" s="131"/>
      <c r="P647" s="131"/>
      <c r="Q647" s="446"/>
      <c r="R647" s="446"/>
      <c r="S647" s="446"/>
      <c r="T647" s="446"/>
    </row>
    <row r="648">
      <c r="A648" s="446"/>
      <c r="B648" s="446"/>
      <c r="C648" s="446"/>
      <c r="D648" s="446"/>
      <c r="E648" s="446"/>
      <c r="F648" s="446"/>
      <c r="G648" s="446"/>
      <c r="H648" s="446"/>
      <c r="I648" s="446"/>
      <c r="J648" s="446"/>
      <c r="K648" s="446"/>
      <c r="L648" s="446"/>
      <c r="M648" s="446"/>
      <c r="N648" s="446"/>
      <c r="O648" s="131"/>
      <c r="P648" s="131"/>
      <c r="Q648" s="446"/>
      <c r="R648" s="446"/>
      <c r="S648" s="446"/>
      <c r="T648" s="446"/>
    </row>
    <row r="649">
      <c r="A649" s="446"/>
      <c r="B649" s="446"/>
      <c r="C649" s="446"/>
      <c r="D649" s="446"/>
      <c r="E649" s="446"/>
      <c r="F649" s="446"/>
      <c r="G649" s="446"/>
      <c r="H649" s="446"/>
      <c r="I649" s="446"/>
      <c r="J649" s="446"/>
      <c r="K649" s="446"/>
      <c r="L649" s="446"/>
      <c r="M649" s="446"/>
      <c r="N649" s="446"/>
      <c r="O649" s="131"/>
      <c r="P649" s="131"/>
      <c r="Q649" s="446"/>
      <c r="R649" s="446"/>
      <c r="S649" s="446"/>
      <c r="T649" s="446"/>
    </row>
    <row r="650">
      <c r="A650" s="446"/>
      <c r="B650" s="446"/>
      <c r="C650" s="446"/>
      <c r="D650" s="446"/>
      <c r="E650" s="446"/>
      <c r="F650" s="446"/>
      <c r="G650" s="446"/>
      <c r="H650" s="446"/>
      <c r="I650" s="446"/>
      <c r="J650" s="446"/>
      <c r="K650" s="446"/>
      <c r="L650" s="446"/>
      <c r="M650" s="446"/>
      <c r="N650" s="446"/>
      <c r="O650" s="131"/>
      <c r="P650" s="131"/>
      <c r="Q650" s="446"/>
      <c r="R650" s="446"/>
      <c r="S650" s="446"/>
      <c r="T650" s="446"/>
    </row>
    <row r="651">
      <c r="A651" s="446"/>
      <c r="B651" s="446"/>
      <c r="C651" s="446"/>
      <c r="D651" s="446"/>
      <c r="E651" s="446"/>
      <c r="F651" s="446"/>
      <c r="G651" s="446"/>
      <c r="H651" s="446"/>
      <c r="I651" s="446"/>
      <c r="J651" s="446"/>
      <c r="K651" s="446"/>
      <c r="L651" s="446"/>
      <c r="M651" s="446"/>
      <c r="N651" s="446"/>
      <c r="O651" s="131"/>
      <c r="P651" s="131"/>
      <c r="Q651" s="446"/>
      <c r="R651" s="446"/>
      <c r="S651" s="446"/>
      <c r="T651" s="446"/>
    </row>
    <row r="652">
      <c r="A652" s="446"/>
      <c r="B652" s="446"/>
      <c r="C652" s="446"/>
      <c r="D652" s="446"/>
      <c r="E652" s="446"/>
      <c r="F652" s="446"/>
      <c r="G652" s="446"/>
      <c r="H652" s="446"/>
      <c r="I652" s="446"/>
      <c r="J652" s="446"/>
      <c r="K652" s="446"/>
      <c r="L652" s="446"/>
      <c r="M652" s="446"/>
      <c r="N652" s="446"/>
      <c r="O652" s="131"/>
      <c r="P652" s="131"/>
      <c r="Q652" s="446"/>
      <c r="R652" s="446"/>
      <c r="S652" s="446"/>
      <c r="T652" s="446"/>
    </row>
    <row r="653">
      <c r="A653" s="446"/>
      <c r="B653" s="446"/>
      <c r="C653" s="446"/>
      <c r="D653" s="446"/>
      <c r="E653" s="446"/>
      <c r="F653" s="446"/>
      <c r="G653" s="446"/>
      <c r="H653" s="446"/>
      <c r="I653" s="446"/>
      <c r="J653" s="446"/>
      <c r="K653" s="446"/>
      <c r="L653" s="446"/>
      <c r="M653" s="446"/>
      <c r="N653" s="446"/>
      <c r="O653" s="131"/>
      <c r="P653" s="131"/>
      <c r="Q653" s="446"/>
      <c r="R653" s="446"/>
      <c r="S653" s="446"/>
      <c r="T653" s="446"/>
    </row>
    <row r="654">
      <c r="A654" s="446"/>
      <c r="B654" s="446"/>
      <c r="C654" s="446"/>
      <c r="D654" s="446"/>
      <c r="E654" s="446"/>
      <c r="F654" s="446"/>
      <c r="G654" s="446"/>
      <c r="H654" s="446"/>
      <c r="I654" s="446"/>
      <c r="J654" s="446"/>
      <c r="K654" s="446"/>
      <c r="L654" s="446"/>
      <c r="M654" s="446"/>
      <c r="N654" s="446"/>
      <c r="O654" s="131"/>
      <c r="P654" s="131"/>
      <c r="Q654" s="446"/>
      <c r="R654" s="446"/>
      <c r="S654" s="446"/>
      <c r="T654" s="446"/>
    </row>
    <row r="655">
      <c r="A655" s="446"/>
      <c r="B655" s="446"/>
      <c r="C655" s="446"/>
      <c r="D655" s="446"/>
      <c r="E655" s="446"/>
      <c r="F655" s="446"/>
      <c r="G655" s="446"/>
      <c r="H655" s="446"/>
      <c r="I655" s="446"/>
      <c r="J655" s="446"/>
      <c r="K655" s="446"/>
      <c r="L655" s="446"/>
      <c r="M655" s="446"/>
      <c r="N655" s="446"/>
      <c r="O655" s="131"/>
      <c r="P655" s="131"/>
      <c r="Q655" s="446"/>
      <c r="R655" s="446"/>
      <c r="S655" s="446"/>
      <c r="T655" s="446"/>
    </row>
    <row r="656">
      <c r="A656" s="446"/>
      <c r="B656" s="446"/>
      <c r="C656" s="446"/>
      <c r="D656" s="446"/>
      <c r="E656" s="446"/>
      <c r="F656" s="446"/>
      <c r="G656" s="446"/>
      <c r="H656" s="446"/>
      <c r="I656" s="446"/>
      <c r="J656" s="446"/>
      <c r="K656" s="446"/>
      <c r="L656" s="446"/>
      <c r="M656" s="446"/>
      <c r="N656" s="446"/>
      <c r="O656" s="131"/>
      <c r="P656" s="131"/>
      <c r="Q656" s="446"/>
      <c r="R656" s="446"/>
      <c r="S656" s="446"/>
      <c r="T656" s="446"/>
    </row>
    <row r="657">
      <c r="A657" s="446"/>
      <c r="B657" s="446"/>
      <c r="C657" s="446"/>
      <c r="D657" s="446"/>
      <c r="E657" s="446"/>
      <c r="F657" s="446"/>
      <c r="G657" s="446"/>
      <c r="H657" s="446"/>
      <c r="I657" s="446"/>
      <c r="J657" s="446"/>
      <c r="K657" s="446"/>
      <c r="L657" s="446"/>
      <c r="M657" s="446"/>
      <c r="N657" s="446"/>
      <c r="O657" s="131"/>
      <c r="P657" s="131"/>
      <c r="Q657" s="446"/>
      <c r="R657" s="446"/>
      <c r="S657" s="446"/>
      <c r="T657" s="446"/>
    </row>
    <row r="658">
      <c r="A658" s="446"/>
      <c r="B658" s="446"/>
      <c r="C658" s="446"/>
      <c r="D658" s="446"/>
      <c r="E658" s="446"/>
      <c r="F658" s="446"/>
      <c r="G658" s="446"/>
      <c r="H658" s="446"/>
      <c r="I658" s="446"/>
      <c r="J658" s="446"/>
      <c r="K658" s="446"/>
      <c r="L658" s="446"/>
      <c r="M658" s="446"/>
      <c r="N658" s="446"/>
      <c r="O658" s="131"/>
      <c r="P658" s="131"/>
      <c r="Q658" s="446"/>
      <c r="R658" s="446"/>
      <c r="S658" s="446"/>
      <c r="T658" s="446"/>
    </row>
    <row r="659">
      <c r="A659" s="446"/>
      <c r="B659" s="446"/>
      <c r="C659" s="446"/>
      <c r="D659" s="446"/>
      <c r="E659" s="446"/>
      <c r="F659" s="446"/>
      <c r="G659" s="446"/>
      <c r="H659" s="446"/>
      <c r="I659" s="446"/>
      <c r="J659" s="446"/>
      <c r="K659" s="446"/>
      <c r="L659" s="446"/>
      <c r="M659" s="446"/>
      <c r="N659" s="446"/>
      <c r="O659" s="131"/>
      <c r="P659" s="131"/>
      <c r="Q659" s="446"/>
      <c r="R659" s="446"/>
      <c r="S659" s="446"/>
      <c r="T659" s="446"/>
    </row>
    <row r="660">
      <c r="A660" s="446"/>
      <c r="B660" s="446"/>
      <c r="C660" s="446"/>
      <c r="D660" s="446"/>
      <c r="E660" s="446"/>
      <c r="F660" s="446"/>
      <c r="G660" s="446"/>
      <c r="H660" s="446"/>
      <c r="I660" s="446"/>
      <c r="J660" s="446"/>
      <c r="K660" s="446"/>
      <c r="L660" s="446"/>
      <c r="M660" s="446"/>
      <c r="N660" s="446"/>
      <c r="O660" s="131"/>
      <c r="P660" s="131"/>
      <c r="Q660" s="446"/>
      <c r="R660" s="446"/>
      <c r="S660" s="446"/>
      <c r="T660" s="446"/>
    </row>
    <row r="661">
      <c r="A661" s="446"/>
      <c r="B661" s="446"/>
      <c r="C661" s="446"/>
      <c r="D661" s="446"/>
      <c r="E661" s="446"/>
      <c r="F661" s="446"/>
      <c r="G661" s="446"/>
      <c r="H661" s="446"/>
      <c r="I661" s="446"/>
      <c r="J661" s="446"/>
      <c r="K661" s="446"/>
      <c r="L661" s="446"/>
      <c r="M661" s="446"/>
      <c r="N661" s="446"/>
      <c r="O661" s="131"/>
      <c r="P661" s="131"/>
      <c r="Q661" s="446"/>
      <c r="R661" s="446"/>
      <c r="S661" s="446"/>
      <c r="T661" s="446"/>
    </row>
    <row r="662">
      <c r="A662" s="446"/>
      <c r="B662" s="446"/>
      <c r="C662" s="446"/>
      <c r="D662" s="446"/>
      <c r="E662" s="446"/>
      <c r="F662" s="446"/>
      <c r="G662" s="446"/>
      <c r="H662" s="446"/>
      <c r="I662" s="446"/>
      <c r="J662" s="446"/>
      <c r="K662" s="446"/>
      <c r="L662" s="446"/>
      <c r="M662" s="446"/>
      <c r="N662" s="446"/>
      <c r="O662" s="131"/>
      <c r="P662" s="131"/>
      <c r="Q662" s="446"/>
      <c r="R662" s="446"/>
      <c r="S662" s="446"/>
      <c r="T662" s="446"/>
    </row>
    <row r="663">
      <c r="A663" s="446"/>
      <c r="B663" s="446"/>
      <c r="C663" s="446"/>
      <c r="D663" s="446"/>
      <c r="E663" s="446"/>
      <c r="F663" s="446"/>
      <c r="G663" s="446"/>
      <c r="H663" s="446"/>
      <c r="I663" s="446"/>
      <c r="J663" s="446"/>
      <c r="K663" s="446"/>
      <c r="L663" s="446"/>
      <c r="M663" s="446"/>
      <c r="N663" s="446"/>
      <c r="O663" s="131"/>
      <c r="P663" s="131"/>
      <c r="Q663" s="446"/>
      <c r="R663" s="446"/>
      <c r="S663" s="446"/>
      <c r="T663" s="446"/>
    </row>
    <row r="664">
      <c r="A664" s="446"/>
      <c r="B664" s="446"/>
      <c r="C664" s="446"/>
      <c r="D664" s="446"/>
      <c r="E664" s="446"/>
      <c r="F664" s="446"/>
      <c r="G664" s="446"/>
      <c r="H664" s="446"/>
      <c r="I664" s="446"/>
      <c r="J664" s="446"/>
      <c r="K664" s="446"/>
      <c r="L664" s="446"/>
      <c r="M664" s="446"/>
      <c r="N664" s="446"/>
      <c r="O664" s="131"/>
      <c r="P664" s="131"/>
      <c r="Q664" s="446"/>
      <c r="R664" s="446"/>
      <c r="S664" s="446"/>
      <c r="T664" s="446"/>
    </row>
    <row r="665">
      <c r="A665" s="446"/>
      <c r="B665" s="446"/>
      <c r="C665" s="446"/>
      <c r="D665" s="446"/>
      <c r="E665" s="446"/>
      <c r="F665" s="446"/>
      <c r="G665" s="446"/>
      <c r="H665" s="446"/>
      <c r="I665" s="446"/>
      <c r="J665" s="446"/>
      <c r="K665" s="446"/>
      <c r="L665" s="446"/>
      <c r="M665" s="446"/>
      <c r="N665" s="446"/>
      <c r="O665" s="131"/>
      <c r="P665" s="131"/>
      <c r="Q665" s="446"/>
      <c r="R665" s="446"/>
      <c r="S665" s="446"/>
      <c r="T665" s="446"/>
    </row>
    <row r="666">
      <c r="A666" s="446"/>
      <c r="B666" s="446"/>
      <c r="C666" s="446"/>
      <c r="D666" s="446"/>
      <c r="E666" s="446"/>
      <c r="F666" s="446"/>
      <c r="G666" s="446"/>
      <c r="H666" s="446"/>
      <c r="I666" s="446"/>
      <c r="J666" s="446"/>
      <c r="K666" s="446"/>
      <c r="L666" s="446"/>
      <c r="M666" s="446"/>
      <c r="N666" s="446"/>
      <c r="O666" s="131"/>
      <c r="P666" s="131"/>
      <c r="Q666" s="446"/>
      <c r="R666" s="446"/>
      <c r="S666" s="446"/>
      <c r="T666" s="446"/>
    </row>
    <row r="667">
      <c r="A667" s="446"/>
      <c r="B667" s="446"/>
      <c r="C667" s="446"/>
      <c r="D667" s="446"/>
      <c r="E667" s="446"/>
      <c r="F667" s="446"/>
      <c r="G667" s="446"/>
      <c r="H667" s="446"/>
      <c r="I667" s="446"/>
      <c r="J667" s="446"/>
      <c r="K667" s="446"/>
      <c r="L667" s="446"/>
      <c r="M667" s="446"/>
      <c r="N667" s="446"/>
      <c r="O667" s="131"/>
      <c r="P667" s="131"/>
      <c r="Q667" s="446"/>
      <c r="R667" s="446"/>
      <c r="S667" s="446"/>
      <c r="T667" s="446"/>
    </row>
    <row r="668">
      <c r="A668" s="446"/>
      <c r="B668" s="446"/>
      <c r="C668" s="446"/>
      <c r="D668" s="446"/>
      <c r="E668" s="446"/>
      <c r="F668" s="446"/>
      <c r="G668" s="446"/>
      <c r="H668" s="446"/>
      <c r="I668" s="446"/>
      <c r="J668" s="446"/>
      <c r="K668" s="446"/>
      <c r="L668" s="446"/>
      <c r="M668" s="446"/>
      <c r="N668" s="446"/>
      <c r="O668" s="131"/>
      <c r="P668" s="131"/>
      <c r="Q668" s="446"/>
      <c r="R668" s="446"/>
      <c r="S668" s="446"/>
      <c r="T668" s="446"/>
    </row>
    <row r="669">
      <c r="A669" s="446"/>
      <c r="B669" s="446"/>
      <c r="C669" s="446"/>
      <c r="D669" s="446"/>
      <c r="E669" s="446"/>
      <c r="F669" s="446"/>
      <c r="G669" s="446"/>
      <c r="H669" s="446"/>
      <c r="I669" s="446"/>
      <c r="J669" s="446"/>
      <c r="K669" s="446"/>
      <c r="L669" s="446"/>
      <c r="M669" s="446"/>
      <c r="N669" s="446"/>
      <c r="O669" s="131"/>
      <c r="P669" s="131"/>
      <c r="Q669" s="446"/>
      <c r="R669" s="446"/>
      <c r="S669" s="446"/>
      <c r="T669" s="446"/>
    </row>
    <row r="670">
      <c r="A670" s="446"/>
      <c r="B670" s="446"/>
      <c r="C670" s="446"/>
      <c r="D670" s="446"/>
      <c r="E670" s="446"/>
      <c r="F670" s="446"/>
      <c r="G670" s="446"/>
      <c r="H670" s="446"/>
      <c r="I670" s="446"/>
      <c r="J670" s="446"/>
      <c r="K670" s="446"/>
      <c r="L670" s="446"/>
      <c r="M670" s="446"/>
      <c r="N670" s="446"/>
      <c r="O670" s="131"/>
      <c r="P670" s="131"/>
      <c r="Q670" s="446"/>
      <c r="R670" s="446"/>
      <c r="S670" s="446"/>
      <c r="T670" s="446"/>
    </row>
    <row r="671">
      <c r="A671" s="446"/>
      <c r="B671" s="446"/>
      <c r="C671" s="446"/>
      <c r="D671" s="446"/>
      <c r="E671" s="446"/>
      <c r="F671" s="446"/>
      <c r="G671" s="446"/>
      <c r="H671" s="446"/>
      <c r="I671" s="446"/>
      <c r="J671" s="446"/>
      <c r="K671" s="446"/>
      <c r="L671" s="446"/>
      <c r="M671" s="446"/>
      <c r="N671" s="446"/>
      <c r="O671" s="131"/>
      <c r="P671" s="131"/>
      <c r="Q671" s="446"/>
      <c r="R671" s="446"/>
      <c r="S671" s="446"/>
      <c r="T671" s="446"/>
    </row>
    <row r="672">
      <c r="A672" s="446"/>
      <c r="B672" s="446"/>
      <c r="C672" s="446"/>
      <c r="D672" s="446"/>
      <c r="E672" s="446"/>
      <c r="F672" s="446"/>
      <c r="G672" s="446"/>
      <c r="H672" s="446"/>
      <c r="I672" s="446"/>
      <c r="J672" s="446"/>
      <c r="K672" s="446"/>
      <c r="L672" s="446"/>
      <c r="M672" s="446"/>
      <c r="N672" s="446"/>
      <c r="O672" s="131"/>
      <c r="P672" s="131"/>
      <c r="Q672" s="446"/>
      <c r="R672" s="446"/>
      <c r="S672" s="446"/>
      <c r="T672" s="446"/>
    </row>
    <row r="673">
      <c r="A673" s="446"/>
      <c r="B673" s="446"/>
      <c r="C673" s="446"/>
      <c r="D673" s="446"/>
      <c r="E673" s="446"/>
      <c r="F673" s="446"/>
      <c r="G673" s="446"/>
      <c r="H673" s="446"/>
      <c r="I673" s="446"/>
      <c r="J673" s="446"/>
      <c r="K673" s="446"/>
      <c r="L673" s="446"/>
      <c r="M673" s="446"/>
      <c r="N673" s="446"/>
      <c r="O673" s="131"/>
      <c r="P673" s="131"/>
      <c r="Q673" s="446"/>
      <c r="R673" s="446"/>
      <c r="S673" s="446"/>
      <c r="T673" s="446"/>
    </row>
    <row r="674">
      <c r="A674" s="446"/>
      <c r="B674" s="446"/>
      <c r="C674" s="446"/>
      <c r="D674" s="446"/>
      <c r="E674" s="446"/>
      <c r="F674" s="446"/>
      <c r="G674" s="446"/>
      <c r="H674" s="446"/>
      <c r="I674" s="446"/>
      <c r="J674" s="446"/>
      <c r="K674" s="446"/>
      <c r="L674" s="446"/>
      <c r="M674" s="446"/>
      <c r="N674" s="446"/>
      <c r="O674" s="131"/>
      <c r="P674" s="131"/>
      <c r="Q674" s="446"/>
      <c r="R674" s="446"/>
      <c r="S674" s="446"/>
      <c r="T674" s="446"/>
    </row>
    <row r="675">
      <c r="A675" s="446"/>
      <c r="B675" s="446"/>
      <c r="C675" s="446"/>
      <c r="D675" s="446"/>
      <c r="E675" s="446"/>
      <c r="F675" s="446"/>
      <c r="G675" s="446"/>
      <c r="H675" s="446"/>
      <c r="I675" s="446"/>
      <c r="J675" s="446"/>
      <c r="K675" s="446"/>
      <c r="L675" s="446"/>
      <c r="M675" s="446"/>
      <c r="N675" s="446"/>
      <c r="O675" s="131"/>
      <c r="P675" s="131"/>
      <c r="Q675" s="446"/>
      <c r="R675" s="446"/>
      <c r="S675" s="446"/>
      <c r="T675" s="446"/>
    </row>
    <row r="676">
      <c r="A676" s="446"/>
      <c r="B676" s="446"/>
      <c r="C676" s="446"/>
      <c r="D676" s="446"/>
      <c r="E676" s="446"/>
      <c r="F676" s="446"/>
      <c r="G676" s="446"/>
      <c r="H676" s="446"/>
      <c r="I676" s="446"/>
      <c r="J676" s="446"/>
      <c r="K676" s="446"/>
      <c r="L676" s="446"/>
      <c r="M676" s="446"/>
      <c r="N676" s="446"/>
      <c r="O676" s="131"/>
      <c r="P676" s="131"/>
      <c r="Q676" s="446"/>
      <c r="R676" s="446"/>
      <c r="S676" s="446"/>
      <c r="T676" s="446"/>
    </row>
    <row r="677">
      <c r="A677" s="446"/>
      <c r="B677" s="446"/>
      <c r="C677" s="446"/>
      <c r="D677" s="446"/>
      <c r="E677" s="446"/>
      <c r="F677" s="446"/>
      <c r="G677" s="446"/>
      <c r="H677" s="446"/>
      <c r="I677" s="446"/>
      <c r="J677" s="446"/>
      <c r="K677" s="446"/>
      <c r="L677" s="446"/>
      <c r="M677" s="446"/>
      <c r="N677" s="446"/>
      <c r="O677" s="131"/>
      <c r="P677" s="131"/>
      <c r="Q677" s="446"/>
      <c r="R677" s="446"/>
      <c r="S677" s="446"/>
      <c r="T677" s="446"/>
    </row>
    <row r="678">
      <c r="A678" s="446"/>
      <c r="B678" s="446"/>
      <c r="C678" s="446"/>
      <c r="D678" s="446"/>
      <c r="E678" s="446"/>
      <c r="F678" s="446"/>
      <c r="G678" s="446"/>
      <c r="H678" s="446"/>
      <c r="I678" s="446"/>
      <c r="J678" s="446"/>
      <c r="K678" s="446"/>
      <c r="L678" s="446"/>
      <c r="M678" s="446"/>
      <c r="N678" s="446"/>
      <c r="O678" s="131"/>
      <c r="P678" s="131"/>
      <c r="Q678" s="446"/>
      <c r="R678" s="446"/>
      <c r="S678" s="446"/>
      <c r="T678" s="446"/>
    </row>
    <row r="679">
      <c r="A679" s="446"/>
      <c r="B679" s="446"/>
      <c r="C679" s="446"/>
      <c r="D679" s="446"/>
      <c r="E679" s="446"/>
      <c r="F679" s="446"/>
      <c r="G679" s="446"/>
      <c r="H679" s="446"/>
      <c r="I679" s="446"/>
      <c r="J679" s="446"/>
      <c r="K679" s="446"/>
      <c r="L679" s="446"/>
      <c r="M679" s="446"/>
      <c r="N679" s="446"/>
      <c r="O679" s="131"/>
      <c r="P679" s="131"/>
      <c r="Q679" s="446"/>
      <c r="R679" s="446"/>
      <c r="S679" s="446"/>
      <c r="T679" s="446"/>
    </row>
    <row r="680">
      <c r="A680" s="446"/>
      <c r="B680" s="446"/>
      <c r="C680" s="446"/>
      <c r="D680" s="446"/>
      <c r="E680" s="446"/>
      <c r="F680" s="446"/>
      <c r="G680" s="446"/>
      <c r="H680" s="446"/>
      <c r="I680" s="446"/>
      <c r="J680" s="446"/>
      <c r="K680" s="446"/>
      <c r="L680" s="446"/>
      <c r="M680" s="446"/>
      <c r="N680" s="446"/>
      <c r="O680" s="131"/>
      <c r="P680" s="131"/>
      <c r="Q680" s="446"/>
      <c r="R680" s="446"/>
      <c r="S680" s="446"/>
      <c r="T680" s="446"/>
    </row>
    <row r="681">
      <c r="A681" s="446"/>
      <c r="B681" s="446"/>
      <c r="C681" s="446"/>
      <c r="D681" s="446"/>
      <c r="E681" s="446"/>
      <c r="F681" s="446"/>
      <c r="G681" s="446"/>
      <c r="H681" s="446"/>
      <c r="I681" s="446"/>
      <c r="J681" s="446"/>
      <c r="K681" s="446"/>
      <c r="L681" s="446"/>
      <c r="M681" s="446"/>
      <c r="N681" s="446"/>
      <c r="O681" s="131"/>
      <c r="P681" s="131"/>
      <c r="Q681" s="446"/>
      <c r="R681" s="446"/>
      <c r="S681" s="446"/>
      <c r="T681" s="446"/>
    </row>
    <row r="682">
      <c r="A682" s="446"/>
      <c r="B682" s="446"/>
      <c r="C682" s="446"/>
      <c r="D682" s="446"/>
      <c r="E682" s="446"/>
      <c r="F682" s="446"/>
      <c r="G682" s="446"/>
      <c r="H682" s="446"/>
      <c r="I682" s="446"/>
      <c r="J682" s="446"/>
      <c r="K682" s="446"/>
      <c r="L682" s="446"/>
      <c r="M682" s="446"/>
      <c r="N682" s="446"/>
      <c r="O682" s="131"/>
      <c r="P682" s="131"/>
      <c r="Q682" s="446"/>
      <c r="R682" s="446"/>
      <c r="S682" s="446"/>
      <c r="T682" s="446"/>
    </row>
    <row r="683">
      <c r="A683" s="446"/>
      <c r="B683" s="446"/>
      <c r="C683" s="446"/>
      <c r="D683" s="446"/>
      <c r="E683" s="446"/>
      <c r="F683" s="446"/>
      <c r="G683" s="446"/>
      <c r="H683" s="446"/>
      <c r="I683" s="446"/>
      <c r="J683" s="446"/>
      <c r="K683" s="446"/>
      <c r="L683" s="446"/>
      <c r="M683" s="446"/>
      <c r="N683" s="446"/>
      <c r="O683" s="131"/>
      <c r="P683" s="131"/>
      <c r="Q683" s="446"/>
      <c r="R683" s="446"/>
      <c r="S683" s="446"/>
      <c r="T683" s="446"/>
    </row>
    <row r="684">
      <c r="A684" s="446"/>
      <c r="B684" s="446"/>
      <c r="C684" s="446"/>
      <c r="D684" s="446"/>
      <c r="E684" s="446"/>
      <c r="F684" s="446"/>
      <c r="G684" s="446"/>
      <c r="H684" s="446"/>
      <c r="I684" s="446"/>
      <c r="J684" s="446"/>
      <c r="K684" s="446"/>
      <c r="L684" s="446"/>
      <c r="M684" s="446"/>
      <c r="N684" s="446"/>
      <c r="O684" s="131"/>
      <c r="P684" s="131"/>
      <c r="Q684" s="446"/>
      <c r="R684" s="446"/>
      <c r="S684" s="446"/>
      <c r="T684" s="446"/>
    </row>
    <row r="685">
      <c r="A685" s="446"/>
      <c r="B685" s="446"/>
      <c r="C685" s="446"/>
      <c r="D685" s="446"/>
      <c r="E685" s="446"/>
      <c r="F685" s="446"/>
      <c r="G685" s="446"/>
      <c r="H685" s="446"/>
      <c r="I685" s="446"/>
      <c r="J685" s="446"/>
      <c r="K685" s="446"/>
      <c r="L685" s="446"/>
      <c r="M685" s="446"/>
      <c r="N685" s="446"/>
      <c r="O685" s="131"/>
      <c r="P685" s="131"/>
      <c r="Q685" s="446"/>
      <c r="R685" s="446"/>
      <c r="S685" s="446"/>
      <c r="T685" s="446"/>
    </row>
    <row r="686">
      <c r="A686" s="446"/>
      <c r="B686" s="446"/>
      <c r="C686" s="446"/>
      <c r="D686" s="446"/>
      <c r="E686" s="446"/>
      <c r="F686" s="446"/>
      <c r="G686" s="446"/>
      <c r="H686" s="446"/>
      <c r="I686" s="446"/>
      <c r="J686" s="446"/>
      <c r="K686" s="446"/>
      <c r="L686" s="446"/>
      <c r="M686" s="446"/>
      <c r="N686" s="446"/>
      <c r="O686" s="131"/>
      <c r="P686" s="131"/>
      <c r="Q686" s="446"/>
      <c r="R686" s="446"/>
      <c r="S686" s="446"/>
      <c r="T686" s="446"/>
    </row>
    <row r="687">
      <c r="A687" s="446"/>
      <c r="B687" s="446"/>
      <c r="C687" s="446"/>
      <c r="D687" s="446"/>
      <c r="E687" s="446"/>
      <c r="F687" s="446"/>
      <c r="G687" s="446"/>
      <c r="H687" s="446"/>
      <c r="I687" s="446"/>
      <c r="J687" s="446"/>
      <c r="K687" s="446"/>
      <c r="L687" s="446"/>
      <c r="M687" s="446"/>
      <c r="N687" s="446"/>
      <c r="O687" s="131"/>
      <c r="P687" s="131"/>
      <c r="Q687" s="446"/>
      <c r="R687" s="446"/>
      <c r="S687" s="446"/>
      <c r="T687" s="446"/>
    </row>
    <row r="688">
      <c r="A688" s="446"/>
      <c r="B688" s="446"/>
      <c r="C688" s="446"/>
      <c r="D688" s="446"/>
      <c r="E688" s="446"/>
      <c r="F688" s="446"/>
      <c r="G688" s="446"/>
      <c r="H688" s="446"/>
      <c r="I688" s="446"/>
      <c r="J688" s="446"/>
      <c r="K688" s="446"/>
      <c r="L688" s="446"/>
      <c r="M688" s="446"/>
      <c r="N688" s="446"/>
      <c r="O688" s="131"/>
      <c r="P688" s="131"/>
      <c r="Q688" s="446"/>
      <c r="R688" s="446"/>
      <c r="S688" s="446"/>
      <c r="T688" s="446"/>
    </row>
    <row r="689">
      <c r="A689" s="446"/>
      <c r="B689" s="446"/>
      <c r="C689" s="446"/>
      <c r="D689" s="446"/>
      <c r="E689" s="446"/>
      <c r="F689" s="446"/>
      <c r="G689" s="446"/>
      <c r="H689" s="446"/>
      <c r="I689" s="446"/>
      <c r="J689" s="446"/>
      <c r="K689" s="446"/>
      <c r="L689" s="446"/>
      <c r="M689" s="446"/>
      <c r="N689" s="446"/>
      <c r="O689" s="131"/>
      <c r="P689" s="131"/>
      <c r="Q689" s="446"/>
      <c r="R689" s="446"/>
      <c r="S689" s="446"/>
      <c r="T689" s="446"/>
    </row>
    <row r="690">
      <c r="A690" s="446"/>
      <c r="B690" s="446"/>
      <c r="C690" s="446"/>
      <c r="D690" s="446"/>
      <c r="E690" s="446"/>
      <c r="F690" s="446"/>
      <c r="G690" s="446"/>
      <c r="H690" s="446"/>
      <c r="I690" s="446"/>
      <c r="J690" s="446"/>
      <c r="K690" s="446"/>
      <c r="L690" s="446"/>
      <c r="M690" s="446"/>
      <c r="N690" s="446"/>
      <c r="O690" s="131"/>
      <c r="P690" s="131"/>
      <c r="Q690" s="446"/>
      <c r="R690" s="446"/>
      <c r="S690" s="446"/>
      <c r="T690" s="446"/>
    </row>
    <row r="691">
      <c r="A691" s="446"/>
      <c r="B691" s="446"/>
      <c r="C691" s="446"/>
      <c r="D691" s="446"/>
      <c r="E691" s="446"/>
      <c r="F691" s="446"/>
      <c r="G691" s="446"/>
      <c r="H691" s="446"/>
      <c r="I691" s="446"/>
      <c r="J691" s="446"/>
      <c r="K691" s="446"/>
      <c r="L691" s="446"/>
      <c r="M691" s="446"/>
      <c r="N691" s="446"/>
      <c r="O691" s="131"/>
      <c r="P691" s="131"/>
      <c r="Q691" s="446"/>
      <c r="R691" s="446"/>
      <c r="S691" s="446"/>
      <c r="T691" s="446"/>
    </row>
    <row r="692">
      <c r="A692" s="446"/>
      <c r="B692" s="446"/>
      <c r="C692" s="446"/>
      <c r="D692" s="446"/>
      <c r="E692" s="446"/>
      <c r="F692" s="446"/>
      <c r="G692" s="446"/>
      <c r="H692" s="446"/>
      <c r="I692" s="446"/>
      <c r="J692" s="446"/>
      <c r="K692" s="446"/>
      <c r="L692" s="446"/>
      <c r="M692" s="446"/>
      <c r="N692" s="446"/>
      <c r="O692" s="131"/>
      <c r="P692" s="131"/>
      <c r="Q692" s="446"/>
      <c r="R692" s="446"/>
      <c r="S692" s="446"/>
      <c r="T692" s="446"/>
    </row>
    <row r="693">
      <c r="A693" s="446"/>
      <c r="B693" s="446"/>
      <c r="C693" s="446"/>
      <c r="D693" s="446"/>
      <c r="E693" s="446"/>
      <c r="F693" s="446"/>
      <c r="G693" s="446"/>
      <c r="H693" s="446"/>
      <c r="I693" s="446"/>
      <c r="J693" s="446"/>
      <c r="K693" s="446"/>
      <c r="L693" s="446"/>
      <c r="M693" s="446"/>
      <c r="N693" s="446"/>
      <c r="O693" s="131"/>
      <c r="P693" s="131"/>
      <c r="Q693" s="446"/>
      <c r="R693" s="446"/>
      <c r="S693" s="446"/>
      <c r="T693" s="446"/>
    </row>
    <row r="694">
      <c r="A694" s="446"/>
      <c r="B694" s="446"/>
      <c r="C694" s="446"/>
      <c r="D694" s="446"/>
      <c r="E694" s="446"/>
      <c r="F694" s="446"/>
      <c r="G694" s="446"/>
      <c r="H694" s="446"/>
      <c r="I694" s="446"/>
      <c r="J694" s="446"/>
      <c r="K694" s="446"/>
      <c r="L694" s="446"/>
      <c r="M694" s="446"/>
      <c r="N694" s="446"/>
      <c r="O694" s="131"/>
      <c r="P694" s="131"/>
      <c r="Q694" s="446"/>
      <c r="R694" s="446"/>
      <c r="S694" s="446"/>
      <c r="T694" s="446"/>
    </row>
    <row r="695">
      <c r="A695" s="446"/>
      <c r="B695" s="446"/>
      <c r="C695" s="446"/>
      <c r="D695" s="446"/>
      <c r="E695" s="446"/>
      <c r="F695" s="446"/>
      <c r="G695" s="446"/>
      <c r="H695" s="446"/>
      <c r="I695" s="446"/>
      <c r="J695" s="446"/>
      <c r="K695" s="446"/>
      <c r="L695" s="446"/>
      <c r="M695" s="446"/>
      <c r="N695" s="446"/>
      <c r="O695" s="131"/>
      <c r="P695" s="131"/>
      <c r="Q695" s="446"/>
      <c r="R695" s="446"/>
      <c r="S695" s="446"/>
      <c r="T695" s="446"/>
    </row>
    <row r="696">
      <c r="A696" s="446"/>
      <c r="B696" s="446"/>
      <c r="C696" s="446"/>
      <c r="D696" s="446"/>
      <c r="E696" s="446"/>
      <c r="F696" s="446"/>
      <c r="G696" s="446"/>
      <c r="H696" s="446"/>
      <c r="I696" s="446"/>
      <c r="J696" s="446"/>
      <c r="K696" s="446"/>
      <c r="L696" s="446"/>
      <c r="M696" s="446"/>
      <c r="N696" s="446"/>
      <c r="O696" s="131"/>
      <c r="P696" s="131"/>
      <c r="Q696" s="446"/>
      <c r="R696" s="446"/>
      <c r="S696" s="446"/>
      <c r="T696" s="446"/>
    </row>
    <row r="697">
      <c r="A697" s="446"/>
      <c r="B697" s="446"/>
      <c r="C697" s="446"/>
      <c r="D697" s="446"/>
      <c r="E697" s="446"/>
      <c r="F697" s="446"/>
      <c r="G697" s="446"/>
      <c r="H697" s="446"/>
      <c r="I697" s="446"/>
      <c r="J697" s="446"/>
      <c r="K697" s="446"/>
      <c r="L697" s="446"/>
      <c r="M697" s="446"/>
      <c r="N697" s="446"/>
      <c r="O697" s="131"/>
      <c r="P697" s="131"/>
      <c r="Q697" s="446"/>
      <c r="R697" s="446"/>
      <c r="S697" s="446"/>
      <c r="T697" s="446"/>
    </row>
    <row r="698">
      <c r="A698" s="446"/>
      <c r="B698" s="446"/>
      <c r="C698" s="446"/>
      <c r="D698" s="446"/>
      <c r="E698" s="446"/>
      <c r="F698" s="446"/>
      <c r="G698" s="446"/>
      <c r="H698" s="446"/>
      <c r="I698" s="446"/>
      <c r="J698" s="446"/>
      <c r="K698" s="446"/>
      <c r="L698" s="446"/>
      <c r="M698" s="446"/>
      <c r="N698" s="446"/>
      <c r="O698" s="131"/>
      <c r="P698" s="131"/>
      <c r="Q698" s="446"/>
      <c r="R698" s="446"/>
      <c r="S698" s="446"/>
      <c r="T698" s="446"/>
    </row>
    <row r="699">
      <c r="A699" s="446"/>
      <c r="B699" s="446"/>
      <c r="C699" s="446"/>
      <c r="D699" s="446"/>
      <c r="E699" s="446"/>
      <c r="F699" s="446"/>
      <c r="G699" s="446"/>
      <c r="H699" s="446"/>
      <c r="I699" s="446"/>
      <c r="J699" s="446"/>
      <c r="K699" s="446"/>
      <c r="L699" s="446"/>
      <c r="M699" s="446"/>
      <c r="N699" s="446"/>
      <c r="O699" s="131"/>
      <c r="P699" s="131"/>
      <c r="Q699" s="446"/>
      <c r="R699" s="446"/>
      <c r="S699" s="446"/>
      <c r="T699" s="446"/>
    </row>
    <row r="700">
      <c r="A700" s="446"/>
      <c r="B700" s="446"/>
      <c r="C700" s="446"/>
      <c r="D700" s="446"/>
      <c r="E700" s="446"/>
      <c r="F700" s="446"/>
      <c r="G700" s="446"/>
      <c r="H700" s="446"/>
      <c r="I700" s="446"/>
      <c r="J700" s="446"/>
      <c r="K700" s="446"/>
      <c r="L700" s="446"/>
      <c r="M700" s="446"/>
      <c r="N700" s="446"/>
      <c r="O700" s="131"/>
      <c r="P700" s="131"/>
      <c r="Q700" s="446"/>
      <c r="R700" s="446"/>
      <c r="S700" s="446"/>
      <c r="T700" s="446"/>
    </row>
    <row r="701">
      <c r="A701" s="446"/>
      <c r="B701" s="446"/>
      <c r="C701" s="446"/>
      <c r="D701" s="446"/>
      <c r="E701" s="446"/>
      <c r="F701" s="446"/>
      <c r="G701" s="446"/>
      <c r="H701" s="446"/>
      <c r="I701" s="446"/>
      <c r="J701" s="446"/>
      <c r="K701" s="446"/>
      <c r="L701" s="446"/>
      <c r="M701" s="446"/>
      <c r="N701" s="446"/>
      <c r="O701" s="131"/>
      <c r="P701" s="131"/>
      <c r="Q701" s="446"/>
      <c r="R701" s="446"/>
      <c r="S701" s="446"/>
      <c r="T701" s="446"/>
    </row>
    <row r="702">
      <c r="A702" s="446"/>
      <c r="B702" s="446"/>
      <c r="C702" s="446"/>
      <c r="D702" s="446"/>
      <c r="E702" s="446"/>
      <c r="F702" s="446"/>
      <c r="G702" s="446"/>
      <c r="H702" s="446"/>
      <c r="I702" s="446"/>
      <c r="J702" s="446"/>
      <c r="K702" s="446"/>
      <c r="L702" s="446"/>
      <c r="M702" s="446"/>
      <c r="N702" s="446"/>
      <c r="O702" s="131"/>
      <c r="P702" s="131"/>
      <c r="Q702" s="446"/>
      <c r="R702" s="446"/>
      <c r="S702" s="446"/>
      <c r="T702" s="446"/>
    </row>
    <row r="703">
      <c r="A703" s="446"/>
      <c r="B703" s="446"/>
      <c r="C703" s="446"/>
      <c r="D703" s="446"/>
      <c r="E703" s="446"/>
      <c r="F703" s="446"/>
      <c r="G703" s="446"/>
      <c r="H703" s="446"/>
      <c r="I703" s="446"/>
      <c r="J703" s="446"/>
      <c r="K703" s="446"/>
      <c r="L703" s="446"/>
      <c r="M703" s="446"/>
      <c r="N703" s="446"/>
      <c r="O703" s="131"/>
      <c r="P703" s="131"/>
      <c r="Q703" s="446"/>
      <c r="R703" s="446"/>
      <c r="S703" s="446"/>
      <c r="T703" s="446"/>
    </row>
    <row r="704">
      <c r="A704" s="446"/>
      <c r="B704" s="446"/>
      <c r="C704" s="446"/>
      <c r="D704" s="446"/>
      <c r="E704" s="446"/>
      <c r="F704" s="446"/>
      <c r="G704" s="446"/>
      <c r="H704" s="446"/>
      <c r="I704" s="446"/>
      <c r="J704" s="446"/>
      <c r="K704" s="446"/>
      <c r="L704" s="446"/>
      <c r="M704" s="446"/>
      <c r="N704" s="446"/>
      <c r="O704" s="131"/>
      <c r="P704" s="131"/>
      <c r="Q704" s="446"/>
      <c r="R704" s="446"/>
      <c r="S704" s="446"/>
      <c r="T704" s="446"/>
    </row>
    <row r="705">
      <c r="A705" s="446"/>
      <c r="B705" s="446"/>
      <c r="C705" s="446"/>
      <c r="D705" s="446"/>
      <c r="E705" s="446"/>
      <c r="F705" s="446"/>
      <c r="G705" s="446"/>
      <c r="H705" s="446"/>
      <c r="I705" s="446"/>
      <c r="J705" s="446"/>
      <c r="K705" s="446"/>
      <c r="L705" s="446"/>
      <c r="M705" s="446"/>
      <c r="N705" s="446"/>
      <c r="O705" s="131"/>
      <c r="P705" s="131"/>
      <c r="Q705" s="446"/>
      <c r="R705" s="446"/>
      <c r="S705" s="446"/>
      <c r="T705" s="446"/>
    </row>
    <row r="706">
      <c r="A706" s="446"/>
      <c r="B706" s="446"/>
      <c r="C706" s="446"/>
      <c r="D706" s="446"/>
      <c r="E706" s="446"/>
      <c r="F706" s="446"/>
      <c r="G706" s="446"/>
      <c r="H706" s="446"/>
      <c r="I706" s="446"/>
      <c r="J706" s="446"/>
      <c r="K706" s="446"/>
      <c r="L706" s="446"/>
      <c r="M706" s="446"/>
      <c r="N706" s="446"/>
      <c r="O706" s="131"/>
      <c r="P706" s="131"/>
      <c r="Q706" s="446"/>
      <c r="R706" s="446"/>
      <c r="S706" s="446"/>
      <c r="T706" s="446"/>
    </row>
    <row r="707">
      <c r="A707" s="446"/>
      <c r="B707" s="446"/>
      <c r="C707" s="446"/>
      <c r="D707" s="446"/>
      <c r="E707" s="446"/>
      <c r="F707" s="446"/>
      <c r="G707" s="446"/>
      <c r="H707" s="446"/>
      <c r="I707" s="446"/>
      <c r="J707" s="446"/>
      <c r="K707" s="446"/>
      <c r="L707" s="446"/>
      <c r="M707" s="446"/>
      <c r="N707" s="446"/>
      <c r="O707" s="131"/>
      <c r="P707" s="131"/>
      <c r="Q707" s="446"/>
      <c r="R707" s="446"/>
      <c r="S707" s="446"/>
      <c r="T707" s="446"/>
    </row>
    <row r="708">
      <c r="A708" s="446"/>
      <c r="B708" s="446"/>
      <c r="C708" s="446"/>
      <c r="D708" s="446"/>
      <c r="E708" s="446"/>
      <c r="F708" s="446"/>
      <c r="G708" s="446"/>
      <c r="H708" s="446"/>
      <c r="I708" s="446"/>
      <c r="J708" s="446"/>
      <c r="K708" s="446"/>
      <c r="L708" s="446"/>
      <c r="M708" s="446"/>
      <c r="N708" s="446"/>
      <c r="O708" s="131"/>
      <c r="P708" s="131"/>
      <c r="Q708" s="446"/>
      <c r="R708" s="446"/>
      <c r="S708" s="446"/>
      <c r="T708" s="446"/>
    </row>
    <row r="709">
      <c r="A709" s="446"/>
      <c r="B709" s="446"/>
      <c r="C709" s="446"/>
      <c r="D709" s="446"/>
      <c r="E709" s="446"/>
      <c r="F709" s="446"/>
      <c r="G709" s="446"/>
      <c r="H709" s="446"/>
      <c r="I709" s="446"/>
      <c r="J709" s="446"/>
      <c r="K709" s="446"/>
      <c r="L709" s="446"/>
      <c r="M709" s="446"/>
      <c r="N709" s="446"/>
      <c r="O709" s="131"/>
      <c r="P709" s="131"/>
      <c r="Q709" s="446"/>
      <c r="R709" s="446"/>
      <c r="S709" s="446"/>
      <c r="T709" s="446"/>
    </row>
    <row r="710">
      <c r="A710" s="446"/>
      <c r="B710" s="446"/>
      <c r="C710" s="446"/>
      <c r="D710" s="446"/>
      <c r="E710" s="446"/>
      <c r="F710" s="446"/>
      <c r="G710" s="446"/>
      <c r="H710" s="446"/>
      <c r="I710" s="446"/>
      <c r="J710" s="446"/>
      <c r="K710" s="446"/>
      <c r="L710" s="446"/>
      <c r="M710" s="446"/>
      <c r="N710" s="446"/>
      <c r="O710" s="131"/>
      <c r="P710" s="131"/>
      <c r="Q710" s="446"/>
      <c r="R710" s="446"/>
      <c r="S710" s="446"/>
      <c r="T710" s="446"/>
    </row>
    <row r="711">
      <c r="A711" s="446"/>
      <c r="B711" s="446"/>
      <c r="C711" s="446"/>
      <c r="D711" s="446"/>
      <c r="E711" s="446"/>
      <c r="F711" s="446"/>
      <c r="G711" s="446"/>
      <c r="H711" s="446"/>
      <c r="I711" s="446"/>
      <c r="J711" s="446"/>
      <c r="K711" s="446"/>
      <c r="L711" s="446"/>
      <c r="M711" s="446"/>
      <c r="N711" s="446"/>
      <c r="O711" s="131"/>
      <c r="P711" s="131"/>
      <c r="Q711" s="446"/>
      <c r="R711" s="446"/>
      <c r="S711" s="446"/>
      <c r="T711" s="446"/>
    </row>
    <row r="712">
      <c r="A712" s="446"/>
      <c r="B712" s="446"/>
      <c r="C712" s="446"/>
      <c r="D712" s="446"/>
      <c r="E712" s="446"/>
      <c r="F712" s="446"/>
      <c r="G712" s="446"/>
      <c r="H712" s="446"/>
      <c r="I712" s="446"/>
      <c r="J712" s="446"/>
      <c r="K712" s="446"/>
      <c r="L712" s="446"/>
      <c r="M712" s="446"/>
      <c r="N712" s="446"/>
      <c r="O712" s="131"/>
      <c r="P712" s="131"/>
      <c r="Q712" s="446"/>
      <c r="R712" s="446"/>
      <c r="S712" s="446"/>
      <c r="T712" s="446"/>
    </row>
    <row r="713">
      <c r="A713" s="446"/>
      <c r="B713" s="446"/>
      <c r="C713" s="446"/>
      <c r="D713" s="446"/>
      <c r="E713" s="446"/>
      <c r="F713" s="446"/>
      <c r="G713" s="446"/>
      <c r="H713" s="446"/>
      <c r="I713" s="446"/>
      <c r="J713" s="446"/>
      <c r="K713" s="446"/>
      <c r="L713" s="446"/>
      <c r="M713" s="446"/>
      <c r="N713" s="446"/>
      <c r="O713" s="131"/>
      <c r="P713" s="131"/>
      <c r="Q713" s="446"/>
      <c r="R713" s="446"/>
      <c r="S713" s="446"/>
      <c r="T713" s="446"/>
    </row>
    <row r="714">
      <c r="A714" s="446"/>
      <c r="B714" s="446"/>
      <c r="C714" s="446"/>
      <c r="D714" s="446"/>
      <c r="E714" s="446"/>
      <c r="F714" s="446"/>
      <c r="G714" s="446"/>
      <c r="H714" s="446"/>
      <c r="I714" s="446"/>
      <c r="J714" s="446"/>
      <c r="K714" s="446"/>
      <c r="L714" s="446"/>
      <c r="M714" s="446"/>
      <c r="N714" s="446"/>
      <c r="O714" s="131"/>
      <c r="P714" s="131"/>
      <c r="Q714" s="446"/>
      <c r="R714" s="446"/>
      <c r="S714" s="446"/>
      <c r="T714" s="446"/>
    </row>
    <row r="715">
      <c r="A715" s="446"/>
      <c r="B715" s="446"/>
      <c r="C715" s="446"/>
      <c r="D715" s="446"/>
      <c r="E715" s="446"/>
      <c r="F715" s="446"/>
      <c r="G715" s="446"/>
      <c r="H715" s="446"/>
      <c r="I715" s="446"/>
      <c r="J715" s="446"/>
      <c r="K715" s="446"/>
      <c r="L715" s="446"/>
      <c r="M715" s="446"/>
      <c r="N715" s="446"/>
      <c r="O715" s="131"/>
      <c r="P715" s="131"/>
      <c r="Q715" s="446"/>
      <c r="R715" s="446"/>
      <c r="S715" s="446"/>
      <c r="T715" s="446"/>
    </row>
    <row r="716">
      <c r="A716" s="446"/>
      <c r="B716" s="446"/>
      <c r="C716" s="446"/>
      <c r="D716" s="446"/>
      <c r="E716" s="446"/>
      <c r="F716" s="446"/>
      <c r="G716" s="446"/>
      <c r="H716" s="446"/>
      <c r="I716" s="446"/>
      <c r="J716" s="446"/>
      <c r="K716" s="446"/>
      <c r="L716" s="446"/>
      <c r="M716" s="446"/>
      <c r="N716" s="446"/>
      <c r="O716" s="131"/>
      <c r="P716" s="131"/>
      <c r="Q716" s="446"/>
      <c r="R716" s="446"/>
      <c r="S716" s="446"/>
      <c r="T716" s="446"/>
    </row>
    <row r="717">
      <c r="A717" s="446"/>
      <c r="B717" s="446"/>
      <c r="C717" s="446"/>
      <c r="D717" s="446"/>
      <c r="E717" s="446"/>
      <c r="F717" s="446"/>
      <c r="G717" s="446"/>
      <c r="H717" s="446"/>
      <c r="I717" s="446"/>
      <c r="J717" s="446"/>
      <c r="K717" s="446"/>
      <c r="L717" s="446"/>
      <c r="M717" s="446"/>
      <c r="N717" s="446"/>
      <c r="O717" s="131"/>
      <c r="P717" s="131"/>
      <c r="Q717" s="446"/>
      <c r="R717" s="446"/>
      <c r="S717" s="446"/>
      <c r="T717" s="446"/>
    </row>
    <row r="718">
      <c r="A718" s="446"/>
      <c r="B718" s="446"/>
      <c r="C718" s="446"/>
      <c r="D718" s="446"/>
      <c r="E718" s="446"/>
      <c r="F718" s="446"/>
      <c r="G718" s="446"/>
      <c r="H718" s="446"/>
      <c r="I718" s="446"/>
      <c r="J718" s="446"/>
      <c r="K718" s="446"/>
      <c r="L718" s="446"/>
      <c r="M718" s="446"/>
      <c r="N718" s="446"/>
      <c r="O718" s="131"/>
      <c r="P718" s="131"/>
      <c r="Q718" s="446"/>
      <c r="R718" s="446"/>
      <c r="S718" s="446"/>
      <c r="T718" s="446"/>
    </row>
    <row r="719">
      <c r="A719" s="446"/>
      <c r="B719" s="446"/>
      <c r="C719" s="446"/>
      <c r="D719" s="446"/>
      <c r="E719" s="446"/>
      <c r="F719" s="446"/>
      <c r="G719" s="446"/>
      <c r="H719" s="446"/>
      <c r="I719" s="446"/>
      <c r="J719" s="446"/>
      <c r="K719" s="446"/>
      <c r="L719" s="446"/>
      <c r="M719" s="446"/>
      <c r="N719" s="446"/>
      <c r="O719" s="131"/>
      <c r="P719" s="131"/>
      <c r="Q719" s="446"/>
      <c r="R719" s="446"/>
      <c r="S719" s="446"/>
      <c r="T719" s="446"/>
    </row>
    <row r="720">
      <c r="A720" s="446"/>
      <c r="B720" s="446"/>
      <c r="C720" s="446"/>
      <c r="D720" s="446"/>
      <c r="E720" s="446"/>
      <c r="F720" s="446"/>
      <c r="G720" s="446"/>
      <c r="H720" s="446"/>
      <c r="I720" s="446"/>
      <c r="J720" s="446"/>
      <c r="K720" s="446"/>
      <c r="L720" s="446"/>
      <c r="M720" s="446"/>
      <c r="N720" s="446"/>
      <c r="O720" s="131"/>
      <c r="P720" s="131"/>
      <c r="Q720" s="446"/>
      <c r="R720" s="446"/>
      <c r="S720" s="446"/>
      <c r="T720" s="446"/>
    </row>
    <row r="721">
      <c r="A721" s="446"/>
      <c r="B721" s="446"/>
      <c r="C721" s="446"/>
      <c r="D721" s="446"/>
      <c r="E721" s="446"/>
      <c r="F721" s="446"/>
      <c r="G721" s="446"/>
      <c r="H721" s="446"/>
      <c r="I721" s="446"/>
      <c r="J721" s="446"/>
      <c r="K721" s="446"/>
      <c r="L721" s="446"/>
      <c r="M721" s="446"/>
      <c r="N721" s="446"/>
      <c r="O721" s="131"/>
      <c r="P721" s="131"/>
      <c r="Q721" s="446"/>
      <c r="R721" s="446"/>
      <c r="S721" s="446"/>
      <c r="T721" s="446"/>
    </row>
    <row r="722">
      <c r="A722" s="446"/>
      <c r="B722" s="446"/>
      <c r="C722" s="446"/>
      <c r="D722" s="446"/>
      <c r="E722" s="446"/>
      <c r="F722" s="446"/>
      <c r="G722" s="446"/>
      <c r="H722" s="446"/>
      <c r="I722" s="446"/>
      <c r="J722" s="446"/>
      <c r="K722" s="446"/>
      <c r="L722" s="446"/>
      <c r="M722" s="446"/>
      <c r="N722" s="446"/>
      <c r="O722" s="131"/>
      <c r="P722" s="131"/>
      <c r="Q722" s="446"/>
      <c r="R722" s="446"/>
      <c r="S722" s="446"/>
      <c r="T722" s="446"/>
    </row>
    <row r="723">
      <c r="A723" s="446"/>
      <c r="B723" s="446"/>
      <c r="C723" s="446"/>
      <c r="D723" s="446"/>
      <c r="E723" s="446"/>
      <c r="F723" s="446"/>
      <c r="G723" s="446"/>
      <c r="H723" s="446"/>
      <c r="I723" s="446"/>
      <c r="J723" s="446"/>
      <c r="K723" s="446"/>
      <c r="L723" s="446"/>
      <c r="M723" s="446"/>
      <c r="N723" s="446"/>
      <c r="O723" s="131"/>
      <c r="P723" s="131"/>
      <c r="Q723" s="446"/>
      <c r="R723" s="446"/>
      <c r="S723" s="446"/>
      <c r="T723" s="446"/>
    </row>
    <row r="724">
      <c r="A724" s="446"/>
      <c r="B724" s="446"/>
      <c r="C724" s="446"/>
      <c r="D724" s="446"/>
      <c r="E724" s="446"/>
      <c r="F724" s="446"/>
      <c r="G724" s="446"/>
      <c r="H724" s="446"/>
      <c r="I724" s="446"/>
      <c r="J724" s="446"/>
      <c r="K724" s="446"/>
      <c r="L724" s="446"/>
      <c r="M724" s="446"/>
      <c r="N724" s="446"/>
      <c r="O724" s="131"/>
      <c r="P724" s="131"/>
      <c r="Q724" s="446"/>
      <c r="R724" s="446"/>
      <c r="S724" s="446"/>
      <c r="T724" s="446"/>
    </row>
    <row r="725">
      <c r="A725" s="446"/>
      <c r="B725" s="446"/>
      <c r="C725" s="446"/>
      <c r="D725" s="446"/>
      <c r="E725" s="446"/>
      <c r="F725" s="446"/>
      <c r="G725" s="446"/>
      <c r="H725" s="446"/>
      <c r="I725" s="446"/>
      <c r="J725" s="446"/>
      <c r="K725" s="446"/>
      <c r="L725" s="446"/>
      <c r="M725" s="446"/>
      <c r="N725" s="446"/>
      <c r="O725" s="131"/>
      <c r="P725" s="131"/>
      <c r="Q725" s="446"/>
      <c r="R725" s="446"/>
      <c r="S725" s="446"/>
      <c r="T725" s="446"/>
    </row>
    <row r="726">
      <c r="A726" s="446"/>
      <c r="B726" s="446"/>
      <c r="C726" s="446"/>
      <c r="D726" s="446"/>
      <c r="E726" s="446"/>
      <c r="F726" s="446"/>
      <c r="G726" s="446"/>
      <c r="H726" s="446"/>
      <c r="I726" s="446"/>
      <c r="J726" s="446"/>
      <c r="K726" s="446"/>
      <c r="L726" s="446"/>
      <c r="M726" s="446"/>
      <c r="N726" s="446"/>
      <c r="O726" s="131"/>
      <c r="P726" s="131"/>
      <c r="Q726" s="446"/>
      <c r="R726" s="446"/>
      <c r="S726" s="446"/>
      <c r="T726" s="446"/>
    </row>
    <row r="727">
      <c r="A727" s="446"/>
      <c r="B727" s="446"/>
      <c r="C727" s="446"/>
      <c r="D727" s="446"/>
      <c r="E727" s="446"/>
      <c r="F727" s="446"/>
      <c r="G727" s="446"/>
      <c r="H727" s="446"/>
      <c r="I727" s="446"/>
      <c r="J727" s="446"/>
      <c r="K727" s="446"/>
      <c r="L727" s="446"/>
      <c r="M727" s="446"/>
      <c r="N727" s="446"/>
      <c r="O727" s="131"/>
      <c r="P727" s="131"/>
      <c r="Q727" s="446"/>
      <c r="R727" s="446"/>
      <c r="S727" s="446"/>
      <c r="T727" s="446"/>
    </row>
    <row r="728">
      <c r="A728" s="446"/>
      <c r="B728" s="446"/>
      <c r="C728" s="446"/>
      <c r="D728" s="446"/>
      <c r="E728" s="446"/>
      <c r="F728" s="446"/>
      <c r="G728" s="446"/>
      <c r="H728" s="446"/>
      <c r="I728" s="446"/>
      <c r="J728" s="446"/>
      <c r="K728" s="446"/>
      <c r="L728" s="446"/>
      <c r="M728" s="446"/>
      <c r="N728" s="446"/>
      <c r="O728" s="131"/>
      <c r="P728" s="131"/>
      <c r="Q728" s="446"/>
      <c r="R728" s="446"/>
      <c r="S728" s="446"/>
      <c r="T728" s="446"/>
    </row>
    <row r="729">
      <c r="A729" s="446"/>
      <c r="B729" s="446"/>
      <c r="C729" s="446"/>
      <c r="D729" s="446"/>
      <c r="E729" s="446"/>
      <c r="F729" s="446"/>
      <c r="G729" s="446"/>
      <c r="H729" s="446"/>
      <c r="I729" s="446"/>
      <c r="J729" s="446"/>
      <c r="K729" s="446"/>
      <c r="L729" s="446"/>
      <c r="M729" s="446"/>
      <c r="N729" s="446"/>
      <c r="O729" s="131"/>
      <c r="P729" s="131"/>
      <c r="Q729" s="446"/>
      <c r="R729" s="446"/>
      <c r="S729" s="446"/>
      <c r="T729" s="446"/>
    </row>
    <row r="730">
      <c r="A730" s="446"/>
      <c r="B730" s="446"/>
      <c r="C730" s="446"/>
      <c r="D730" s="446"/>
      <c r="E730" s="446"/>
      <c r="F730" s="446"/>
      <c r="G730" s="446"/>
      <c r="H730" s="446"/>
      <c r="I730" s="446"/>
      <c r="J730" s="446"/>
      <c r="K730" s="446"/>
      <c r="L730" s="446"/>
      <c r="M730" s="446"/>
      <c r="N730" s="446"/>
      <c r="O730" s="131"/>
      <c r="P730" s="131"/>
      <c r="Q730" s="446"/>
      <c r="R730" s="446"/>
      <c r="S730" s="446"/>
      <c r="T730" s="446"/>
    </row>
    <row r="731">
      <c r="A731" s="446"/>
      <c r="B731" s="446"/>
      <c r="C731" s="446"/>
      <c r="D731" s="446"/>
      <c r="E731" s="446"/>
      <c r="F731" s="446"/>
      <c r="G731" s="446"/>
      <c r="H731" s="446"/>
      <c r="I731" s="446"/>
      <c r="J731" s="446"/>
      <c r="K731" s="446"/>
      <c r="L731" s="446"/>
      <c r="M731" s="446"/>
      <c r="N731" s="446"/>
      <c r="O731" s="131"/>
      <c r="P731" s="131"/>
      <c r="Q731" s="446"/>
      <c r="R731" s="446"/>
      <c r="S731" s="446"/>
      <c r="T731" s="446"/>
    </row>
    <row r="732">
      <c r="A732" s="446"/>
      <c r="B732" s="446"/>
      <c r="C732" s="446"/>
      <c r="D732" s="446"/>
      <c r="E732" s="446"/>
      <c r="F732" s="446"/>
      <c r="G732" s="446"/>
      <c r="H732" s="446"/>
      <c r="I732" s="446"/>
      <c r="J732" s="446"/>
      <c r="K732" s="446"/>
      <c r="L732" s="446"/>
      <c r="M732" s="446"/>
      <c r="N732" s="446"/>
      <c r="O732" s="131"/>
      <c r="P732" s="131"/>
      <c r="Q732" s="446"/>
      <c r="R732" s="446"/>
      <c r="S732" s="446"/>
      <c r="T732" s="446"/>
    </row>
    <row r="733">
      <c r="A733" s="446"/>
      <c r="B733" s="446"/>
      <c r="C733" s="446"/>
      <c r="D733" s="446"/>
      <c r="E733" s="446"/>
      <c r="F733" s="446"/>
      <c r="G733" s="446"/>
      <c r="H733" s="446"/>
      <c r="I733" s="446"/>
      <c r="J733" s="446"/>
      <c r="K733" s="446"/>
      <c r="L733" s="446"/>
      <c r="M733" s="446"/>
      <c r="N733" s="446"/>
      <c r="O733" s="131"/>
      <c r="P733" s="131"/>
      <c r="Q733" s="446"/>
      <c r="R733" s="446"/>
      <c r="S733" s="446"/>
      <c r="T733" s="446"/>
    </row>
    <row r="734">
      <c r="A734" s="446"/>
      <c r="B734" s="446"/>
      <c r="C734" s="446"/>
      <c r="D734" s="446"/>
      <c r="E734" s="446"/>
      <c r="F734" s="446"/>
      <c r="G734" s="446"/>
      <c r="H734" s="446"/>
      <c r="I734" s="446"/>
      <c r="J734" s="446"/>
      <c r="K734" s="446"/>
      <c r="L734" s="446"/>
      <c r="M734" s="446"/>
      <c r="N734" s="446"/>
      <c r="O734" s="131"/>
      <c r="P734" s="131"/>
      <c r="Q734" s="446"/>
      <c r="R734" s="446"/>
      <c r="S734" s="446"/>
      <c r="T734" s="446"/>
    </row>
    <row r="735">
      <c r="A735" s="446"/>
      <c r="B735" s="446"/>
      <c r="C735" s="446"/>
      <c r="D735" s="446"/>
      <c r="E735" s="446"/>
      <c r="F735" s="446"/>
      <c r="G735" s="446"/>
      <c r="H735" s="446"/>
      <c r="I735" s="446"/>
      <c r="J735" s="446"/>
      <c r="K735" s="446"/>
      <c r="L735" s="446"/>
      <c r="M735" s="446"/>
      <c r="N735" s="446"/>
      <c r="O735" s="131"/>
      <c r="P735" s="131"/>
      <c r="Q735" s="446"/>
      <c r="R735" s="446"/>
      <c r="S735" s="446"/>
      <c r="T735" s="446"/>
    </row>
    <row r="736">
      <c r="A736" s="446"/>
      <c r="B736" s="446"/>
      <c r="C736" s="446"/>
      <c r="D736" s="446"/>
      <c r="E736" s="446"/>
      <c r="F736" s="446"/>
      <c r="G736" s="446"/>
      <c r="H736" s="446"/>
      <c r="I736" s="446"/>
      <c r="J736" s="446"/>
      <c r="K736" s="446"/>
      <c r="L736" s="446"/>
      <c r="M736" s="446"/>
      <c r="N736" s="446"/>
      <c r="O736" s="131"/>
      <c r="P736" s="131"/>
      <c r="Q736" s="446"/>
      <c r="R736" s="446"/>
      <c r="S736" s="446"/>
      <c r="T736" s="446"/>
    </row>
    <row r="737">
      <c r="A737" s="446"/>
      <c r="B737" s="446"/>
      <c r="C737" s="446"/>
      <c r="D737" s="446"/>
      <c r="E737" s="446"/>
      <c r="F737" s="446"/>
      <c r="G737" s="446"/>
      <c r="H737" s="446"/>
      <c r="I737" s="446"/>
      <c r="J737" s="446"/>
      <c r="K737" s="446"/>
      <c r="L737" s="446"/>
      <c r="M737" s="446"/>
      <c r="N737" s="446"/>
      <c r="O737" s="131"/>
      <c r="P737" s="131"/>
      <c r="Q737" s="446"/>
      <c r="R737" s="446"/>
      <c r="S737" s="446"/>
      <c r="T737" s="446"/>
    </row>
    <row r="738">
      <c r="A738" s="446"/>
      <c r="B738" s="446"/>
      <c r="C738" s="446"/>
      <c r="D738" s="446"/>
      <c r="E738" s="446"/>
      <c r="F738" s="446"/>
      <c r="G738" s="446"/>
      <c r="H738" s="446"/>
      <c r="I738" s="446"/>
      <c r="J738" s="446"/>
      <c r="K738" s="446"/>
      <c r="L738" s="446"/>
      <c r="M738" s="446"/>
      <c r="N738" s="446"/>
      <c r="O738" s="131"/>
      <c r="P738" s="131"/>
      <c r="Q738" s="446"/>
      <c r="R738" s="446"/>
      <c r="S738" s="446"/>
      <c r="T738" s="446"/>
    </row>
    <row r="739">
      <c r="A739" s="446"/>
      <c r="B739" s="446"/>
      <c r="C739" s="446"/>
      <c r="D739" s="446"/>
      <c r="E739" s="446"/>
      <c r="F739" s="446"/>
      <c r="G739" s="446"/>
      <c r="H739" s="446"/>
      <c r="I739" s="446"/>
      <c r="J739" s="446"/>
      <c r="K739" s="446"/>
      <c r="L739" s="446"/>
      <c r="M739" s="446"/>
      <c r="N739" s="446"/>
      <c r="O739" s="131"/>
      <c r="P739" s="131"/>
      <c r="Q739" s="446"/>
      <c r="R739" s="446"/>
      <c r="S739" s="446"/>
      <c r="T739" s="446"/>
    </row>
    <row r="740">
      <c r="A740" s="446"/>
      <c r="B740" s="446"/>
      <c r="C740" s="446"/>
      <c r="D740" s="446"/>
      <c r="E740" s="446"/>
      <c r="F740" s="446"/>
      <c r="G740" s="446"/>
      <c r="H740" s="446"/>
      <c r="I740" s="446"/>
      <c r="J740" s="446"/>
      <c r="K740" s="446"/>
      <c r="L740" s="446"/>
      <c r="M740" s="446"/>
      <c r="N740" s="446"/>
      <c r="O740" s="131"/>
      <c r="P740" s="131"/>
      <c r="Q740" s="446"/>
      <c r="R740" s="446"/>
      <c r="S740" s="446"/>
      <c r="T740" s="446"/>
    </row>
    <row r="741">
      <c r="A741" s="446"/>
      <c r="B741" s="446"/>
      <c r="C741" s="446"/>
      <c r="D741" s="446"/>
      <c r="E741" s="446"/>
      <c r="F741" s="446"/>
      <c r="G741" s="446"/>
      <c r="H741" s="446"/>
      <c r="I741" s="446"/>
      <c r="J741" s="446"/>
      <c r="K741" s="446"/>
      <c r="L741" s="446"/>
      <c r="M741" s="446"/>
      <c r="N741" s="446"/>
      <c r="O741" s="131"/>
      <c r="P741" s="131"/>
      <c r="Q741" s="446"/>
      <c r="R741" s="446"/>
      <c r="S741" s="446"/>
      <c r="T741" s="446"/>
    </row>
    <row r="742">
      <c r="A742" s="446"/>
      <c r="B742" s="446"/>
      <c r="C742" s="446"/>
      <c r="D742" s="446"/>
      <c r="E742" s="446"/>
      <c r="F742" s="446"/>
      <c r="G742" s="446"/>
      <c r="H742" s="446"/>
      <c r="I742" s="446"/>
      <c r="J742" s="446"/>
      <c r="K742" s="446"/>
      <c r="L742" s="446"/>
      <c r="M742" s="446"/>
      <c r="N742" s="446"/>
      <c r="O742" s="131"/>
      <c r="P742" s="131"/>
      <c r="Q742" s="446"/>
      <c r="R742" s="446"/>
      <c r="S742" s="446"/>
      <c r="T742" s="446"/>
    </row>
    <row r="743">
      <c r="A743" s="446"/>
      <c r="B743" s="446"/>
      <c r="C743" s="446"/>
      <c r="D743" s="446"/>
      <c r="E743" s="446"/>
      <c r="F743" s="446"/>
      <c r="G743" s="446"/>
      <c r="H743" s="446"/>
      <c r="I743" s="446"/>
      <c r="J743" s="446"/>
      <c r="K743" s="446"/>
      <c r="L743" s="446"/>
      <c r="M743" s="446"/>
      <c r="N743" s="446"/>
      <c r="O743" s="131"/>
      <c r="P743" s="131"/>
      <c r="Q743" s="446"/>
      <c r="R743" s="446"/>
      <c r="S743" s="446"/>
      <c r="T743" s="446"/>
    </row>
    <row r="744">
      <c r="A744" s="446"/>
      <c r="B744" s="446"/>
      <c r="C744" s="446"/>
      <c r="D744" s="446"/>
      <c r="E744" s="446"/>
      <c r="F744" s="446"/>
      <c r="G744" s="446"/>
      <c r="H744" s="446"/>
      <c r="I744" s="446"/>
      <c r="J744" s="446"/>
      <c r="K744" s="446"/>
      <c r="L744" s="446"/>
      <c r="M744" s="446"/>
      <c r="N744" s="446"/>
      <c r="O744" s="131"/>
      <c r="P744" s="131"/>
      <c r="Q744" s="446"/>
      <c r="R744" s="446"/>
      <c r="S744" s="446"/>
      <c r="T744" s="446"/>
    </row>
    <row r="745">
      <c r="A745" s="446"/>
      <c r="B745" s="446"/>
      <c r="C745" s="446"/>
      <c r="D745" s="446"/>
      <c r="E745" s="446"/>
      <c r="F745" s="446"/>
      <c r="G745" s="446"/>
      <c r="H745" s="446"/>
      <c r="I745" s="446"/>
      <c r="J745" s="446"/>
      <c r="K745" s="446"/>
      <c r="L745" s="446"/>
      <c r="M745" s="446"/>
      <c r="N745" s="446"/>
      <c r="O745" s="131"/>
      <c r="P745" s="131"/>
      <c r="Q745" s="446"/>
      <c r="R745" s="446"/>
      <c r="S745" s="446"/>
      <c r="T745" s="446"/>
    </row>
    <row r="746">
      <c r="A746" s="446"/>
      <c r="B746" s="446"/>
      <c r="C746" s="446"/>
      <c r="D746" s="446"/>
      <c r="E746" s="446"/>
      <c r="F746" s="446"/>
      <c r="G746" s="446"/>
      <c r="H746" s="446"/>
      <c r="I746" s="446"/>
      <c r="J746" s="446"/>
      <c r="K746" s="446"/>
      <c r="L746" s="446"/>
      <c r="M746" s="446"/>
      <c r="N746" s="446"/>
      <c r="O746" s="131"/>
      <c r="P746" s="131"/>
      <c r="Q746" s="446"/>
      <c r="R746" s="446"/>
      <c r="S746" s="446"/>
      <c r="T746" s="446"/>
    </row>
    <row r="747">
      <c r="A747" s="446"/>
      <c r="B747" s="446"/>
      <c r="C747" s="446"/>
      <c r="D747" s="446"/>
      <c r="E747" s="446"/>
      <c r="F747" s="446"/>
      <c r="G747" s="446"/>
      <c r="H747" s="446"/>
      <c r="I747" s="446"/>
      <c r="J747" s="446"/>
      <c r="K747" s="446"/>
      <c r="L747" s="446"/>
      <c r="M747" s="446"/>
      <c r="N747" s="446"/>
      <c r="O747" s="131"/>
      <c r="P747" s="131"/>
      <c r="Q747" s="446"/>
      <c r="R747" s="446"/>
      <c r="S747" s="446"/>
      <c r="T747" s="446"/>
    </row>
    <row r="748">
      <c r="A748" s="446"/>
      <c r="B748" s="446"/>
      <c r="C748" s="446"/>
      <c r="D748" s="446"/>
      <c r="E748" s="446"/>
      <c r="F748" s="446"/>
      <c r="G748" s="446"/>
      <c r="H748" s="446"/>
      <c r="I748" s="446"/>
      <c r="J748" s="446"/>
      <c r="K748" s="446"/>
      <c r="L748" s="446"/>
      <c r="M748" s="446"/>
      <c r="N748" s="446"/>
      <c r="O748" s="131"/>
      <c r="P748" s="131"/>
      <c r="Q748" s="446"/>
      <c r="R748" s="446"/>
      <c r="S748" s="446"/>
      <c r="T748" s="446"/>
    </row>
    <row r="749">
      <c r="A749" s="446"/>
      <c r="B749" s="446"/>
      <c r="C749" s="446"/>
      <c r="D749" s="446"/>
      <c r="E749" s="446"/>
      <c r="F749" s="446"/>
      <c r="G749" s="446"/>
      <c r="H749" s="446"/>
      <c r="I749" s="446"/>
      <c r="J749" s="446"/>
      <c r="K749" s="446"/>
      <c r="L749" s="446"/>
      <c r="M749" s="446"/>
      <c r="N749" s="446"/>
      <c r="O749" s="131"/>
      <c r="P749" s="131"/>
      <c r="Q749" s="446"/>
      <c r="R749" s="446"/>
      <c r="S749" s="446"/>
      <c r="T749" s="446"/>
    </row>
    <row r="750">
      <c r="A750" s="446"/>
      <c r="B750" s="446"/>
      <c r="C750" s="446"/>
      <c r="D750" s="446"/>
      <c r="E750" s="446"/>
      <c r="F750" s="446"/>
      <c r="G750" s="446"/>
      <c r="H750" s="446"/>
      <c r="I750" s="446"/>
      <c r="J750" s="446"/>
      <c r="K750" s="446"/>
      <c r="L750" s="446"/>
      <c r="M750" s="446"/>
      <c r="N750" s="446"/>
      <c r="O750" s="131"/>
      <c r="P750" s="131"/>
      <c r="Q750" s="446"/>
      <c r="R750" s="446"/>
      <c r="S750" s="446"/>
      <c r="T750" s="446"/>
    </row>
    <row r="751">
      <c r="A751" s="446"/>
      <c r="B751" s="446"/>
      <c r="C751" s="446"/>
      <c r="D751" s="446"/>
      <c r="E751" s="446"/>
      <c r="F751" s="446"/>
      <c r="G751" s="446"/>
      <c r="H751" s="446"/>
      <c r="I751" s="446"/>
      <c r="J751" s="446"/>
      <c r="K751" s="446"/>
      <c r="L751" s="446"/>
      <c r="M751" s="446"/>
      <c r="N751" s="446"/>
      <c r="O751" s="131"/>
      <c r="P751" s="131"/>
      <c r="Q751" s="446"/>
      <c r="R751" s="446"/>
      <c r="S751" s="446"/>
      <c r="T751" s="446"/>
    </row>
    <row r="752">
      <c r="A752" s="446"/>
      <c r="B752" s="446"/>
      <c r="C752" s="446"/>
      <c r="D752" s="446"/>
      <c r="E752" s="446"/>
      <c r="F752" s="446"/>
      <c r="G752" s="446"/>
      <c r="H752" s="446"/>
      <c r="I752" s="446"/>
      <c r="J752" s="446"/>
      <c r="K752" s="446"/>
      <c r="L752" s="446"/>
      <c r="M752" s="446"/>
      <c r="N752" s="446"/>
      <c r="O752" s="131"/>
      <c r="P752" s="131"/>
      <c r="Q752" s="446"/>
      <c r="R752" s="446"/>
      <c r="S752" s="446"/>
      <c r="T752" s="446"/>
    </row>
    <row r="753">
      <c r="A753" s="446"/>
      <c r="B753" s="446"/>
      <c r="C753" s="446"/>
      <c r="D753" s="446"/>
      <c r="E753" s="446"/>
      <c r="F753" s="446"/>
      <c r="G753" s="446"/>
      <c r="H753" s="446"/>
      <c r="I753" s="446"/>
      <c r="J753" s="446"/>
      <c r="K753" s="446"/>
      <c r="L753" s="446"/>
      <c r="M753" s="446"/>
      <c r="N753" s="446"/>
      <c r="O753" s="131"/>
      <c r="P753" s="131"/>
      <c r="Q753" s="446"/>
      <c r="R753" s="446"/>
      <c r="S753" s="446"/>
      <c r="T753" s="446"/>
    </row>
    <row r="754">
      <c r="A754" s="446"/>
      <c r="B754" s="446"/>
      <c r="C754" s="446"/>
      <c r="D754" s="446"/>
      <c r="E754" s="446"/>
      <c r="F754" s="446"/>
      <c r="G754" s="446"/>
      <c r="H754" s="446"/>
      <c r="I754" s="446"/>
      <c r="J754" s="446"/>
      <c r="K754" s="446"/>
      <c r="L754" s="446"/>
      <c r="M754" s="446"/>
      <c r="N754" s="446"/>
      <c r="O754" s="131"/>
      <c r="P754" s="131"/>
      <c r="Q754" s="446"/>
      <c r="R754" s="446"/>
      <c r="S754" s="446"/>
      <c r="T754" s="446"/>
    </row>
    <row r="755">
      <c r="A755" s="446"/>
      <c r="B755" s="446"/>
      <c r="C755" s="446"/>
      <c r="D755" s="446"/>
      <c r="E755" s="446"/>
      <c r="F755" s="446"/>
      <c r="G755" s="446"/>
      <c r="H755" s="446"/>
      <c r="I755" s="446"/>
      <c r="J755" s="446"/>
      <c r="K755" s="446"/>
      <c r="L755" s="446"/>
      <c r="M755" s="446"/>
      <c r="N755" s="446"/>
      <c r="O755" s="131"/>
      <c r="P755" s="131"/>
      <c r="Q755" s="446"/>
      <c r="R755" s="446"/>
      <c r="S755" s="446"/>
      <c r="T755" s="446"/>
    </row>
    <row r="756">
      <c r="A756" s="446"/>
      <c r="B756" s="446"/>
      <c r="C756" s="446"/>
      <c r="D756" s="446"/>
      <c r="E756" s="446"/>
      <c r="F756" s="446"/>
      <c r="G756" s="446"/>
      <c r="H756" s="446"/>
      <c r="I756" s="446"/>
      <c r="J756" s="446"/>
      <c r="K756" s="446"/>
      <c r="L756" s="446"/>
      <c r="M756" s="446"/>
      <c r="N756" s="446"/>
      <c r="O756" s="131"/>
      <c r="P756" s="131"/>
      <c r="Q756" s="446"/>
      <c r="R756" s="446"/>
      <c r="S756" s="446"/>
      <c r="T756" s="446"/>
    </row>
    <row r="757">
      <c r="A757" s="446"/>
      <c r="B757" s="446"/>
      <c r="C757" s="446"/>
      <c r="D757" s="446"/>
      <c r="E757" s="446"/>
      <c r="F757" s="446"/>
      <c r="G757" s="446"/>
      <c r="H757" s="446"/>
      <c r="I757" s="446"/>
      <c r="J757" s="446"/>
      <c r="K757" s="446"/>
      <c r="L757" s="446"/>
      <c r="M757" s="446"/>
      <c r="N757" s="446"/>
      <c r="O757" s="131"/>
      <c r="P757" s="131"/>
      <c r="Q757" s="446"/>
      <c r="R757" s="446"/>
      <c r="S757" s="446"/>
      <c r="T757" s="446"/>
    </row>
    <row r="758">
      <c r="A758" s="446"/>
      <c r="B758" s="446"/>
      <c r="C758" s="446"/>
      <c r="D758" s="446"/>
      <c r="E758" s="446"/>
      <c r="F758" s="446"/>
      <c r="G758" s="446"/>
      <c r="H758" s="446"/>
      <c r="I758" s="446"/>
      <c r="J758" s="446"/>
      <c r="K758" s="446"/>
      <c r="L758" s="446"/>
      <c r="M758" s="446"/>
      <c r="N758" s="446"/>
      <c r="O758" s="131"/>
      <c r="P758" s="131"/>
      <c r="Q758" s="446"/>
      <c r="R758" s="446"/>
      <c r="S758" s="446"/>
      <c r="T758" s="446"/>
    </row>
    <row r="759">
      <c r="A759" s="446"/>
      <c r="B759" s="446"/>
      <c r="C759" s="446"/>
      <c r="D759" s="446"/>
      <c r="E759" s="446"/>
      <c r="F759" s="446"/>
      <c r="G759" s="446"/>
      <c r="H759" s="446"/>
      <c r="I759" s="446"/>
      <c r="J759" s="446"/>
      <c r="K759" s="446"/>
      <c r="L759" s="446"/>
      <c r="M759" s="446"/>
      <c r="N759" s="446"/>
      <c r="O759" s="131"/>
      <c r="P759" s="131"/>
      <c r="Q759" s="446"/>
      <c r="R759" s="446"/>
      <c r="S759" s="446"/>
      <c r="T759" s="446"/>
    </row>
    <row r="760">
      <c r="A760" s="446"/>
      <c r="B760" s="446"/>
      <c r="C760" s="446"/>
      <c r="D760" s="446"/>
      <c r="E760" s="446"/>
      <c r="F760" s="446"/>
      <c r="G760" s="446"/>
      <c r="H760" s="446"/>
      <c r="I760" s="446"/>
      <c r="J760" s="446"/>
      <c r="K760" s="446"/>
      <c r="L760" s="446"/>
      <c r="M760" s="446"/>
      <c r="N760" s="446"/>
      <c r="O760" s="131"/>
      <c r="P760" s="131"/>
      <c r="Q760" s="446"/>
      <c r="R760" s="446"/>
      <c r="S760" s="446"/>
      <c r="T760" s="446"/>
    </row>
    <row r="761">
      <c r="A761" s="446"/>
      <c r="B761" s="446"/>
      <c r="C761" s="446"/>
      <c r="D761" s="446"/>
      <c r="E761" s="446"/>
      <c r="F761" s="446"/>
      <c r="G761" s="446"/>
      <c r="H761" s="446"/>
      <c r="I761" s="446"/>
      <c r="J761" s="446"/>
      <c r="K761" s="446"/>
      <c r="L761" s="446"/>
      <c r="M761" s="446"/>
      <c r="N761" s="446"/>
      <c r="O761" s="131"/>
      <c r="P761" s="131"/>
      <c r="Q761" s="446"/>
      <c r="R761" s="446"/>
      <c r="S761" s="446"/>
      <c r="T761" s="446"/>
    </row>
    <row r="762">
      <c r="A762" s="446"/>
      <c r="B762" s="446"/>
      <c r="C762" s="446"/>
      <c r="D762" s="446"/>
      <c r="E762" s="446"/>
      <c r="F762" s="446"/>
      <c r="G762" s="446"/>
      <c r="H762" s="446"/>
      <c r="I762" s="446"/>
      <c r="J762" s="446"/>
      <c r="K762" s="446"/>
      <c r="L762" s="446"/>
      <c r="M762" s="446"/>
      <c r="N762" s="446"/>
      <c r="O762" s="131"/>
      <c r="P762" s="131"/>
      <c r="Q762" s="446"/>
      <c r="R762" s="446"/>
      <c r="S762" s="446"/>
      <c r="T762" s="446"/>
    </row>
    <row r="763">
      <c r="A763" s="446"/>
      <c r="B763" s="446"/>
      <c r="C763" s="446"/>
      <c r="D763" s="446"/>
      <c r="E763" s="446"/>
      <c r="F763" s="446"/>
      <c r="G763" s="446"/>
      <c r="H763" s="446"/>
      <c r="I763" s="446"/>
      <c r="J763" s="446"/>
      <c r="K763" s="446"/>
      <c r="L763" s="446"/>
      <c r="M763" s="446"/>
      <c r="N763" s="446"/>
      <c r="O763" s="131"/>
      <c r="P763" s="131"/>
      <c r="Q763" s="446"/>
      <c r="R763" s="446"/>
      <c r="S763" s="446"/>
      <c r="T763" s="446"/>
    </row>
    <row r="764">
      <c r="A764" s="446"/>
      <c r="B764" s="446"/>
      <c r="C764" s="446"/>
      <c r="D764" s="446"/>
      <c r="E764" s="446"/>
      <c r="F764" s="446"/>
      <c r="G764" s="446"/>
      <c r="H764" s="446"/>
      <c r="I764" s="446"/>
      <c r="J764" s="446"/>
      <c r="K764" s="446"/>
      <c r="L764" s="446"/>
      <c r="M764" s="446"/>
      <c r="N764" s="446"/>
      <c r="O764" s="131"/>
      <c r="P764" s="131"/>
      <c r="Q764" s="446"/>
      <c r="R764" s="446"/>
      <c r="S764" s="446"/>
      <c r="T764" s="446"/>
    </row>
    <row r="765">
      <c r="A765" s="446"/>
      <c r="B765" s="446"/>
      <c r="C765" s="446"/>
      <c r="D765" s="446"/>
      <c r="E765" s="446"/>
      <c r="F765" s="446"/>
      <c r="G765" s="446"/>
      <c r="H765" s="446"/>
      <c r="I765" s="446"/>
      <c r="J765" s="446"/>
      <c r="K765" s="446"/>
      <c r="L765" s="446"/>
      <c r="M765" s="446"/>
      <c r="N765" s="446"/>
      <c r="O765" s="131"/>
      <c r="P765" s="131"/>
      <c r="Q765" s="446"/>
      <c r="R765" s="446"/>
      <c r="S765" s="446"/>
      <c r="T765" s="446"/>
    </row>
    <row r="766">
      <c r="A766" s="446"/>
      <c r="B766" s="446"/>
      <c r="C766" s="446"/>
      <c r="D766" s="446"/>
      <c r="E766" s="446"/>
      <c r="F766" s="446"/>
      <c r="G766" s="446"/>
      <c r="H766" s="446"/>
      <c r="I766" s="446"/>
      <c r="J766" s="446"/>
      <c r="K766" s="446"/>
      <c r="L766" s="446"/>
      <c r="M766" s="446"/>
      <c r="N766" s="446"/>
      <c r="O766" s="131"/>
      <c r="P766" s="131"/>
      <c r="Q766" s="446"/>
      <c r="R766" s="446"/>
      <c r="S766" s="446"/>
      <c r="T766" s="446"/>
    </row>
    <row r="767">
      <c r="A767" s="446"/>
      <c r="B767" s="446"/>
      <c r="C767" s="446"/>
      <c r="D767" s="446"/>
      <c r="E767" s="446"/>
      <c r="F767" s="446"/>
      <c r="G767" s="446"/>
      <c r="H767" s="446"/>
      <c r="I767" s="446"/>
      <c r="J767" s="446"/>
      <c r="K767" s="446"/>
      <c r="L767" s="446"/>
      <c r="M767" s="446"/>
      <c r="N767" s="446"/>
      <c r="O767" s="131"/>
      <c r="P767" s="131"/>
      <c r="Q767" s="446"/>
      <c r="R767" s="446"/>
      <c r="S767" s="446"/>
      <c r="T767" s="446"/>
    </row>
    <row r="768">
      <c r="A768" s="446"/>
      <c r="B768" s="446"/>
      <c r="C768" s="446"/>
      <c r="D768" s="446"/>
      <c r="E768" s="446"/>
      <c r="F768" s="446"/>
      <c r="G768" s="446"/>
      <c r="H768" s="446"/>
      <c r="I768" s="446"/>
      <c r="J768" s="446"/>
      <c r="K768" s="446"/>
      <c r="L768" s="446"/>
      <c r="M768" s="446"/>
      <c r="N768" s="446"/>
      <c r="O768" s="131"/>
      <c r="P768" s="131"/>
      <c r="Q768" s="446"/>
      <c r="R768" s="446"/>
      <c r="S768" s="446"/>
      <c r="T768" s="446"/>
    </row>
    <row r="769">
      <c r="A769" s="446"/>
      <c r="B769" s="446"/>
      <c r="C769" s="446"/>
      <c r="D769" s="446"/>
      <c r="E769" s="446"/>
      <c r="F769" s="446"/>
      <c r="G769" s="446"/>
      <c r="H769" s="446"/>
      <c r="I769" s="446"/>
      <c r="J769" s="446"/>
      <c r="K769" s="446"/>
      <c r="L769" s="446"/>
      <c r="M769" s="446"/>
      <c r="N769" s="446"/>
      <c r="O769" s="131"/>
      <c r="P769" s="131"/>
      <c r="Q769" s="446"/>
      <c r="R769" s="446"/>
      <c r="S769" s="446"/>
      <c r="T769" s="446"/>
    </row>
    <row r="770">
      <c r="A770" s="446"/>
      <c r="B770" s="446"/>
      <c r="C770" s="446"/>
      <c r="D770" s="446"/>
      <c r="E770" s="446"/>
      <c r="F770" s="446"/>
      <c r="G770" s="446"/>
      <c r="H770" s="446"/>
      <c r="I770" s="446"/>
      <c r="J770" s="446"/>
      <c r="K770" s="446"/>
      <c r="L770" s="446"/>
      <c r="M770" s="446"/>
      <c r="N770" s="446"/>
      <c r="O770" s="131"/>
      <c r="P770" s="131"/>
      <c r="Q770" s="446"/>
      <c r="R770" s="446"/>
      <c r="S770" s="446"/>
      <c r="T770" s="446"/>
    </row>
    <row r="771">
      <c r="A771" s="446"/>
      <c r="B771" s="446"/>
      <c r="C771" s="446"/>
      <c r="D771" s="446"/>
      <c r="E771" s="446"/>
      <c r="F771" s="446"/>
      <c r="G771" s="446"/>
      <c r="H771" s="446"/>
      <c r="I771" s="446"/>
      <c r="J771" s="446"/>
      <c r="K771" s="446"/>
      <c r="L771" s="446"/>
      <c r="M771" s="446"/>
      <c r="N771" s="446"/>
      <c r="O771" s="131"/>
      <c r="P771" s="131"/>
      <c r="Q771" s="446"/>
      <c r="R771" s="446"/>
      <c r="S771" s="446"/>
      <c r="T771" s="446"/>
    </row>
    <row r="772">
      <c r="A772" s="446"/>
      <c r="B772" s="446"/>
      <c r="C772" s="446"/>
      <c r="D772" s="446"/>
      <c r="E772" s="446"/>
      <c r="F772" s="446"/>
      <c r="G772" s="446"/>
      <c r="H772" s="446"/>
      <c r="I772" s="446"/>
      <c r="J772" s="446"/>
      <c r="K772" s="446"/>
      <c r="L772" s="446"/>
      <c r="M772" s="446"/>
      <c r="N772" s="446"/>
      <c r="O772" s="131"/>
      <c r="P772" s="131"/>
      <c r="Q772" s="446"/>
      <c r="R772" s="446"/>
      <c r="S772" s="446"/>
      <c r="T772" s="446"/>
    </row>
    <row r="773">
      <c r="A773" s="446"/>
      <c r="B773" s="446"/>
      <c r="C773" s="446"/>
      <c r="D773" s="446"/>
      <c r="E773" s="446"/>
      <c r="F773" s="446"/>
      <c r="G773" s="446"/>
      <c r="H773" s="446"/>
      <c r="I773" s="446"/>
      <c r="J773" s="446"/>
      <c r="K773" s="446"/>
      <c r="L773" s="446"/>
      <c r="M773" s="446"/>
      <c r="N773" s="446"/>
      <c r="O773" s="131"/>
      <c r="P773" s="131"/>
      <c r="Q773" s="446"/>
      <c r="R773" s="446"/>
      <c r="S773" s="446"/>
      <c r="T773" s="446"/>
    </row>
    <row r="774">
      <c r="A774" s="446"/>
      <c r="B774" s="446"/>
      <c r="C774" s="446"/>
      <c r="D774" s="446"/>
      <c r="E774" s="446"/>
      <c r="F774" s="446"/>
      <c r="G774" s="446"/>
      <c r="H774" s="446"/>
      <c r="I774" s="446"/>
      <c r="J774" s="446"/>
      <c r="K774" s="446"/>
      <c r="L774" s="446"/>
      <c r="M774" s="446"/>
      <c r="N774" s="446"/>
      <c r="O774" s="131"/>
      <c r="P774" s="131"/>
      <c r="Q774" s="446"/>
      <c r="R774" s="446"/>
      <c r="S774" s="446"/>
      <c r="T774" s="446"/>
    </row>
    <row r="775">
      <c r="A775" s="446"/>
      <c r="B775" s="446"/>
      <c r="C775" s="446"/>
      <c r="D775" s="446"/>
      <c r="E775" s="446"/>
      <c r="F775" s="446"/>
      <c r="G775" s="446"/>
      <c r="H775" s="446"/>
      <c r="I775" s="446"/>
      <c r="J775" s="446"/>
      <c r="K775" s="446"/>
      <c r="L775" s="446"/>
      <c r="M775" s="446"/>
      <c r="N775" s="446"/>
      <c r="O775" s="131"/>
      <c r="P775" s="131"/>
      <c r="Q775" s="446"/>
      <c r="R775" s="446"/>
      <c r="S775" s="446"/>
      <c r="T775" s="446"/>
    </row>
    <row r="776">
      <c r="A776" s="446"/>
      <c r="B776" s="446"/>
      <c r="C776" s="446"/>
      <c r="D776" s="446"/>
      <c r="E776" s="446"/>
      <c r="F776" s="446"/>
      <c r="G776" s="446"/>
      <c r="H776" s="446"/>
      <c r="I776" s="446"/>
      <c r="J776" s="446"/>
      <c r="K776" s="446"/>
      <c r="L776" s="446"/>
      <c r="M776" s="446"/>
      <c r="N776" s="446"/>
      <c r="O776" s="131"/>
      <c r="P776" s="131"/>
      <c r="Q776" s="446"/>
      <c r="R776" s="446"/>
      <c r="S776" s="446"/>
      <c r="T776" s="446"/>
    </row>
    <row r="777">
      <c r="A777" s="446"/>
      <c r="B777" s="446"/>
      <c r="C777" s="446"/>
      <c r="D777" s="446"/>
      <c r="E777" s="446"/>
      <c r="F777" s="446"/>
      <c r="G777" s="446"/>
      <c r="H777" s="446"/>
      <c r="I777" s="446"/>
      <c r="J777" s="446"/>
      <c r="K777" s="446"/>
      <c r="L777" s="446"/>
      <c r="M777" s="446"/>
      <c r="N777" s="446"/>
      <c r="O777" s="131"/>
      <c r="P777" s="131"/>
      <c r="Q777" s="446"/>
      <c r="R777" s="446"/>
      <c r="S777" s="446"/>
      <c r="T777" s="446"/>
    </row>
    <row r="778">
      <c r="A778" s="446"/>
      <c r="B778" s="446"/>
      <c r="C778" s="446"/>
      <c r="D778" s="446"/>
      <c r="E778" s="446"/>
      <c r="F778" s="446"/>
      <c r="G778" s="446"/>
      <c r="H778" s="446"/>
      <c r="I778" s="446"/>
      <c r="J778" s="446"/>
      <c r="K778" s="446"/>
      <c r="L778" s="446"/>
      <c r="M778" s="446"/>
      <c r="N778" s="446"/>
      <c r="O778" s="131"/>
      <c r="P778" s="131"/>
      <c r="Q778" s="446"/>
      <c r="R778" s="446"/>
      <c r="S778" s="446"/>
      <c r="T778" s="446"/>
    </row>
    <row r="779">
      <c r="A779" s="446"/>
      <c r="B779" s="446"/>
      <c r="C779" s="446"/>
      <c r="D779" s="446"/>
      <c r="E779" s="446"/>
      <c r="F779" s="446"/>
      <c r="G779" s="446"/>
      <c r="H779" s="446"/>
      <c r="I779" s="446"/>
      <c r="J779" s="446"/>
      <c r="K779" s="446"/>
      <c r="L779" s="446"/>
      <c r="M779" s="446"/>
      <c r="N779" s="446"/>
      <c r="O779" s="131"/>
      <c r="P779" s="131"/>
      <c r="Q779" s="446"/>
      <c r="R779" s="446"/>
      <c r="S779" s="446"/>
      <c r="T779" s="446"/>
    </row>
    <row r="780">
      <c r="A780" s="446"/>
      <c r="B780" s="446"/>
      <c r="C780" s="446"/>
      <c r="D780" s="446"/>
      <c r="E780" s="446"/>
      <c r="F780" s="446"/>
      <c r="G780" s="446"/>
      <c r="H780" s="446"/>
      <c r="I780" s="446"/>
      <c r="J780" s="446"/>
      <c r="K780" s="446"/>
      <c r="L780" s="446"/>
      <c r="M780" s="446"/>
      <c r="N780" s="446"/>
      <c r="O780" s="131"/>
      <c r="P780" s="131"/>
      <c r="Q780" s="446"/>
      <c r="R780" s="446"/>
      <c r="S780" s="446"/>
      <c r="T780" s="446"/>
    </row>
    <row r="781">
      <c r="A781" s="446"/>
      <c r="B781" s="446"/>
      <c r="C781" s="446"/>
      <c r="D781" s="446"/>
      <c r="E781" s="446"/>
      <c r="F781" s="446"/>
      <c r="G781" s="446"/>
      <c r="H781" s="446"/>
      <c r="I781" s="446"/>
      <c r="J781" s="446"/>
      <c r="K781" s="446"/>
      <c r="L781" s="446"/>
      <c r="M781" s="446"/>
      <c r="N781" s="446"/>
      <c r="O781" s="131"/>
      <c r="P781" s="131"/>
      <c r="Q781" s="446"/>
      <c r="R781" s="446"/>
      <c r="S781" s="446"/>
      <c r="T781" s="446"/>
    </row>
    <row r="782">
      <c r="A782" s="446"/>
      <c r="B782" s="446"/>
      <c r="C782" s="446"/>
      <c r="D782" s="446"/>
      <c r="E782" s="446"/>
      <c r="F782" s="446"/>
      <c r="G782" s="446"/>
      <c r="H782" s="446"/>
      <c r="I782" s="446"/>
      <c r="J782" s="446"/>
      <c r="K782" s="446"/>
      <c r="L782" s="446"/>
      <c r="M782" s="446"/>
      <c r="N782" s="446"/>
      <c r="O782" s="131"/>
      <c r="P782" s="131"/>
      <c r="Q782" s="446"/>
      <c r="R782" s="446"/>
      <c r="S782" s="446"/>
      <c r="T782" s="446"/>
    </row>
    <row r="783">
      <c r="A783" s="446"/>
      <c r="B783" s="446"/>
      <c r="C783" s="446"/>
      <c r="D783" s="446"/>
      <c r="E783" s="446"/>
      <c r="F783" s="446"/>
      <c r="G783" s="446"/>
      <c r="H783" s="446"/>
      <c r="I783" s="446"/>
      <c r="J783" s="446"/>
      <c r="K783" s="446"/>
      <c r="L783" s="446"/>
      <c r="M783" s="446"/>
      <c r="N783" s="446"/>
      <c r="O783" s="131"/>
      <c r="P783" s="131"/>
      <c r="Q783" s="446"/>
      <c r="R783" s="446"/>
      <c r="S783" s="446"/>
      <c r="T783" s="446"/>
    </row>
    <row r="784">
      <c r="A784" s="446"/>
      <c r="B784" s="446"/>
      <c r="C784" s="446"/>
      <c r="D784" s="446"/>
      <c r="E784" s="446"/>
      <c r="F784" s="446"/>
      <c r="G784" s="446"/>
      <c r="H784" s="446"/>
      <c r="I784" s="446"/>
      <c r="J784" s="446"/>
      <c r="K784" s="446"/>
      <c r="L784" s="446"/>
      <c r="M784" s="446"/>
      <c r="N784" s="446"/>
      <c r="O784" s="131"/>
      <c r="P784" s="131"/>
      <c r="Q784" s="446"/>
      <c r="R784" s="446"/>
      <c r="S784" s="446"/>
      <c r="T784" s="446"/>
    </row>
    <row r="785">
      <c r="A785" s="446"/>
      <c r="B785" s="446"/>
      <c r="C785" s="446"/>
      <c r="D785" s="446"/>
      <c r="E785" s="446"/>
      <c r="F785" s="446"/>
      <c r="G785" s="446"/>
      <c r="H785" s="446"/>
      <c r="I785" s="446"/>
      <c r="J785" s="446"/>
      <c r="K785" s="446"/>
      <c r="L785" s="446"/>
      <c r="M785" s="446"/>
      <c r="N785" s="446"/>
      <c r="O785" s="131"/>
      <c r="P785" s="131"/>
      <c r="Q785" s="446"/>
      <c r="R785" s="446"/>
      <c r="S785" s="446"/>
      <c r="T785" s="446"/>
    </row>
    <row r="786">
      <c r="A786" s="446"/>
      <c r="B786" s="446"/>
      <c r="C786" s="446"/>
      <c r="D786" s="446"/>
      <c r="E786" s="446"/>
      <c r="F786" s="446"/>
      <c r="G786" s="446"/>
      <c r="H786" s="446"/>
      <c r="I786" s="446"/>
      <c r="J786" s="446"/>
      <c r="K786" s="446"/>
      <c r="L786" s="446"/>
      <c r="M786" s="446"/>
      <c r="N786" s="446"/>
      <c r="O786" s="131"/>
      <c r="P786" s="131"/>
      <c r="Q786" s="446"/>
      <c r="R786" s="446"/>
      <c r="S786" s="446"/>
      <c r="T786" s="446"/>
    </row>
    <row r="787">
      <c r="A787" s="446"/>
      <c r="B787" s="446"/>
      <c r="C787" s="446"/>
      <c r="D787" s="446"/>
      <c r="E787" s="446"/>
      <c r="F787" s="446"/>
      <c r="G787" s="446"/>
      <c r="H787" s="446"/>
      <c r="I787" s="446"/>
      <c r="J787" s="446"/>
      <c r="K787" s="446"/>
      <c r="L787" s="446"/>
      <c r="M787" s="446"/>
      <c r="N787" s="446"/>
      <c r="O787" s="131"/>
      <c r="P787" s="131"/>
      <c r="Q787" s="446"/>
      <c r="R787" s="446"/>
      <c r="S787" s="446"/>
      <c r="T787" s="446"/>
    </row>
    <row r="788">
      <c r="A788" s="446"/>
      <c r="B788" s="446"/>
      <c r="C788" s="446"/>
      <c r="D788" s="446"/>
      <c r="E788" s="446"/>
      <c r="F788" s="446"/>
      <c r="G788" s="446"/>
      <c r="H788" s="446"/>
      <c r="I788" s="446"/>
      <c r="J788" s="446"/>
      <c r="K788" s="446"/>
      <c r="L788" s="446"/>
      <c r="M788" s="446"/>
      <c r="N788" s="446"/>
      <c r="O788" s="131"/>
      <c r="P788" s="131"/>
      <c r="Q788" s="446"/>
      <c r="R788" s="446"/>
      <c r="S788" s="446"/>
      <c r="T788" s="446"/>
    </row>
    <row r="789">
      <c r="A789" s="446"/>
      <c r="B789" s="446"/>
      <c r="C789" s="446"/>
      <c r="D789" s="446"/>
      <c r="E789" s="446"/>
      <c r="F789" s="446"/>
      <c r="G789" s="446"/>
      <c r="H789" s="446"/>
      <c r="I789" s="446"/>
      <c r="J789" s="446"/>
      <c r="K789" s="446"/>
      <c r="L789" s="446"/>
      <c r="M789" s="446"/>
      <c r="N789" s="446"/>
      <c r="O789" s="131"/>
      <c r="P789" s="131"/>
      <c r="Q789" s="446"/>
      <c r="R789" s="446"/>
      <c r="S789" s="446"/>
      <c r="T789" s="446"/>
    </row>
    <row r="790">
      <c r="A790" s="446"/>
      <c r="B790" s="446"/>
      <c r="C790" s="446"/>
      <c r="D790" s="446"/>
      <c r="E790" s="446"/>
      <c r="F790" s="446"/>
      <c r="G790" s="446"/>
      <c r="H790" s="446"/>
      <c r="I790" s="446"/>
      <c r="J790" s="446"/>
      <c r="K790" s="446"/>
      <c r="L790" s="446"/>
      <c r="M790" s="446"/>
      <c r="N790" s="446"/>
      <c r="O790" s="131"/>
      <c r="P790" s="131"/>
      <c r="Q790" s="446"/>
      <c r="R790" s="446"/>
      <c r="S790" s="446"/>
      <c r="T790" s="446"/>
    </row>
    <row r="791">
      <c r="A791" s="446"/>
      <c r="B791" s="446"/>
      <c r="C791" s="446"/>
      <c r="D791" s="446"/>
      <c r="E791" s="446"/>
      <c r="F791" s="446"/>
      <c r="G791" s="446"/>
      <c r="H791" s="446"/>
      <c r="I791" s="446"/>
      <c r="J791" s="446"/>
      <c r="K791" s="446"/>
      <c r="L791" s="446"/>
      <c r="M791" s="446"/>
      <c r="N791" s="446"/>
      <c r="O791" s="131"/>
      <c r="P791" s="131"/>
      <c r="Q791" s="446"/>
      <c r="R791" s="446"/>
      <c r="S791" s="446"/>
      <c r="T791" s="446"/>
    </row>
    <row r="792">
      <c r="A792" s="446"/>
      <c r="B792" s="446"/>
      <c r="C792" s="446"/>
      <c r="D792" s="446"/>
      <c r="E792" s="446"/>
      <c r="F792" s="446"/>
      <c r="G792" s="446"/>
      <c r="H792" s="446"/>
      <c r="I792" s="446"/>
      <c r="J792" s="446"/>
      <c r="K792" s="446"/>
      <c r="L792" s="446"/>
      <c r="M792" s="446"/>
      <c r="N792" s="446"/>
      <c r="O792" s="131"/>
      <c r="P792" s="131"/>
      <c r="Q792" s="446"/>
      <c r="R792" s="446"/>
      <c r="S792" s="446"/>
      <c r="T792" s="446"/>
    </row>
    <row r="793">
      <c r="A793" s="446"/>
      <c r="B793" s="446"/>
      <c r="C793" s="446"/>
      <c r="D793" s="446"/>
      <c r="E793" s="446"/>
      <c r="F793" s="446"/>
      <c r="G793" s="446"/>
      <c r="H793" s="446"/>
      <c r="I793" s="446"/>
      <c r="J793" s="446"/>
      <c r="K793" s="446"/>
      <c r="L793" s="446"/>
      <c r="M793" s="446"/>
      <c r="N793" s="446"/>
      <c r="O793" s="131"/>
      <c r="P793" s="131"/>
      <c r="Q793" s="446"/>
      <c r="R793" s="446"/>
      <c r="S793" s="446"/>
      <c r="T793" s="446"/>
    </row>
    <row r="794">
      <c r="A794" s="446"/>
      <c r="B794" s="446"/>
      <c r="C794" s="446"/>
      <c r="D794" s="446"/>
      <c r="E794" s="446"/>
      <c r="F794" s="446"/>
      <c r="G794" s="446"/>
      <c r="H794" s="446"/>
      <c r="I794" s="446"/>
      <c r="J794" s="446"/>
      <c r="K794" s="446"/>
      <c r="L794" s="446"/>
      <c r="M794" s="446"/>
      <c r="N794" s="446"/>
      <c r="O794" s="131"/>
      <c r="P794" s="131"/>
      <c r="Q794" s="446"/>
      <c r="R794" s="446"/>
      <c r="S794" s="446"/>
      <c r="T794" s="446"/>
    </row>
    <row r="795">
      <c r="A795" s="446"/>
      <c r="B795" s="446"/>
      <c r="C795" s="446"/>
      <c r="D795" s="446"/>
      <c r="E795" s="446"/>
      <c r="F795" s="446"/>
      <c r="G795" s="446"/>
      <c r="H795" s="446"/>
      <c r="I795" s="446"/>
      <c r="J795" s="446"/>
      <c r="K795" s="446"/>
      <c r="L795" s="446"/>
      <c r="M795" s="446"/>
      <c r="N795" s="446"/>
      <c r="O795" s="131"/>
      <c r="P795" s="131"/>
      <c r="Q795" s="446"/>
      <c r="R795" s="446"/>
      <c r="S795" s="446"/>
      <c r="T795" s="446"/>
    </row>
    <row r="796">
      <c r="A796" s="446"/>
      <c r="B796" s="446"/>
      <c r="C796" s="446"/>
      <c r="D796" s="446"/>
      <c r="E796" s="446"/>
      <c r="F796" s="446"/>
      <c r="G796" s="446"/>
      <c r="H796" s="446"/>
      <c r="I796" s="446"/>
      <c r="J796" s="446"/>
      <c r="K796" s="446"/>
      <c r="L796" s="446"/>
      <c r="M796" s="446"/>
      <c r="N796" s="446"/>
      <c r="O796" s="131"/>
      <c r="P796" s="131"/>
      <c r="Q796" s="446"/>
      <c r="R796" s="446"/>
      <c r="S796" s="446"/>
      <c r="T796" s="446"/>
    </row>
    <row r="797">
      <c r="A797" s="446"/>
      <c r="B797" s="446"/>
      <c r="C797" s="446"/>
      <c r="D797" s="446"/>
      <c r="E797" s="446"/>
      <c r="F797" s="446"/>
      <c r="G797" s="446"/>
      <c r="H797" s="446"/>
      <c r="I797" s="446"/>
      <c r="J797" s="446"/>
      <c r="K797" s="446"/>
      <c r="L797" s="446"/>
      <c r="M797" s="446"/>
      <c r="N797" s="446"/>
      <c r="O797" s="131"/>
      <c r="P797" s="131"/>
      <c r="Q797" s="446"/>
      <c r="R797" s="446"/>
      <c r="S797" s="446"/>
      <c r="T797" s="446"/>
    </row>
    <row r="798">
      <c r="A798" s="446"/>
      <c r="B798" s="446"/>
      <c r="C798" s="446"/>
      <c r="D798" s="446"/>
      <c r="E798" s="446"/>
      <c r="F798" s="446"/>
      <c r="G798" s="446"/>
      <c r="H798" s="446"/>
      <c r="I798" s="446"/>
      <c r="J798" s="446"/>
      <c r="K798" s="446"/>
      <c r="L798" s="446"/>
      <c r="M798" s="446"/>
      <c r="N798" s="446"/>
      <c r="O798" s="131"/>
      <c r="P798" s="131"/>
      <c r="Q798" s="446"/>
      <c r="R798" s="446"/>
      <c r="S798" s="446"/>
      <c r="T798" s="446"/>
    </row>
    <row r="799">
      <c r="A799" s="446"/>
      <c r="B799" s="446"/>
      <c r="C799" s="446"/>
      <c r="D799" s="446"/>
      <c r="E799" s="446"/>
      <c r="F799" s="446"/>
      <c r="G799" s="446"/>
      <c r="H799" s="446"/>
      <c r="I799" s="446"/>
      <c r="J799" s="446"/>
      <c r="K799" s="446"/>
      <c r="L799" s="446"/>
      <c r="M799" s="446"/>
      <c r="N799" s="446"/>
      <c r="O799" s="131"/>
      <c r="P799" s="131"/>
      <c r="Q799" s="446"/>
      <c r="R799" s="446"/>
      <c r="S799" s="446"/>
      <c r="T799" s="446"/>
    </row>
    <row r="800">
      <c r="A800" s="446"/>
      <c r="B800" s="446"/>
      <c r="C800" s="446"/>
      <c r="D800" s="446"/>
      <c r="E800" s="446"/>
      <c r="F800" s="446"/>
      <c r="G800" s="446"/>
      <c r="H800" s="446"/>
      <c r="I800" s="446"/>
      <c r="J800" s="446"/>
      <c r="K800" s="446"/>
      <c r="L800" s="446"/>
      <c r="M800" s="446"/>
      <c r="N800" s="446"/>
      <c r="O800" s="131"/>
      <c r="P800" s="131"/>
      <c r="Q800" s="446"/>
      <c r="R800" s="446"/>
      <c r="S800" s="446"/>
      <c r="T800" s="446"/>
    </row>
    <row r="801">
      <c r="A801" s="446"/>
      <c r="B801" s="446"/>
      <c r="C801" s="446"/>
      <c r="D801" s="446"/>
      <c r="E801" s="446"/>
      <c r="F801" s="446"/>
      <c r="G801" s="446"/>
      <c r="H801" s="446"/>
      <c r="I801" s="446"/>
      <c r="J801" s="446"/>
      <c r="K801" s="446"/>
      <c r="L801" s="446"/>
      <c r="M801" s="446"/>
      <c r="N801" s="446"/>
      <c r="O801" s="131"/>
      <c r="P801" s="131"/>
      <c r="Q801" s="446"/>
      <c r="R801" s="446"/>
      <c r="S801" s="446"/>
      <c r="T801" s="446"/>
    </row>
    <row r="802">
      <c r="A802" s="446"/>
      <c r="B802" s="446"/>
      <c r="C802" s="446"/>
      <c r="D802" s="446"/>
      <c r="E802" s="446"/>
      <c r="F802" s="446"/>
      <c r="G802" s="446"/>
      <c r="H802" s="446"/>
      <c r="I802" s="446"/>
      <c r="J802" s="446"/>
      <c r="K802" s="446"/>
      <c r="L802" s="446"/>
      <c r="M802" s="446"/>
      <c r="N802" s="446"/>
      <c r="O802" s="131"/>
      <c r="P802" s="131"/>
      <c r="Q802" s="446"/>
      <c r="R802" s="446"/>
      <c r="S802" s="446"/>
      <c r="T802" s="446"/>
    </row>
    <row r="803">
      <c r="A803" s="446"/>
      <c r="B803" s="446"/>
      <c r="C803" s="446"/>
      <c r="D803" s="446"/>
      <c r="E803" s="446"/>
      <c r="F803" s="446"/>
      <c r="G803" s="446"/>
      <c r="H803" s="446"/>
      <c r="I803" s="446"/>
      <c r="J803" s="446"/>
      <c r="K803" s="446"/>
      <c r="L803" s="446"/>
      <c r="M803" s="446"/>
      <c r="N803" s="446"/>
      <c r="O803" s="131"/>
      <c r="P803" s="131"/>
      <c r="Q803" s="446"/>
      <c r="R803" s="446"/>
      <c r="S803" s="446"/>
      <c r="T803" s="446"/>
    </row>
    <row r="804">
      <c r="A804" s="446"/>
      <c r="B804" s="446"/>
      <c r="C804" s="446"/>
      <c r="D804" s="446"/>
      <c r="E804" s="446"/>
      <c r="F804" s="446"/>
      <c r="G804" s="446"/>
      <c r="H804" s="446"/>
      <c r="I804" s="446"/>
      <c r="J804" s="446"/>
      <c r="K804" s="446"/>
      <c r="L804" s="446"/>
      <c r="M804" s="446"/>
      <c r="N804" s="446"/>
      <c r="O804" s="131"/>
      <c r="P804" s="131"/>
      <c r="Q804" s="446"/>
      <c r="R804" s="446"/>
      <c r="S804" s="446"/>
      <c r="T804" s="446"/>
    </row>
    <row r="805">
      <c r="A805" s="446"/>
      <c r="B805" s="446"/>
      <c r="C805" s="446"/>
      <c r="D805" s="446"/>
      <c r="E805" s="446"/>
      <c r="F805" s="446"/>
      <c r="G805" s="446"/>
      <c r="H805" s="446"/>
      <c r="I805" s="446"/>
      <c r="J805" s="446"/>
      <c r="K805" s="446"/>
      <c r="L805" s="446"/>
      <c r="M805" s="446"/>
      <c r="N805" s="446"/>
      <c r="O805" s="131"/>
      <c r="P805" s="131"/>
      <c r="Q805" s="446"/>
      <c r="R805" s="446"/>
      <c r="S805" s="446"/>
      <c r="T805" s="446"/>
    </row>
    <row r="806">
      <c r="A806" s="446"/>
      <c r="B806" s="446"/>
      <c r="C806" s="446"/>
      <c r="D806" s="446"/>
      <c r="E806" s="446"/>
      <c r="F806" s="446"/>
      <c r="G806" s="446"/>
      <c r="H806" s="446"/>
      <c r="I806" s="446"/>
      <c r="J806" s="446"/>
      <c r="K806" s="446"/>
      <c r="L806" s="446"/>
      <c r="M806" s="446"/>
      <c r="N806" s="446"/>
      <c r="O806" s="131"/>
      <c r="P806" s="131"/>
      <c r="Q806" s="446"/>
      <c r="R806" s="446"/>
      <c r="S806" s="446"/>
      <c r="T806" s="446"/>
    </row>
    <row r="807">
      <c r="A807" s="446"/>
      <c r="B807" s="446"/>
      <c r="C807" s="446"/>
      <c r="D807" s="446"/>
      <c r="E807" s="446"/>
      <c r="F807" s="446"/>
      <c r="G807" s="446"/>
      <c r="H807" s="446"/>
      <c r="I807" s="446"/>
      <c r="J807" s="446"/>
      <c r="K807" s="446"/>
      <c r="L807" s="446"/>
      <c r="M807" s="446"/>
      <c r="N807" s="446"/>
      <c r="O807" s="131"/>
      <c r="P807" s="131"/>
      <c r="Q807" s="446"/>
      <c r="R807" s="446"/>
      <c r="S807" s="446"/>
      <c r="T807" s="446"/>
    </row>
    <row r="808">
      <c r="A808" s="446"/>
      <c r="B808" s="446"/>
      <c r="C808" s="446"/>
      <c r="D808" s="446"/>
      <c r="E808" s="446"/>
      <c r="F808" s="446"/>
      <c r="G808" s="446"/>
      <c r="H808" s="446"/>
      <c r="I808" s="446"/>
      <c r="J808" s="446"/>
      <c r="K808" s="446"/>
      <c r="L808" s="446"/>
      <c r="M808" s="446"/>
      <c r="N808" s="446"/>
      <c r="O808" s="131"/>
      <c r="P808" s="131"/>
      <c r="Q808" s="446"/>
      <c r="R808" s="446"/>
      <c r="S808" s="446"/>
      <c r="T808" s="446"/>
    </row>
    <row r="809">
      <c r="A809" s="446"/>
      <c r="B809" s="446"/>
      <c r="C809" s="446"/>
      <c r="D809" s="446"/>
      <c r="E809" s="446"/>
      <c r="F809" s="446"/>
      <c r="G809" s="446"/>
      <c r="H809" s="446"/>
      <c r="I809" s="446"/>
      <c r="J809" s="446"/>
      <c r="K809" s="446"/>
      <c r="L809" s="446"/>
      <c r="M809" s="446"/>
      <c r="N809" s="446"/>
      <c r="O809" s="131"/>
      <c r="P809" s="131"/>
      <c r="Q809" s="446"/>
      <c r="R809" s="446"/>
      <c r="S809" s="446"/>
      <c r="T809" s="446"/>
    </row>
    <row r="810">
      <c r="A810" s="446"/>
      <c r="B810" s="446"/>
      <c r="C810" s="446"/>
      <c r="D810" s="446"/>
      <c r="E810" s="446"/>
      <c r="F810" s="446"/>
      <c r="G810" s="446"/>
      <c r="H810" s="446"/>
      <c r="I810" s="446"/>
      <c r="J810" s="446"/>
      <c r="K810" s="446"/>
      <c r="L810" s="446"/>
      <c r="M810" s="446"/>
      <c r="N810" s="446"/>
      <c r="O810" s="131"/>
      <c r="P810" s="131"/>
      <c r="Q810" s="446"/>
      <c r="R810" s="446"/>
      <c r="S810" s="446"/>
      <c r="T810" s="446"/>
    </row>
    <row r="811">
      <c r="A811" s="446"/>
      <c r="B811" s="446"/>
      <c r="C811" s="446"/>
      <c r="D811" s="446"/>
      <c r="E811" s="446"/>
      <c r="F811" s="446"/>
      <c r="G811" s="446"/>
      <c r="H811" s="446"/>
      <c r="I811" s="446"/>
      <c r="J811" s="446"/>
      <c r="K811" s="446"/>
      <c r="L811" s="446"/>
      <c r="M811" s="446"/>
      <c r="N811" s="446"/>
      <c r="O811" s="131"/>
      <c r="P811" s="131"/>
      <c r="Q811" s="446"/>
      <c r="R811" s="446"/>
      <c r="S811" s="446"/>
      <c r="T811" s="446"/>
    </row>
    <row r="812">
      <c r="A812" s="446"/>
      <c r="B812" s="446"/>
      <c r="C812" s="446"/>
      <c r="D812" s="446"/>
      <c r="E812" s="446"/>
      <c r="F812" s="446"/>
      <c r="G812" s="446"/>
      <c r="H812" s="446"/>
      <c r="I812" s="446"/>
      <c r="J812" s="446"/>
      <c r="K812" s="446"/>
      <c r="L812" s="446"/>
      <c r="M812" s="446"/>
      <c r="N812" s="446"/>
      <c r="O812" s="131"/>
      <c r="P812" s="131"/>
      <c r="Q812" s="446"/>
      <c r="R812" s="446"/>
      <c r="S812" s="446"/>
      <c r="T812" s="446"/>
    </row>
    <row r="813">
      <c r="A813" s="446"/>
      <c r="B813" s="446"/>
      <c r="C813" s="446"/>
      <c r="D813" s="446"/>
      <c r="E813" s="446"/>
      <c r="F813" s="446"/>
      <c r="G813" s="446"/>
      <c r="H813" s="446"/>
      <c r="I813" s="446"/>
      <c r="J813" s="446"/>
      <c r="K813" s="446"/>
      <c r="L813" s="446"/>
      <c r="M813" s="446"/>
      <c r="N813" s="446"/>
      <c r="O813" s="131"/>
      <c r="P813" s="131"/>
      <c r="Q813" s="446"/>
      <c r="R813" s="446"/>
      <c r="S813" s="446"/>
      <c r="T813" s="446"/>
    </row>
    <row r="814">
      <c r="A814" s="446"/>
      <c r="B814" s="446"/>
      <c r="C814" s="446"/>
      <c r="D814" s="446"/>
      <c r="E814" s="446"/>
      <c r="F814" s="446"/>
      <c r="G814" s="446"/>
      <c r="H814" s="446"/>
      <c r="I814" s="446"/>
      <c r="J814" s="446"/>
      <c r="K814" s="446"/>
      <c r="L814" s="446"/>
      <c r="M814" s="446"/>
      <c r="N814" s="446"/>
      <c r="O814" s="131"/>
      <c r="P814" s="131"/>
      <c r="Q814" s="446"/>
      <c r="R814" s="446"/>
      <c r="S814" s="446"/>
      <c r="T814" s="446"/>
    </row>
    <row r="815">
      <c r="A815" s="446"/>
      <c r="B815" s="446"/>
      <c r="C815" s="446"/>
      <c r="D815" s="446"/>
      <c r="E815" s="446"/>
      <c r="F815" s="446"/>
      <c r="G815" s="446"/>
      <c r="H815" s="446"/>
      <c r="I815" s="446"/>
      <c r="J815" s="446"/>
      <c r="K815" s="446"/>
      <c r="L815" s="446"/>
      <c r="M815" s="446"/>
      <c r="N815" s="446"/>
      <c r="O815" s="131"/>
      <c r="P815" s="131"/>
      <c r="Q815" s="446"/>
      <c r="R815" s="446"/>
      <c r="S815" s="446"/>
      <c r="T815" s="446"/>
    </row>
    <row r="816">
      <c r="A816" s="446"/>
      <c r="B816" s="446"/>
      <c r="C816" s="446"/>
      <c r="D816" s="446"/>
      <c r="E816" s="446"/>
      <c r="F816" s="446"/>
      <c r="G816" s="446"/>
      <c r="H816" s="446"/>
      <c r="I816" s="446"/>
      <c r="J816" s="446"/>
      <c r="K816" s="446"/>
      <c r="L816" s="446"/>
      <c r="M816" s="446"/>
      <c r="N816" s="446"/>
      <c r="O816" s="131"/>
      <c r="P816" s="131"/>
      <c r="Q816" s="446"/>
      <c r="R816" s="446"/>
      <c r="S816" s="446"/>
      <c r="T816" s="446"/>
    </row>
    <row r="817">
      <c r="A817" s="446"/>
      <c r="B817" s="446"/>
      <c r="C817" s="446"/>
      <c r="D817" s="446"/>
      <c r="E817" s="446"/>
      <c r="F817" s="446"/>
      <c r="G817" s="446"/>
      <c r="H817" s="446"/>
      <c r="I817" s="446"/>
      <c r="J817" s="446"/>
      <c r="K817" s="446"/>
      <c r="L817" s="446"/>
      <c r="M817" s="446"/>
      <c r="N817" s="446"/>
      <c r="O817" s="131"/>
      <c r="P817" s="131"/>
      <c r="Q817" s="446"/>
      <c r="R817" s="446"/>
      <c r="S817" s="446"/>
      <c r="T817" s="446"/>
    </row>
    <row r="818">
      <c r="A818" s="446"/>
      <c r="B818" s="446"/>
      <c r="C818" s="446"/>
      <c r="D818" s="446"/>
      <c r="E818" s="446"/>
      <c r="F818" s="446"/>
      <c r="G818" s="446"/>
      <c r="H818" s="446"/>
      <c r="I818" s="446"/>
      <c r="J818" s="446"/>
      <c r="K818" s="446"/>
      <c r="L818" s="446"/>
      <c r="M818" s="446"/>
      <c r="N818" s="446"/>
      <c r="O818" s="131"/>
      <c r="P818" s="131"/>
      <c r="Q818" s="446"/>
      <c r="R818" s="446"/>
      <c r="S818" s="446"/>
      <c r="T818" s="446"/>
    </row>
    <row r="819">
      <c r="A819" s="446"/>
      <c r="B819" s="446"/>
      <c r="C819" s="446"/>
      <c r="D819" s="446"/>
      <c r="E819" s="446"/>
      <c r="F819" s="446"/>
      <c r="G819" s="446"/>
      <c r="H819" s="446"/>
      <c r="I819" s="446"/>
      <c r="J819" s="446"/>
      <c r="K819" s="446"/>
      <c r="L819" s="446"/>
      <c r="M819" s="446"/>
      <c r="N819" s="446"/>
      <c r="O819" s="131"/>
      <c r="P819" s="131"/>
      <c r="Q819" s="446"/>
      <c r="R819" s="446"/>
      <c r="S819" s="446"/>
      <c r="T819" s="446"/>
    </row>
    <row r="820">
      <c r="A820" s="446"/>
      <c r="B820" s="446"/>
      <c r="C820" s="446"/>
      <c r="D820" s="446"/>
      <c r="E820" s="446"/>
      <c r="F820" s="446"/>
      <c r="G820" s="446"/>
      <c r="H820" s="446"/>
      <c r="I820" s="446"/>
      <c r="J820" s="446"/>
      <c r="K820" s="446"/>
      <c r="L820" s="446"/>
      <c r="M820" s="446"/>
      <c r="N820" s="446"/>
      <c r="O820" s="131"/>
      <c r="P820" s="131"/>
      <c r="Q820" s="446"/>
      <c r="R820" s="446"/>
      <c r="S820" s="446"/>
      <c r="T820" s="446"/>
    </row>
    <row r="821">
      <c r="A821" s="446"/>
      <c r="B821" s="446"/>
      <c r="C821" s="446"/>
      <c r="D821" s="446"/>
      <c r="E821" s="446"/>
      <c r="F821" s="446"/>
      <c r="G821" s="446"/>
      <c r="H821" s="446"/>
      <c r="I821" s="446"/>
      <c r="J821" s="446"/>
      <c r="K821" s="446"/>
      <c r="L821" s="446"/>
      <c r="M821" s="446"/>
      <c r="N821" s="446"/>
      <c r="O821" s="131"/>
      <c r="P821" s="131"/>
      <c r="Q821" s="446"/>
      <c r="R821" s="446"/>
      <c r="S821" s="446"/>
      <c r="T821" s="446"/>
    </row>
    <row r="822">
      <c r="A822" s="446"/>
      <c r="B822" s="446"/>
      <c r="C822" s="446"/>
      <c r="D822" s="446"/>
      <c r="E822" s="446"/>
      <c r="F822" s="446"/>
      <c r="G822" s="446"/>
      <c r="H822" s="446"/>
      <c r="I822" s="446"/>
      <c r="J822" s="446"/>
      <c r="K822" s="446"/>
      <c r="L822" s="446"/>
      <c r="M822" s="446"/>
      <c r="N822" s="446"/>
      <c r="O822" s="131"/>
      <c r="P822" s="131"/>
      <c r="Q822" s="446"/>
      <c r="R822" s="446"/>
      <c r="S822" s="446"/>
      <c r="T822" s="446"/>
    </row>
    <row r="823">
      <c r="A823" s="446"/>
      <c r="B823" s="446"/>
      <c r="C823" s="446"/>
      <c r="D823" s="446"/>
      <c r="E823" s="446"/>
      <c r="F823" s="446"/>
      <c r="G823" s="446"/>
      <c r="H823" s="446"/>
      <c r="I823" s="446"/>
      <c r="J823" s="446"/>
      <c r="K823" s="446"/>
      <c r="L823" s="446"/>
      <c r="M823" s="446"/>
      <c r="N823" s="446"/>
      <c r="O823" s="131"/>
      <c r="P823" s="131"/>
      <c r="Q823" s="446"/>
      <c r="R823" s="446"/>
      <c r="S823" s="446"/>
      <c r="T823" s="446"/>
    </row>
    <row r="824">
      <c r="A824" s="446"/>
      <c r="B824" s="446"/>
      <c r="C824" s="446"/>
      <c r="D824" s="446"/>
      <c r="E824" s="446"/>
      <c r="F824" s="446"/>
      <c r="G824" s="446"/>
      <c r="H824" s="446"/>
      <c r="I824" s="446"/>
      <c r="J824" s="446"/>
      <c r="K824" s="446"/>
      <c r="L824" s="446"/>
      <c r="M824" s="446"/>
      <c r="N824" s="446"/>
      <c r="O824" s="131"/>
      <c r="P824" s="131"/>
      <c r="Q824" s="446"/>
      <c r="R824" s="446"/>
      <c r="S824" s="446"/>
      <c r="T824" s="446"/>
    </row>
    <row r="825">
      <c r="A825" s="446"/>
      <c r="B825" s="446"/>
      <c r="C825" s="446"/>
      <c r="D825" s="446"/>
      <c r="E825" s="446"/>
      <c r="F825" s="446"/>
      <c r="G825" s="446"/>
      <c r="H825" s="446"/>
      <c r="I825" s="446"/>
      <c r="J825" s="446"/>
      <c r="K825" s="446"/>
      <c r="L825" s="446"/>
      <c r="M825" s="446"/>
      <c r="N825" s="446"/>
      <c r="O825" s="131"/>
      <c r="P825" s="131"/>
      <c r="Q825" s="446"/>
      <c r="R825" s="446"/>
      <c r="S825" s="446"/>
      <c r="T825" s="446"/>
    </row>
    <row r="826">
      <c r="A826" s="446"/>
      <c r="B826" s="446"/>
      <c r="C826" s="446"/>
      <c r="D826" s="446"/>
      <c r="E826" s="446"/>
      <c r="F826" s="446"/>
      <c r="G826" s="446"/>
      <c r="H826" s="446"/>
      <c r="I826" s="446"/>
      <c r="J826" s="446"/>
      <c r="K826" s="446"/>
      <c r="L826" s="446"/>
      <c r="M826" s="446"/>
      <c r="N826" s="446"/>
      <c r="O826" s="131"/>
      <c r="P826" s="131"/>
      <c r="Q826" s="446"/>
      <c r="R826" s="446"/>
      <c r="S826" s="446"/>
      <c r="T826" s="446"/>
    </row>
    <row r="827">
      <c r="A827" s="446"/>
      <c r="B827" s="446"/>
      <c r="C827" s="446"/>
      <c r="D827" s="446"/>
      <c r="E827" s="446"/>
      <c r="F827" s="446"/>
      <c r="G827" s="446"/>
      <c r="H827" s="446"/>
      <c r="I827" s="446"/>
      <c r="J827" s="446"/>
      <c r="K827" s="446"/>
      <c r="L827" s="446"/>
      <c r="M827" s="446"/>
      <c r="N827" s="446"/>
      <c r="O827" s="131"/>
      <c r="P827" s="131"/>
      <c r="Q827" s="446"/>
      <c r="R827" s="446"/>
      <c r="S827" s="446"/>
      <c r="T827" s="446"/>
    </row>
    <row r="828">
      <c r="A828" s="446"/>
      <c r="B828" s="446"/>
      <c r="C828" s="446"/>
      <c r="D828" s="446"/>
      <c r="E828" s="446"/>
      <c r="F828" s="446"/>
      <c r="G828" s="446"/>
      <c r="H828" s="446"/>
      <c r="I828" s="446"/>
      <c r="J828" s="446"/>
      <c r="K828" s="446"/>
      <c r="L828" s="446"/>
      <c r="M828" s="446"/>
      <c r="N828" s="446"/>
      <c r="O828" s="131"/>
      <c r="P828" s="131"/>
      <c r="Q828" s="446"/>
      <c r="R828" s="446"/>
      <c r="S828" s="446"/>
      <c r="T828" s="446"/>
    </row>
    <row r="829">
      <c r="A829" s="446"/>
      <c r="B829" s="446"/>
      <c r="C829" s="446"/>
      <c r="D829" s="446"/>
      <c r="E829" s="446"/>
      <c r="F829" s="446"/>
      <c r="G829" s="446"/>
      <c r="H829" s="446"/>
      <c r="I829" s="446"/>
      <c r="J829" s="446"/>
      <c r="K829" s="446"/>
      <c r="L829" s="446"/>
      <c r="M829" s="446"/>
      <c r="N829" s="446"/>
      <c r="O829" s="131"/>
      <c r="P829" s="131"/>
      <c r="Q829" s="446"/>
      <c r="R829" s="446"/>
      <c r="S829" s="446"/>
      <c r="T829" s="446"/>
    </row>
    <row r="830">
      <c r="A830" s="446"/>
      <c r="B830" s="446"/>
      <c r="C830" s="446"/>
      <c r="D830" s="446"/>
      <c r="E830" s="446"/>
      <c r="F830" s="446"/>
      <c r="G830" s="446"/>
      <c r="H830" s="446"/>
      <c r="I830" s="446"/>
      <c r="J830" s="446"/>
      <c r="K830" s="446"/>
      <c r="L830" s="446"/>
      <c r="M830" s="446"/>
      <c r="N830" s="446"/>
      <c r="O830" s="131"/>
      <c r="P830" s="131"/>
      <c r="Q830" s="446"/>
      <c r="R830" s="446"/>
      <c r="S830" s="446"/>
      <c r="T830" s="446"/>
    </row>
    <row r="831">
      <c r="A831" s="446"/>
      <c r="B831" s="446"/>
      <c r="C831" s="446"/>
      <c r="D831" s="446"/>
      <c r="E831" s="446"/>
      <c r="F831" s="446"/>
      <c r="G831" s="446"/>
      <c r="H831" s="446"/>
      <c r="I831" s="446"/>
      <c r="J831" s="446"/>
      <c r="K831" s="446"/>
      <c r="L831" s="446"/>
      <c r="M831" s="446"/>
      <c r="N831" s="446"/>
      <c r="O831" s="131"/>
      <c r="P831" s="131"/>
      <c r="Q831" s="446"/>
      <c r="R831" s="446"/>
      <c r="S831" s="446"/>
      <c r="T831" s="446"/>
    </row>
    <row r="832">
      <c r="A832" s="446"/>
      <c r="B832" s="446"/>
      <c r="C832" s="446"/>
      <c r="D832" s="446"/>
      <c r="E832" s="446"/>
      <c r="F832" s="446"/>
      <c r="G832" s="446"/>
      <c r="H832" s="446"/>
      <c r="I832" s="446"/>
      <c r="J832" s="446"/>
      <c r="K832" s="446"/>
      <c r="L832" s="446"/>
      <c r="M832" s="446"/>
      <c r="N832" s="446"/>
      <c r="O832" s="131"/>
      <c r="P832" s="131"/>
      <c r="Q832" s="446"/>
      <c r="R832" s="446"/>
      <c r="S832" s="446"/>
      <c r="T832" s="446"/>
    </row>
    <row r="833">
      <c r="A833" s="446"/>
      <c r="B833" s="446"/>
      <c r="C833" s="446"/>
      <c r="D833" s="446"/>
      <c r="E833" s="446"/>
      <c r="F833" s="446"/>
      <c r="G833" s="446"/>
      <c r="H833" s="446"/>
      <c r="I833" s="446"/>
      <c r="J833" s="446"/>
      <c r="K833" s="446"/>
      <c r="L833" s="446"/>
      <c r="M833" s="446"/>
      <c r="N833" s="446"/>
      <c r="O833" s="131"/>
      <c r="P833" s="131"/>
      <c r="Q833" s="446"/>
      <c r="R833" s="446"/>
      <c r="S833" s="446"/>
      <c r="T833" s="446"/>
    </row>
    <row r="834">
      <c r="A834" s="446"/>
      <c r="B834" s="446"/>
      <c r="C834" s="446"/>
      <c r="D834" s="446"/>
      <c r="E834" s="446"/>
      <c r="F834" s="446"/>
      <c r="G834" s="446"/>
      <c r="H834" s="446"/>
      <c r="I834" s="446"/>
      <c r="J834" s="446"/>
      <c r="K834" s="446"/>
      <c r="L834" s="446"/>
      <c r="M834" s="446"/>
      <c r="N834" s="446"/>
      <c r="O834" s="131"/>
      <c r="P834" s="131"/>
      <c r="Q834" s="446"/>
      <c r="R834" s="446"/>
      <c r="S834" s="446"/>
      <c r="T834" s="446"/>
    </row>
    <row r="835">
      <c r="A835" s="446"/>
      <c r="B835" s="446"/>
      <c r="C835" s="446"/>
      <c r="D835" s="446"/>
      <c r="E835" s="446"/>
      <c r="F835" s="446"/>
      <c r="G835" s="446"/>
      <c r="H835" s="446"/>
      <c r="I835" s="446"/>
      <c r="J835" s="446"/>
      <c r="K835" s="446"/>
      <c r="L835" s="446"/>
      <c r="M835" s="446"/>
      <c r="N835" s="446"/>
      <c r="O835" s="131"/>
      <c r="P835" s="131"/>
      <c r="Q835" s="446"/>
      <c r="R835" s="446"/>
      <c r="S835" s="446"/>
      <c r="T835" s="446"/>
    </row>
    <row r="836">
      <c r="A836" s="446"/>
      <c r="B836" s="446"/>
      <c r="C836" s="446"/>
      <c r="D836" s="446"/>
      <c r="E836" s="446"/>
      <c r="F836" s="446"/>
      <c r="G836" s="446"/>
      <c r="H836" s="446"/>
      <c r="I836" s="446"/>
      <c r="J836" s="446"/>
      <c r="K836" s="446"/>
      <c r="L836" s="446"/>
      <c r="M836" s="446"/>
      <c r="N836" s="446"/>
      <c r="O836" s="131"/>
      <c r="P836" s="131"/>
      <c r="Q836" s="446"/>
      <c r="R836" s="446"/>
      <c r="S836" s="446"/>
      <c r="T836" s="446"/>
    </row>
    <row r="837">
      <c r="A837" s="446"/>
      <c r="B837" s="446"/>
      <c r="C837" s="446"/>
      <c r="D837" s="446"/>
      <c r="E837" s="446"/>
      <c r="F837" s="446"/>
      <c r="G837" s="446"/>
      <c r="H837" s="446"/>
      <c r="I837" s="446"/>
      <c r="J837" s="446"/>
      <c r="K837" s="446"/>
      <c r="L837" s="446"/>
      <c r="M837" s="446"/>
      <c r="N837" s="446"/>
      <c r="O837" s="131"/>
      <c r="P837" s="131"/>
      <c r="Q837" s="446"/>
      <c r="R837" s="446"/>
      <c r="S837" s="446"/>
      <c r="T837" s="446"/>
    </row>
    <row r="838">
      <c r="A838" s="446"/>
      <c r="B838" s="446"/>
      <c r="C838" s="446"/>
      <c r="D838" s="446"/>
      <c r="E838" s="446"/>
      <c r="F838" s="446"/>
      <c r="G838" s="446"/>
      <c r="H838" s="446"/>
      <c r="I838" s="446"/>
      <c r="J838" s="446"/>
      <c r="K838" s="446"/>
      <c r="L838" s="446"/>
      <c r="M838" s="446"/>
      <c r="N838" s="446"/>
      <c r="O838" s="131"/>
      <c r="P838" s="131"/>
      <c r="Q838" s="446"/>
      <c r="R838" s="446"/>
      <c r="S838" s="446"/>
      <c r="T838" s="446"/>
    </row>
    <row r="839">
      <c r="A839" s="446"/>
      <c r="B839" s="446"/>
      <c r="C839" s="446"/>
      <c r="D839" s="446"/>
      <c r="E839" s="446"/>
      <c r="F839" s="446"/>
      <c r="G839" s="446"/>
      <c r="H839" s="446"/>
      <c r="I839" s="446"/>
      <c r="J839" s="446"/>
      <c r="K839" s="446"/>
      <c r="L839" s="446"/>
      <c r="M839" s="446"/>
      <c r="N839" s="446"/>
      <c r="O839" s="131"/>
      <c r="P839" s="131"/>
      <c r="Q839" s="446"/>
      <c r="R839" s="446"/>
      <c r="S839" s="446"/>
      <c r="T839" s="446"/>
    </row>
    <row r="840">
      <c r="A840" s="446"/>
      <c r="B840" s="446"/>
      <c r="C840" s="446"/>
      <c r="D840" s="446"/>
      <c r="E840" s="446"/>
      <c r="F840" s="446"/>
      <c r="G840" s="446"/>
      <c r="H840" s="446"/>
      <c r="I840" s="446"/>
      <c r="J840" s="446"/>
      <c r="K840" s="446"/>
      <c r="L840" s="446"/>
      <c r="M840" s="446"/>
      <c r="N840" s="446"/>
      <c r="O840" s="131"/>
      <c r="P840" s="131"/>
      <c r="Q840" s="446"/>
      <c r="R840" s="446"/>
      <c r="S840" s="446"/>
      <c r="T840" s="446"/>
    </row>
    <row r="841">
      <c r="A841" s="446"/>
      <c r="B841" s="446"/>
      <c r="C841" s="446"/>
      <c r="D841" s="446"/>
      <c r="E841" s="446"/>
      <c r="F841" s="446"/>
      <c r="G841" s="446"/>
      <c r="H841" s="446"/>
      <c r="I841" s="446"/>
      <c r="J841" s="446"/>
      <c r="K841" s="446"/>
      <c r="L841" s="446"/>
      <c r="M841" s="446"/>
      <c r="N841" s="446"/>
      <c r="O841" s="131"/>
      <c r="P841" s="131"/>
      <c r="Q841" s="446"/>
      <c r="R841" s="446"/>
      <c r="S841" s="446"/>
      <c r="T841" s="446"/>
    </row>
    <row r="842">
      <c r="A842" s="446"/>
      <c r="B842" s="446"/>
      <c r="C842" s="446"/>
      <c r="D842" s="446"/>
      <c r="E842" s="446"/>
      <c r="F842" s="446"/>
      <c r="G842" s="446"/>
      <c r="H842" s="446"/>
      <c r="I842" s="446"/>
      <c r="J842" s="446"/>
      <c r="K842" s="446"/>
      <c r="L842" s="446"/>
      <c r="M842" s="446"/>
      <c r="N842" s="446"/>
      <c r="O842" s="131"/>
      <c r="P842" s="131"/>
      <c r="Q842" s="446"/>
      <c r="R842" s="446"/>
      <c r="S842" s="446"/>
      <c r="T842" s="446"/>
    </row>
    <row r="843">
      <c r="A843" s="446"/>
      <c r="B843" s="446"/>
      <c r="C843" s="446"/>
      <c r="D843" s="446"/>
      <c r="E843" s="446"/>
      <c r="F843" s="446"/>
      <c r="G843" s="446"/>
      <c r="H843" s="446"/>
      <c r="I843" s="446"/>
      <c r="J843" s="446"/>
      <c r="K843" s="446"/>
      <c r="L843" s="446"/>
      <c r="M843" s="446"/>
      <c r="N843" s="446"/>
      <c r="O843" s="131"/>
      <c r="P843" s="131"/>
      <c r="Q843" s="446"/>
      <c r="R843" s="446"/>
      <c r="S843" s="446"/>
      <c r="T843" s="446"/>
    </row>
    <row r="844">
      <c r="A844" s="446"/>
      <c r="B844" s="446"/>
      <c r="C844" s="446"/>
      <c r="D844" s="446"/>
      <c r="E844" s="446"/>
      <c r="F844" s="446"/>
      <c r="G844" s="446"/>
      <c r="H844" s="446"/>
      <c r="I844" s="446"/>
      <c r="J844" s="446"/>
      <c r="K844" s="446"/>
      <c r="L844" s="446"/>
      <c r="M844" s="446"/>
      <c r="N844" s="446"/>
      <c r="O844" s="131"/>
      <c r="P844" s="131"/>
      <c r="Q844" s="446"/>
      <c r="R844" s="446"/>
      <c r="S844" s="446"/>
      <c r="T844" s="446"/>
    </row>
    <row r="845">
      <c r="A845" s="446"/>
      <c r="B845" s="446"/>
      <c r="C845" s="446"/>
      <c r="D845" s="446"/>
      <c r="E845" s="446"/>
      <c r="F845" s="446"/>
      <c r="G845" s="446"/>
      <c r="H845" s="446"/>
      <c r="I845" s="446"/>
      <c r="J845" s="446"/>
      <c r="K845" s="446"/>
      <c r="L845" s="446"/>
      <c r="M845" s="446"/>
      <c r="N845" s="446"/>
      <c r="O845" s="131"/>
      <c r="P845" s="131"/>
      <c r="Q845" s="446"/>
      <c r="R845" s="446"/>
      <c r="S845" s="446"/>
      <c r="T845" s="446"/>
    </row>
    <row r="846">
      <c r="A846" s="446"/>
      <c r="B846" s="446"/>
      <c r="C846" s="446"/>
      <c r="D846" s="446"/>
      <c r="E846" s="446"/>
      <c r="F846" s="446"/>
      <c r="G846" s="446"/>
      <c r="H846" s="446"/>
      <c r="I846" s="446"/>
      <c r="J846" s="446"/>
      <c r="K846" s="446"/>
      <c r="L846" s="446"/>
      <c r="M846" s="446"/>
      <c r="N846" s="446"/>
      <c r="O846" s="131"/>
      <c r="P846" s="131"/>
      <c r="Q846" s="446"/>
      <c r="R846" s="446"/>
      <c r="S846" s="446"/>
      <c r="T846" s="446"/>
    </row>
    <row r="847">
      <c r="A847" s="446"/>
      <c r="B847" s="446"/>
      <c r="C847" s="446"/>
      <c r="D847" s="446"/>
      <c r="E847" s="446"/>
      <c r="F847" s="446"/>
      <c r="G847" s="446"/>
      <c r="H847" s="446"/>
      <c r="I847" s="446"/>
      <c r="J847" s="446"/>
      <c r="K847" s="446"/>
      <c r="L847" s="446"/>
      <c r="M847" s="446"/>
      <c r="N847" s="446"/>
      <c r="O847" s="131"/>
      <c r="P847" s="131"/>
      <c r="Q847" s="446"/>
      <c r="R847" s="446"/>
      <c r="S847" s="446"/>
      <c r="T847" s="446"/>
    </row>
    <row r="848">
      <c r="A848" s="446"/>
      <c r="B848" s="446"/>
      <c r="C848" s="446"/>
      <c r="D848" s="446"/>
      <c r="E848" s="446"/>
      <c r="F848" s="446"/>
      <c r="G848" s="446"/>
      <c r="H848" s="446"/>
      <c r="I848" s="446"/>
      <c r="J848" s="446"/>
      <c r="K848" s="446"/>
      <c r="L848" s="446"/>
      <c r="M848" s="446"/>
      <c r="N848" s="446"/>
      <c r="O848" s="131"/>
      <c r="P848" s="131"/>
      <c r="Q848" s="446"/>
      <c r="R848" s="446"/>
      <c r="S848" s="446"/>
      <c r="T848" s="446"/>
    </row>
    <row r="849">
      <c r="A849" s="446"/>
      <c r="B849" s="446"/>
      <c r="C849" s="446"/>
      <c r="D849" s="446"/>
      <c r="E849" s="446"/>
      <c r="F849" s="446"/>
      <c r="G849" s="446"/>
      <c r="H849" s="446"/>
      <c r="I849" s="446"/>
      <c r="J849" s="446"/>
      <c r="K849" s="446"/>
      <c r="L849" s="446"/>
      <c r="M849" s="446"/>
      <c r="N849" s="446"/>
      <c r="O849" s="131"/>
      <c r="P849" s="131"/>
      <c r="Q849" s="446"/>
      <c r="R849" s="446"/>
      <c r="S849" s="446"/>
      <c r="T849" s="446"/>
    </row>
    <row r="850">
      <c r="A850" s="446"/>
      <c r="B850" s="446"/>
      <c r="C850" s="446"/>
      <c r="D850" s="446"/>
      <c r="E850" s="446"/>
      <c r="F850" s="446"/>
      <c r="G850" s="446"/>
      <c r="H850" s="446"/>
      <c r="I850" s="446"/>
      <c r="J850" s="446"/>
      <c r="K850" s="446"/>
      <c r="L850" s="446"/>
      <c r="M850" s="446"/>
      <c r="N850" s="446"/>
      <c r="O850" s="131"/>
      <c r="P850" s="131"/>
      <c r="Q850" s="446"/>
      <c r="R850" s="446"/>
      <c r="S850" s="446"/>
      <c r="T850" s="446"/>
    </row>
    <row r="851">
      <c r="A851" s="446"/>
      <c r="B851" s="446"/>
      <c r="C851" s="446"/>
      <c r="D851" s="446"/>
      <c r="E851" s="446"/>
      <c r="F851" s="446"/>
      <c r="G851" s="446"/>
      <c r="H851" s="446"/>
      <c r="I851" s="446"/>
      <c r="J851" s="446"/>
      <c r="K851" s="446"/>
      <c r="L851" s="446"/>
      <c r="M851" s="446"/>
      <c r="N851" s="446"/>
      <c r="O851" s="131"/>
      <c r="P851" s="131"/>
      <c r="Q851" s="446"/>
      <c r="R851" s="446"/>
      <c r="S851" s="446"/>
      <c r="T851" s="446"/>
    </row>
    <row r="852">
      <c r="A852" s="446"/>
      <c r="B852" s="446"/>
      <c r="C852" s="446"/>
      <c r="D852" s="446"/>
      <c r="E852" s="446"/>
      <c r="F852" s="446"/>
      <c r="G852" s="446"/>
      <c r="H852" s="446"/>
      <c r="I852" s="446"/>
      <c r="J852" s="446"/>
      <c r="K852" s="446"/>
      <c r="L852" s="446"/>
      <c r="M852" s="446"/>
      <c r="N852" s="446"/>
      <c r="O852" s="131"/>
      <c r="P852" s="131"/>
      <c r="Q852" s="446"/>
      <c r="R852" s="446"/>
      <c r="S852" s="446"/>
      <c r="T852" s="446"/>
    </row>
    <row r="853">
      <c r="A853" s="446"/>
      <c r="B853" s="446"/>
      <c r="C853" s="446"/>
      <c r="D853" s="446"/>
      <c r="E853" s="446"/>
      <c r="F853" s="446"/>
      <c r="G853" s="446"/>
      <c r="H853" s="446"/>
      <c r="I853" s="446"/>
      <c r="J853" s="446"/>
      <c r="K853" s="446"/>
      <c r="L853" s="446"/>
      <c r="M853" s="446"/>
      <c r="N853" s="446"/>
      <c r="O853" s="131"/>
      <c r="P853" s="131"/>
      <c r="Q853" s="446"/>
      <c r="R853" s="446"/>
      <c r="S853" s="446"/>
      <c r="T853" s="446"/>
    </row>
    <row r="854">
      <c r="A854" s="446"/>
      <c r="B854" s="446"/>
      <c r="C854" s="446"/>
      <c r="D854" s="446"/>
      <c r="E854" s="446"/>
      <c r="F854" s="446"/>
      <c r="G854" s="446"/>
      <c r="H854" s="446"/>
      <c r="I854" s="446"/>
      <c r="J854" s="446"/>
      <c r="K854" s="446"/>
      <c r="L854" s="446"/>
      <c r="M854" s="446"/>
      <c r="N854" s="446"/>
      <c r="O854" s="131"/>
      <c r="P854" s="131"/>
      <c r="Q854" s="446"/>
      <c r="R854" s="446"/>
      <c r="S854" s="446"/>
      <c r="T854" s="446"/>
    </row>
    <row r="855">
      <c r="A855" s="446"/>
      <c r="B855" s="446"/>
      <c r="C855" s="446"/>
      <c r="D855" s="446"/>
      <c r="E855" s="446"/>
      <c r="F855" s="446"/>
      <c r="G855" s="446"/>
      <c r="H855" s="446"/>
      <c r="I855" s="446"/>
      <c r="J855" s="446"/>
      <c r="K855" s="446"/>
      <c r="L855" s="446"/>
      <c r="M855" s="446"/>
      <c r="N855" s="446"/>
      <c r="O855" s="131"/>
      <c r="P855" s="131"/>
      <c r="Q855" s="446"/>
      <c r="R855" s="446"/>
      <c r="S855" s="446"/>
      <c r="T855" s="446"/>
    </row>
    <row r="856">
      <c r="A856" s="446"/>
      <c r="B856" s="446"/>
      <c r="C856" s="446"/>
      <c r="D856" s="446"/>
      <c r="E856" s="446"/>
      <c r="F856" s="446"/>
      <c r="G856" s="446"/>
      <c r="H856" s="446"/>
      <c r="I856" s="446"/>
      <c r="J856" s="446"/>
      <c r="K856" s="446"/>
      <c r="L856" s="446"/>
      <c r="M856" s="446"/>
      <c r="N856" s="446"/>
      <c r="O856" s="131"/>
      <c r="P856" s="131"/>
      <c r="Q856" s="446"/>
      <c r="R856" s="446"/>
      <c r="S856" s="446"/>
      <c r="T856" s="446"/>
    </row>
    <row r="857">
      <c r="A857" s="446"/>
      <c r="B857" s="446"/>
      <c r="C857" s="446"/>
      <c r="D857" s="446"/>
      <c r="E857" s="446"/>
      <c r="F857" s="446"/>
      <c r="G857" s="446"/>
      <c r="H857" s="446"/>
      <c r="I857" s="446"/>
      <c r="J857" s="446"/>
      <c r="K857" s="446"/>
      <c r="L857" s="446"/>
      <c r="M857" s="446"/>
      <c r="N857" s="446"/>
      <c r="O857" s="131"/>
      <c r="P857" s="131"/>
      <c r="Q857" s="446"/>
      <c r="R857" s="446"/>
      <c r="S857" s="446"/>
      <c r="T857" s="446"/>
    </row>
    <row r="858">
      <c r="A858" s="446"/>
      <c r="B858" s="446"/>
      <c r="C858" s="446"/>
      <c r="D858" s="446"/>
      <c r="E858" s="446"/>
      <c r="F858" s="446"/>
      <c r="G858" s="446"/>
      <c r="H858" s="446"/>
      <c r="I858" s="446"/>
      <c r="J858" s="446"/>
      <c r="K858" s="446"/>
      <c r="L858" s="446"/>
      <c r="M858" s="446"/>
      <c r="N858" s="446"/>
      <c r="O858" s="131"/>
      <c r="P858" s="131"/>
      <c r="Q858" s="446"/>
      <c r="R858" s="446"/>
      <c r="S858" s="446"/>
      <c r="T858" s="446"/>
    </row>
    <row r="859">
      <c r="A859" s="446"/>
      <c r="B859" s="446"/>
      <c r="C859" s="446"/>
      <c r="D859" s="446"/>
      <c r="E859" s="446"/>
      <c r="F859" s="446"/>
      <c r="G859" s="446"/>
      <c r="H859" s="446"/>
      <c r="I859" s="446"/>
      <c r="J859" s="446"/>
      <c r="K859" s="446"/>
      <c r="L859" s="446"/>
      <c r="M859" s="446"/>
      <c r="N859" s="446"/>
      <c r="O859" s="131"/>
      <c r="P859" s="131"/>
      <c r="Q859" s="446"/>
      <c r="R859" s="446"/>
      <c r="S859" s="446"/>
      <c r="T859" s="446"/>
    </row>
    <row r="860">
      <c r="A860" s="446"/>
      <c r="B860" s="446"/>
      <c r="C860" s="446"/>
      <c r="D860" s="446"/>
      <c r="E860" s="446"/>
      <c r="F860" s="446"/>
      <c r="G860" s="446"/>
      <c r="H860" s="446"/>
      <c r="I860" s="446"/>
      <c r="J860" s="446"/>
      <c r="K860" s="446"/>
      <c r="L860" s="446"/>
      <c r="M860" s="446"/>
      <c r="N860" s="446"/>
      <c r="O860" s="131"/>
      <c r="P860" s="131"/>
      <c r="Q860" s="446"/>
      <c r="R860" s="446"/>
      <c r="S860" s="446"/>
      <c r="T860" s="446"/>
    </row>
    <row r="861">
      <c r="A861" s="446"/>
      <c r="B861" s="446"/>
      <c r="C861" s="446"/>
      <c r="D861" s="446"/>
      <c r="E861" s="446"/>
      <c r="F861" s="446"/>
      <c r="G861" s="446"/>
      <c r="H861" s="446"/>
      <c r="I861" s="446"/>
      <c r="J861" s="446"/>
      <c r="K861" s="446"/>
      <c r="L861" s="446"/>
      <c r="M861" s="446"/>
      <c r="N861" s="446"/>
      <c r="O861" s="131"/>
      <c r="P861" s="131"/>
      <c r="Q861" s="446"/>
      <c r="R861" s="446"/>
      <c r="S861" s="446"/>
      <c r="T861" s="446"/>
    </row>
    <row r="862">
      <c r="A862" s="446"/>
      <c r="B862" s="446"/>
      <c r="C862" s="446"/>
      <c r="D862" s="446"/>
      <c r="E862" s="446"/>
      <c r="F862" s="446"/>
      <c r="G862" s="446"/>
      <c r="H862" s="446"/>
      <c r="I862" s="446"/>
      <c r="J862" s="446"/>
      <c r="K862" s="446"/>
      <c r="L862" s="446"/>
      <c r="M862" s="446"/>
      <c r="N862" s="446"/>
      <c r="O862" s="131"/>
      <c r="P862" s="131"/>
      <c r="Q862" s="446"/>
      <c r="R862" s="446"/>
      <c r="S862" s="446"/>
      <c r="T862" s="446"/>
    </row>
    <row r="863">
      <c r="A863" s="446"/>
      <c r="B863" s="446"/>
      <c r="C863" s="446"/>
      <c r="D863" s="446"/>
      <c r="E863" s="446"/>
      <c r="F863" s="446"/>
      <c r="G863" s="446"/>
      <c r="H863" s="446"/>
      <c r="I863" s="446"/>
      <c r="J863" s="446"/>
      <c r="K863" s="446"/>
      <c r="L863" s="446"/>
      <c r="M863" s="446"/>
      <c r="N863" s="446"/>
      <c r="O863" s="131"/>
      <c r="P863" s="131"/>
      <c r="Q863" s="446"/>
      <c r="R863" s="446"/>
      <c r="S863" s="446"/>
      <c r="T863" s="446"/>
    </row>
  </sheetData>
  <hyperlinks>
    <hyperlink r:id="rId1" ref="M8"/>
    <hyperlink r:id="rId2" ref="M20"/>
    <hyperlink r:id="rId3" ref="T44"/>
    <hyperlink r:id="rId4" ref="M140"/>
    <hyperlink r:id="rId5" ref="M141"/>
    <hyperlink r:id="rId6" ref="M142"/>
    <hyperlink r:id="rId7" ref="M143"/>
    <hyperlink r:id="rId8" ref="M144"/>
    <hyperlink r:id="rId9" ref="M145"/>
    <hyperlink r:id="rId10" ref="M147"/>
    <hyperlink r:id="rId11" ref="M148"/>
    <hyperlink r:id="rId12" ref="M149"/>
    <hyperlink r:id="rId13" ref="M150"/>
    <hyperlink r:id="rId14" ref="M151"/>
    <hyperlink r:id="rId15" ref="M152"/>
    <hyperlink r:id="rId16" ref="M153"/>
    <hyperlink r:id="rId17" ref="M154"/>
    <hyperlink r:id="rId18" ref="M155"/>
    <hyperlink r:id="rId19" ref="M156"/>
    <hyperlink r:id="rId20" ref="M157"/>
    <hyperlink r:id="rId21" ref="M158"/>
    <hyperlink r:id="rId22" ref="A159"/>
    <hyperlink r:id="rId23" ref="M159"/>
    <hyperlink r:id="rId24" ref="M160"/>
    <hyperlink r:id="rId25" ref="M161"/>
    <hyperlink r:id="rId26" ref="M162"/>
    <hyperlink r:id="rId27" ref="M163"/>
    <hyperlink r:id="rId28" ref="T163"/>
    <hyperlink r:id="rId29" ref="M164"/>
    <hyperlink r:id="rId30" ref="M165"/>
    <hyperlink r:id="rId31" ref="M166"/>
    <hyperlink r:id="rId32" ref="M167"/>
    <hyperlink r:id="rId33" ref="M169"/>
    <hyperlink r:id="rId34" ref="M170"/>
    <hyperlink r:id="rId35" ref="M171"/>
    <hyperlink r:id="rId36" ref="M172"/>
    <hyperlink r:id="rId37" ref="M173"/>
    <hyperlink r:id="rId38" ref="M174"/>
    <hyperlink r:id="rId39" ref="M175"/>
    <hyperlink r:id="rId40" ref="M176"/>
    <hyperlink r:id="rId41" ref="M177"/>
    <hyperlink r:id="rId42" ref="M178"/>
    <hyperlink r:id="rId43" ref="M179"/>
    <hyperlink r:id="rId44" ref="M180"/>
    <hyperlink r:id="rId45" ref="M181"/>
    <hyperlink r:id="rId46" ref="M182"/>
    <hyperlink r:id="rId47" ref="M183"/>
    <hyperlink r:id="rId48" ref="M184"/>
    <hyperlink r:id="rId49" ref="M185"/>
    <hyperlink r:id="rId50" ref="M186"/>
    <hyperlink r:id="rId51" ref="M187"/>
    <hyperlink r:id="rId52" ref="M188"/>
    <hyperlink r:id="rId53" ref="M189"/>
    <hyperlink r:id="rId54" ref="M190"/>
    <hyperlink r:id="rId55" ref="M191"/>
    <hyperlink r:id="rId56" ref="M192"/>
    <hyperlink r:id="rId57" ref="M193"/>
    <hyperlink r:id="rId58" ref="M194"/>
    <hyperlink r:id="rId59" ref="M195"/>
    <hyperlink r:id="rId60" ref="M196"/>
    <hyperlink r:id="rId61" ref="M197"/>
    <hyperlink r:id="rId62" ref="M198"/>
    <hyperlink r:id="rId63" ref="M199"/>
    <hyperlink r:id="rId64" ref="M200"/>
    <hyperlink r:id="rId65" ref="M201"/>
    <hyperlink r:id="rId66" ref="M202"/>
    <hyperlink r:id="rId67" ref="M203"/>
    <hyperlink r:id="rId68" ref="M204"/>
    <hyperlink r:id="rId69" ref="M205"/>
    <hyperlink r:id="rId70" ref="M206"/>
    <hyperlink r:id="rId71" ref="T206"/>
    <hyperlink r:id="rId72" ref="M207"/>
    <hyperlink r:id="rId73" ref="M208"/>
    <hyperlink r:id="rId74" ref="M209"/>
    <hyperlink r:id="rId75" ref="M210"/>
    <hyperlink r:id="rId76" ref="M211"/>
    <hyperlink r:id="rId77" ref="M212"/>
    <hyperlink r:id="rId78" ref="M213"/>
    <hyperlink r:id="rId79" ref="M214"/>
    <hyperlink r:id="rId80" ref="M215"/>
    <hyperlink r:id="rId81" ref="M216"/>
    <hyperlink r:id="rId82" ref="M217"/>
    <hyperlink r:id="rId83" ref="M218"/>
  </hyperlinks>
  <drawing r:id="rId8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16.0"/>
  </cols>
  <sheetData>
    <row r="1">
      <c r="A1" s="136" t="s">
        <v>3935</v>
      </c>
      <c r="B1" s="139" t="s">
        <v>4365</v>
      </c>
      <c r="C1" s="136" t="s">
        <v>5</v>
      </c>
      <c r="D1" s="136" t="s">
        <v>6</v>
      </c>
      <c r="E1" s="139" t="s">
        <v>3</v>
      </c>
      <c r="F1" s="136" t="s">
        <v>3937</v>
      </c>
      <c r="G1" s="136" t="s">
        <v>3938</v>
      </c>
      <c r="H1" s="136" t="s">
        <v>3939</v>
      </c>
      <c r="I1" s="136" t="s">
        <v>3940</v>
      </c>
      <c r="J1" s="142" t="s">
        <v>1</v>
      </c>
      <c r="K1" s="143" t="s">
        <v>4366</v>
      </c>
      <c r="L1" s="142" t="s">
        <v>4</v>
      </c>
      <c r="M1" s="142" t="s">
        <v>4368</v>
      </c>
      <c r="N1" s="142" t="s">
        <v>4369</v>
      </c>
      <c r="O1" s="142" t="s">
        <v>4370</v>
      </c>
      <c r="P1" s="142" t="s">
        <v>4074</v>
      </c>
      <c r="Q1" s="142" t="s">
        <v>6185</v>
      </c>
      <c r="R1" s="142" t="s">
        <v>6186</v>
      </c>
      <c r="S1" s="33" t="s">
        <v>4784</v>
      </c>
    </row>
    <row r="2">
      <c r="A2" s="68" t="s">
        <v>3242</v>
      </c>
      <c r="B2" s="69">
        <v>270163.0</v>
      </c>
      <c r="C2" s="70" t="s">
        <v>4396</v>
      </c>
      <c r="D2" s="71" t="s">
        <v>2276</v>
      </c>
      <c r="E2" s="69" t="s">
        <v>4397</v>
      </c>
      <c r="F2" s="73" t="s">
        <v>6187</v>
      </c>
      <c r="G2" s="68" t="s">
        <v>3245</v>
      </c>
      <c r="H2" s="68" t="s">
        <v>3246</v>
      </c>
      <c r="I2" s="71" t="s">
        <v>3247</v>
      </c>
      <c r="J2" s="73" t="s">
        <v>23</v>
      </c>
      <c r="K2" s="74" t="s">
        <v>51</v>
      </c>
      <c r="L2" s="75" t="s">
        <v>4398</v>
      </c>
      <c r="M2" s="76" t="s">
        <v>4400</v>
      </c>
      <c r="N2" s="77"/>
      <c r="O2" s="92" t="s">
        <v>4940</v>
      </c>
      <c r="P2" s="92" t="s">
        <v>6188</v>
      </c>
      <c r="Q2" s="26" t="s">
        <v>4824</v>
      </c>
      <c r="R2" s="26" t="s">
        <v>4830</v>
      </c>
    </row>
    <row r="3">
      <c r="A3" s="68" t="s">
        <v>3248</v>
      </c>
      <c r="B3" s="69">
        <v>5.085101E9</v>
      </c>
      <c r="C3" s="68" t="s">
        <v>3249</v>
      </c>
      <c r="D3" s="71" t="s">
        <v>2276</v>
      </c>
      <c r="E3" s="69" t="s">
        <v>4401</v>
      </c>
      <c r="F3" s="73" t="s">
        <v>4402</v>
      </c>
      <c r="G3" s="68" t="s">
        <v>3251</v>
      </c>
      <c r="H3" s="73" t="s">
        <v>4403</v>
      </c>
      <c r="I3" s="71" t="s">
        <v>3253</v>
      </c>
      <c r="J3" s="68" t="s">
        <v>177</v>
      </c>
      <c r="K3" s="71" t="s">
        <v>51</v>
      </c>
      <c r="L3" s="77"/>
      <c r="M3" s="467" t="s">
        <v>4404</v>
      </c>
      <c r="N3" s="77"/>
      <c r="O3" s="77"/>
      <c r="P3" s="77"/>
      <c r="Q3" s="26" t="s">
        <v>4824</v>
      </c>
      <c r="R3" s="26" t="s">
        <v>4824</v>
      </c>
    </row>
    <row r="4">
      <c r="A4" s="468" t="s">
        <v>3259</v>
      </c>
      <c r="B4" s="469">
        <v>1751159.0</v>
      </c>
      <c r="C4" s="470" t="s">
        <v>4405</v>
      </c>
      <c r="D4" s="471" t="s">
        <v>2276</v>
      </c>
      <c r="E4" s="469" t="s">
        <v>4407</v>
      </c>
      <c r="F4" s="468" t="s">
        <v>3261</v>
      </c>
      <c r="G4" s="468" t="s">
        <v>3262</v>
      </c>
      <c r="H4" s="468" t="s">
        <v>3263</v>
      </c>
      <c r="I4" s="471" t="s">
        <v>3264</v>
      </c>
      <c r="J4" s="468" t="s">
        <v>177</v>
      </c>
      <c r="K4" s="471" t="s">
        <v>16</v>
      </c>
      <c r="L4" s="472"/>
      <c r="M4" s="472"/>
      <c r="N4" s="473" t="s">
        <v>4408</v>
      </c>
      <c r="O4" s="472"/>
      <c r="P4" s="472"/>
      <c r="Q4" s="267" t="s">
        <v>4824</v>
      </c>
      <c r="R4" s="267" t="s">
        <v>4824</v>
      </c>
      <c r="S4" s="264"/>
      <c r="T4" s="264"/>
      <c r="U4" s="264"/>
      <c r="V4" s="264"/>
      <c r="W4" s="264"/>
    </row>
    <row r="5">
      <c r="A5" s="68" t="s">
        <v>3265</v>
      </c>
      <c r="B5" s="69">
        <v>147982.0</v>
      </c>
      <c r="C5" s="86" t="s">
        <v>4409</v>
      </c>
      <c r="D5" s="71" t="s">
        <v>2276</v>
      </c>
      <c r="E5" s="69" t="s">
        <v>4411</v>
      </c>
      <c r="F5" s="68" t="s">
        <v>3267</v>
      </c>
      <c r="G5" s="68" t="s">
        <v>3268</v>
      </c>
      <c r="H5" s="68" t="s">
        <v>3269</v>
      </c>
      <c r="I5" s="71" t="s">
        <v>3270</v>
      </c>
      <c r="J5" s="68" t="s">
        <v>163</v>
      </c>
      <c r="K5" s="71" t="s">
        <v>227</v>
      </c>
      <c r="L5" s="87" t="s">
        <v>4412</v>
      </c>
      <c r="M5" s="77"/>
      <c r="N5" s="77"/>
      <c r="O5" s="92" t="s">
        <v>4940</v>
      </c>
      <c r="P5" s="92" t="s">
        <v>4940</v>
      </c>
      <c r="Q5" s="26" t="s">
        <v>4824</v>
      </c>
      <c r="R5" s="26" t="s">
        <v>4824</v>
      </c>
    </row>
    <row r="6">
      <c r="A6" s="68" t="s">
        <v>3271</v>
      </c>
      <c r="B6" s="69">
        <v>1924632.0</v>
      </c>
      <c r="C6" s="86" t="s">
        <v>4413</v>
      </c>
      <c r="D6" s="71" t="s">
        <v>2276</v>
      </c>
      <c r="E6" s="69" t="s">
        <v>4415</v>
      </c>
      <c r="F6" s="68" t="s">
        <v>3275</v>
      </c>
      <c r="G6" s="68" t="s">
        <v>3276</v>
      </c>
      <c r="H6" s="68" t="s">
        <v>3277</v>
      </c>
      <c r="I6" s="71" t="s">
        <v>3278</v>
      </c>
      <c r="J6" s="68" t="s">
        <v>30</v>
      </c>
      <c r="K6" s="71" t="s">
        <v>3272</v>
      </c>
      <c r="L6" s="68" t="s">
        <v>3273</v>
      </c>
      <c r="M6" s="77"/>
      <c r="N6" s="77"/>
      <c r="O6" s="92" t="s">
        <v>4940</v>
      </c>
      <c r="P6" s="92" t="s">
        <v>4940</v>
      </c>
      <c r="Q6" s="26" t="s">
        <v>4824</v>
      </c>
      <c r="R6" s="26" t="s">
        <v>4824</v>
      </c>
    </row>
    <row r="7">
      <c r="A7" s="468" t="s">
        <v>3279</v>
      </c>
      <c r="B7" s="469">
        <v>1485794.0</v>
      </c>
      <c r="C7" s="470" t="s">
        <v>4416</v>
      </c>
      <c r="D7" s="468" t="s">
        <v>2276</v>
      </c>
      <c r="E7" s="469" t="s">
        <v>4417</v>
      </c>
      <c r="F7" s="468" t="s">
        <v>3281</v>
      </c>
      <c r="G7" s="468"/>
      <c r="H7" s="468" t="s">
        <v>3282</v>
      </c>
      <c r="I7" s="468" t="s">
        <v>3283</v>
      </c>
      <c r="J7" s="468" t="s">
        <v>107</v>
      </c>
      <c r="K7" s="468" t="s">
        <v>3272</v>
      </c>
      <c r="L7" s="472"/>
      <c r="M7" s="472"/>
      <c r="N7" s="473" t="s">
        <v>4418</v>
      </c>
      <c r="O7" s="472"/>
      <c r="P7" s="473" t="s">
        <v>4940</v>
      </c>
      <c r="Q7" s="267" t="s">
        <v>4824</v>
      </c>
      <c r="R7" s="267" t="s">
        <v>4824</v>
      </c>
      <c r="S7" s="264"/>
      <c r="T7" s="264"/>
      <c r="U7" s="264"/>
      <c r="V7" s="264"/>
      <c r="W7" s="264"/>
    </row>
    <row r="8">
      <c r="A8" s="88" t="s">
        <v>4419</v>
      </c>
      <c r="B8" s="69">
        <v>148220.0</v>
      </c>
      <c r="C8" s="68" t="s">
        <v>3285</v>
      </c>
      <c r="D8" s="71" t="s">
        <v>2276</v>
      </c>
      <c r="E8" s="69" t="s">
        <v>4421</v>
      </c>
      <c r="F8" s="71" t="s">
        <v>3286</v>
      </c>
      <c r="G8" s="68"/>
      <c r="H8" s="68" t="s">
        <v>3287</v>
      </c>
      <c r="I8" s="71" t="s">
        <v>3288</v>
      </c>
      <c r="J8" s="68" t="s">
        <v>78</v>
      </c>
      <c r="K8" s="71" t="s">
        <v>1057</v>
      </c>
      <c r="L8" s="87" t="s">
        <v>4422</v>
      </c>
      <c r="M8" s="77"/>
      <c r="N8" s="77"/>
      <c r="O8" s="77"/>
      <c r="P8" s="92" t="s">
        <v>4940</v>
      </c>
      <c r="Q8" s="26" t="s">
        <v>4824</v>
      </c>
      <c r="R8" s="26" t="s">
        <v>4824</v>
      </c>
    </row>
    <row r="9">
      <c r="A9" s="468" t="s">
        <v>3289</v>
      </c>
      <c r="B9" s="469">
        <v>79143.0</v>
      </c>
      <c r="C9" s="474" t="s">
        <v>4423</v>
      </c>
      <c r="D9" s="468" t="s">
        <v>2276</v>
      </c>
      <c r="E9" s="469" t="s">
        <v>4424</v>
      </c>
      <c r="F9" s="468" t="s">
        <v>3291</v>
      </c>
      <c r="G9" s="468" t="s">
        <v>3292</v>
      </c>
      <c r="H9" s="468" t="s">
        <v>3293</v>
      </c>
      <c r="I9" s="468" t="s">
        <v>3294</v>
      </c>
      <c r="J9" s="468" t="s">
        <v>78</v>
      </c>
      <c r="K9" s="468" t="s">
        <v>71</v>
      </c>
      <c r="L9" s="472"/>
      <c r="M9" s="472"/>
      <c r="N9" s="473" t="s">
        <v>4425</v>
      </c>
      <c r="O9" s="472"/>
      <c r="P9" s="473" t="s">
        <v>4940</v>
      </c>
      <c r="Q9" s="267" t="s">
        <v>4824</v>
      </c>
      <c r="R9" s="267" t="s">
        <v>4824</v>
      </c>
      <c r="S9" s="264"/>
      <c r="T9" s="264"/>
      <c r="U9" s="264"/>
      <c r="V9" s="264"/>
      <c r="W9" s="264"/>
    </row>
    <row r="10">
      <c r="A10" s="68" t="s">
        <v>3295</v>
      </c>
      <c r="B10" s="69">
        <v>4.2321683E7</v>
      </c>
      <c r="C10" s="68" t="s">
        <v>3296</v>
      </c>
      <c r="D10" s="71" t="s">
        <v>2276</v>
      </c>
      <c r="E10" s="69" t="s">
        <v>4427</v>
      </c>
      <c r="F10" s="68" t="s">
        <v>3297</v>
      </c>
      <c r="G10" s="68" t="s">
        <v>3298</v>
      </c>
      <c r="H10" s="68" t="s">
        <v>3299</v>
      </c>
      <c r="I10" s="71" t="s">
        <v>3300</v>
      </c>
      <c r="J10" s="68" t="s">
        <v>23</v>
      </c>
      <c r="K10" s="92" t="s">
        <v>51</v>
      </c>
      <c r="L10" s="75" t="s">
        <v>4428</v>
      </c>
      <c r="M10" s="77"/>
      <c r="N10" s="77"/>
      <c r="O10" s="92" t="s">
        <v>4940</v>
      </c>
      <c r="P10" s="92" t="s">
        <v>6189</v>
      </c>
      <c r="Q10" s="26" t="s">
        <v>4824</v>
      </c>
      <c r="R10" s="26" t="s">
        <v>4830</v>
      </c>
    </row>
    <row r="11">
      <c r="A11" s="68" t="s">
        <v>3301</v>
      </c>
      <c r="B11" s="69">
        <v>3129604.0</v>
      </c>
      <c r="C11" s="86" t="s">
        <v>4429</v>
      </c>
      <c r="D11" s="71" t="s">
        <v>2276</v>
      </c>
      <c r="E11" s="69" t="s">
        <v>4431</v>
      </c>
      <c r="F11" s="68" t="s">
        <v>3303</v>
      </c>
      <c r="G11" s="68" t="s">
        <v>3304</v>
      </c>
      <c r="H11" s="68" t="s">
        <v>3305</v>
      </c>
      <c r="I11" s="71" t="s">
        <v>3306</v>
      </c>
      <c r="J11" s="68" t="s">
        <v>107</v>
      </c>
      <c r="K11" s="71" t="s">
        <v>2369</v>
      </c>
      <c r="L11" s="77"/>
      <c r="M11" s="77"/>
      <c r="N11" s="77"/>
      <c r="O11" s="92" t="s">
        <v>4940</v>
      </c>
      <c r="P11" s="92" t="s">
        <v>6190</v>
      </c>
      <c r="Q11" s="26" t="s">
        <v>4824</v>
      </c>
      <c r="R11" s="26" t="s">
        <v>4830</v>
      </c>
    </row>
    <row r="12">
      <c r="A12" s="68" t="s">
        <v>3307</v>
      </c>
      <c r="B12" s="69">
        <v>1.003983E8</v>
      </c>
      <c r="C12" s="68" t="s">
        <v>3308</v>
      </c>
      <c r="D12" s="71" t="s">
        <v>2276</v>
      </c>
      <c r="E12" s="69" t="s">
        <v>4433</v>
      </c>
      <c r="F12" s="71" t="s">
        <v>3309</v>
      </c>
      <c r="G12" s="68"/>
      <c r="H12" s="68" t="s">
        <v>3310</v>
      </c>
      <c r="I12" s="71" t="s">
        <v>3311</v>
      </c>
      <c r="J12" s="68" t="s">
        <v>30</v>
      </c>
      <c r="K12" s="71" t="s">
        <v>227</v>
      </c>
      <c r="L12" s="75" t="s">
        <v>4434</v>
      </c>
      <c r="M12" s="77"/>
      <c r="N12" s="77"/>
      <c r="O12" s="92" t="s">
        <v>4940</v>
      </c>
      <c r="P12" s="92" t="s">
        <v>4940</v>
      </c>
      <c r="Q12" s="26" t="s">
        <v>4824</v>
      </c>
      <c r="R12" s="26" t="s">
        <v>4824</v>
      </c>
    </row>
    <row r="13">
      <c r="A13" s="68" t="s">
        <v>3317</v>
      </c>
      <c r="B13" s="69">
        <v>1465722.0</v>
      </c>
      <c r="C13" s="68" t="s">
        <v>3318</v>
      </c>
      <c r="D13" s="71" t="s">
        <v>2276</v>
      </c>
      <c r="E13" s="69" t="s">
        <v>4437</v>
      </c>
      <c r="F13" s="68" t="s">
        <v>3319</v>
      </c>
      <c r="G13" s="68" t="s">
        <v>3320</v>
      </c>
      <c r="H13" s="68" t="s">
        <v>3321</v>
      </c>
      <c r="I13" s="71" t="s">
        <v>3322</v>
      </c>
      <c r="J13" s="68" t="s">
        <v>177</v>
      </c>
      <c r="K13" s="71" t="s">
        <v>65</v>
      </c>
      <c r="L13" s="75" t="s">
        <v>4438</v>
      </c>
      <c r="M13" s="77"/>
      <c r="N13" s="77"/>
      <c r="O13" s="92" t="s">
        <v>4940</v>
      </c>
      <c r="P13" s="92" t="s">
        <v>4940</v>
      </c>
      <c r="Q13" s="26" t="s">
        <v>4824</v>
      </c>
      <c r="R13" s="26" t="s">
        <v>4824</v>
      </c>
    </row>
    <row r="14">
      <c r="A14" s="68" t="s">
        <v>3323</v>
      </c>
      <c r="B14" s="69">
        <v>496440.0</v>
      </c>
      <c r="C14" s="68" t="s">
        <v>3324</v>
      </c>
      <c r="D14" s="71" t="s">
        <v>2276</v>
      </c>
      <c r="E14" s="69" t="s">
        <v>4440</v>
      </c>
      <c r="F14" s="68" t="s">
        <v>3325</v>
      </c>
      <c r="G14" s="68" t="s">
        <v>3326</v>
      </c>
      <c r="H14" s="68" t="s">
        <v>3327</v>
      </c>
      <c r="I14" s="71" t="s">
        <v>3328</v>
      </c>
      <c r="J14" s="77"/>
      <c r="K14" s="68" t="s">
        <v>30</v>
      </c>
      <c r="L14" s="87" t="s">
        <v>4441</v>
      </c>
      <c r="M14" s="77"/>
      <c r="N14" s="77"/>
      <c r="O14" s="92" t="s">
        <v>4940</v>
      </c>
      <c r="P14" s="92" t="s">
        <v>6191</v>
      </c>
      <c r="Q14" s="26" t="s">
        <v>4824</v>
      </c>
      <c r="R14" s="26" t="s">
        <v>4830</v>
      </c>
    </row>
    <row r="15">
      <c r="A15" s="68" t="s">
        <v>3329</v>
      </c>
      <c r="B15" s="69">
        <v>206222.0</v>
      </c>
      <c r="C15" s="86" t="s">
        <v>4442</v>
      </c>
      <c r="D15" s="71" t="s">
        <v>2276</v>
      </c>
      <c r="E15" s="69" t="s">
        <v>4443</v>
      </c>
      <c r="F15" s="68" t="s">
        <v>3331</v>
      </c>
      <c r="G15" s="68" t="s">
        <v>3332</v>
      </c>
      <c r="H15" s="68" t="s">
        <v>3333</v>
      </c>
      <c r="I15" s="71" t="s">
        <v>3334</v>
      </c>
      <c r="J15" s="77"/>
      <c r="K15" s="68" t="s">
        <v>30</v>
      </c>
      <c r="L15" s="71" t="s">
        <v>71</v>
      </c>
      <c r="M15" s="77"/>
      <c r="N15" s="77"/>
      <c r="O15" s="92" t="s">
        <v>4940</v>
      </c>
      <c r="P15" s="92" t="s">
        <v>6192</v>
      </c>
      <c r="Q15" s="26" t="s">
        <v>4824</v>
      </c>
      <c r="R15" s="26" t="s">
        <v>4830</v>
      </c>
    </row>
    <row r="16">
      <c r="A16" s="68" t="s">
        <v>3345</v>
      </c>
      <c r="B16" s="72"/>
      <c r="C16" s="68" t="s">
        <v>3347</v>
      </c>
      <c r="D16" s="68" t="s">
        <v>2276</v>
      </c>
      <c r="E16" s="72"/>
      <c r="F16" s="68" t="s">
        <v>3348</v>
      </c>
      <c r="G16" s="68" t="s">
        <v>3349</v>
      </c>
      <c r="H16" s="68" t="s">
        <v>3350</v>
      </c>
      <c r="I16" s="68" t="s">
        <v>3351</v>
      </c>
      <c r="J16" s="68" t="s">
        <v>30</v>
      </c>
      <c r="K16" s="73" t="s">
        <v>4444</v>
      </c>
      <c r="L16" s="77"/>
      <c r="M16" s="77"/>
      <c r="N16" s="92"/>
      <c r="O16" s="475" t="s">
        <v>6193</v>
      </c>
      <c r="P16" s="92" t="s">
        <v>6194</v>
      </c>
      <c r="Q16" s="26" t="s">
        <v>4824</v>
      </c>
      <c r="R16" s="26" t="s">
        <v>4824</v>
      </c>
    </row>
    <row r="17">
      <c r="A17" s="68" t="s">
        <v>3368</v>
      </c>
      <c r="B17" s="69">
        <v>1293370.0</v>
      </c>
      <c r="C17" s="73" t="s">
        <v>4453</v>
      </c>
      <c r="D17" s="71" t="s">
        <v>2276</v>
      </c>
      <c r="E17" s="69" t="s">
        <v>4454</v>
      </c>
      <c r="F17" s="68" t="s">
        <v>3370</v>
      </c>
      <c r="G17" s="68" t="s">
        <v>3371</v>
      </c>
      <c r="H17" s="68" t="s">
        <v>3372</v>
      </c>
      <c r="I17" s="71" t="s">
        <v>3373</v>
      </c>
      <c r="J17" s="68" t="s">
        <v>78</v>
      </c>
      <c r="K17" s="71" t="s">
        <v>16</v>
      </c>
      <c r="L17" s="77"/>
      <c r="M17" s="77"/>
      <c r="N17" s="77"/>
      <c r="O17" s="92" t="s">
        <v>4940</v>
      </c>
      <c r="P17" s="92" t="s">
        <v>4940</v>
      </c>
      <c r="Q17" s="26" t="s">
        <v>4824</v>
      </c>
      <c r="R17" s="26" t="s">
        <v>4824</v>
      </c>
    </row>
    <row r="18">
      <c r="A18" s="68" t="s">
        <v>3374</v>
      </c>
      <c r="B18" s="69">
        <v>4125107.0</v>
      </c>
      <c r="C18" s="92" t="s">
        <v>4455</v>
      </c>
      <c r="D18" s="71" t="s">
        <v>2276</v>
      </c>
      <c r="E18" s="69" t="s">
        <v>4456</v>
      </c>
      <c r="F18" s="71" t="s">
        <v>3375</v>
      </c>
      <c r="G18" s="68"/>
      <c r="H18" s="68" t="s">
        <v>3376</v>
      </c>
      <c r="I18" s="71" t="s">
        <v>3377</v>
      </c>
      <c r="J18" s="68" t="s">
        <v>23</v>
      </c>
      <c r="K18" s="71" t="s">
        <v>16</v>
      </c>
      <c r="L18" s="77"/>
      <c r="M18" s="76" t="s">
        <v>4457</v>
      </c>
      <c r="N18" s="77"/>
      <c r="O18" s="92" t="s">
        <v>6195</v>
      </c>
      <c r="P18" s="92" t="s">
        <v>6196</v>
      </c>
      <c r="Q18" s="26" t="s">
        <v>4830</v>
      </c>
      <c r="R18" s="26" t="s">
        <v>4830</v>
      </c>
    </row>
    <row r="19">
      <c r="A19" s="68" t="s">
        <v>3378</v>
      </c>
      <c r="B19" s="69">
        <v>2546943.0</v>
      </c>
      <c r="C19" s="68" t="s">
        <v>3379</v>
      </c>
      <c r="D19" s="71" t="s">
        <v>2276</v>
      </c>
      <c r="E19" s="69">
        <v>1895.0</v>
      </c>
      <c r="F19" s="100" t="s">
        <v>4458</v>
      </c>
      <c r="G19" s="71" t="s">
        <v>3381</v>
      </c>
      <c r="H19" s="68"/>
      <c r="I19" s="71" t="s">
        <v>3382</v>
      </c>
      <c r="J19" s="68" t="s">
        <v>371</v>
      </c>
      <c r="K19" s="92" t="s">
        <v>4459</v>
      </c>
      <c r="L19" s="77"/>
      <c r="M19" s="101">
        <v>44571.0</v>
      </c>
      <c r="N19" s="77"/>
      <c r="O19" s="92" t="s">
        <v>6197</v>
      </c>
      <c r="P19" s="92" t="s">
        <v>6198</v>
      </c>
      <c r="Q19" s="26" t="s">
        <v>4830</v>
      </c>
      <c r="R19" s="26" t="s">
        <v>4830</v>
      </c>
    </row>
    <row r="20">
      <c r="A20" s="68"/>
      <c r="B20" s="102">
        <v>4.156557E7</v>
      </c>
      <c r="C20" s="73" t="s">
        <v>4460</v>
      </c>
      <c r="D20" s="68" t="s">
        <v>2276</v>
      </c>
      <c r="E20" s="102" t="s">
        <v>4462</v>
      </c>
      <c r="F20" s="77"/>
      <c r="G20" s="77"/>
      <c r="H20" s="68" t="s">
        <v>3386</v>
      </c>
      <c r="I20" s="68" t="s">
        <v>3387</v>
      </c>
      <c r="J20" s="68" t="s">
        <v>177</v>
      </c>
      <c r="K20" s="73" t="s">
        <v>4463</v>
      </c>
      <c r="L20" s="92" t="s">
        <v>4464</v>
      </c>
      <c r="M20" s="77"/>
      <c r="N20" s="92" t="s">
        <v>4465</v>
      </c>
      <c r="O20" s="92" t="s">
        <v>4940</v>
      </c>
      <c r="P20" s="92" t="s">
        <v>4940</v>
      </c>
      <c r="Q20" s="26" t="s">
        <v>4824</v>
      </c>
      <c r="R20" s="26" t="s">
        <v>4824</v>
      </c>
    </row>
    <row r="21">
      <c r="A21" s="68" t="s">
        <v>3388</v>
      </c>
      <c r="B21" s="69">
        <v>2363778.0</v>
      </c>
      <c r="C21" s="73" t="s">
        <v>4466</v>
      </c>
      <c r="D21" s="71" t="s">
        <v>2276</v>
      </c>
      <c r="E21" s="69" t="s">
        <v>4467</v>
      </c>
      <c r="F21" s="71" t="s">
        <v>3390</v>
      </c>
      <c r="G21" s="68"/>
      <c r="H21" s="68"/>
      <c r="I21" s="71" t="s">
        <v>3391</v>
      </c>
      <c r="J21" s="68" t="s">
        <v>23</v>
      </c>
      <c r="K21" s="73" t="s">
        <v>4459</v>
      </c>
      <c r="L21" s="77"/>
      <c r="M21" s="77"/>
      <c r="N21" s="92" t="s">
        <v>4940</v>
      </c>
      <c r="O21" s="92" t="s">
        <v>6199</v>
      </c>
      <c r="P21" s="92" t="s">
        <v>4940</v>
      </c>
      <c r="Q21" s="26" t="s">
        <v>4830</v>
      </c>
      <c r="R21" s="26" t="s">
        <v>4824</v>
      </c>
    </row>
    <row r="22">
      <c r="A22" s="68" t="s">
        <v>3398</v>
      </c>
      <c r="B22" s="69">
        <v>2968560.0</v>
      </c>
      <c r="C22" s="68" t="s">
        <v>3399</v>
      </c>
      <c r="D22" s="71" t="s">
        <v>2276</v>
      </c>
      <c r="E22" s="69" t="s">
        <v>4470</v>
      </c>
      <c r="F22" s="68"/>
      <c r="G22" s="68"/>
      <c r="H22" s="68" t="s">
        <v>3400</v>
      </c>
      <c r="I22" s="71" t="s">
        <v>3401</v>
      </c>
      <c r="J22" s="68" t="s">
        <v>30</v>
      </c>
      <c r="K22" s="71" t="s">
        <v>707</v>
      </c>
      <c r="L22" s="77"/>
      <c r="M22" s="77"/>
      <c r="N22" s="92" t="s">
        <v>4940</v>
      </c>
      <c r="O22" s="92" t="s">
        <v>6200</v>
      </c>
      <c r="P22" s="92" t="s">
        <v>4940</v>
      </c>
      <c r="Q22" s="26" t="s">
        <v>4830</v>
      </c>
      <c r="R22" s="26" t="s">
        <v>4824</v>
      </c>
    </row>
    <row r="23">
      <c r="A23" s="68" t="s">
        <v>3402</v>
      </c>
      <c r="B23" s="69" t="s">
        <v>4471</v>
      </c>
      <c r="C23" s="68" t="s">
        <v>3403</v>
      </c>
      <c r="D23" s="71" t="s">
        <v>2276</v>
      </c>
      <c r="E23" s="69" t="s">
        <v>4472</v>
      </c>
      <c r="F23" s="71" t="s">
        <v>3404</v>
      </c>
      <c r="G23" s="68"/>
      <c r="H23" s="68" t="s">
        <v>3405</v>
      </c>
      <c r="I23" s="71" t="s">
        <v>3406</v>
      </c>
      <c r="J23" s="68" t="s">
        <v>78</v>
      </c>
      <c r="K23" s="71" t="s">
        <v>3393</v>
      </c>
      <c r="L23" s="75" t="s">
        <v>4473</v>
      </c>
      <c r="M23" s="77"/>
      <c r="N23" s="77"/>
      <c r="O23" s="92" t="s">
        <v>6201</v>
      </c>
      <c r="P23" s="92" t="s">
        <v>6202</v>
      </c>
      <c r="Q23" s="26" t="s">
        <v>4830</v>
      </c>
      <c r="R23" s="26" t="s">
        <v>4830</v>
      </c>
    </row>
    <row r="24">
      <c r="A24" s="68" t="s">
        <v>3407</v>
      </c>
      <c r="B24" s="69" t="s">
        <v>4475</v>
      </c>
      <c r="C24" s="68" t="s">
        <v>3408</v>
      </c>
      <c r="D24" s="71" t="s">
        <v>2276</v>
      </c>
      <c r="E24" s="69" t="s">
        <v>4476</v>
      </c>
      <c r="F24" s="68"/>
      <c r="G24" s="68"/>
      <c r="H24" s="68" t="s">
        <v>3409</v>
      </c>
      <c r="I24" s="71" t="s">
        <v>3410</v>
      </c>
      <c r="J24" s="68" t="s">
        <v>23</v>
      </c>
      <c r="K24" s="73" t="s">
        <v>4459</v>
      </c>
      <c r="L24" s="77"/>
      <c r="M24" s="77"/>
      <c r="N24" s="77"/>
      <c r="O24" s="92" t="s">
        <v>6203</v>
      </c>
      <c r="P24" s="92" t="s">
        <v>6204</v>
      </c>
      <c r="Q24" s="26" t="s">
        <v>4830</v>
      </c>
      <c r="R24" s="26" t="s">
        <v>4830</v>
      </c>
    </row>
    <row r="25">
      <c r="A25" s="68" t="s">
        <v>3416</v>
      </c>
      <c r="B25" s="72"/>
      <c r="C25" s="68" t="s">
        <v>3417</v>
      </c>
      <c r="D25" s="68" t="s">
        <v>2276</v>
      </c>
      <c r="E25" s="72"/>
      <c r="F25" s="68" t="s">
        <v>3418</v>
      </c>
      <c r="G25" s="68" t="s">
        <v>3419</v>
      </c>
      <c r="H25" s="68"/>
      <c r="I25" s="68" t="s">
        <v>3420</v>
      </c>
      <c r="J25" s="68" t="s">
        <v>107</v>
      </c>
      <c r="K25" s="71" t="s">
        <v>707</v>
      </c>
      <c r="L25" s="77"/>
      <c r="M25" s="77"/>
      <c r="N25" s="92" t="s">
        <v>4445</v>
      </c>
      <c r="O25" s="92" t="s">
        <v>6205</v>
      </c>
      <c r="P25" s="92" t="s">
        <v>6206</v>
      </c>
      <c r="Q25" s="26" t="s">
        <v>4830</v>
      </c>
      <c r="R25" s="26" t="s">
        <v>4830</v>
      </c>
    </row>
    <row r="26">
      <c r="A26" s="68" t="s">
        <v>3411</v>
      </c>
      <c r="B26" s="102">
        <v>1161842.0</v>
      </c>
      <c r="C26" s="104" t="s">
        <v>4477</v>
      </c>
      <c r="D26" s="68" t="s">
        <v>2276</v>
      </c>
      <c r="E26" s="102" t="s">
        <v>4478</v>
      </c>
      <c r="F26" s="68" t="s">
        <v>3413</v>
      </c>
      <c r="G26" s="68"/>
      <c r="H26" s="68" t="s">
        <v>3414</v>
      </c>
      <c r="I26" s="105" t="s">
        <v>4479</v>
      </c>
      <c r="J26" s="68" t="s">
        <v>30</v>
      </c>
      <c r="K26" s="68" t="s">
        <v>71</v>
      </c>
      <c r="L26" s="77"/>
      <c r="M26" s="77"/>
      <c r="N26" s="92" t="s">
        <v>4480</v>
      </c>
      <c r="O26" s="92" t="s">
        <v>4940</v>
      </c>
      <c r="P26" s="92" t="s">
        <v>4940</v>
      </c>
      <c r="Q26" s="26" t="s">
        <v>4824</v>
      </c>
      <c r="R26" s="26" t="s">
        <v>4824</v>
      </c>
    </row>
    <row r="27">
      <c r="A27" s="68" t="s">
        <v>3427</v>
      </c>
      <c r="B27" s="69" t="s">
        <v>4481</v>
      </c>
      <c r="C27" s="73" t="s">
        <v>4482</v>
      </c>
      <c r="D27" s="68" t="s">
        <v>2276</v>
      </c>
      <c r="E27" s="69" t="s">
        <v>4484</v>
      </c>
      <c r="F27" s="68" t="s">
        <v>3429</v>
      </c>
      <c r="G27" s="68" t="s">
        <v>3430</v>
      </c>
      <c r="H27" s="68" t="s">
        <v>3431</v>
      </c>
      <c r="I27" s="71" t="s">
        <v>3432</v>
      </c>
      <c r="J27" s="68" t="s">
        <v>293</v>
      </c>
      <c r="K27" s="68" t="s">
        <v>170</v>
      </c>
      <c r="L27" s="75" t="s">
        <v>4485</v>
      </c>
      <c r="M27" s="77"/>
      <c r="N27" s="77"/>
      <c r="O27" s="92" t="s">
        <v>4940</v>
      </c>
      <c r="P27" s="92" t="s">
        <v>4940</v>
      </c>
      <c r="Q27" s="26" t="s">
        <v>4824</v>
      </c>
      <c r="R27" s="26" t="s">
        <v>4824</v>
      </c>
    </row>
    <row r="28">
      <c r="A28" s="468" t="s">
        <v>3433</v>
      </c>
      <c r="B28" s="469">
        <v>54856.0</v>
      </c>
      <c r="C28" s="470" t="s">
        <v>4486</v>
      </c>
      <c r="D28" s="468" t="s">
        <v>2276</v>
      </c>
      <c r="E28" s="469" t="s">
        <v>4487</v>
      </c>
      <c r="F28" s="474" t="s">
        <v>4488</v>
      </c>
      <c r="G28" s="468" t="s">
        <v>3436</v>
      </c>
      <c r="H28" s="468" t="s">
        <v>3437</v>
      </c>
      <c r="I28" s="468" t="s">
        <v>3438</v>
      </c>
      <c r="J28" s="468" t="s">
        <v>30</v>
      </c>
      <c r="K28" s="468" t="s">
        <v>401</v>
      </c>
      <c r="L28" s="472"/>
      <c r="M28" s="472"/>
      <c r="N28" s="473" t="s">
        <v>4489</v>
      </c>
      <c r="O28" s="472"/>
      <c r="P28" s="472"/>
      <c r="Q28" s="267" t="s">
        <v>4824</v>
      </c>
      <c r="R28" s="267" t="s">
        <v>4824</v>
      </c>
      <c r="S28" s="264"/>
      <c r="T28" s="264"/>
      <c r="U28" s="264"/>
      <c r="V28" s="264"/>
      <c r="W28" s="264"/>
    </row>
    <row r="29">
      <c r="A29" s="88" t="s">
        <v>4490</v>
      </c>
      <c r="B29" s="69">
        <v>830241.0</v>
      </c>
      <c r="C29" s="68" t="s">
        <v>3440</v>
      </c>
      <c r="D29" s="68" t="s">
        <v>2276</v>
      </c>
      <c r="E29" s="69" t="s">
        <v>4492</v>
      </c>
      <c r="F29" s="68" t="s">
        <v>3441</v>
      </c>
      <c r="G29" s="68" t="s">
        <v>3442</v>
      </c>
      <c r="H29" s="68" t="s">
        <v>3443</v>
      </c>
      <c r="I29" s="68" t="s">
        <v>3444</v>
      </c>
      <c r="J29" s="68" t="s">
        <v>177</v>
      </c>
      <c r="K29" s="68" t="s">
        <v>16</v>
      </c>
      <c r="L29" s="77"/>
      <c r="M29" s="77"/>
      <c r="N29" s="77"/>
      <c r="O29" s="92" t="s">
        <v>4940</v>
      </c>
      <c r="P29" s="92" t="s">
        <v>4940</v>
      </c>
      <c r="Q29" s="26" t="s">
        <v>4824</v>
      </c>
      <c r="R29" s="26" t="s">
        <v>4824</v>
      </c>
    </row>
    <row r="30">
      <c r="A30" s="68" t="s">
        <v>3445</v>
      </c>
      <c r="B30" s="69">
        <v>1.0061682E8</v>
      </c>
      <c r="C30" s="68" t="s">
        <v>3447</v>
      </c>
      <c r="D30" s="68" t="s">
        <v>2276</v>
      </c>
      <c r="E30" s="69" t="s">
        <v>4493</v>
      </c>
      <c r="F30" s="68" t="s">
        <v>3448</v>
      </c>
      <c r="G30" s="68"/>
      <c r="H30" s="68" t="s">
        <v>3449</v>
      </c>
      <c r="I30" s="71" t="s">
        <v>3450</v>
      </c>
      <c r="J30" s="68" t="s">
        <v>371</v>
      </c>
      <c r="K30" s="73" t="s">
        <v>4494</v>
      </c>
      <c r="L30" s="77"/>
      <c r="M30" s="77"/>
      <c r="N30" s="77"/>
      <c r="O30" s="92" t="s">
        <v>4940</v>
      </c>
      <c r="P30" s="92" t="s">
        <v>4940</v>
      </c>
      <c r="Q30" s="26" t="s">
        <v>4824</v>
      </c>
      <c r="R30" s="26" t="s">
        <v>4824</v>
      </c>
    </row>
    <row r="31">
      <c r="A31" s="68" t="s">
        <v>3451</v>
      </c>
      <c r="B31" s="69">
        <v>420556.0</v>
      </c>
      <c r="C31" s="73" t="s">
        <v>4495</v>
      </c>
      <c r="D31" s="68" t="s">
        <v>2276</v>
      </c>
      <c r="E31" s="69" t="s">
        <v>4496</v>
      </c>
      <c r="F31" s="92" t="s">
        <v>4497</v>
      </c>
      <c r="G31" s="77"/>
      <c r="H31" s="73" t="s">
        <v>4498</v>
      </c>
      <c r="I31" s="68" t="s">
        <v>3454</v>
      </c>
      <c r="J31" s="68" t="s">
        <v>30</v>
      </c>
      <c r="K31" s="68" t="s">
        <v>401</v>
      </c>
      <c r="L31" s="77"/>
      <c r="M31" s="77"/>
      <c r="N31" s="77"/>
      <c r="O31" s="92" t="s">
        <v>6207</v>
      </c>
      <c r="P31" s="92" t="s">
        <v>6208</v>
      </c>
      <c r="Q31" s="26" t="s">
        <v>4830</v>
      </c>
      <c r="R31" s="26" t="s">
        <v>4830</v>
      </c>
    </row>
    <row r="32">
      <c r="A32" s="68" t="s">
        <v>3455</v>
      </c>
      <c r="B32" s="69" t="s">
        <v>4499</v>
      </c>
      <c r="C32" s="68" t="s">
        <v>3457</v>
      </c>
      <c r="D32" s="68" t="s">
        <v>2276</v>
      </c>
      <c r="E32" s="69" t="s">
        <v>4500</v>
      </c>
      <c r="F32" s="68" t="s">
        <v>3458</v>
      </c>
      <c r="G32" s="68"/>
      <c r="H32" s="68" t="s">
        <v>3459</v>
      </c>
      <c r="I32" s="68" t="s">
        <v>3460</v>
      </c>
      <c r="J32" s="68" t="s">
        <v>30</v>
      </c>
      <c r="K32" s="68" t="s">
        <v>16</v>
      </c>
      <c r="L32" s="68" t="s">
        <v>3456</v>
      </c>
      <c r="M32" s="77"/>
      <c r="N32" s="77"/>
      <c r="O32" s="92" t="s">
        <v>6209</v>
      </c>
      <c r="P32" s="92" t="s">
        <v>6210</v>
      </c>
      <c r="Q32" s="26" t="s">
        <v>4830</v>
      </c>
      <c r="R32" s="26" t="s">
        <v>4830</v>
      </c>
    </row>
    <row r="33">
      <c r="A33" s="106" t="s">
        <v>4501</v>
      </c>
      <c r="B33" s="102">
        <v>1943900.0</v>
      </c>
      <c r="C33" s="92" t="s">
        <v>4502</v>
      </c>
      <c r="D33" s="71" t="s">
        <v>2276</v>
      </c>
      <c r="E33" s="102" t="s">
        <v>4503</v>
      </c>
      <c r="F33" s="68" t="s">
        <v>3463</v>
      </c>
      <c r="G33" s="68" t="s">
        <v>3464</v>
      </c>
      <c r="H33" s="68" t="s">
        <v>3465</v>
      </c>
      <c r="I33" s="68" t="s">
        <v>3466</v>
      </c>
      <c r="J33" s="68" t="s">
        <v>30</v>
      </c>
      <c r="K33" s="68" t="s">
        <v>16</v>
      </c>
      <c r="L33" s="92" t="s">
        <v>4504</v>
      </c>
      <c r="M33" s="77"/>
      <c r="N33" s="92" t="s">
        <v>4505</v>
      </c>
      <c r="O33" s="92" t="s">
        <v>4940</v>
      </c>
      <c r="P33" s="92" t="s">
        <v>4940</v>
      </c>
      <c r="Q33" s="26" t="s">
        <v>4824</v>
      </c>
      <c r="R33" s="26" t="s">
        <v>4824</v>
      </c>
    </row>
    <row r="34">
      <c r="A34" s="68" t="s">
        <v>3472</v>
      </c>
      <c r="B34" s="102">
        <v>1.01016979E8</v>
      </c>
      <c r="C34" s="68" t="s">
        <v>3473</v>
      </c>
      <c r="D34" s="71" t="s">
        <v>2276</v>
      </c>
      <c r="E34" s="102" t="s">
        <v>4506</v>
      </c>
      <c r="F34" s="68" t="s">
        <v>3474</v>
      </c>
      <c r="G34" s="68" t="s">
        <v>3475</v>
      </c>
      <c r="H34" s="68" t="s">
        <v>3476</v>
      </c>
      <c r="I34" s="68" t="s">
        <v>3477</v>
      </c>
      <c r="J34" s="68" t="s">
        <v>30</v>
      </c>
      <c r="K34" s="71" t="s">
        <v>707</v>
      </c>
      <c r="L34" s="77"/>
      <c r="M34" s="77"/>
      <c r="N34" s="92" t="s">
        <v>4480</v>
      </c>
      <c r="O34" s="92" t="s">
        <v>4940</v>
      </c>
      <c r="P34" s="92" t="s">
        <v>4940</v>
      </c>
      <c r="Q34" s="26" t="s">
        <v>4824</v>
      </c>
      <c r="R34" s="26" t="s">
        <v>4824</v>
      </c>
    </row>
    <row r="35">
      <c r="A35" s="88" t="s">
        <v>4507</v>
      </c>
      <c r="B35" s="69" t="s">
        <v>4508</v>
      </c>
      <c r="C35" s="73" t="s">
        <v>4509</v>
      </c>
      <c r="D35" s="68" t="s">
        <v>2276</v>
      </c>
      <c r="E35" s="69" t="s">
        <v>4510</v>
      </c>
      <c r="F35" s="73" t="s">
        <v>4511</v>
      </c>
      <c r="G35" s="68"/>
      <c r="H35" s="68" t="s">
        <v>3481</v>
      </c>
      <c r="I35" s="68" t="s">
        <v>3482</v>
      </c>
      <c r="J35" s="68" t="s">
        <v>78</v>
      </c>
      <c r="K35" s="68" t="s">
        <v>269</v>
      </c>
      <c r="L35" s="75" t="s">
        <v>4512</v>
      </c>
      <c r="M35" s="77"/>
      <c r="N35" s="77"/>
      <c r="O35" s="92" t="s">
        <v>6211</v>
      </c>
      <c r="P35" s="92" t="s">
        <v>6212</v>
      </c>
      <c r="Q35" s="26" t="s">
        <v>4830</v>
      </c>
      <c r="R35" s="26" t="s">
        <v>4830</v>
      </c>
    </row>
    <row r="36">
      <c r="A36" s="73" t="s">
        <v>4513</v>
      </c>
      <c r="B36" s="69">
        <v>1.0057624E8</v>
      </c>
      <c r="C36" s="68" t="s">
        <v>3484</v>
      </c>
      <c r="D36" s="68" t="s">
        <v>2276</v>
      </c>
      <c r="E36" s="69" t="s">
        <v>4514</v>
      </c>
      <c r="F36" s="68" t="s">
        <v>3485</v>
      </c>
      <c r="G36" s="68" t="s">
        <v>3486</v>
      </c>
      <c r="H36" s="68" t="s">
        <v>3487</v>
      </c>
      <c r="I36" s="68" t="s">
        <v>3488</v>
      </c>
      <c r="J36" s="68" t="s">
        <v>23</v>
      </c>
      <c r="K36" s="73" t="s">
        <v>4515</v>
      </c>
      <c r="L36" s="77"/>
      <c r="M36" s="77"/>
      <c r="N36" s="77"/>
      <c r="O36" s="92" t="s">
        <v>6213</v>
      </c>
      <c r="P36" s="92" t="s">
        <v>4513</v>
      </c>
      <c r="Q36" s="26" t="s">
        <v>4830</v>
      </c>
      <c r="R36" s="26" t="s">
        <v>4830</v>
      </c>
    </row>
    <row r="37">
      <c r="A37" s="68" t="s">
        <v>3489</v>
      </c>
      <c r="B37" s="69">
        <v>1.140186E8</v>
      </c>
      <c r="C37" s="73" t="s">
        <v>4516</v>
      </c>
      <c r="D37" s="68" t="s">
        <v>2276</v>
      </c>
      <c r="E37" s="69" t="s">
        <v>4517</v>
      </c>
      <c r="F37" s="68" t="s">
        <v>3491</v>
      </c>
      <c r="G37" s="68"/>
      <c r="H37" s="68" t="s">
        <v>3492</v>
      </c>
      <c r="I37" s="68" t="s">
        <v>3493</v>
      </c>
      <c r="J37" s="68" t="s">
        <v>23</v>
      </c>
      <c r="K37" s="92" t="s">
        <v>51</v>
      </c>
      <c r="L37" s="77"/>
      <c r="M37" s="77"/>
      <c r="N37" s="77"/>
      <c r="O37" s="92" t="s">
        <v>6214</v>
      </c>
      <c r="P37" s="92" t="s">
        <v>6215</v>
      </c>
      <c r="Q37" s="26" t="s">
        <v>4830</v>
      </c>
      <c r="R37" s="26" t="s">
        <v>4830</v>
      </c>
    </row>
    <row r="38">
      <c r="A38" s="68" t="s">
        <v>3494</v>
      </c>
      <c r="B38" s="102">
        <v>1406064.0</v>
      </c>
      <c r="C38" s="86" t="s">
        <v>4518</v>
      </c>
      <c r="D38" s="68" t="s">
        <v>2276</v>
      </c>
      <c r="E38" s="102" t="s">
        <v>4519</v>
      </c>
      <c r="F38" s="68" t="s">
        <v>3496</v>
      </c>
      <c r="G38" s="68" t="s">
        <v>3497</v>
      </c>
      <c r="H38" s="68"/>
      <c r="I38" s="68" t="s">
        <v>3498</v>
      </c>
      <c r="J38" s="68" t="s">
        <v>163</v>
      </c>
      <c r="K38" s="71" t="s">
        <v>2786</v>
      </c>
      <c r="L38" s="92" t="s">
        <v>4520</v>
      </c>
      <c r="M38" s="77"/>
      <c r="N38" s="92" t="s">
        <v>4521</v>
      </c>
      <c r="O38" s="92" t="s">
        <v>4940</v>
      </c>
      <c r="P38" s="92" t="s">
        <v>4940</v>
      </c>
      <c r="Q38" s="26" t="s">
        <v>4824</v>
      </c>
      <c r="R38" s="26" t="s">
        <v>4824</v>
      </c>
    </row>
    <row r="39">
      <c r="A39" s="476" t="s">
        <v>4522</v>
      </c>
      <c r="B39" s="469">
        <v>1.0020557E7</v>
      </c>
      <c r="C39" s="474" t="s">
        <v>4523</v>
      </c>
      <c r="D39" s="468" t="s">
        <v>2276</v>
      </c>
      <c r="E39" s="469" t="s">
        <v>4524</v>
      </c>
      <c r="F39" s="468" t="s">
        <v>3502</v>
      </c>
      <c r="G39" s="468" t="s">
        <v>3503</v>
      </c>
      <c r="H39" s="468" t="s">
        <v>3504</v>
      </c>
      <c r="I39" s="468" t="s">
        <v>3505</v>
      </c>
      <c r="J39" s="468" t="s">
        <v>358</v>
      </c>
      <c r="K39" s="468" t="s">
        <v>3500</v>
      </c>
      <c r="L39" s="473" t="s">
        <v>4525</v>
      </c>
      <c r="M39" s="472"/>
      <c r="N39" s="473" t="s">
        <v>4526</v>
      </c>
      <c r="O39" s="472"/>
      <c r="P39" s="472"/>
      <c r="Q39" s="267" t="s">
        <v>4824</v>
      </c>
      <c r="R39" s="267" t="s">
        <v>4824</v>
      </c>
      <c r="S39" s="264"/>
      <c r="T39" s="264"/>
      <c r="U39" s="264"/>
      <c r="V39" s="264"/>
      <c r="W39" s="264"/>
    </row>
    <row r="40">
      <c r="A40" s="68" t="s">
        <v>3506</v>
      </c>
      <c r="B40" s="69">
        <v>7.52737E7</v>
      </c>
      <c r="C40" s="68" t="s">
        <v>3509</v>
      </c>
      <c r="D40" s="68" t="s">
        <v>2276</v>
      </c>
      <c r="E40" s="69" t="s">
        <v>4528</v>
      </c>
      <c r="F40" s="68" t="s">
        <v>3510</v>
      </c>
      <c r="G40" s="68" t="s">
        <v>3511</v>
      </c>
      <c r="H40" s="68" t="s">
        <v>3512</v>
      </c>
      <c r="I40" s="68"/>
      <c r="J40" s="68" t="s">
        <v>107</v>
      </c>
      <c r="K40" s="73" t="s">
        <v>4529</v>
      </c>
      <c r="L40" s="75" t="s">
        <v>4530</v>
      </c>
      <c r="M40" s="77"/>
      <c r="N40" s="92" t="s">
        <v>4531</v>
      </c>
      <c r="O40" s="92" t="s">
        <v>4940</v>
      </c>
      <c r="P40" s="92" t="s">
        <v>4940</v>
      </c>
      <c r="Q40" s="26" t="s">
        <v>4824</v>
      </c>
      <c r="R40" s="26" t="s">
        <v>4824</v>
      </c>
    </row>
    <row r="41">
      <c r="A41" s="68" t="s">
        <v>3513</v>
      </c>
      <c r="B41" s="69">
        <v>3983167.0</v>
      </c>
      <c r="C41" s="86" t="s">
        <v>4532</v>
      </c>
      <c r="D41" s="68" t="s">
        <v>2276</v>
      </c>
      <c r="E41" s="69" t="s">
        <v>4534</v>
      </c>
      <c r="F41" s="68" t="s">
        <v>3515</v>
      </c>
      <c r="G41" s="68" t="s">
        <v>3516</v>
      </c>
      <c r="H41" s="68" t="s">
        <v>3517</v>
      </c>
      <c r="I41" s="68" t="s">
        <v>3518</v>
      </c>
      <c r="J41" s="68" t="s">
        <v>23</v>
      </c>
      <c r="K41" s="71" t="s">
        <v>244</v>
      </c>
      <c r="L41" s="68"/>
      <c r="M41" s="77"/>
      <c r="N41" s="92" t="s">
        <v>4535</v>
      </c>
      <c r="O41" s="77"/>
      <c r="P41" s="77"/>
      <c r="Q41" s="26" t="s">
        <v>4824</v>
      </c>
      <c r="R41" s="26" t="s">
        <v>4824</v>
      </c>
    </row>
    <row r="42">
      <c r="A42" s="68" t="s">
        <v>3519</v>
      </c>
      <c r="B42" s="69">
        <v>1972204.0</v>
      </c>
      <c r="C42" s="68" t="s">
        <v>3522</v>
      </c>
      <c r="D42" s="68" t="s">
        <v>2276</v>
      </c>
      <c r="E42" s="102" t="s">
        <v>4537</v>
      </c>
      <c r="F42" s="68" t="s">
        <v>3523</v>
      </c>
      <c r="G42" s="68" t="s">
        <v>3524</v>
      </c>
      <c r="H42" s="68" t="s">
        <v>3525</v>
      </c>
      <c r="I42" s="71" t="s">
        <v>3526</v>
      </c>
      <c r="J42" s="68" t="s">
        <v>107</v>
      </c>
      <c r="K42" s="73" t="s">
        <v>4538</v>
      </c>
      <c r="L42" s="77"/>
      <c r="M42" s="77"/>
      <c r="N42" s="77"/>
      <c r="O42" s="92" t="s">
        <v>4940</v>
      </c>
      <c r="P42" s="92" t="s">
        <v>4940</v>
      </c>
      <c r="Q42" s="26" t="s">
        <v>4824</v>
      </c>
      <c r="R42" s="26" t="s">
        <v>4824</v>
      </c>
    </row>
    <row r="43">
      <c r="A43" s="468" t="s">
        <v>3527</v>
      </c>
      <c r="B43" s="469">
        <v>6.01889111E8</v>
      </c>
      <c r="C43" s="468" t="s">
        <v>3528</v>
      </c>
      <c r="D43" s="468" t="s">
        <v>2276</v>
      </c>
      <c r="E43" s="469" t="s">
        <v>4539</v>
      </c>
      <c r="F43" s="468" t="s">
        <v>3529</v>
      </c>
      <c r="G43" s="468" t="s">
        <v>3530</v>
      </c>
      <c r="H43" s="468" t="s">
        <v>3531</v>
      </c>
      <c r="I43" s="468" t="s">
        <v>3532</v>
      </c>
      <c r="J43" s="472"/>
      <c r="K43" s="472"/>
      <c r="L43" s="472"/>
      <c r="M43" s="472"/>
      <c r="N43" s="473" t="s">
        <v>4540</v>
      </c>
      <c r="O43" s="472"/>
      <c r="P43" s="472"/>
      <c r="Q43" s="267" t="s">
        <v>4824</v>
      </c>
      <c r="R43" s="267" t="s">
        <v>4824</v>
      </c>
      <c r="S43" s="264"/>
      <c r="T43" s="264"/>
      <c r="U43" s="264"/>
      <c r="V43" s="264"/>
      <c r="W43" s="264"/>
    </row>
    <row r="44">
      <c r="A44" s="68" t="s">
        <v>3533</v>
      </c>
      <c r="B44" s="102" t="s">
        <v>4940</v>
      </c>
      <c r="C44" s="68" t="s">
        <v>3534</v>
      </c>
      <c r="D44" s="68" t="s">
        <v>2276</v>
      </c>
      <c r="E44" s="102">
        <v>1975.0</v>
      </c>
      <c r="F44" s="310" t="s">
        <v>6216</v>
      </c>
      <c r="G44" s="92" t="s">
        <v>4940</v>
      </c>
      <c r="H44" s="92" t="s">
        <v>6217</v>
      </c>
      <c r="I44" s="71" t="s">
        <v>3536</v>
      </c>
      <c r="J44" s="68" t="s">
        <v>23</v>
      </c>
      <c r="K44" s="73" t="s">
        <v>4542</v>
      </c>
      <c r="L44" s="77"/>
      <c r="M44" s="77"/>
      <c r="N44" s="92" t="s">
        <v>4543</v>
      </c>
      <c r="O44" s="92" t="s">
        <v>5015</v>
      </c>
      <c r="P44" s="477" t="s">
        <v>6218</v>
      </c>
      <c r="Q44" s="26" t="s">
        <v>4824</v>
      </c>
      <c r="R44" s="26" t="s">
        <v>4830</v>
      </c>
    </row>
    <row r="45">
      <c r="A45" s="68" t="s">
        <v>3537</v>
      </c>
      <c r="B45" s="69">
        <v>1797481.0</v>
      </c>
      <c r="C45" s="86" t="s">
        <v>4544</v>
      </c>
      <c r="D45" s="68" t="s">
        <v>2276</v>
      </c>
      <c r="E45" s="69" t="s">
        <v>4545</v>
      </c>
      <c r="F45" s="68" t="s">
        <v>3539</v>
      </c>
      <c r="G45" s="68"/>
      <c r="H45" s="68" t="s">
        <v>3540</v>
      </c>
      <c r="I45" s="68" t="s">
        <v>3541</v>
      </c>
      <c r="J45" s="68" t="s">
        <v>78</v>
      </c>
      <c r="K45" s="73" t="s">
        <v>4546</v>
      </c>
      <c r="L45" s="68" t="s">
        <v>51</v>
      </c>
      <c r="M45" s="77"/>
      <c r="N45" s="92" t="s">
        <v>4547</v>
      </c>
      <c r="O45" s="92" t="s">
        <v>4940</v>
      </c>
      <c r="P45" s="92" t="s">
        <v>4940</v>
      </c>
      <c r="Q45" s="26" t="s">
        <v>4824</v>
      </c>
      <c r="R45" s="26" t="s">
        <v>4824</v>
      </c>
    </row>
    <row r="46">
      <c r="A46" s="68" t="s">
        <v>3542</v>
      </c>
      <c r="B46" s="69">
        <v>1778370.0</v>
      </c>
      <c r="C46" s="68" t="s">
        <v>3543</v>
      </c>
      <c r="D46" s="68" t="s">
        <v>2276</v>
      </c>
      <c r="E46" s="69" t="s">
        <v>4548</v>
      </c>
      <c r="F46" s="68" t="s">
        <v>3544</v>
      </c>
      <c r="G46" s="68" t="s">
        <v>3545</v>
      </c>
      <c r="H46" s="109" t="s">
        <v>4549</v>
      </c>
      <c r="I46" s="68" t="s">
        <v>3547</v>
      </c>
      <c r="J46" s="68" t="s">
        <v>30</v>
      </c>
      <c r="K46" s="68" t="s">
        <v>299</v>
      </c>
      <c r="L46" s="77"/>
      <c r="M46" s="77"/>
      <c r="N46" s="77"/>
      <c r="O46" s="92" t="s">
        <v>6219</v>
      </c>
      <c r="P46" s="92" t="s">
        <v>6220</v>
      </c>
      <c r="Q46" s="26" t="s">
        <v>4830</v>
      </c>
      <c r="R46" s="26" t="s">
        <v>4830</v>
      </c>
    </row>
    <row r="47">
      <c r="A47" s="68" t="s">
        <v>3548</v>
      </c>
      <c r="B47" s="69">
        <v>363583.0</v>
      </c>
      <c r="C47" s="68" t="s">
        <v>3550</v>
      </c>
      <c r="D47" s="68" t="s">
        <v>2276</v>
      </c>
      <c r="E47" s="69" t="s">
        <v>4550</v>
      </c>
      <c r="F47" s="68" t="s">
        <v>3551</v>
      </c>
      <c r="G47" s="68" t="s">
        <v>3552</v>
      </c>
      <c r="H47" s="68" t="s">
        <v>3553</v>
      </c>
      <c r="I47" s="68" t="s">
        <v>3554</v>
      </c>
      <c r="J47" s="68" t="s">
        <v>30</v>
      </c>
      <c r="K47" s="73" t="s">
        <v>4551</v>
      </c>
      <c r="L47" s="77"/>
      <c r="M47" s="77"/>
      <c r="N47" s="77"/>
      <c r="O47" s="92" t="s">
        <v>6221</v>
      </c>
      <c r="P47" s="92" t="s">
        <v>4940</v>
      </c>
      <c r="Q47" s="26" t="s">
        <v>4830</v>
      </c>
      <c r="R47" s="26" t="s">
        <v>4824</v>
      </c>
    </row>
    <row r="48">
      <c r="A48" s="68" t="s">
        <v>3555</v>
      </c>
      <c r="B48" s="72"/>
      <c r="C48" s="73" t="s">
        <v>4552</v>
      </c>
      <c r="D48" s="68" t="s">
        <v>2276</v>
      </c>
      <c r="E48" s="102">
        <v>1988.0</v>
      </c>
      <c r="F48" s="68" t="s">
        <v>3557</v>
      </c>
      <c r="G48" s="68"/>
      <c r="H48" s="73" t="s">
        <v>4553</v>
      </c>
      <c r="I48" s="110" t="s">
        <v>6222</v>
      </c>
      <c r="J48" s="68" t="s">
        <v>23</v>
      </c>
      <c r="K48" s="68" t="s">
        <v>16</v>
      </c>
      <c r="L48" s="77"/>
      <c r="M48" s="77"/>
      <c r="N48" s="92" t="s">
        <v>4445</v>
      </c>
      <c r="O48" s="92" t="s">
        <v>4940</v>
      </c>
      <c r="P48" s="92" t="s">
        <v>6223</v>
      </c>
      <c r="Q48" s="26" t="s">
        <v>4824</v>
      </c>
      <c r="R48" s="26" t="s">
        <v>4830</v>
      </c>
    </row>
    <row r="49">
      <c r="A49" s="68" t="s">
        <v>3560</v>
      </c>
      <c r="B49" s="69">
        <v>3326476.0</v>
      </c>
      <c r="C49" s="68" t="s">
        <v>3562</v>
      </c>
      <c r="D49" s="68" t="s">
        <v>2276</v>
      </c>
      <c r="E49" s="69" t="s">
        <v>4555</v>
      </c>
      <c r="F49" s="68" t="s">
        <v>3563</v>
      </c>
      <c r="G49" s="68" t="s">
        <v>3564</v>
      </c>
      <c r="H49" s="68" t="s">
        <v>3565</v>
      </c>
      <c r="I49" s="68" t="s">
        <v>3566</v>
      </c>
      <c r="J49" s="68" t="s">
        <v>23</v>
      </c>
      <c r="K49" s="73" t="s">
        <v>4556</v>
      </c>
      <c r="L49" s="77"/>
      <c r="M49" s="77"/>
      <c r="N49" s="77"/>
      <c r="O49" s="92" t="s">
        <v>4940</v>
      </c>
      <c r="P49" s="92" t="s">
        <v>4940</v>
      </c>
      <c r="Q49" s="26" t="s">
        <v>4824</v>
      </c>
      <c r="R49" s="26" t="s">
        <v>4824</v>
      </c>
    </row>
    <row r="50">
      <c r="A50" s="68" t="s">
        <v>3567</v>
      </c>
      <c r="B50" s="69">
        <v>1790520.0</v>
      </c>
      <c r="C50" s="68" t="s">
        <v>3568</v>
      </c>
      <c r="D50" s="68" t="s">
        <v>2276</v>
      </c>
      <c r="E50" s="69" t="s">
        <v>4557</v>
      </c>
      <c r="F50" s="68" t="s">
        <v>3569</v>
      </c>
      <c r="G50" s="68" t="s">
        <v>3570</v>
      </c>
      <c r="H50" s="68" t="s">
        <v>3571</v>
      </c>
      <c r="I50" s="68" t="s">
        <v>3572</v>
      </c>
      <c r="J50" s="68" t="s">
        <v>177</v>
      </c>
      <c r="K50" s="73" t="s">
        <v>4558</v>
      </c>
      <c r="L50" s="77"/>
      <c r="M50" s="92">
        <v>27.0</v>
      </c>
      <c r="N50" s="92" t="s">
        <v>4535</v>
      </c>
      <c r="O50" s="92" t="s">
        <v>4940</v>
      </c>
      <c r="P50" s="92" t="s">
        <v>4940</v>
      </c>
      <c r="Q50" s="26" t="s">
        <v>4824</v>
      </c>
      <c r="R50" s="26" t="s">
        <v>4824</v>
      </c>
    </row>
    <row r="51">
      <c r="A51" s="73" t="s">
        <v>4559</v>
      </c>
      <c r="B51" s="69">
        <v>4899294.0</v>
      </c>
      <c r="C51" s="86" t="s">
        <v>4560</v>
      </c>
      <c r="D51" s="68" t="s">
        <v>2276</v>
      </c>
      <c r="E51" s="69" t="s">
        <v>4562</v>
      </c>
      <c r="F51" s="73" t="s">
        <v>4563</v>
      </c>
      <c r="G51" s="73" t="s">
        <v>4564</v>
      </c>
      <c r="H51" s="68" t="s">
        <v>3577</v>
      </c>
      <c r="I51" s="68" t="s">
        <v>3578</v>
      </c>
      <c r="J51" s="68" t="s">
        <v>177</v>
      </c>
      <c r="K51" s="68" t="s">
        <v>16</v>
      </c>
      <c r="L51" s="75" t="s">
        <v>4565</v>
      </c>
      <c r="M51" s="77"/>
      <c r="N51" s="77"/>
      <c r="O51" s="92" t="s">
        <v>4940</v>
      </c>
      <c r="P51" s="92" t="s">
        <v>4566</v>
      </c>
      <c r="Q51" s="26" t="s">
        <v>4824</v>
      </c>
      <c r="R51" s="26" t="s">
        <v>4830</v>
      </c>
    </row>
    <row r="52">
      <c r="A52" s="468" t="s">
        <v>3579</v>
      </c>
      <c r="B52" s="469">
        <v>4.3172187E7</v>
      </c>
      <c r="C52" s="474" t="s">
        <v>4567</v>
      </c>
      <c r="D52" s="468" t="s">
        <v>2276</v>
      </c>
      <c r="E52" s="469" t="s">
        <v>4569</v>
      </c>
      <c r="F52" s="468" t="s">
        <v>3581</v>
      </c>
      <c r="G52" s="468" t="s">
        <v>3582</v>
      </c>
      <c r="H52" s="468" t="s">
        <v>3583</v>
      </c>
      <c r="I52" s="468" t="s">
        <v>3584</v>
      </c>
      <c r="J52" s="468" t="s">
        <v>107</v>
      </c>
      <c r="K52" s="474" t="s">
        <v>4570</v>
      </c>
      <c r="L52" s="468" t="s">
        <v>1568</v>
      </c>
      <c r="M52" s="472"/>
      <c r="N52" s="473" t="s">
        <v>4540</v>
      </c>
      <c r="O52" s="473" t="s">
        <v>4940</v>
      </c>
      <c r="P52" s="473" t="s">
        <v>4940</v>
      </c>
      <c r="Q52" s="267" t="s">
        <v>4824</v>
      </c>
      <c r="R52" s="267" t="s">
        <v>4824</v>
      </c>
      <c r="S52" s="264"/>
      <c r="T52" s="264"/>
      <c r="U52" s="264"/>
      <c r="V52" s="264"/>
      <c r="W52" s="264"/>
    </row>
    <row r="53">
      <c r="A53" s="68" t="s">
        <v>3585</v>
      </c>
      <c r="B53" s="69">
        <v>67591.0</v>
      </c>
      <c r="C53" s="86" t="s">
        <v>4571</v>
      </c>
      <c r="D53" s="68" t="s">
        <v>2276</v>
      </c>
      <c r="E53" s="69" t="s">
        <v>4573</v>
      </c>
      <c r="F53" s="68" t="s">
        <v>3588</v>
      </c>
      <c r="G53" s="68" t="s">
        <v>3589</v>
      </c>
      <c r="H53" s="68" t="s">
        <v>3590</v>
      </c>
      <c r="I53" s="68" t="s">
        <v>3591</v>
      </c>
      <c r="J53" s="68" t="s">
        <v>371</v>
      </c>
      <c r="K53" s="68" t="s">
        <v>269</v>
      </c>
      <c r="L53" s="73" t="s">
        <v>6224</v>
      </c>
      <c r="M53" s="77"/>
      <c r="N53" s="77"/>
      <c r="O53" s="92" t="s">
        <v>4940</v>
      </c>
      <c r="P53" s="92" t="s">
        <v>6225</v>
      </c>
      <c r="Q53" s="26" t="s">
        <v>4824</v>
      </c>
      <c r="R53" s="26" t="s">
        <v>4830</v>
      </c>
    </row>
    <row r="54">
      <c r="A54" s="68" t="s">
        <v>3592</v>
      </c>
      <c r="B54" s="69">
        <v>1.098787E8</v>
      </c>
      <c r="C54" s="68" t="s">
        <v>3593</v>
      </c>
      <c r="D54" s="68" t="s">
        <v>2276</v>
      </c>
      <c r="E54" s="69" t="s">
        <v>4576</v>
      </c>
      <c r="F54" s="68" t="s">
        <v>3594</v>
      </c>
      <c r="G54" s="68"/>
      <c r="H54" s="73" t="s">
        <v>4577</v>
      </c>
      <c r="I54" s="68" t="s">
        <v>3595</v>
      </c>
      <c r="J54" s="68" t="s">
        <v>78</v>
      </c>
      <c r="K54" s="68" t="s">
        <v>1018</v>
      </c>
      <c r="L54" s="75" t="s">
        <v>4578</v>
      </c>
      <c r="M54" s="77"/>
      <c r="N54" s="77"/>
      <c r="O54" s="92" t="s">
        <v>6226</v>
      </c>
      <c r="P54" s="92" t="s">
        <v>6227</v>
      </c>
      <c r="Q54" s="26" t="s">
        <v>4830</v>
      </c>
      <c r="R54" s="26" t="s">
        <v>4830</v>
      </c>
    </row>
    <row r="55">
      <c r="A55" s="68" t="s">
        <v>3596</v>
      </c>
      <c r="B55" s="69">
        <v>354718.0</v>
      </c>
      <c r="C55" s="86" t="s">
        <v>3598</v>
      </c>
      <c r="D55" s="68" t="s">
        <v>2276</v>
      </c>
      <c r="E55" s="69" t="s">
        <v>4581</v>
      </c>
      <c r="F55" s="68" t="s">
        <v>3599</v>
      </c>
      <c r="G55" s="68" t="s">
        <v>3600</v>
      </c>
      <c r="H55" s="73" t="s">
        <v>4582</v>
      </c>
      <c r="I55" s="68"/>
      <c r="J55" s="68" t="s">
        <v>177</v>
      </c>
      <c r="K55" s="71" t="s">
        <v>3597</v>
      </c>
      <c r="L55" s="73" t="s">
        <v>4583</v>
      </c>
      <c r="M55" s="77"/>
      <c r="N55" s="92" t="s">
        <v>4584</v>
      </c>
      <c r="O55" s="92" t="s">
        <v>4940</v>
      </c>
      <c r="P55" s="92" t="s">
        <v>4940</v>
      </c>
      <c r="Q55" s="26" t="s">
        <v>4824</v>
      </c>
      <c r="R55" s="26" t="s">
        <v>4824</v>
      </c>
    </row>
    <row r="56">
      <c r="A56" s="68" t="s">
        <v>3602</v>
      </c>
      <c r="B56" s="69">
        <v>1069685.0</v>
      </c>
      <c r="C56" s="68" t="s">
        <v>3603</v>
      </c>
      <c r="D56" s="68" t="s">
        <v>2276</v>
      </c>
      <c r="E56" s="69" t="s">
        <v>4585</v>
      </c>
      <c r="F56" s="68" t="s">
        <v>3604</v>
      </c>
      <c r="G56" s="68" t="s">
        <v>3605</v>
      </c>
      <c r="H56" s="68" t="s">
        <v>3606</v>
      </c>
      <c r="I56" s="68" t="s">
        <v>3607</v>
      </c>
      <c r="J56" s="68" t="s">
        <v>177</v>
      </c>
      <c r="K56" s="68" t="s">
        <v>1063</v>
      </c>
      <c r="L56" s="77"/>
      <c r="M56" s="77"/>
      <c r="N56" s="77"/>
      <c r="O56" s="77"/>
      <c r="P56" s="92" t="s">
        <v>4940</v>
      </c>
      <c r="Q56" s="26" t="s">
        <v>4824</v>
      </c>
      <c r="R56" s="26" t="s">
        <v>4824</v>
      </c>
    </row>
    <row r="57">
      <c r="A57" s="68" t="s">
        <v>3608</v>
      </c>
      <c r="B57" s="69">
        <v>1419949.0</v>
      </c>
      <c r="C57" s="73" t="s">
        <v>4586</v>
      </c>
      <c r="D57" s="68" t="s">
        <v>2276</v>
      </c>
      <c r="E57" s="69" t="s">
        <v>4587</v>
      </c>
      <c r="F57" s="68" t="s">
        <v>3610</v>
      </c>
      <c r="G57" s="68" t="s">
        <v>3611</v>
      </c>
      <c r="H57" s="68" t="s">
        <v>3612</v>
      </c>
      <c r="I57" s="110" t="s">
        <v>4588</v>
      </c>
      <c r="J57" s="68" t="s">
        <v>23</v>
      </c>
      <c r="K57" s="73" t="s">
        <v>4589</v>
      </c>
      <c r="L57" s="77"/>
      <c r="M57" s="77"/>
      <c r="N57" s="92" t="s">
        <v>4590</v>
      </c>
      <c r="O57" s="77"/>
      <c r="P57" s="77"/>
      <c r="Q57" s="26" t="s">
        <v>4824</v>
      </c>
      <c r="R57" s="26" t="s">
        <v>4824</v>
      </c>
    </row>
    <row r="58">
      <c r="A58" s="68" t="s">
        <v>3613</v>
      </c>
      <c r="B58" s="69">
        <v>3980738.0</v>
      </c>
      <c r="C58" s="68" t="s">
        <v>3614</v>
      </c>
      <c r="D58" s="68" t="s">
        <v>2276</v>
      </c>
      <c r="E58" s="69" t="s">
        <v>4591</v>
      </c>
      <c r="F58" s="73" t="s">
        <v>4592</v>
      </c>
      <c r="G58" s="68" t="s">
        <v>3616</v>
      </c>
      <c r="H58" s="68" t="s">
        <v>3617</v>
      </c>
      <c r="I58" s="110" t="s">
        <v>4593</v>
      </c>
      <c r="J58" s="68" t="s">
        <v>177</v>
      </c>
      <c r="K58" s="68" t="s">
        <v>299</v>
      </c>
      <c r="L58" s="77"/>
      <c r="M58" s="77"/>
      <c r="N58" s="77"/>
      <c r="O58" s="111" t="s">
        <v>4594</v>
      </c>
      <c r="P58" s="77"/>
      <c r="Q58" s="26" t="s">
        <v>4830</v>
      </c>
      <c r="R58" s="26" t="s">
        <v>4824</v>
      </c>
    </row>
    <row r="59">
      <c r="A59" s="68" t="s">
        <v>3618</v>
      </c>
      <c r="B59" s="69">
        <v>5090842.0</v>
      </c>
      <c r="C59" s="68" t="s">
        <v>3619</v>
      </c>
      <c r="D59" s="68" t="s">
        <v>2276</v>
      </c>
      <c r="E59" s="69" t="s">
        <v>4595</v>
      </c>
      <c r="F59" s="68" t="s">
        <v>3620</v>
      </c>
      <c r="G59" s="68"/>
      <c r="H59" s="68"/>
      <c r="I59" s="68" t="s">
        <v>3621</v>
      </c>
      <c r="J59" s="68" t="s">
        <v>177</v>
      </c>
      <c r="K59" s="68" t="s">
        <v>227</v>
      </c>
      <c r="L59" s="77"/>
      <c r="M59" s="77"/>
      <c r="N59" s="77"/>
      <c r="O59" s="77"/>
      <c r="P59" s="77"/>
      <c r="Q59" s="26" t="s">
        <v>4824</v>
      </c>
      <c r="R59" s="26" t="s">
        <v>4824</v>
      </c>
    </row>
    <row r="60">
      <c r="A60" s="68" t="s">
        <v>3622</v>
      </c>
      <c r="B60" s="69">
        <v>1117718.0</v>
      </c>
      <c r="C60" s="68" t="s">
        <v>3624</v>
      </c>
      <c r="D60" s="68" t="s">
        <v>2276</v>
      </c>
      <c r="E60" s="112" t="s">
        <v>4597</v>
      </c>
      <c r="F60" s="73" t="s">
        <v>4598</v>
      </c>
      <c r="G60" s="68" t="s">
        <v>3626</v>
      </c>
      <c r="H60" s="73" t="s">
        <v>4599</v>
      </c>
      <c r="I60" s="77"/>
      <c r="J60" s="68" t="s">
        <v>177</v>
      </c>
      <c r="K60" s="68" t="s">
        <v>3623</v>
      </c>
      <c r="L60" s="77"/>
      <c r="M60" s="77"/>
      <c r="N60" s="92" t="s">
        <v>4531</v>
      </c>
      <c r="O60" s="77"/>
      <c r="P60" s="113" t="s">
        <v>4600</v>
      </c>
      <c r="Q60" s="26" t="s">
        <v>4824</v>
      </c>
      <c r="R60" s="26" t="s">
        <v>4830</v>
      </c>
    </row>
    <row r="61">
      <c r="A61" s="88" t="s">
        <v>4601</v>
      </c>
      <c r="B61" s="69">
        <v>2461281.0</v>
      </c>
      <c r="C61" s="68" t="s">
        <v>3630</v>
      </c>
      <c r="D61" s="68" t="s">
        <v>2276</v>
      </c>
      <c r="E61" s="69" t="s">
        <v>4602</v>
      </c>
      <c r="F61" s="68" t="s">
        <v>3631</v>
      </c>
      <c r="G61" s="68"/>
      <c r="H61" s="68" t="s">
        <v>3632</v>
      </c>
      <c r="I61" s="68" t="s">
        <v>3633</v>
      </c>
      <c r="J61" s="68" t="s">
        <v>177</v>
      </c>
      <c r="K61" s="73" t="s">
        <v>4603</v>
      </c>
      <c r="L61" s="77"/>
      <c r="M61" s="77"/>
      <c r="N61" s="77"/>
      <c r="O61" s="77"/>
      <c r="P61" s="77"/>
      <c r="Q61" s="26" t="s">
        <v>4824</v>
      </c>
      <c r="R61" s="26" t="s">
        <v>4824</v>
      </c>
    </row>
    <row r="62">
      <c r="A62" s="73" t="s">
        <v>4604</v>
      </c>
      <c r="B62" s="69">
        <v>111130.0</v>
      </c>
      <c r="C62" s="68" t="s">
        <v>3635</v>
      </c>
      <c r="D62" s="68" t="s">
        <v>2276</v>
      </c>
      <c r="E62" s="69" t="s">
        <v>4606</v>
      </c>
      <c r="F62" s="92" t="s">
        <v>4607</v>
      </c>
      <c r="G62" s="68" t="s">
        <v>3637</v>
      </c>
      <c r="H62" s="68" t="s">
        <v>3638</v>
      </c>
      <c r="I62" s="114" t="s">
        <v>3639</v>
      </c>
      <c r="J62" s="68" t="s">
        <v>23</v>
      </c>
      <c r="K62" s="92" t="s">
        <v>51</v>
      </c>
      <c r="L62" s="77"/>
      <c r="M62" s="77"/>
      <c r="N62" s="77"/>
      <c r="O62" s="77"/>
      <c r="P62" s="77"/>
      <c r="Q62" s="26" t="s">
        <v>4824</v>
      </c>
      <c r="R62" s="26" t="s">
        <v>4824</v>
      </c>
    </row>
    <row r="63">
      <c r="A63" s="73" t="s">
        <v>6228</v>
      </c>
      <c r="B63" s="72"/>
      <c r="C63" s="68" t="s">
        <v>3641</v>
      </c>
      <c r="D63" s="68" t="s">
        <v>2276</v>
      </c>
      <c r="E63" s="102">
        <v>1986.0</v>
      </c>
      <c r="F63" s="68" t="s">
        <v>3642</v>
      </c>
      <c r="G63" s="68" t="s">
        <v>3643</v>
      </c>
      <c r="H63" s="68" t="s">
        <v>3644</v>
      </c>
      <c r="I63" s="68" t="s">
        <v>3645</v>
      </c>
      <c r="J63" s="68" t="s">
        <v>78</v>
      </c>
      <c r="K63" s="68" t="s">
        <v>16</v>
      </c>
      <c r="L63" s="77"/>
      <c r="M63" s="77"/>
      <c r="N63" s="92" t="s">
        <v>4609</v>
      </c>
      <c r="O63" s="92" t="s">
        <v>4610</v>
      </c>
      <c r="P63" s="92" t="s">
        <v>4611</v>
      </c>
      <c r="Q63" s="26" t="s">
        <v>4830</v>
      </c>
      <c r="R63" s="26" t="s">
        <v>4830</v>
      </c>
    </row>
    <row r="64">
      <c r="A64" s="68" t="s">
        <v>3646</v>
      </c>
      <c r="B64" s="69">
        <v>4.50073269E8</v>
      </c>
      <c r="C64" s="86" t="s">
        <v>4612</v>
      </c>
      <c r="D64" s="68" t="s">
        <v>2276</v>
      </c>
      <c r="E64" s="69" t="s">
        <v>4614</v>
      </c>
      <c r="F64" s="68" t="s">
        <v>3648</v>
      </c>
      <c r="G64" s="115" t="s">
        <v>4615</v>
      </c>
      <c r="H64" s="68" t="s">
        <v>3650</v>
      </c>
      <c r="I64" s="68" t="s">
        <v>3651</v>
      </c>
      <c r="J64" s="68" t="s">
        <v>177</v>
      </c>
      <c r="K64" s="68" t="s">
        <v>1057</v>
      </c>
      <c r="L64" s="77"/>
      <c r="M64" s="77"/>
      <c r="N64" s="77"/>
      <c r="O64" s="77"/>
      <c r="P64" s="113" t="s">
        <v>4616</v>
      </c>
      <c r="R64" s="26" t="s">
        <v>4830</v>
      </c>
    </row>
    <row r="65">
      <c r="A65" s="68" t="s">
        <v>3652</v>
      </c>
      <c r="B65" s="69">
        <v>786067.0</v>
      </c>
      <c r="C65" s="68" t="s">
        <v>3653</v>
      </c>
      <c r="D65" s="68" t="s">
        <v>2276</v>
      </c>
      <c r="E65" s="69" t="s">
        <v>4618</v>
      </c>
      <c r="F65" s="68" t="s">
        <v>3654</v>
      </c>
      <c r="G65" s="68"/>
      <c r="H65" s="68" t="s">
        <v>3655</v>
      </c>
      <c r="I65" s="68" t="s">
        <v>3656</v>
      </c>
      <c r="J65" s="68" t="s">
        <v>78</v>
      </c>
      <c r="K65" s="68" t="s">
        <v>65</v>
      </c>
      <c r="L65" s="77"/>
      <c r="M65" s="77"/>
      <c r="N65" s="77"/>
      <c r="O65" s="77"/>
      <c r="P65" s="113" t="s">
        <v>4619</v>
      </c>
      <c r="R65" s="26" t="s">
        <v>4830</v>
      </c>
    </row>
    <row r="66">
      <c r="A66" s="68" t="s">
        <v>3657</v>
      </c>
      <c r="B66" s="69">
        <v>1110198.0</v>
      </c>
      <c r="C66" s="68" t="s">
        <v>3658</v>
      </c>
      <c r="D66" s="68" t="s">
        <v>2276</v>
      </c>
      <c r="E66" s="69" t="s">
        <v>4621</v>
      </c>
      <c r="F66" s="68" t="s">
        <v>3659</v>
      </c>
      <c r="G66" s="68" t="s">
        <v>3660</v>
      </c>
      <c r="H66" s="68" t="s">
        <v>3661</v>
      </c>
      <c r="I66" s="68" t="s">
        <v>3662</v>
      </c>
      <c r="J66" s="68" t="s">
        <v>107</v>
      </c>
      <c r="K66" s="68" t="s">
        <v>227</v>
      </c>
      <c r="L66" s="77"/>
      <c r="M66" s="77"/>
      <c r="N66" s="77"/>
      <c r="O66" s="77"/>
      <c r="P66" s="77"/>
      <c r="Q66" s="26" t="s">
        <v>4824</v>
      </c>
      <c r="R66" s="26" t="s">
        <v>4824</v>
      </c>
    </row>
    <row r="67">
      <c r="A67" s="68" t="s">
        <v>3663</v>
      </c>
      <c r="B67" s="69">
        <v>7049881.0</v>
      </c>
      <c r="C67" s="73" t="s">
        <v>4622</v>
      </c>
      <c r="D67" s="68" t="s">
        <v>2276</v>
      </c>
      <c r="E67" s="69" t="s">
        <v>4624</v>
      </c>
      <c r="F67" s="68" t="s">
        <v>3665</v>
      </c>
      <c r="G67" s="68"/>
      <c r="H67" s="73" t="s">
        <v>4625</v>
      </c>
      <c r="I67" s="68" t="s">
        <v>3667</v>
      </c>
      <c r="J67" s="68" t="s">
        <v>30</v>
      </c>
      <c r="K67" s="71" t="s">
        <v>1063</v>
      </c>
      <c r="L67" s="77"/>
      <c r="M67" s="77"/>
      <c r="N67" s="77"/>
      <c r="O67" s="92" t="s">
        <v>4940</v>
      </c>
      <c r="P67" s="92" t="s">
        <v>6229</v>
      </c>
      <c r="Q67" s="26" t="s">
        <v>4824</v>
      </c>
      <c r="R67" s="26" t="s">
        <v>4830</v>
      </c>
    </row>
    <row r="68">
      <c r="A68" s="68" t="s">
        <v>3668</v>
      </c>
      <c r="B68" s="69">
        <v>1621817.0</v>
      </c>
      <c r="C68" s="68" t="s">
        <v>3669</v>
      </c>
      <c r="D68" s="68" t="s">
        <v>2276</v>
      </c>
      <c r="E68" s="69" t="s">
        <v>4627</v>
      </c>
      <c r="F68" s="68" t="s">
        <v>3670</v>
      </c>
      <c r="G68" s="68" t="s">
        <v>3671</v>
      </c>
      <c r="H68" s="68" t="s">
        <v>3672</v>
      </c>
      <c r="I68" s="68" t="s">
        <v>3673</v>
      </c>
      <c r="J68" s="68" t="s">
        <v>371</v>
      </c>
      <c r="K68" s="68" t="s">
        <v>227</v>
      </c>
      <c r="L68" s="77"/>
      <c r="M68" s="77"/>
      <c r="N68" s="77"/>
      <c r="O68" s="77"/>
      <c r="P68" s="113" t="s">
        <v>4628</v>
      </c>
      <c r="Q68" s="26" t="s">
        <v>4824</v>
      </c>
      <c r="R68" s="26" t="s">
        <v>4830</v>
      </c>
    </row>
    <row r="69">
      <c r="A69" s="68" t="s">
        <v>3674</v>
      </c>
      <c r="B69" s="102">
        <v>2.75020225E8</v>
      </c>
      <c r="C69" s="73" t="s">
        <v>6230</v>
      </c>
      <c r="D69" s="68" t="s">
        <v>2276</v>
      </c>
      <c r="E69" s="102">
        <v>1944.0</v>
      </c>
      <c r="F69" s="73" t="s">
        <v>6231</v>
      </c>
      <c r="G69" s="68" t="s">
        <v>3677</v>
      </c>
      <c r="H69" s="73" t="s">
        <v>6232</v>
      </c>
      <c r="I69" s="123" t="s">
        <v>6233</v>
      </c>
      <c r="J69" s="68" t="s">
        <v>78</v>
      </c>
      <c r="K69" s="68" t="s">
        <v>299</v>
      </c>
      <c r="L69" s="77"/>
      <c r="M69" s="77"/>
      <c r="N69" s="478" t="s">
        <v>6234</v>
      </c>
      <c r="O69" s="77"/>
      <c r="P69" s="92" t="s">
        <v>6235</v>
      </c>
      <c r="Q69" s="26" t="s">
        <v>4824</v>
      </c>
      <c r="R69" s="26" t="s">
        <v>4830</v>
      </c>
    </row>
    <row r="70">
      <c r="A70" s="68" t="s">
        <v>3686</v>
      </c>
      <c r="B70" s="69">
        <v>360016.0</v>
      </c>
      <c r="C70" s="73" t="s">
        <v>4633</v>
      </c>
      <c r="D70" s="68" t="s">
        <v>2276</v>
      </c>
      <c r="E70" s="69" t="s">
        <v>4635</v>
      </c>
      <c r="F70" s="68" t="s">
        <v>3688</v>
      </c>
      <c r="G70" s="68"/>
      <c r="H70" s="68" t="s">
        <v>3689</v>
      </c>
      <c r="I70" s="68" t="s">
        <v>3690</v>
      </c>
      <c r="J70" s="68" t="s">
        <v>78</v>
      </c>
      <c r="K70" s="68" t="s">
        <v>269</v>
      </c>
      <c r="L70" s="75" t="s">
        <v>4636</v>
      </c>
      <c r="M70" s="77"/>
      <c r="N70" s="77"/>
      <c r="O70" s="77"/>
      <c r="P70" s="113" t="s">
        <v>4637</v>
      </c>
      <c r="Q70" s="26" t="s">
        <v>4824</v>
      </c>
      <c r="R70" s="26" t="s">
        <v>4830</v>
      </c>
    </row>
    <row r="71">
      <c r="A71" s="68" t="s">
        <v>3691</v>
      </c>
      <c r="B71" s="69">
        <v>22216.0</v>
      </c>
      <c r="C71" s="68" t="s">
        <v>3692</v>
      </c>
      <c r="D71" s="68" t="s">
        <v>2276</v>
      </c>
      <c r="E71" s="69" t="s">
        <v>4638</v>
      </c>
      <c r="F71" s="73" t="s">
        <v>4639</v>
      </c>
      <c r="G71" s="68" t="s">
        <v>3694</v>
      </c>
      <c r="H71" s="68" t="s">
        <v>3695</v>
      </c>
      <c r="I71" s="68" t="s">
        <v>3696</v>
      </c>
      <c r="J71" s="68" t="s">
        <v>23</v>
      </c>
      <c r="K71" s="68" t="s">
        <v>65</v>
      </c>
      <c r="L71" s="77"/>
      <c r="M71" s="77"/>
      <c r="N71" s="77"/>
      <c r="O71" s="92" t="s">
        <v>4641</v>
      </c>
      <c r="P71" s="92" t="s">
        <v>4642</v>
      </c>
      <c r="Q71" s="26" t="s">
        <v>4830</v>
      </c>
      <c r="R71" s="26" t="s">
        <v>4830</v>
      </c>
    </row>
    <row r="72">
      <c r="A72" s="68" t="s">
        <v>3697</v>
      </c>
      <c r="B72" s="69">
        <v>511103.0</v>
      </c>
      <c r="C72" s="68" t="s">
        <v>3698</v>
      </c>
      <c r="D72" s="68" t="s">
        <v>2276</v>
      </c>
      <c r="E72" s="69" t="s">
        <v>4643</v>
      </c>
      <c r="F72" s="68" t="s">
        <v>3699</v>
      </c>
      <c r="G72" s="68" t="s">
        <v>3700</v>
      </c>
      <c r="H72" s="68" t="s">
        <v>3701</v>
      </c>
      <c r="I72" s="68" t="s">
        <v>3702</v>
      </c>
      <c r="J72" s="68" t="s">
        <v>177</v>
      </c>
      <c r="K72" s="68" t="s">
        <v>16</v>
      </c>
      <c r="L72" s="77"/>
      <c r="M72" s="77"/>
      <c r="N72" s="77"/>
      <c r="O72" s="92" t="s">
        <v>4644</v>
      </c>
      <c r="P72" s="92" t="s">
        <v>4645</v>
      </c>
      <c r="Q72" s="26" t="s">
        <v>4830</v>
      </c>
      <c r="R72" s="26" t="s">
        <v>4830</v>
      </c>
    </row>
    <row r="73">
      <c r="A73" s="68" t="s">
        <v>3703</v>
      </c>
      <c r="B73" s="69">
        <v>1970757.0</v>
      </c>
      <c r="C73" s="68" t="s">
        <v>3704</v>
      </c>
      <c r="D73" s="68" t="s">
        <v>2276</v>
      </c>
      <c r="E73" s="69" t="s">
        <v>4646</v>
      </c>
      <c r="F73" s="68" t="s">
        <v>3705</v>
      </c>
      <c r="G73" s="68" t="s">
        <v>3706</v>
      </c>
      <c r="H73" s="68" t="s">
        <v>3707</v>
      </c>
      <c r="I73" s="68" t="s">
        <v>3708</v>
      </c>
      <c r="J73" s="68" t="s">
        <v>177</v>
      </c>
      <c r="K73" s="68" t="s">
        <v>1076</v>
      </c>
      <c r="L73" s="77"/>
      <c r="M73" s="77"/>
      <c r="N73" s="77"/>
      <c r="O73" s="92" t="s">
        <v>4647</v>
      </c>
      <c r="P73" s="77"/>
      <c r="Q73" s="26" t="s">
        <v>4830</v>
      </c>
      <c r="R73" s="26" t="s">
        <v>4824</v>
      </c>
    </row>
    <row r="74">
      <c r="A74" s="68" t="s">
        <v>3709</v>
      </c>
      <c r="B74" s="69">
        <v>1.00978322E8</v>
      </c>
      <c r="C74" s="73" t="s">
        <v>4648</v>
      </c>
      <c r="D74" s="68" t="s">
        <v>2276</v>
      </c>
      <c r="E74" s="69" t="s">
        <v>4650</v>
      </c>
      <c r="F74" s="73" t="s">
        <v>4651</v>
      </c>
      <c r="G74" s="68"/>
      <c r="H74" s="73" t="s">
        <v>4652</v>
      </c>
      <c r="I74" s="68" t="s">
        <v>3714</v>
      </c>
      <c r="J74" s="68" t="s">
        <v>177</v>
      </c>
      <c r="K74" s="68" t="s">
        <v>227</v>
      </c>
      <c r="L74" s="77"/>
      <c r="M74" s="77"/>
      <c r="N74" s="92" t="s">
        <v>4653</v>
      </c>
      <c r="O74" s="77"/>
      <c r="P74" s="77"/>
      <c r="Q74" s="26" t="s">
        <v>4824</v>
      </c>
      <c r="R74" s="26" t="s">
        <v>4824</v>
      </c>
    </row>
    <row r="75">
      <c r="A75" s="68" t="s">
        <v>3715</v>
      </c>
      <c r="B75" s="102">
        <v>1467937.0</v>
      </c>
      <c r="C75" s="68" t="s">
        <v>3717</v>
      </c>
      <c r="D75" s="68" t="s">
        <v>2276</v>
      </c>
      <c r="E75" s="102" t="s">
        <v>4655</v>
      </c>
      <c r="F75" s="68" t="s">
        <v>3718</v>
      </c>
      <c r="G75" s="68" t="s">
        <v>3719</v>
      </c>
      <c r="H75" s="73" t="s">
        <v>4656</v>
      </c>
      <c r="I75" s="68" t="s">
        <v>3721</v>
      </c>
      <c r="J75" s="68" t="s">
        <v>78</v>
      </c>
      <c r="K75" s="68" t="s">
        <v>3716</v>
      </c>
      <c r="L75" s="77"/>
      <c r="M75" s="77"/>
      <c r="N75" s="77"/>
      <c r="O75" s="92" t="s">
        <v>4657</v>
      </c>
      <c r="P75" s="92" t="s">
        <v>4658</v>
      </c>
      <c r="Q75" s="26" t="s">
        <v>4830</v>
      </c>
      <c r="R75" s="26" t="s">
        <v>4830</v>
      </c>
    </row>
    <row r="76">
      <c r="A76" s="468" t="s">
        <v>3722</v>
      </c>
      <c r="B76" s="479"/>
      <c r="C76" s="468" t="s">
        <v>3723</v>
      </c>
      <c r="D76" s="468" t="s">
        <v>2276</v>
      </c>
      <c r="E76" s="479"/>
      <c r="F76" s="468" t="s">
        <v>3724</v>
      </c>
      <c r="G76" s="468" t="s">
        <v>3725</v>
      </c>
      <c r="H76" s="468" t="s">
        <v>3726</v>
      </c>
      <c r="I76" s="480" t="s">
        <v>4659</v>
      </c>
      <c r="J76" s="468" t="s">
        <v>107</v>
      </c>
      <c r="K76" s="468" t="s">
        <v>144</v>
      </c>
      <c r="L76" s="472"/>
      <c r="M76" s="472"/>
      <c r="N76" s="473" t="s">
        <v>4660</v>
      </c>
      <c r="O76" s="472"/>
      <c r="P76" s="472"/>
      <c r="Q76" s="264"/>
      <c r="R76" s="264"/>
      <c r="S76" s="264"/>
      <c r="T76" s="264"/>
      <c r="U76" s="264"/>
      <c r="V76" s="264"/>
      <c r="W76" s="264"/>
    </row>
    <row r="77">
      <c r="A77" s="468" t="s">
        <v>3727</v>
      </c>
      <c r="B77" s="479"/>
      <c r="C77" s="468" t="s">
        <v>3369</v>
      </c>
      <c r="D77" s="468" t="s">
        <v>2276</v>
      </c>
      <c r="E77" s="479"/>
      <c r="F77" s="468" t="s">
        <v>3728</v>
      </c>
      <c r="G77" s="468"/>
      <c r="H77" s="468" t="s">
        <v>3729</v>
      </c>
      <c r="I77" s="468" t="s">
        <v>3730</v>
      </c>
      <c r="J77" s="468" t="s">
        <v>78</v>
      </c>
      <c r="K77" s="468" t="s">
        <v>299</v>
      </c>
      <c r="L77" s="472"/>
      <c r="M77" s="472"/>
      <c r="N77" s="473" t="s">
        <v>4661</v>
      </c>
      <c r="O77" s="472"/>
      <c r="P77" s="472"/>
      <c r="Q77" s="264"/>
      <c r="R77" s="264"/>
      <c r="S77" s="264"/>
      <c r="T77" s="264"/>
      <c r="U77" s="264"/>
      <c r="V77" s="264"/>
      <c r="W77" s="264"/>
    </row>
    <row r="78">
      <c r="A78" s="68" t="s">
        <v>3731</v>
      </c>
      <c r="B78" s="69">
        <v>1961683.0</v>
      </c>
      <c r="C78" s="68" t="s">
        <v>3732</v>
      </c>
      <c r="D78" s="68" t="s">
        <v>2276</v>
      </c>
      <c r="E78" s="69" t="s">
        <v>4662</v>
      </c>
      <c r="F78" s="68" t="s">
        <v>3733</v>
      </c>
      <c r="G78" s="68" t="s">
        <v>3734</v>
      </c>
      <c r="H78" s="68" t="s">
        <v>3735</v>
      </c>
      <c r="I78" s="68"/>
      <c r="J78" s="68" t="s">
        <v>107</v>
      </c>
      <c r="K78" s="68" t="s">
        <v>227</v>
      </c>
      <c r="L78" s="77"/>
      <c r="M78" s="77"/>
      <c r="N78" s="92" t="s">
        <v>4663</v>
      </c>
      <c r="O78" s="77"/>
      <c r="P78" s="77"/>
      <c r="Q78" s="26" t="s">
        <v>4824</v>
      </c>
      <c r="R78" s="26" t="s">
        <v>4824</v>
      </c>
    </row>
    <row r="79">
      <c r="A79" s="68" t="s">
        <v>3736</v>
      </c>
      <c r="B79" s="69">
        <v>1.2319306E7</v>
      </c>
      <c r="C79" s="68" t="s">
        <v>3737</v>
      </c>
      <c r="D79" s="68" t="s">
        <v>2276</v>
      </c>
      <c r="E79" s="69" t="s">
        <v>4665</v>
      </c>
      <c r="F79" s="68" t="s">
        <v>3738</v>
      </c>
      <c r="G79" s="68" t="s">
        <v>3739</v>
      </c>
      <c r="H79" s="68" t="s">
        <v>3740</v>
      </c>
      <c r="I79" s="123" t="s">
        <v>4666</v>
      </c>
      <c r="J79" s="68" t="s">
        <v>78</v>
      </c>
      <c r="K79" s="71" t="s">
        <v>244</v>
      </c>
      <c r="L79" s="77"/>
      <c r="M79" s="77"/>
      <c r="N79" s="92" t="s">
        <v>4480</v>
      </c>
      <c r="O79" s="77"/>
      <c r="P79" s="77"/>
      <c r="Q79" s="26" t="s">
        <v>4824</v>
      </c>
      <c r="R79" s="26" t="s">
        <v>4824</v>
      </c>
    </row>
    <row r="80">
      <c r="A80" s="68" t="s">
        <v>3742</v>
      </c>
      <c r="B80" s="69">
        <v>4232174.0</v>
      </c>
      <c r="C80" s="68" t="s">
        <v>3743</v>
      </c>
      <c r="D80" s="68" t="s">
        <v>2276</v>
      </c>
      <c r="E80" s="69" t="s">
        <v>4668</v>
      </c>
      <c r="F80" s="68" t="s">
        <v>3744</v>
      </c>
      <c r="G80" s="68"/>
      <c r="H80" s="68" t="s">
        <v>3745</v>
      </c>
      <c r="I80" s="68" t="s">
        <v>3746</v>
      </c>
      <c r="J80" s="68" t="s">
        <v>78</v>
      </c>
      <c r="K80" s="68" t="s">
        <v>16</v>
      </c>
      <c r="L80" s="77"/>
      <c r="M80" s="77"/>
      <c r="N80" s="77"/>
      <c r="O80" s="92" t="s">
        <v>4669</v>
      </c>
      <c r="P80" s="92" t="s">
        <v>4670</v>
      </c>
      <c r="Q80" s="26" t="s">
        <v>4830</v>
      </c>
      <c r="R80" s="26" t="s">
        <v>4830</v>
      </c>
    </row>
    <row r="81">
      <c r="A81" s="68" t="s">
        <v>3747</v>
      </c>
      <c r="B81" s="69">
        <v>369071.0</v>
      </c>
      <c r="C81" s="68" t="s">
        <v>3748</v>
      </c>
      <c r="D81" s="68" t="s">
        <v>2276</v>
      </c>
      <c r="E81" s="102" t="s">
        <v>4671</v>
      </c>
      <c r="F81" s="68" t="s">
        <v>3749</v>
      </c>
      <c r="G81" s="68" t="s">
        <v>3750</v>
      </c>
      <c r="H81" s="73" t="s">
        <v>4672</v>
      </c>
      <c r="I81" s="68" t="s">
        <v>3752</v>
      </c>
      <c r="J81" s="68" t="s">
        <v>78</v>
      </c>
      <c r="K81" s="68" t="s">
        <v>227</v>
      </c>
      <c r="L81" s="77"/>
      <c r="M81" s="77"/>
      <c r="N81" s="77"/>
      <c r="O81" s="92" t="s">
        <v>4673</v>
      </c>
      <c r="P81" s="92" t="s">
        <v>4674</v>
      </c>
      <c r="Q81" s="26" t="s">
        <v>4830</v>
      </c>
      <c r="R81" s="26" t="s">
        <v>4830</v>
      </c>
    </row>
    <row r="82">
      <c r="A82" s="468" t="s">
        <v>3753</v>
      </c>
      <c r="B82" s="479"/>
      <c r="C82" s="468" t="s">
        <v>3754</v>
      </c>
      <c r="D82" s="468" t="s">
        <v>2276</v>
      </c>
      <c r="E82" s="479"/>
      <c r="F82" s="468" t="s">
        <v>3755</v>
      </c>
      <c r="G82" s="468" t="s">
        <v>3756</v>
      </c>
      <c r="H82" s="468" t="s">
        <v>3757</v>
      </c>
      <c r="I82" s="468" t="s">
        <v>3758</v>
      </c>
      <c r="J82" s="468" t="s">
        <v>23</v>
      </c>
      <c r="K82" s="468" t="s">
        <v>50</v>
      </c>
      <c r="L82" s="472"/>
      <c r="M82" s="472"/>
      <c r="N82" s="473" t="s">
        <v>4505</v>
      </c>
      <c r="O82" s="472"/>
      <c r="P82" s="472"/>
      <c r="Q82" s="264"/>
      <c r="R82" s="264"/>
      <c r="S82" s="264"/>
      <c r="T82" s="264"/>
      <c r="U82" s="264"/>
      <c r="V82" s="264"/>
      <c r="W82" s="264"/>
    </row>
    <row r="83">
      <c r="A83" s="468" t="s">
        <v>3759</v>
      </c>
      <c r="B83" s="469">
        <v>1755694.0</v>
      </c>
      <c r="C83" s="468" t="s">
        <v>3760</v>
      </c>
      <c r="D83" s="468" t="s">
        <v>2276</v>
      </c>
      <c r="E83" s="469" t="s">
        <v>4676</v>
      </c>
      <c r="F83" s="468" t="s">
        <v>3761</v>
      </c>
      <c r="G83" s="468"/>
      <c r="H83" s="468" t="s">
        <v>3762</v>
      </c>
      <c r="I83" s="468" t="s">
        <v>3763</v>
      </c>
      <c r="J83" s="468" t="s">
        <v>107</v>
      </c>
      <c r="K83" s="468" t="s">
        <v>144</v>
      </c>
      <c r="L83" s="472"/>
      <c r="M83" s="472"/>
      <c r="N83" s="473" t="s">
        <v>4677</v>
      </c>
      <c r="O83" s="472"/>
      <c r="P83" s="472"/>
      <c r="Q83" s="264"/>
      <c r="R83" s="264"/>
      <c r="S83" s="264"/>
      <c r="T83" s="264"/>
      <c r="U83" s="264"/>
      <c r="V83" s="264"/>
      <c r="W83" s="264"/>
    </row>
    <row r="84">
      <c r="A84" s="68" t="s">
        <v>3764</v>
      </c>
      <c r="B84" s="69">
        <v>3970123.0</v>
      </c>
      <c r="C84" s="73" t="s">
        <v>4678</v>
      </c>
      <c r="D84" s="68" t="s">
        <v>2276</v>
      </c>
      <c r="E84" s="69" t="s">
        <v>4679</v>
      </c>
      <c r="F84" s="68" t="s">
        <v>3766</v>
      </c>
      <c r="G84" s="68" t="s">
        <v>3767</v>
      </c>
      <c r="H84" s="73" t="s">
        <v>4680</v>
      </c>
      <c r="I84" s="68" t="s">
        <v>3769</v>
      </c>
      <c r="J84" s="68" t="s">
        <v>177</v>
      </c>
      <c r="K84" s="68" t="s">
        <v>269</v>
      </c>
      <c r="L84" s="77"/>
      <c r="M84" s="77"/>
      <c r="N84" s="77"/>
      <c r="O84" s="92" t="s">
        <v>4681</v>
      </c>
      <c r="P84" s="77"/>
      <c r="Q84" s="26" t="s">
        <v>4830</v>
      </c>
      <c r="R84" s="26" t="s">
        <v>4824</v>
      </c>
    </row>
    <row r="85">
      <c r="A85" s="68" t="s">
        <v>3770</v>
      </c>
      <c r="B85" s="223">
        <v>2.01500810097E11</v>
      </c>
      <c r="C85" s="68" t="s">
        <v>3771</v>
      </c>
      <c r="D85" s="68" t="s">
        <v>2276</v>
      </c>
      <c r="E85" s="102">
        <v>2015.0</v>
      </c>
      <c r="F85" s="68" t="s">
        <v>3772</v>
      </c>
      <c r="G85" s="68" t="s">
        <v>3773</v>
      </c>
      <c r="H85" s="68" t="s">
        <v>3774</v>
      </c>
      <c r="I85" s="68" t="s">
        <v>3775</v>
      </c>
      <c r="J85" s="68" t="s">
        <v>177</v>
      </c>
      <c r="K85" s="68" t="s">
        <v>144</v>
      </c>
      <c r="L85" s="77"/>
      <c r="M85" s="77"/>
      <c r="N85" s="92" t="s">
        <v>4632</v>
      </c>
      <c r="O85" s="77"/>
      <c r="P85" s="77"/>
    </row>
    <row r="86">
      <c r="A86" s="68" t="s">
        <v>3776</v>
      </c>
      <c r="B86" s="102">
        <v>1886654.0</v>
      </c>
      <c r="C86" s="68" t="s">
        <v>3777</v>
      </c>
      <c r="D86" s="68" t="s">
        <v>2276</v>
      </c>
      <c r="E86" s="102" t="s">
        <v>4683</v>
      </c>
      <c r="F86" s="73" t="s">
        <v>4684</v>
      </c>
      <c r="G86" s="68" t="s">
        <v>3779</v>
      </c>
      <c r="H86" s="68" t="s">
        <v>3780</v>
      </c>
      <c r="I86" s="68" t="s">
        <v>3781</v>
      </c>
      <c r="J86" s="68" t="s">
        <v>30</v>
      </c>
      <c r="K86" s="68" t="s">
        <v>16</v>
      </c>
      <c r="L86" s="77"/>
      <c r="M86" s="77"/>
      <c r="N86" s="77"/>
      <c r="O86" s="92" t="s">
        <v>5015</v>
      </c>
      <c r="P86" s="124" t="s">
        <v>4685</v>
      </c>
      <c r="Q86" s="26" t="s">
        <v>4824</v>
      </c>
      <c r="R86" s="26" t="s">
        <v>4830</v>
      </c>
    </row>
    <row r="87">
      <c r="A87" s="68" t="s">
        <v>3782</v>
      </c>
      <c r="B87" s="102">
        <v>1926469.0</v>
      </c>
      <c r="C87" s="68" t="s">
        <v>3783</v>
      </c>
      <c r="D87" s="68" t="s">
        <v>2276</v>
      </c>
      <c r="E87" s="102" t="s">
        <v>4687</v>
      </c>
      <c r="F87" s="68" t="s">
        <v>3784</v>
      </c>
      <c r="G87" s="68" t="s">
        <v>3785</v>
      </c>
      <c r="H87" s="68" t="s">
        <v>3786</v>
      </c>
      <c r="I87" s="68" t="s">
        <v>3787</v>
      </c>
      <c r="J87" s="68" t="s">
        <v>107</v>
      </c>
      <c r="K87" s="68" t="s">
        <v>144</v>
      </c>
      <c r="L87" s="92" t="s">
        <v>4688</v>
      </c>
      <c r="M87" s="77"/>
      <c r="N87" s="92" t="s">
        <v>4689</v>
      </c>
      <c r="O87" s="77"/>
      <c r="P87" s="77"/>
      <c r="Q87" s="26" t="s">
        <v>4824</v>
      </c>
      <c r="R87" s="26" t="s">
        <v>4824</v>
      </c>
    </row>
    <row r="88">
      <c r="A88" s="68" t="s">
        <v>3788</v>
      </c>
      <c r="B88" s="102">
        <v>874751.0</v>
      </c>
      <c r="C88" s="68" t="s">
        <v>3791</v>
      </c>
      <c r="D88" s="68" t="s">
        <v>2276</v>
      </c>
      <c r="E88" s="102" t="s">
        <v>4690</v>
      </c>
      <c r="F88" s="68" t="s">
        <v>3792</v>
      </c>
      <c r="G88" s="68" t="s">
        <v>3793</v>
      </c>
      <c r="H88" s="68" t="s">
        <v>3794</v>
      </c>
      <c r="I88" s="68" t="s">
        <v>3795</v>
      </c>
      <c r="J88" s="68" t="s">
        <v>3789</v>
      </c>
      <c r="K88" s="68" t="s">
        <v>3790</v>
      </c>
      <c r="L88" s="77"/>
      <c r="M88" s="77"/>
      <c r="N88" s="77"/>
      <c r="O88" s="77"/>
      <c r="P88" s="92" t="s">
        <v>4691</v>
      </c>
      <c r="Q88" s="26" t="s">
        <v>4824</v>
      </c>
      <c r="R88" s="26" t="s">
        <v>4830</v>
      </c>
    </row>
    <row r="89">
      <c r="A89" s="468" t="s">
        <v>3796</v>
      </c>
      <c r="B89" s="469">
        <v>3789891.0</v>
      </c>
      <c r="C89" s="468" t="s">
        <v>3797</v>
      </c>
      <c r="D89" s="468" t="s">
        <v>2276</v>
      </c>
      <c r="E89" s="469" t="s">
        <v>4692</v>
      </c>
      <c r="F89" s="468" t="s">
        <v>3798</v>
      </c>
      <c r="G89" s="468" t="s">
        <v>3799</v>
      </c>
      <c r="H89" s="468" t="s">
        <v>3800</v>
      </c>
      <c r="I89" s="468"/>
      <c r="J89" s="468" t="s">
        <v>107</v>
      </c>
      <c r="K89" s="468" t="s">
        <v>299</v>
      </c>
      <c r="L89" s="472"/>
      <c r="M89" s="472"/>
      <c r="N89" s="473" t="s">
        <v>4540</v>
      </c>
      <c r="O89" s="472"/>
      <c r="P89" s="472"/>
      <c r="Q89" s="264"/>
      <c r="R89" s="264"/>
      <c r="S89" s="264"/>
      <c r="T89" s="264"/>
      <c r="U89" s="264"/>
      <c r="V89" s="264"/>
      <c r="W89" s="264"/>
    </row>
    <row r="90">
      <c r="A90" s="468" t="s">
        <v>3801</v>
      </c>
      <c r="B90" s="479"/>
      <c r="C90" s="474" t="s">
        <v>4693</v>
      </c>
      <c r="D90" s="468" t="s">
        <v>2276</v>
      </c>
      <c r="E90" s="479"/>
      <c r="F90" s="468" t="s">
        <v>3803</v>
      </c>
      <c r="G90" s="468" t="s">
        <v>3804</v>
      </c>
      <c r="H90" s="474" t="s">
        <v>4694</v>
      </c>
      <c r="I90" s="480" t="s">
        <v>4695</v>
      </c>
      <c r="J90" s="468" t="s">
        <v>15</v>
      </c>
      <c r="K90" s="471" t="s">
        <v>707</v>
      </c>
      <c r="L90" s="472"/>
      <c r="M90" s="472"/>
      <c r="N90" s="473" t="s">
        <v>4696</v>
      </c>
      <c r="O90" s="472"/>
      <c r="P90" s="472"/>
      <c r="Q90" s="264"/>
      <c r="R90" s="264"/>
      <c r="S90" s="264"/>
      <c r="T90" s="264"/>
      <c r="U90" s="264"/>
      <c r="V90" s="264"/>
      <c r="W90" s="264"/>
    </row>
    <row r="91">
      <c r="A91" s="68" t="s">
        <v>3807</v>
      </c>
      <c r="B91" s="102">
        <v>248649.0</v>
      </c>
      <c r="C91" s="68" t="s">
        <v>3808</v>
      </c>
      <c r="D91" s="68" t="s">
        <v>2276</v>
      </c>
      <c r="E91" s="102" t="s">
        <v>4697</v>
      </c>
      <c r="F91" s="68" t="s">
        <v>3809</v>
      </c>
      <c r="G91" s="68" t="s">
        <v>3810</v>
      </c>
      <c r="H91" s="68" t="s">
        <v>3811</v>
      </c>
      <c r="I91" s="68" t="s">
        <v>3812</v>
      </c>
      <c r="J91" s="68" t="s">
        <v>78</v>
      </c>
      <c r="K91" s="68" t="s">
        <v>1076</v>
      </c>
      <c r="L91" s="77"/>
      <c r="M91" s="77"/>
      <c r="N91" s="77"/>
      <c r="O91" s="92" t="s">
        <v>4698</v>
      </c>
      <c r="P91" s="92" t="s">
        <v>4699</v>
      </c>
      <c r="Q91" s="26" t="s">
        <v>4824</v>
      </c>
      <c r="R91" s="26" t="s">
        <v>4830</v>
      </c>
    </row>
    <row r="92">
      <c r="A92" s="68" t="s">
        <v>3813</v>
      </c>
      <c r="B92" s="102">
        <v>341065.0</v>
      </c>
      <c r="C92" s="68" t="s">
        <v>3814</v>
      </c>
      <c r="D92" s="68" t="s">
        <v>2276</v>
      </c>
      <c r="E92" s="102" t="s">
        <v>4701</v>
      </c>
      <c r="F92" s="68" t="s">
        <v>3815</v>
      </c>
      <c r="G92" s="68" t="s">
        <v>3816</v>
      </c>
      <c r="H92" s="68" t="s">
        <v>3817</v>
      </c>
      <c r="I92" s="105" t="s">
        <v>4702</v>
      </c>
      <c r="J92" s="68" t="s">
        <v>78</v>
      </c>
      <c r="K92" s="68" t="s">
        <v>16</v>
      </c>
      <c r="L92" s="77"/>
      <c r="M92" s="77"/>
      <c r="N92" s="77"/>
      <c r="O92" s="77"/>
      <c r="P92" s="77"/>
      <c r="Q92" s="26" t="s">
        <v>4824</v>
      </c>
      <c r="R92" s="26" t="s">
        <v>4824</v>
      </c>
    </row>
    <row r="93">
      <c r="A93" s="68" t="s">
        <v>3819</v>
      </c>
      <c r="B93" s="102">
        <v>7869613.0</v>
      </c>
      <c r="C93" s="68" t="s">
        <v>3820</v>
      </c>
      <c r="D93" s="68" t="s">
        <v>2276</v>
      </c>
      <c r="E93" s="102" t="s">
        <v>4704</v>
      </c>
      <c r="F93" s="68" t="s">
        <v>3821</v>
      </c>
      <c r="G93" s="68" t="s">
        <v>3822</v>
      </c>
      <c r="H93" s="68" t="s">
        <v>3823</v>
      </c>
      <c r="I93" s="68" t="s">
        <v>3824</v>
      </c>
      <c r="J93" s="68" t="s">
        <v>177</v>
      </c>
      <c r="K93" s="68" t="s">
        <v>364</v>
      </c>
      <c r="L93" s="92" t="s">
        <v>4705</v>
      </c>
      <c r="M93" s="77"/>
      <c r="N93" s="77"/>
      <c r="O93" s="92" t="s">
        <v>4706</v>
      </c>
      <c r="P93" s="92" t="s">
        <v>4707</v>
      </c>
      <c r="Q93" s="26" t="s">
        <v>5007</v>
      </c>
      <c r="R93" s="26" t="s">
        <v>4830</v>
      </c>
    </row>
    <row r="94">
      <c r="A94" s="68" t="s">
        <v>3825</v>
      </c>
      <c r="B94" s="102">
        <v>8.01142731E8</v>
      </c>
      <c r="C94" s="68" t="s">
        <v>3826</v>
      </c>
      <c r="D94" s="68" t="s">
        <v>2276</v>
      </c>
      <c r="E94" s="102" t="s">
        <v>4709</v>
      </c>
      <c r="F94" s="68" t="s">
        <v>3827</v>
      </c>
      <c r="G94" s="68" t="s">
        <v>3828</v>
      </c>
      <c r="H94" s="68" t="s">
        <v>3829</v>
      </c>
      <c r="I94" s="68" t="s">
        <v>3830</v>
      </c>
      <c r="J94" s="68" t="s">
        <v>177</v>
      </c>
      <c r="K94" s="68" t="s">
        <v>1018</v>
      </c>
      <c r="L94" s="77"/>
      <c r="M94" s="77"/>
      <c r="N94" s="92" t="s">
        <v>4710</v>
      </c>
      <c r="O94" s="77"/>
      <c r="P94" s="77"/>
      <c r="Q94" s="26" t="s">
        <v>4824</v>
      </c>
      <c r="R94" s="26" t="s">
        <v>4824</v>
      </c>
    </row>
    <row r="95">
      <c r="A95" s="468" t="s">
        <v>3831</v>
      </c>
      <c r="B95" s="469">
        <v>8.00932993E8</v>
      </c>
      <c r="C95" s="468" t="s">
        <v>3832</v>
      </c>
      <c r="D95" s="468" t="s">
        <v>2276</v>
      </c>
      <c r="E95" s="469" t="s">
        <v>4712</v>
      </c>
      <c r="F95" s="468" t="s">
        <v>3833</v>
      </c>
      <c r="G95" s="468"/>
      <c r="H95" s="468" t="s">
        <v>3834</v>
      </c>
      <c r="I95" s="468" t="s">
        <v>3835</v>
      </c>
      <c r="J95" s="468" t="s">
        <v>30</v>
      </c>
      <c r="K95" s="471" t="s">
        <v>707</v>
      </c>
      <c r="L95" s="472"/>
      <c r="M95" s="472"/>
      <c r="N95" s="473" t="s">
        <v>4713</v>
      </c>
      <c r="O95" s="472"/>
      <c r="P95" s="472"/>
      <c r="Q95" s="264"/>
      <c r="R95" s="264"/>
      <c r="S95" s="264"/>
      <c r="T95" s="264"/>
      <c r="U95" s="264"/>
      <c r="V95" s="264"/>
      <c r="W95" s="264"/>
    </row>
    <row r="96">
      <c r="A96" s="68" t="s">
        <v>3836</v>
      </c>
      <c r="B96" s="102">
        <v>256088.0</v>
      </c>
      <c r="C96" s="68" t="s">
        <v>3837</v>
      </c>
      <c r="D96" s="68" t="s">
        <v>2276</v>
      </c>
      <c r="E96" s="102" t="s">
        <v>4714</v>
      </c>
      <c r="F96" s="68" t="s">
        <v>3838</v>
      </c>
      <c r="G96" s="68"/>
      <c r="H96" s="73" t="s">
        <v>4715</v>
      </c>
      <c r="I96" s="68" t="s">
        <v>3840</v>
      </c>
      <c r="J96" s="68" t="s">
        <v>23</v>
      </c>
      <c r="K96" s="68" t="s">
        <v>3500</v>
      </c>
      <c r="L96" s="77"/>
      <c r="M96" s="77"/>
      <c r="N96" s="77"/>
      <c r="O96" s="77"/>
      <c r="P96" s="92" t="s">
        <v>4716</v>
      </c>
      <c r="Q96" s="26" t="s">
        <v>4824</v>
      </c>
      <c r="R96" s="26" t="s">
        <v>4830</v>
      </c>
    </row>
    <row r="97">
      <c r="A97" s="68" t="s">
        <v>3841</v>
      </c>
      <c r="B97" s="102">
        <v>2636314.0</v>
      </c>
      <c r="C97" s="68" t="s">
        <v>3843</v>
      </c>
      <c r="D97" s="68" t="s">
        <v>2276</v>
      </c>
      <c r="E97" s="102" t="s">
        <v>4717</v>
      </c>
      <c r="F97" s="68" t="s">
        <v>3844</v>
      </c>
      <c r="G97" s="73" t="s">
        <v>4718</v>
      </c>
      <c r="H97" s="68"/>
      <c r="I97" s="68" t="s">
        <v>3845</v>
      </c>
      <c r="J97" s="68" t="s">
        <v>78</v>
      </c>
      <c r="K97" s="68" t="s">
        <v>3842</v>
      </c>
      <c r="L97" s="77"/>
      <c r="M97" s="77"/>
      <c r="N97" s="92" t="s">
        <v>4480</v>
      </c>
      <c r="O97" s="92" t="s">
        <v>4720</v>
      </c>
      <c r="P97" s="92" t="s">
        <v>4721</v>
      </c>
      <c r="Q97" s="26" t="s">
        <v>4830</v>
      </c>
      <c r="R97" s="26" t="s">
        <v>4830</v>
      </c>
    </row>
    <row r="98">
      <c r="A98" s="68" t="s">
        <v>3846</v>
      </c>
      <c r="B98" s="102">
        <v>326555.0</v>
      </c>
      <c r="C98" s="68" t="s">
        <v>3847</v>
      </c>
      <c r="D98" s="68" t="s">
        <v>2276</v>
      </c>
      <c r="E98" s="102" t="s">
        <v>4722</v>
      </c>
      <c r="F98" s="73" t="s">
        <v>4723</v>
      </c>
      <c r="G98" s="68" t="s">
        <v>3848</v>
      </c>
      <c r="H98" s="68" t="s">
        <v>2679</v>
      </c>
      <c r="I98" s="68" t="s">
        <v>3849</v>
      </c>
      <c r="J98" s="68" t="s">
        <v>107</v>
      </c>
      <c r="K98" s="68" t="s">
        <v>144</v>
      </c>
      <c r="L98" s="77"/>
      <c r="M98" s="77"/>
      <c r="N98" s="77"/>
      <c r="O98" s="92" t="s">
        <v>4725</v>
      </c>
      <c r="P98" s="92" t="s">
        <v>4726</v>
      </c>
      <c r="Q98" s="26" t="s">
        <v>4830</v>
      </c>
      <c r="R98" s="26" t="s">
        <v>4830</v>
      </c>
    </row>
    <row r="99">
      <c r="A99" s="73" t="s">
        <v>3850</v>
      </c>
      <c r="B99" s="102">
        <v>4031128.0</v>
      </c>
      <c r="C99" s="68" t="s">
        <v>3851</v>
      </c>
      <c r="D99" s="68" t="s">
        <v>2276</v>
      </c>
      <c r="E99" s="102" t="s">
        <v>4727</v>
      </c>
      <c r="F99" s="68" t="s">
        <v>3852</v>
      </c>
      <c r="G99" s="68"/>
      <c r="H99" s="68" t="s">
        <v>3853</v>
      </c>
      <c r="I99" s="71" t="s">
        <v>3854</v>
      </c>
      <c r="J99" s="68" t="s">
        <v>23</v>
      </c>
      <c r="K99" s="68" t="s">
        <v>1076</v>
      </c>
      <c r="L99" s="77"/>
      <c r="M99" s="77"/>
      <c r="N99" s="77"/>
      <c r="O99" s="77"/>
      <c r="P99" s="77"/>
      <c r="Q99" s="26" t="s">
        <v>4824</v>
      </c>
      <c r="R99" s="26" t="s">
        <v>4824</v>
      </c>
    </row>
    <row r="100">
      <c r="A100" s="68" t="s">
        <v>3855</v>
      </c>
      <c r="B100" s="102">
        <v>4.2766952E7</v>
      </c>
      <c r="C100" s="68" t="s">
        <v>3856</v>
      </c>
      <c r="D100" s="68" t="s">
        <v>2276</v>
      </c>
      <c r="E100" s="102" t="s">
        <v>4730</v>
      </c>
      <c r="F100" s="68" t="s">
        <v>3857</v>
      </c>
      <c r="G100" s="68" t="s">
        <v>3858</v>
      </c>
      <c r="H100" s="68" t="s">
        <v>3859</v>
      </c>
      <c r="I100" s="105" t="s">
        <v>4731</v>
      </c>
      <c r="J100" s="68" t="s">
        <v>78</v>
      </c>
      <c r="K100" s="68" t="s">
        <v>1063</v>
      </c>
      <c r="L100" s="92" t="s">
        <v>4732</v>
      </c>
      <c r="M100" s="77"/>
      <c r="N100" s="92" t="s">
        <v>4733</v>
      </c>
      <c r="O100" s="92" t="s">
        <v>4734</v>
      </c>
      <c r="P100" s="124"/>
      <c r="Q100" s="26" t="s">
        <v>4830</v>
      </c>
      <c r="R100" s="26" t="s">
        <v>4830</v>
      </c>
    </row>
    <row r="101">
      <c r="A101" s="68" t="s">
        <v>3860</v>
      </c>
      <c r="B101" s="102">
        <v>3890955.0</v>
      </c>
      <c r="C101" s="68" t="s">
        <v>3861</v>
      </c>
      <c r="D101" s="68" t="s">
        <v>2276</v>
      </c>
      <c r="E101" s="102" t="s">
        <v>4735</v>
      </c>
      <c r="F101" s="68" t="s">
        <v>3862</v>
      </c>
      <c r="G101" s="68" t="s">
        <v>3863</v>
      </c>
      <c r="H101" s="68" t="s">
        <v>3864</v>
      </c>
      <c r="I101" s="68" t="s">
        <v>3865</v>
      </c>
      <c r="J101" s="68" t="s">
        <v>177</v>
      </c>
      <c r="K101" s="68" t="s">
        <v>269</v>
      </c>
      <c r="L101" s="77"/>
      <c r="M101" s="77"/>
      <c r="N101" s="92" t="s">
        <v>4736</v>
      </c>
      <c r="O101" s="77"/>
      <c r="P101" s="77"/>
      <c r="Q101" s="26" t="s">
        <v>4824</v>
      </c>
      <c r="R101" s="26" t="s">
        <v>4824</v>
      </c>
    </row>
    <row r="102">
      <c r="A102" s="68" t="s">
        <v>3866</v>
      </c>
      <c r="B102" s="102">
        <v>1407969.0</v>
      </c>
      <c r="C102" s="68" t="s">
        <v>3867</v>
      </c>
      <c r="D102" s="68" t="s">
        <v>2276</v>
      </c>
      <c r="E102" s="102" t="s">
        <v>4737</v>
      </c>
      <c r="F102" s="68" t="s">
        <v>3868</v>
      </c>
      <c r="G102" s="68" t="s">
        <v>3869</v>
      </c>
      <c r="H102" s="68" t="s">
        <v>3870</v>
      </c>
      <c r="I102" s="68" t="s">
        <v>3871</v>
      </c>
      <c r="J102" s="68" t="s">
        <v>30</v>
      </c>
      <c r="K102" s="68" t="s">
        <v>227</v>
      </c>
      <c r="L102" s="77"/>
      <c r="M102" s="77"/>
      <c r="N102" s="92" t="s">
        <v>4505</v>
      </c>
      <c r="O102" s="77"/>
      <c r="P102" s="77"/>
      <c r="Q102" s="26" t="s">
        <v>4824</v>
      </c>
      <c r="R102" s="26" t="s">
        <v>4824</v>
      </c>
    </row>
    <row r="103">
      <c r="A103" s="68" t="s">
        <v>3872</v>
      </c>
      <c r="B103" s="73">
        <v>990911.0</v>
      </c>
      <c r="C103" s="68" t="s">
        <v>3873</v>
      </c>
      <c r="D103" s="68" t="s">
        <v>2276</v>
      </c>
      <c r="E103" s="102">
        <v>1985.0</v>
      </c>
      <c r="F103" s="68" t="s">
        <v>3874</v>
      </c>
      <c r="G103" s="68"/>
      <c r="H103" s="68" t="s">
        <v>3875</v>
      </c>
      <c r="I103" s="68" t="s">
        <v>3876</v>
      </c>
      <c r="J103" s="68" t="s">
        <v>78</v>
      </c>
      <c r="K103" s="68" t="s">
        <v>401</v>
      </c>
      <c r="L103" s="77"/>
      <c r="M103" s="77"/>
      <c r="N103" s="92"/>
      <c r="O103" s="92" t="s">
        <v>5015</v>
      </c>
      <c r="P103" s="92" t="s">
        <v>5015</v>
      </c>
      <c r="Q103" s="26" t="s">
        <v>4824</v>
      </c>
      <c r="R103" s="26" t="s">
        <v>4824</v>
      </c>
    </row>
    <row r="104">
      <c r="A104" s="68" t="s">
        <v>3877</v>
      </c>
      <c r="B104" s="73">
        <v>2020174.0</v>
      </c>
      <c r="C104" s="68" t="s">
        <v>3878</v>
      </c>
      <c r="D104" s="68" t="s">
        <v>2276</v>
      </c>
      <c r="E104" s="102" t="s">
        <v>4739</v>
      </c>
      <c r="F104" s="68" t="s">
        <v>3879</v>
      </c>
      <c r="G104" s="68" t="s">
        <v>3880</v>
      </c>
      <c r="H104" s="68" t="s">
        <v>3881</v>
      </c>
      <c r="I104" s="68" t="s">
        <v>3882</v>
      </c>
      <c r="J104" s="68" t="s">
        <v>177</v>
      </c>
      <c r="K104" s="73" t="s">
        <v>6236</v>
      </c>
      <c r="L104" s="77"/>
      <c r="M104" s="77"/>
      <c r="N104" s="77"/>
      <c r="O104" s="92" t="s">
        <v>4740</v>
      </c>
      <c r="P104" s="92" t="s">
        <v>4741</v>
      </c>
      <c r="Q104" s="26" t="s">
        <v>4830</v>
      </c>
      <c r="R104" s="26" t="s">
        <v>4830</v>
      </c>
    </row>
    <row r="105">
      <c r="A105" s="68" t="s">
        <v>3883</v>
      </c>
      <c r="B105" s="73">
        <v>2433286.0</v>
      </c>
      <c r="C105" s="68" t="s">
        <v>3884</v>
      </c>
      <c r="D105" s="68" t="s">
        <v>2276</v>
      </c>
      <c r="E105" s="102" t="s">
        <v>4742</v>
      </c>
      <c r="F105" s="68" t="s">
        <v>3885</v>
      </c>
      <c r="G105" s="68" t="s">
        <v>3886</v>
      </c>
      <c r="H105" s="73" t="s">
        <v>4743</v>
      </c>
      <c r="I105" s="68" t="s">
        <v>3888</v>
      </c>
      <c r="J105" s="68" t="s">
        <v>78</v>
      </c>
      <c r="K105" s="68" t="s">
        <v>1018</v>
      </c>
      <c r="L105" s="77"/>
      <c r="M105" s="77"/>
      <c r="N105" s="77"/>
      <c r="O105" s="92" t="s">
        <v>4744</v>
      </c>
      <c r="P105" s="92" t="s">
        <v>4745</v>
      </c>
      <c r="Q105" s="26" t="s">
        <v>4830</v>
      </c>
      <c r="R105" s="26" t="s">
        <v>4830</v>
      </c>
    </row>
    <row r="106">
      <c r="A106" s="68" t="s">
        <v>3889</v>
      </c>
      <c r="B106" s="102" t="s">
        <v>4746</v>
      </c>
      <c r="C106" s="73" t="s">
        <v>4747</v>
      </c>
      <c r="D106" s="68" t="s">
        <v>2276</v>
      </c>
      <c r="E106" s="102" t="s">
        <v>4749</v>
      </c>
      <c r="F106" s="73" t="s">
        <v>4750</v>
      </c>
      <c r="G106" s="68"/>
      <c r="H106" s="68" t="s">
        <v>3892</v>
      </c>
      <c r="I106" s="68" t="s">
        <v>3893</v>
      </c>
      <c r="J106" s="68" t="s">
        <v>293</v>
      </c>
      <c r="K106" s="73" t="s">
        <v>3890</v>
      </c>
      <c r="L106" s="92" t="s">
        <v>4751</v>
      </c>
      <c r="M106" s="77"/>
      <c r="N106" s="77"/>
      <c r="O106" s="92" t="s">
        <v>4752</v>
      </c>
      <c r="P106" s="92" t="s">
        <v>4753</v>
      </c>
      <c r="Q106" s="26" t="s">
        <v>4830</v>
      </c>
      <c r="R106" s="26" t="s">
        <v>4830</v>
      </c>
    </row>
    <row r="107">
      <c r="A107" s="68" t="s">
        <v>3894</v>
      </c>
      <c r="B107" s="102" t="s">
        <v>4940</v>
      </c>
      <c r="C107" s="68" t="s">
        <v>3895</v>
      </c>
      <c r="D107" s="68" t="s">
        <v>2276</v>
      </c>
      <c r="E107" s="72"/>
      <c r="F107" s="68" t="s">
        <v>3896</v>
      </c>
      <c r="G107" s="68"/>
      <c r="H107" s="73" t="s">
        <v>4755</v>
      </c>
      <c r="I107" s="68" t="s">
        <v>3897</v>
      </c>
      <c r="J107" s="68" t="s">
        <v>78</v>
      </c>
      <c r="K107" s="68" t="s">
        <v>2228</v>
      </c>
      <c r="L107" s="77"/>
      <c r="M107" s="77"/>
      <c r="N107" s="92" t="s">
        <v>4756</v>
      </c>
      <c r="O107" s="92" t="s">
        <v>5015</v>
      </c>
      <c r="P107" s="92" t="s">
        <v>4757</v>
      </c>
      <c r="Q107" s="26" t="s">
        <v>4824</v>
      </c>
      <c r="R107" s="26" t="s">
        <v>4830</v>
      </c>
    </row>
    <row r="108">
      <c r="A108" s="68" t="s">
        <v>3898</v>
      </c>
      <c r="B108" s="102">
        <v>1442931.0</v>
      </c>
      <c r="C108" s="68" t="s">
        <v>3899</v>
      </c>
      <c r="D108" s="68" t="s">
        <v>2276</v>
      </c>
      <c r="E108" s="102" t="s">
        <v>4758</v>
      </c>
      <c r="F108" s="68" t="s">
        <v>3900</v>
      </c>
      <c r="G108" s="68" t="s">
        <v>3901</v>
      </c>
      <c r="H108" s="68" t="s">
        <v>3902</v>
      </c>
      <c r="I108" s="68" t="s">
        <v>3903</v>
      </c>
      <c r="J108" s="68" t="s">
        <v>163</v>
      </c>
      <c r="K108" s="68" t="s">
        <v>65</v>
      </c>
      <c r="L108" s="77"/>
      <c r="M108" s="77"/>
      <c r="N108" s="77"/>
      <c r="O108" s="92" t="s">
        <v>4759</v>
      </c>
      <c r="P108" s="92" t="s">
        <v>4760</v>
      </c>
      <c r="Q108" s="26" t="s">
        <v>4830</v>
      </c>
      <c r="R108" s="26" t="s">
        <v>4830</v>
      </c>
    </row>
    <row r="109">
      <c r="A109" s="68" t="s">
        <v>3904</v>
      </c>
      <c r="B109" s="102" t="s">
        <v>4940</v>
      </c>
      <c r="C109" s="68" t="s">
        <v>3905</v>
      </c>
      <c r="D109" s="68" t="s">
        <v>2276</v>
      </c>
      <c r="E109" s="72"/>
      <c r="F109" s="73" t="s">
        <v>6237</v>
      </c>
      <c r="G109" s="68"/>
      <c r="H109" s="68" t="s">
        <v>3907</v>
      </c>
      <c r="I109" s="123" t="s">
        <v>6238</v>
      </c>
      <c r="J109" s="68" t="s">
        <v>78</v>
      </c>
      <c r="K109" s="68" t="s">
        <v>269</v>
      </c>
      <c r="L109" s="77"/>
      <c r="M109" s="77"/>
      <c r="N109" s="92"/>
      <c r="O109" s="92" t="s">
        <v>5015</v>
      </c>
      <c r="P109" s="92" t="s">
        <v>6239</v>
      </c>
      <c r="Q109" s="26" t="s">
        <v>4824</v>
      </c>
      <c r="R109" s="26" t="s">
        <v>4830</v>
      </c>
    </row>
    <row r="110">
      <c r="A110" s="68" t="s">
        <v>3909</v>
      </c>
      <c r="B110" s="102">
        <v>1105603.0</v>
      </c>
      <c r="C110" s="68" t="s">
        <v>3911</v>
      </c>
      <c r="D110" s="68" t="s">
        <v>2276</v>
      </c>
      <c r="E110" s="102" t="s">
        <v>4763</v>
      </c>
      <c r="F110" s="68" t="s">
        <v>3912</v>
      </c>
      <c r="G110" s="68" t="s">
        <v>3913</v>
      </c>
      <c r="H110" s="68" t="s">
        <v>3914</v>
      </c>
      <c r="I110" s="68" t="s">
        <v>3915</v>
      </c>
      <c r="J110" s="68" t="s">
        <v>30</v>
      </c>
      <c r="K110" s="73" t="s">
        <v>6240</v>
      </c>
      <c r="L110" s="77"/>
      <c r="M110" s="77"/>
      <c r="N110" s="77"/>
      <c r="O110" s="92" t="s">
        <v>4764</v>
      </c>
      <c r="P110" s="92" t="s">
        <v>4765</v>
      </c>
      <c r="Q110" s="26" t="s">
        <v>4830</v>
      </c>
      <c r="R110" s="26" t="s">
        <v>4830</v>
      </c>
    </row>
    <row r="111">
      <c r="A111" s="68" t="s">
        <v>3916</v>
      </c>
      <c r="B111" s="102">
        <v>4167088.0</v>
      </c>
      <c r="C111" s="68" t="s">
        <v>3917</v>
      </c>
      <c r="D111" s="68" t="s">
        <v>2276</v>
      </c>
      <c r="E111" s="102" t="s">
        <v>4766</v>
      </c>
      <c r="F111" s="68" t="s">
        <v>3918</v>
      </c>
      <c r="G111" s="68" t="s">
        <v>3919</v>
      </c>
      <c r="H111" s="68" t="s">
        <v>3920</v>
      </c>
      <c r="I111" s="71" t="s">
        <v>3921</v>
      </c>
      <c r="J111" s="68" t="s">
        <v>30</v>
      </c>
      <c r="K111" s="71" t="s">
        <v>720</v>
      </c>
      <c r="L111" s="77"/>
      <c r="M111" s="77"/>
      <c r="N111" s="77"/>
      <c r="O111" s="92" t="s">
        <v>4767</v>
      </c>
      <c r="P111" s="92" t="s">
        <v>4768</v>
      </c>
      <c r="Q111" s="26" t="s">
        <v>4830</v>
      </c>
      <c r="R111" s="26" t="s">
        <v>4830</v>
      </c>
    </row>
    <row r="112">
      <c r="A112" s="468" t="s">
        <v>3922</v>
      </c>
      <c r="B112" s="479"/>
      <c r="C112" s="468" t="s">
        <v>3924</v>
      </c>
      <c r="D112" s="468" t="s">
        <v>2276</v>
      </c>
      <c r="E112" s="479"/>
      <c r="F112" s="468" t="s">
        <v>3925</v>
      </c>
      <c r="G112" s="468" t="s">
        <v>3926</v>
      </c>
      <c r="H112" s="468" t="s">
        <v>3927</v>
      </c>
      <c r="I112" s="468" t="s">
        <v>3928</v>
      </c>
      <c r="J112" s="468" t="s">
        <v>358</v>
      </c>
      <c r="K112" s="468" t="s">
        <v>3923</v>
      </c>
      <c r="L112" s="472"/>
      <c r="M112" s="472"/>
      <c r="N112" s="473" t="s">
        <v>4769</v>
      </c>
      <c r="O112" s="473"/>
      <c r="P112" s="472"/>
      <c r="Q112" s="264"/>
      <c r="R112" s="264"/>
      <c r="S112" s="264"/>
      <c r="T112" s="264"/>
      <c r="U112" s="264"/>
      <c r="V112" s="264"/>
      <c r="W112" s="264"/>
    </row>
    <row r="113">
      <c r="A113" s="68" t="s">
        <v>3929</v>
      </c>
      <c r="B113" s="102">
        <v>1.9871479593E10</v>
      </c>
      <c r="C113" s="68" t="s">
        <v>3930</v>
      </c>
      <c r="D113" s="68" t="s">
        <v>2276</v>
      </c>
      <c r="E113" s="102" t="s">
        <v>4771</v>
      </c>
      <c r="F113" s="68" t="s">
        <v>3931</v>
      </c>
      <c r="G113" s="73" t="s">
        <v>4772</v>
      </c>
      <c r="H113" s="68" t="s">
        <v>3933</v>
      </c>
      <c r="I113" s="68" t="s">
        <v>3934</v>
      </c>
      <c r="J113" s="68" t="s">
        <v>107</v>
      </c>
      <c r="K113" s="68" t="s">
        <v>37</v>
      </c>
      <c r="L113" s="92" t="s">
        <v>4773</v>
      </c>
      <c r="M113" s="77"/>
      <c r="N113" s="77"/>
      <c r="O113" s="77"/>
      <c r="P113" s="77"/>
    </row>
    <row r="114">
      <c r="B114" s="37"/>
      <c r="E114" s="37"/>
      <c r="L114" s="39"/>
    </row>
    <row r="115">
      <c r="A115" s="270" t="s">
        <v>6241</v>
      </c>
      <c r="B115" s="37"/>
      <c r="E115" s="37"/>
      <c r="L115" s="39"/>
    </row>
    <row r="116">
      <c r="A116" s="481" t="s">
        <v>6242</v>
      </c>
      <c r="B116" s="201">
        <v>109004.0</v>
      </c>
      <c r="C116" s="481" t="s">
        <v>6243</v>
      </c>
      <c r="D116" s="26" t="s">
        <v>2031</v>
      </c>
      <c r="E116" s="53">
        <v>1839.0</v>
      </c>
      <c r="F116" s="26" t="s">
        <v>6244</v>
      </c>
      <c r="G116" s="26" t="s">
        <v>5015</v>
      </c>
      <c r="H116" s="26" t="s">
        <v>6245</v>
      </c>
      <c r="I116" s="482" t="s">
        <v>6246</v>
      </c>
      <c r="J116" s="26" t="s">
        <v>6247</v>
      </c>
      <c r="K116" s="26" t="s">
        <v>6248</v>
      </c>
      <c r="L116" s="26" t="s">
        <v>5015</v>
      </c>
      <c r="O116" s="26" t="s">
        <v>6249</v>
      </c>
      <c r="P116" s="26" t="s">
        <v>6250</v>
      </c>
      <c r="Q116" s="26" t="s">
        <v>4830</v>
      </c>
      <c r="R116" s="26" t="s">
        <v>4830</v>
      </c>
    </row>
    <row r="117">
      <c r="A117" s="481" t="s">
        <v>6251</v>
      </c>
      <c r="B117" s="201">
        <v>1383256.0</v>
      </c>
      <c r="C117" s="26" t="s">
        <v>6252</v>
      </c>
      <c r="D117" s="26" t="s">
        <v>2031</v>
      </c>
      <c r="E117" s="37"/>
      <c r="F117" s="26" t="s">
        <v>6253</v>
      </c>
      <c r="G117" s="26" t="s">
        <v>5015</v>
      </c>
      <c r="H117" s="26" t="s">
        <v>6254</v>
      </c>
      <c r="I117" s="482" t="s">
        <v>6255</v>
      </c>
      <c r="J117" s="26" t="s">
        <v>23</v>
      </c>
      <c r="K117" s="26" t="s">
        <v>6256</v>
      </c>
      <c r="L117" s="39"/>
      <c r="O117" s="26" t="s">
        <v>6257</v>
      </c>
      <c r="P117" s="26" t="s">
        <v>5015</v>
      </c>
      <c r="Q117" s="26" t="s">
        <v>4830</v>
      </c>
      <c r="R117" s="26" t="s">
        <v>4824</v>
      </c>
    </row>
    <row r="118">
      <c r="A118" s="26" t="s">
        <v>6258</v>
      </c>
      <c r="B118" s="53">
        <v>2453801.0</v>
      </c>
      <c r="C118" s="26" t="s">
        <v>6259</v>
      </c>
      <c r="D118" s="26" t="s">
        <v>2276</v>
      </c>
      <c r="E118" s="53">
        <v>1837.0</v>
      </c>
      <c r="F118" s="26">
        <v>8.008433269E9</v>
      </c>
      <c r="G118" s="26" t="s">
        <v>5015</v>
      </c>
      <c r="H118" s="26" t="s">
        <v>6260</v>
      </c>
      <c r="I118" s="483" t="s">
        <v>6261</v>
      </c>
      <c r="J118" s="26" t="s">
        <v>23</v>
      </c>
      <c r="K118" s="26" t="s">
        <v>6262</v>
      </c>
      <c r="L118" s="39"/>
      <c r="M118" s="26" t="s">
        <v>6263</v>
      </c>
      <c r="O118" s="26" t="s">
        <v>6264</v>
      </c>
      <c r="P118" s="26" t="s">
        <v>6258</v>
      </c>
      <c r="Q118" s="26" t="s">
        <v>4830</v>
      </c>
      <c r="R118" s="26" t="s">
        <v>4830</v>
      </c>
    </row>
    <row r="119">
      <c r="A119" s="26" t="s">
        <v>6265</v>
      </c>
      <c r="B119" s="484"/>
      <c r="C119" s="26" t="s">
        <v>6266</v>
      </c>
      <c r="D119" s="26" t="s">
        <v>2031</v>
      </c>
      <c r="E119" s="37"/>
      <c r="F119" s="26" t="s">
        <v>6267</v>
      </c>
      <c r="G119" s="26" t="s">
        <v>5015</v>
      </c>
      <c r="H119" s="26" t="s">
        <v>6268</v>
      </c>
      <c r="I119" s="482" t="s">
        <v>6269</v>
      </c>
      <c r="J119" s="26" t="s">
        <v>6270</v>
      </c>
      <c r="K119" s="26" t="s">
        <v>6271</v>
      </c>
      <c r="L119" s="39"/>
      <c r="O119" s="482" t="s">
        <v>6272</v>
      </c>
      <c r="Q119" s="26" t="s">
        <v>4830</v>
      </c>
      <c r="R119" s="26" t="s">
        <v>4830</v>
      </c>
    </row>
    <row r="120">
      <c r="A120" s="26" t="s">
        <v>6273</v>
      </c>
      <c r="B120" s="201">
        <v>1147359.0</v>
      </c>
      <c r="C120" s="26" t="s">
        <v>6274</v>
      </c>
      <c r="E120" s="53">
        <v>2015.0</v>
      </c>
      <c r="F120" s="26" t="s">
        <v>6275</v>
      </c>
      <c r="G120" s="26" t="s">
        <v>5015</v>
      </c>
      <c r="H120" s="26" t="s">
        <v>6276</v>
      </c>
      <c r="I120" s="482" t="s">
        <v>6277</v>
      </c>
      <c r="J120" s="26" t="s">
        <v>6278</v>
      </c>
      <c r="K120" s="26" t="s">
        <v>6279</v>
      </c>
      <c r="L120" s="39"/>
      <c r="O120" s="26" t="s">
        <v>6280</v>
      </c>
      <c r="P120" s="26" t="s">
        <v>6281</v>
      </c>
      <c r="Q120" s="26" t="s">
        <v>4830</v>
      </c>
      <c r="R120" s="26" t="s">
        <v>4830</v>
      </c>
    </row>
    <row r="121">
      <c r="A121" s="26" t="s">
        <v>6282</v>
      </c>
      <c r="B121" s="37"/>
      <c r="C121" s="26" t="s">
        <v>6283</v>
      </c>
      <c r="D121" s="26" t="s">
        <v>2031</v>
      </c>
      <c r="E121" s="37"/>
      <c r="F121" s="26" t="s">
        <v>6284</v>
      </c>
      <c r="G121" s="26" t="s">
        <v>5015</v>
      </c>
      <c r="H121" s="26" t="s">
        <v>6285</v>
      </c>
      <c r="I121" s="482" t="s">
        <v>6286</v>
      </c>
      <c r="J121" s="26" t="s">
        <v>6278</v>
      </c>
      <c r="K121" s="26" t="s">
        <v>6279</v>
      </c>
      <c r="L121" s="39"/>
      <c r="O121" s="26" t="s">
        <v>6287</v>
      </c>
      <c r="P121" s="26" t="s">
        <v>5015</v>
      </c>
      <c r="Q121" s="26" t="s">
        <v>4824</v>
      </c>
      <c r="R121" s="26" t="s">
        <v>4824</v>
      </c>
    </row>
    <row r="122">
      <c r="A122" s="26" t="s">
        <v>6288</v>
      </c>
      <c r="B122" s="53">
        <v>987137.0</v>
      </c>
      <c r="C122" s="26" t="s">
        <v>6289</v>
      </c>
      <c r="D122" s="26" t="s">
        <v>2031</v>
      </c>
      <c r="E122" s="53">
        <v>2002.0</v>
      </c>
      <c r="F122" s="26" t="s">
        <v>6290</v>
      </c>
      <c r="G122" s="26" t="s">
        <v>5015</v>
      </c>
      <c r="H122" s="26" t="s">
        <v>6291</v>
      </c>
      <c r="I122" s="482" t="s">
        <v>6292</v>
      </c>
      <c r="J122" s="26" t="s">
        <v>6278</v>
      </c>
      <c r="K122" s="26" t="s">
        <v>6293</v>
      </c>
      <c r="L122" s="39"/>
      <c r="O122" s="26" t="s">
        <v>6294</v>
      </c>
      <c r="P122" s="26" t="s">
        <v>6295</v>
      </c>
      <c r="Q122" s="26" t="s">
        <v>4830</v>
      </c>
      <c r="R122" s="26" t="s">
        <v>4830</v>
      </c>
    </row>
    <row r="123">
      <c r="A123" s="26" t="s">
        <v>6296</v>
      </c>
      <c r="B123" s="37"/>
      <c r="C123" s="26" t="s">
        <v>6297</v>
      </c>
      <c r="D123" s="26" t="s">
        <v>2031</v>
      </c>
      <c r="E123" s="53">
        <v>2006.0</v>
      </c>
      <c r="F123" s="26" t="s">
        <v>6298</v>
      </c>
      <c r="G123" s="26" t="s">
        <v>5015</v>
      </c>
      <c r="H123" s="26" t="s">
        <v>5826</v>
      </c>
      <c r="I123" s="482" t="s">
        <v>6299</v>
      </c>
      <c r="J123" s="26" t="s">
        <v>107</v>
      </c>
      <c r="K123" s="26" t="s">
        <v>299</v>
      </c>
      <c r="L123" s="39"/>
      <c r="M123" s="61">
        <v>44571.0</v>
      </c>
      <c r="O123" s="26" t="s">
        <v>5015</v>
      </c>
      <c r="P123" s="26" t="s">
        <v>5829</v>
      </c>
      <c r="Q123" s="26" t="s">
        <v>4824</v>
      </c>
      <c r="R123" s="26" t="s">
        <v>4830</v>
      </c>
    </row>
    <row r="124">
      <c r="A124" s="26" t="s">
        <v>6300</v>
      </c>
      <c r="B124" s="53">
        <v>1948.0</v>
      </c>
      <c r="C124" s="26" t="s">
        <v>6301</v>
      </c>
      <c r="D124" s="26" t="s">
        <v>2031</v>
      </c>
      <c r="E124" s="53">
        <v>1984.0</v>
      </c>
      <c r="F124" s="26" t="s">
        <v>6302</v>
      </c>
      <c r="G124" s="26" t="s">
        <v>5015</v>
      </c>
      <c r="H124" s="26" t="s">
        <v>6260</v>
      </c>
      <c r="I124" s="482" t="s">
        <v>6303</v>
      </c>
      <c r="J124" s="26" t="s">
        <v>6304</v>
      </c>
      <c r="K124" s="26" t="s">
        <v>6305</v>
      </c>
      <c r="L124" s="39"/>
      <c r="M124" s="26">
        <v>100.0</v>
      </c>
      <c r="O124" s="26" t="s">
        <v>6306</v>
      </c>
      <c r="P124" s="26" t="s">
        <v>5015</v>
      </c>
      <c r="Q124" s="26" t="s">
        <v>4830</v>
      </c>
      <c r="R124" s="26" t="s">
        <v>4824</v>
      </c>
    </row>
    <row r="125">
      <c r="A125" s="26" t="s">
        <v>6307</v>
      </c>
      <c r="B125" s="53"/>
      <c r="C125" s="26" t="s">
        <v>6308</v>
      </c>
      <c r="D125" s="26" t="s">
        <v>586</v>
      </c>
      <c r="E125" s="53">
        <v>1862.0</v>
      </c>
      <c r="F125" s="26" t="s">
        <v>6309</v>
      </c>
      <c r="G125" s="26" t="s">
        <v>5015</v>
      </c>
      <c r="H125" s="26" t="s">
        <v>6310</v>
      </c>
      <c r="I125" s="482" t="s">
        <v>6311</v>
      </c>
      <c r="J125" s="26" t="s">
        <v>6278</v>
      </c>
      <c r="K125" s="26" t="s">
        <v>6279</v>
      </c>
      <c r="L125" s="39"/>
      <c r="M125" s="61">
        <v>44571.0</v>
      </c>
      <c r="O125" s="26" t="s">
        <v>5015</v>
      </c>
      <c r="P125" s="482" t="s">
        <v>6312</v>
      </c>
      <c r="Q125" s="26" t="s">
        <v>4824</v>
      </c>
      <c r="R125" s="26" t="s">
        <v>4830</v>
      </c>
    </row>
    <row r="126">
      <c r="A126" s="485" t="s">
        <v>6313</v>
      </c>
      <c r="B126" s="53">
        <v>3.8452622E7</v>
      </c>
      <c r="C126" s="26" t="s">
        <v>6314</v>
      </c>
      <c r="D126" s="26" t="s">
        <v>395</v>
      </c>
      <c r="E126" s="53">
        <v>2009.0</v>
      </c>
      <c r="F126" s="26" t="s">
        <v>6315</v>
      </c>
      <c r="G126" s="26" t="s">
        <v>5015</v>
      </c>
      <c r="H126" s="26" t="s">
        <v>6316</v>
      </c>
      <c r="I126" s="482" t="s">
        <v>6317</v>
      </c>
      <c r="J126" s="26" t="s">
        <v>6278</v>
      </c>
      <c r="K126" s="26" t="s">
        <v>6279</v>
      </c>
      <c r="L126" s="39"/>
      <c r="M126" s="26" t="s">
        <v>4457</v>
      </c>
      <c r="O126" s="26" t="s">
        <v>6318</v>
      </c>
      <c r="P126" s="26" t="s">
        <v>6319</v>
      </c>
      <c r="Q126" s="26" t="s">
        <v>4830</v>
      </c>
      <c r="R126" s="26" t="s">
        <v>4830</v>
      </c>
    </row>
    <row r="127">
      <c r="A127" s="26" t="s">
        <v>6320</v>
      </c>
      <c r="B127" s="53" t="s">
        <v>6321</v>
      </c>
      <c r="C127" s="26" t="s">
        <v>6322</v>
      </c>
      <c r="D127" s="26" t="s">
        <v>2276</v>
      </c>
      <c r="E127" s="53">
        <v>1973.0</v>
      </c>
      <c r="F127" s="26" t="s">
        <v>6323</v>
      </c>
      <c r="G127" s="26" t="s">
        <v>5015</v>
      </c>
      <c r="H127" s="26" t="s">
        <v>6324</v>
      </c>
      <c r="I127" s="482" t="s">
        <v>6325</v>
      </c>
      <c r="J127" s="26" t="s">
        <v>6278</v>
      </c>
      <c r="K127" s="26" t="s">
        <v>6326</v>
      </c>
      <c r="L127" s="26" t="s">
        <v>6327</v>
      </c>
      <c r="M127" s="26" t="s">
        <v>4457</v>
      </c>
      <c r="O127" s="26" t="s">
        <v>6328</v>
      </c>
      <c r="P127" s="26" t="s">
        <v>6329</v>
      </c>
      <c r="Q127" s="26" t="s">
        <v>4830</v>
      </c>
      <c r="R127" s="26" t="s">
        <v>4830</v>
      </c>
    </row>
    <row r="128">
      <c r="A128" s="26" t="s">
        <v>6330</v>
      </c>
      <c r="B128" s="53" t="s">
        <v>6331</v>
      </c>
      <c r="C128" s="26" t="s">
        <v>6332</v>
      </c>
      <c r="D128" s="26" t="s">
        <v>2276</v>
      </c>
      <c r="E128" s="53">
        <v>2015.0</v>
      </c>
      <c r="F128" s="26" t="s">
        <v>6333</v>
      </c>
      <c r="G128" s="26" t="s">
        <v>5015</v>
      </c>
      <c r="H128" s="26" t="s">
        <v>6334</v>
      </c>
      <c r="I128" s="482" t="s">
        <v>6335</v>
      </c>
      <c r="J128" s="26" t="s">
        <v>6278</v>
      </c>
      <c r="K128" s="26" t="s">
        <v>51</v>
      </c>
      <c r="L128" s="26" t="s">
        <v>6336</v>
      </c>
      <c r="M128" s="26" t="s">
        <v>4457</v>
      </c>
      <c r="O128" s="26" t="s">
        <v>5015</v>
      </c>
      <c r="P128" s="26" t="s">
        <v>5015</v>
      </c>
      <c r="Q128" s="26" t="s">
        <v>4824</v>
      </c>
      <c r="R128" s="26" t="s">
        <v>4824</v>
      </c>
    </row>
    <row r="129">
      <c r="A129" s="26" t="s">
        <v>6337</v>
      </c>
      <c r="B129" s="53">
        <v>1460859.0</v>
      </c>
      <c r="D129" s="26" t="s">
        <v>2031</v>
      </c>
      <c r="E129" s="37"/>
      <c r="F129" s="26" t="s">
        <v>6338</v>
      </c>
      <c r="G129" s="26" t="s">
        <v>5015</v>
      </c>
      <c r="H129" s="26" t="s">
        <v>6339</v>
      </c>
      <c r="I129" s="482" t="s">
        <v>6340</v>
      </c>
      <c r="J129" s="26" t="s">
        <v>6341</v>
      </c>
      <c r="K129" s="26" t="s">
        <v>299</v>
      </c>
      <c r="L129" s="39"/>
      <c r="O129" s="26" t="s">
        <v>6342</v>
      </c>
      <c r="P129" s="26" t="s">
        <v>6343</v>
      </c>
      <c r="Q129" s="26" t="s">
        <v>4830</v>
      </c>
      <c r="R129" s="26" t="s">
        <v>4830</v>
      </c>
    </row>
    <row r="130">
      <c r="A130" s="26" t="s">
        <v>6344</v>
      </c>
      <c r="B130" s="53">
        <v>1308299.0</v>
      </c>
      <c r="C130" s="26" t="s">
        <v>6345</v>
      </c>
      <c r="D130" s="26" t="s">
        <v>2031</v>
      </c>
      <c r="E130" s="53">
        <v>1874.0</v>
      </c>
      <c r="F130" s="26" t="s">
        <v>6346</v>
      </c>
      <c r="G130" s="26" t="s">
        <v>5015</v>
      </c>
      <c r="H130" s="26" t="s">
        <v>6260</v>
      </c>
      <c r="I130" s="482" t="s">
        <v>6347</v>
      </c>
      <c r="J130" s="26" t="s">
        <v>6304</v>
      </c>
      <c r="K130" s="26" t="s">
        <v>6348</v>
      </c>
      <c r="L130" s="39"/>
      <c r="O130" s="26" t="s">
        <v>6349</v>
      </c>
      <c r="P130" s="26" t="s">
        <v>6350</v>
      </c>
      <c r="Q130" s="26" t="s">
        <v>4830</v>
      </c>
      <c r="R130" s="26" t="s">
        <v>4830</v>
      </c>
    </row>
    <row r="131">
      <c r="A131" s="26" t="s">
        <v>6351</v>
      </c>
      <c r="B131" s="53">
        <v>678958.0</v>
      </c>
      <c r="C131" s="26" t="s">
        <v>6352</v>
      </c>
      <c r="D131" s="26" t="s">
        <v>2031</v>
      </c>
      <c r="E131" s="53">
        <v>2017.0</v>
      </c>
      <c r="F131" s="26" t="s">
        <v>6353</v>
      </c>
      <c r="G131" s="26" t="s">
        <v>5015</v>
      </c>
      <c r="H131" s="26" t="s">
        <v>6354</v>
      </c>
      <c r="I131" s="482" t="s">
        <v>6355</v>
      </c>
      <c r="J131" s="26" t="s">
        <v>6278</v>
      </c>
      <c r="K131" s="26" t="s">
        <v>6293</v>
      </c>
      <c r="L131" s="39"/>
      <c r="O131" s="26" t="s">
        <v>6356</v>
      </c>
      <c r="P131" s="26" t="s">
        <v>6357</v>
      </c>
      <c r="Q131" s="26" t="s">
        <v>4830</v>
      </c>
      <c r="R131" s="26" t="s">
        <v>4830</v>
      </c>
    </row>
    <row r="132">
      <c r="A132" s="26" t="s">
        <v>6358</v>
      </c>
      <c r="B132" s="53">
        <v>1500993.0</v>
      </c>
      <c r="C132" s="26" t="s">
        <v>6359</v>
      </c>
      <c r="D132" s="26" t="s">
        <v>2031</v>
      </c>
      <c r="E132" s="37"/>
      <c r="G132" s="26" t="s">
        <v>5015</v>
      </c>
      <c r="H132" s="26" t="s">
        <v>6360</v>
      </c>
      <c r="I132" s="482" t="s">
        <v>6361</v>
      </c>
      <c r="J132" s="26" t="s">
        <v>6278</v>
      </c>
      <c r="K132" s="26" t="s">
        <v>6362</v>
      </c>
      <c r="L132" s="26" t="s">
        <v>6363</v>
      </c>
      <c r="O132" s="26" t="s">
        <v>6364</v>
      </c>
      <c r="P132" s="26" t="s">
        <v>6365</v>
      </c>
      <c r="Q132" s="26" t="s">
        <v>4830</v>
      </c>
      <c r="R132" s="26" t="s">
        <v>4830</v>
      </c>
    </row>
    <row r="133">
      <c r="A133" s="26" t="s">
        <v>6366</v>
      </c>
      <c r="B133" s="53">
        <v>53563.0</v>
      </c>
      <c r="C133" s="26" t="s">
        <v>6367</v>
      </c>
      <c r="D133" s="26" t="s">
        <v>2276</v>
      </c>
      <c r="E133" s="53">
        <v>1898.0</v>
      </c>
      <c r="F133" s="26" t="s">
        <v>6368</v>
      </c>
      <c r="G133" s="26" t="s">
        <v>5015</v>
      </c>
      <c r="H133" s="26" t="s">
        <v>6369</v>
      </c>
      <c r="I133" s="482" t="s">
        <v>6370</v>
      </c>
      <c r="J133" s="26" t="s">
        <v>6278</v>
      </c>
      <c r="K133" s="26" t="s">
        <v>6371</v>
      </c>
      <c r="L133" s="39"/>
      <c r="O133" s="26" t="s">
        <v>6372</v>
      </c>
      <c r="P133" s="26" t="s">
        <v>6373</v>
      </c>
      <c r="Q133" s="26" t="s">
        <v>4830</v>
      </c>
      <c r="R133" s="26" t="s">
        <v>4830</v>
      </c>
    </row>
    <row r="134">
      <c r="A134" s="26" t="s">
        <v>6374</v>
      </c>
      <c r="B134" s="53">
        <v>3249421.0</v>
      </c>
      <c r="C134" s="26" t="s">
        <v>6375</v>
      </c>
      <c r="D134" s="26" t="s">
        <v>2276</v>
      </c>
      <c r="E134" s="53">
        <v>2005.0</v>
      </c>
      <c r="F134" s="26" t="s">
        <v>6376</v>
      </c>
      <c r="G134" s="26" t="s">
        <v>5015</v>
      </c>
      <c r="H134" s="26" t="s">
        <v>6377</v>
      </c>
      <c r="I134" s="482" t="s">
        <v>6378</v>
      </c>
      <c r="K134" s="26" t="s">
        <v>6379</v>
      </c>
      <c r="L134" s="39"/>
      <c r="O134" s="26" t="s">
        <v>6374</v>
      </c>
      <c r="P134" s="26" t="s">
        <v>6380</v>
      </c>
      <c r="Q134" s="26" t="s">
        <v>4830</v>
      </c>
      <c r="R134" s="26" t="s">
        <v>4830</v>
      </c>
    </row>
    <row r="135">
      <c r="A135" s="26" t="s">
        <v>6381</v>
      </c>
      <c r="B135" s="53" t="s">
        <v>6382</v>
      </c>
      <c r="C135" s="26" t="s">
        <v>6383</v>
      </c>
      <c r="D135" s="26" t="s">
        <v>2276</v>
      </c>
      <c r="E135" s="53">
        <v>1985.0</v>
      </c>
      <c r="F135" s="26" t="s">
        <v>6384</v>
      </c>
      <c r="G135" s="26" t="s">
        <v>5015</v>
      </c>
      <c r="H135" s="26" t="s">
        <v>6385</v>
      </c>
      <c r="I135" s="482" t="s">
        <v>6386</v>
      </c>
      <c r="J135" s="26" t="s">
        <v>6387</v>
      </c>
      <c r="K135" s="26" t="s">
        <v>6388</v>
      </c>
      <c r="L135" s="39"/>
      <c r="O135" s="26" t="s">
        <v>6389</v>
      </c>
      <c r="P135" s="26" t="s">
        <v>6381</v>
      </c>
      <c r="Q135" s="26" t="s">
        <v>4830</v>
      </c>
      <c r="R135" s="26" t="s">
        <v>4830</v>
      </c>
    </row>
    <row r="136">
      <c r="A136" s="26" t="s">
        <v>6390</v>
      </c>
      <c r="B136" s="53">
        <v>878382.0</v>
      </c>
      <c r="C136" s="26" t="s">
        <v>6391</v>
      </c>
      <c r="D136" s="26" t="s">
        <v>2276</v>
      </c>
      <c r="E136" s="53">
        <v>1990.0</v>
      </c>
      <c r="F136" s="26" t="s">
        <v>6392</v>
      </c>
      <c r="G136" s="26" t="s">
        <v>5015</v>
      </c>
      <c r="H136" s="26" t="s">
        <v>6260</v>
      </c>
      <c r="I136" s="482" t="s">
        <v>6393</v>
      </c>
      <c r="J136" s="26" t="s">
        <v>6394</v>
      </c>
      <c r="K136" s="26" t="s">
        <v>6395</v>
      </c>
      <c r="L136" s="39"/>
      <c r="O136" s="26" t="s">
        <v>6396</v>
      </c>
      <c r="P136" s="26" t="s">
        <v>6397</v>
      </c>
      <c r="Q136" s="26" t="s">
        <v>4830</v>
      </c>
      <c r="R136" s="26" t="s">
        <v>4830</v>
      </c>
    </row>
    <row r="137">
      <c r="A137" s="26" t="s">
        <v>6398</v>
      </c>
      <c r="B137" s="53" t="s">
        <v>6399</v>
      </c>
      <c r="C137" s="26" t="s">
        <v>6400</v>
      </c>
      <c r="E137" s="53">
        <v>1979.0</v>
      </c>
      <c r="F137" s="26" t="s">
        <v>6401</v>
      </c>
      <c r="G137" s="26" t="s">
        <v>5015</v>
      </c>
      <c r="H137" s="26" t="s">
        <v>6402</v>
      </c>
      <c r="I137" s="482" t="s">
        <v>6403</v>
      </c>
      <c r="J137" s="26" t="s">
        <v>6404</v>
      </c>
      <c r="K137" s="26" t="s">
        <v>6326</v>
      </c>
      <c r="L137" s="39"/>
      <c r="O137" s="26" t="s">
        <v>6405</v>
      </c>
      <c r="P137" s="26" t="s">
        <v>6406</v>
      </c>
      <c r="Q137" s="26" t="s">
        <v>4830</v>
      </c>
      <c r="R137" s="26" t="s">
        <v>4830</v>
      </c>
    </row>
    <row r="138">
      <c r="A138" s="26" t="s">
        <v>6407</v>
      </c>
      <c r="B138" s="53" t="s">
        <v>6408</v>
      </c>
      <c r="E138" s="53">
        <v>1951.0</v>
      </c>
      <c r="F138" s="26" t="s">
        <v>6409</v>
      </c>
      <c r="G138" s="26" t="s">
        <v>5015</v>
      </c>
      <c r="H138" s="26" t="s">
        <v>6410</v>
      </c>
      <c r="I138" s="482" t="s">
        <v>6411</v>
      </c>
      <c r="J138" s="26" t="s">
        <v>6412</v>
      </c>
      <c r="K138" s="26" t="s">
        <v>6413</v>
      </c>
      <c r="L138" s="39"/>
      <c r="O138" s="26" t="s">
        <v>6414</v>
      </c>
      <c r="P138" s="26" t="s">
        <v>6415</v>
      </c>
      <c r="Q138" s="26" t="s">
        <v>4830</v>
      </c>
      <c r="R138" s="26" t="s">
        <v>4830</v>
      </c>
    </row>
    <row r="139">
      <c r="B139" s="37"/>
      <c r="E139" s="37"/>
      <c r="L139" s="39"/>
    </row>
    <row r="140">
      <c r="B140" s="37"/>
      <c r="E140" s="37"/>
      <c r="L140" s="39"/>
    </row>
    <row r="141">
      <c r="B141" s="37"/>
      <c r="E141" s="37"/>
      <c r="L141" s="39"/>
    </row>
    <row r="142">
      <c r="B142" s="37"/>
      <c r="E142" s="37"/>
      <c r="L142" s="39"/>
    </row>
    <row r="143">
      <c r="B143" s="37"/>
      <c r="E143" s="37"/>
      <c r="L143" s="39"/>
    </row>
    <row r="144">
      <c r="B144" s="37"/>
      <c r="E144" s="37"/>
      <c r="L144" s="39"/>
    </row>
    <row r="145">
      <c r="B145" s="37"/>
      <c r="E145" s="37"/>
      <c r="L145" s="39"/>
    </row>
    <row r="146">
      <c r="B146" s="37"/>
      <c r="E146" s="37"/>
      <c r="L146" s="39"/>
    </row>
    <row r="147">
      <c r="B147" s="37"/>
      <c r="E147" s="37"/>
      <c r="L147" s="39"/>
    </row>
    <row r="148">
      <c r="B148" s="37"/>
      <c r="E148" s="37"/>
      <c r="L148" s="39"/>
    </row>
    <row r="149">
      <c r="B149" s="37"/>
      <c r="E149" s="37"/>
      <c r="L149" s="39"/>
    </row>
    <row r="150">
      <c r="B150" s="37"/>
      <c r="E150" s="37"/>
      <c r="L150" s="39"/>
    </row>
    <row r="151">
      <c r="B151" s="37"/>
      <c r="E151" s="37"/>
      <c r="L151" s="39"/>
    </row>
    <row r="152">
      <c r="B152" s="37"/>
      <c r="E152" s="37"/>
      <c r="L152" s="39"/>
    </row>
    <row r="153">
      <c r="B153" s="37"/>
      <c r="E153" s="37"/>
      <c r="L153" s="39"/>
    </row>
    <row r="154">
      <c r="B154" s="37"/>
      <c r="E154" s="37"/>
      <c r="L154" s="39"/>
    </row>
    <row r="155">
      <c r="B155" s="37"/>
      <c r="E155" s="37"/>
      <c r="L155" s="39"/>
    </row>
    <row r="156">
      <c r="B156" s="37"/>
      <c r="E156" s="37"/>
      <c r="L156" s="39"/>
    </row>
    <row r="157">
      <c r="B157" s="37"/>
      <c r="E157" s="37"/>
      <c r="L157" s="39"/>
    </row>
    <row r="158">
      <c r="B158" s="37"/>
      <c r="E158" s="37"/>
      <c r="L158" s="39"/>
    </row>
    <row r="159">
      <c r="B159" s="37"/>
      <c r="E159" s="37"/>
      <c r="L159" s="39"/>
    </row>
    <row r="160">
      <c r="B160" s="37"/>
      <c r="E160" s="37"/>
      <c r="L160" s="39"/>
    </row>
    <row r="161">
      <c r="B161" s="37"/>
      <c r="E161" s="37"/>
      <c r="L161" s="39"/>
    </row>
    <row r="162">
      <c r="B162" s="37"/>
      <c r="E162" s="37"/>
      <c r="L162" s="39"/>
    </row>
    <row r="163">
      <c r="B163" s="37"/>
      <c r="E163" s="37"/>
      <c r="L163" s="39"/>
    </row>
    <row r="164">
      <c r="B164" s="37"/>
      <c r="E164" s="37"/>
      <c r="L164" s="39"/>
    </row>
    <row r="165">
      <c r="B165" s="37"/>
      <c r="E165" s="37"/>
      <c r="L165" s="39"/>
    </row>
    <row r="166">
      <c r="B166" s="37"/>
      <c r="E166" s="37"/>
      <c r="L166" s="39"/>
    </row>
    <row r="167">
      <c r="B167" s="37"/>
      <c r="E167" s="37"/>
      <c r="L167" s="39"/>
    </row>
    <row r="168">
      <c r="B168" s="37"/>
      <c r="E168" s="37"/>
      <c r="L168" s="39"/>
    </row>
    <row r="169">
      <c r="B169" s="37"/>
      <c r="E169" s="37"/>
      <c r="L169" s="39"/>
    </row>
    <row r="170">
      <c r="B170" s="37"/>
      <c r="E170" s="37"/>
      <c r="L170" s="39"/>
    </row>
    <row r="171">
      <c r="B171" s="37"/>
      <c r="E171" s="37"/>
      <c r="L171" s="39"/>
    </row>
    <row r="172">
      <c r="B172" s="37"/>
      <c r="E172" s="37"/>
      <c r="L172" s="39"/>
    </row>
    <row r="173">
      <c r="B173" s="37"/>
      <c r="E173" s="37"/>
      <c r="L173" s="39"/>
    </row>
    <row r="174">
      <c r="B174" s="37"/>
      <c r="E174" s="37"/>
      <c r="L174" s="39"/>
    </row>
    <row r="175">
      <c r="B175" s="37"/>
      <c r="E175" s="37"/>
      <c r="L175" s="39"/>
    </row>
    <row r="176">
      <c r="B176" s="37"/>
      <c r="E176" s="37"/>
      <c r="L176" s="39"/>
    </row>
    <row r="177">
      <c r="B177" s="37"/>
      <c r="E177" s="37"/>
      <c r="L177" s="39"/>
    </row>
    <row r="178">
      <c r="B178" s="37"/>
      <c r="E178" s="37"/>
      <c r="L178" s="39"/>
    </row>
    <row r="179">
      <c r="B179" s="37"/>
      <c r="E179" s="37"/>
      <c r="L179" s="39"/>
    </row>
    <row r="180">
      <c r="B180" s="37"/>
      <c r="E180" s="37"/>
      <c r="L180" s="39"/>
    </row>
    <row r="181">
      <c r="B181" s="37"/>
      <c r="E181" s="37"/>
      <c r="L181" s="39"/>
    </row>
    <row r="182">
      <c r="B182" s="37"/>
      <c r="E182" s="37"/>
      <c r="L182" s="39"/>
    </row>
    <row r="183">
      <c r="B183" s="37"/>
      <c r="E183" s="37"/>
      <c r="L183" s="39"/>
    </row>
    <row r="184">
      <c r="B184" s="37"/>
      <c r="E184" s="37"/>
      <c r="L184" s="39"/>
    </row>
    <row r="185">
      <c r="B185" s="37"/>
      <c r="E185" s="37"/>
      <c r="L185" s="39"/>
    </row>
    <row r="186">
      <c r="B186" s="37"/>
      <c r="E186" s="37"/>
      <c r="L186" s="39"/>
    </row>
    <row r="187">
      <c r="B187" s="37"/>
      <c r="E187" s="37"/>
      <c r="L187" s="39"/>
    </row>
    <row r="188">
      <c r="B188" s="37"/>
      <c r="E188" s="37"/>
      <c r="L188" s="39"/>
    </row>
    <row r="189">
      <c r="B189" s="37"/>
      <c r="E189" s="37"/>
      <c r="L189" s="39"/>
    </row>
    <row r="190">
      <c r="B190" s="37"/>
      <c r="E190" s="37"/>
      <c r="L190" s="39"/>
    </row>
    <row r="191">
      <c r="B191" s="37"/>
      <c r="E191" s="37"/>
      <c r="L191" s="39"/>
    </row>
    <row r="192">
      <c r="B192" s="37"/>
      <c r="E192" s="37"/>
      <c r="L192" s="39"/>
    </row>
    <row r="193">
      <c r="B193" s="37"/>
      <c r="E193" s="37"/>
      <c r="L193" s="39"/>
    </row>
    <row r="194">
      <c r="B194" s="37"/>
      <c r="E194" s="37"/>
      <c r="L194" s="39"/>
    </row>
    <row r="195">
      <c r="B195" s="37"/>
      <c r="E195" s="37"/>
      <c r="L195" s="39"/>
    </row>
    <row r="196">
      <c r="B196" s="37"/>
      <c r="E196" s="37"/>
      <c r="L196" s="39"/>
    </row>
    <row r="197">
      <c r="B197" s="37"/>
      <c r="E197" s="37"/>
      <c r="L197" s="39"/>
    </row>
    <row r="198">
      <c r="B198" s="37"/>
      <c r="E198" s="37"/>
      <c r="L198" s="39"/>
    </row>
    <row r="199">
      <c r="B199" s="37"/>
      <c r="E199" s="37"/>
      <c r="L199" s="39"/>
    </row>
    <row r="200">
      <c r="B200" s="37"/>
      <c r="E200" s="37"/>
      <c r="L200" s="39"/>
    </row>
    <row r="201">
      <c r="B201" s="37"/>
      <c r="E201" s="37"/>
      <c r="L201" s="39"/>
    </row>
    <row r="202">
      <c r="B202" s="37"/>
      <c r="E202" s="37"/>
      <c r="L202" s="39"/>
    </row>
    <row r="203">
      <c r="B203" s="37"/>
      <c r="E203" s="37"/>
      <c r="L203" s="39"/>
    </row>
    <row r="204">
      <c r="B204" s="37"/>
      <c r="E204" s="37"/>
      <c r="L204" s="39"/>
    </row>
    <row r="205">
      <c r="B205" s="37"/>
      <c r="E205" s="37"/>
      <c r="L205" s="39"/>
    </row>
    <row r="206">
      <c r="B206" s="37"/>
      <c r="E206" s="37"/>
      <c r="L206" s="39"/>
    </row>
    <row r="207">
      <c r="B207" s="37"/>
      <c r="E207" s="37"/>
      <c r="L207" s="39"/>
    </row>
    <row r="208">
      <c r="B208" s="37"/>
      <c r="E208" s="37"/>
      <c r="L208" s="39"/>
    </row>
    <row r="209">
      <c r="B209" s="37"/>
      <c r="E209" s="37"/>
      <c r="L209" s="39"/>
    </row>
    <row r="210">
      <c r="B210" s="37"/>
      <c r="E210" s="37"/>
      <c r="L210" s="39"/>
    </row>
    <row r="211">
      <c r="B211" s="37"/>
      <c r="E211" s="37"/>
      <c r="L211" s="39"/>
    </row>
    <row r="212">
      <c r="B212" s="37"/>
      <c r="E212" s="37"/>
      <c r="L212" s="39"/>
    </row>
    <row r="213">
      <c r="B213" s="37"/>
      <c r="E213" s="37"/>
      <c r="L213" s="39"/>
    </row>
    <row r="214">
      <c r="B214" s="37"/>
      <c r="E214" s="37"/>
      <c r="L214" s="39"/>
    </row>
    <row r="215">
      <c r="B215" s="37"/>
      <c r="E215" s="37"/>
      <c r="L215" s="39"/>
    </row>
    <row r="216">
      <c r="B216" s="37"/>
      <c r="E216" s="37"/>
      <c r="L216" s="39"/>
    </row>
    <row r="217">
      <c r="B217" s="37"/>
      <c r="E217" s="37"/>
      <c r="L217" s="39"/>
    </row>
    <row r="218">
      <c r="B218" s="37"/>
      <c r="E218" s="37"/>
      <c r="L218" s="39"/>
    </row>
    <row r="219">
      <c r="B219" s="37"/>
      <c r="E219" s="37"/>
      <c r="L219" s="39"/>
    </row>
    <row r="220">
      <c r="B220" s="37"/>
      <c r="E220" s="37"/>
      <c r="L220" s="39"/>
    </row>
    <row r="221">
      <c r="B221" s="37"/>
      <c r="E221" s="37"/>
      <c r="L221" s="39"/>
    </row>
    <row r="222">
      <c r="B222" s="37"/>
      <c r="E222" s="37"/>
      <c r="L222" s="39"/>
    </row>
    <row r="223">
      <c r="B223" s="37"/>
      <c r="E223" s="37"/>
      <c r="L223" s="39"/>
    </row>
    <row r="224">
      <c r="B224" s="37"/>
      <c r="E224" s="37"/>
      <c r="L224" s="39"/>
    </row>
    <row r="225">
      <c r="B225" s="37"/>
      <c r="E225" s="37"/>
      <c r="L225" s="39"/>
    </row>
    <row r="226">
      <c r="B226" s="37"/>
      <c r="E226" s="37"/>
      <c r="L226" s="39"/>
    </row>
    <row r="227">
      <c r="B227" s="37"/>
      <c r="E227" s="37"/>
      <c r="L227" s="39"/>
    </row>
    <row r="228">
      <c r="B228" s="37"/>
      <c r="E228" s="37"/>
      <c r="L228" s="39"/>
    </row>
    <row r="229">
      <c r="B229" s="37"/>
      <c r="E229" s="37"/>
      <c r="L229" s="39"/>
    </row>
    <row r="230">
      <c r="B230" s="37"/>
      <c r="E230" s="37"/>
      <c r="L230" s="39"/>
    </row>
    <row r="231">
      <c r="B231" s="37"/>
      <c r="E231" s="37"/>
      <c r="L231" s="39"/>
    </row>
    <row r="232">
      <c r="B232" s="37"/>
      <c r="E232" s="37"/>
      <c r="L232" s="39"/>
    </row>
    <row r="233">
      <c r="B233" s="37"/>
      <c r="E233" s="37"/>
      <c r="L233" s="39"/>
    </row>
    <row r="234">
      <c r="B234" s="37"/>
      <c r="E234" s="37"/>
      <c r="L234" s="39"/>
    </row>
    <row r="235">
      <c r="B235" s="37"/>
      <c r="E235" s="37"/>
      <c r="L235" s="39"/>
    </row>
    <row r="236">
      <c r="B236" s="37"/>
      <c r="E236" s="37"/>
      <c r="L236" s="39"/>
    </row>
    <row r="237">
      <c r="B237" s="37"/>
      <c r="E237" s="37"/>
      <c r="L237" s="39"/>
    </row>
    <row r="238">
      <c r="B238" s="37"/>
      <c r="E238" s="37"/>
      <c r="L238" s="39"/>
    </row>
    <row r="239">
      <c r="B239" s="37"/>
      <c r="E239" s="37"/>
      <c r="L239" s="39"/>
    </row>
    <row r="240">
      <c r="B240" s="37"/>
      <c r="E240" s="37"/>
      <c r="L240" s="39"/>
    </row>
    <row r="241">
      <c r="B241" s="37"/>
      <c r="E241" s="37"/>
      <c r="L241" s="39"/>
    </row>
    <row r="242">
      <c r="B242" s="37"/>
      <c r="E242" s="37"/>
      <c r="L242" s="39"/>
    </row>
    <row r="243">
      <c r="B243" s="37"/>
      <c r="E243" s="37"/>
      <c r="L243" s="39"/>
    </row>
    <row r="244">
      <c r="B244" s="37"/>
      <c r="E244" s="37"/>
      <c r="L244" s="39"/>
    </row>
    <row r="245">
      <c r="B245" s="37"/>
      <c r="E245" s="37"/>
      <c r="L245" s="39"/>
    </row>
    <row r="246">
      <c r="B246" s="37"/>
      <c r="E246" s="37"/>
      <c r="L246" s="39"/>
    </row>
    <row r="247">
      <c r="B247" s="37"/>
      <c r="E247" s="37"/>
      <c r="L247" s="39"/>
    </row>
    <row r="248">
      <c r="B248" s="37"/>
      <c r="E248" s="37"/>
      <c r="L248" s="39"/>
    </row>
    <row r="249">
      <c r="B249" s="37"/>
      <c r="E249" s="37"/>
      <c r="L249" s="39"/>
    </row>
    <row r="250">
      <c r="B250" s="37"/>
      <c r="E250" s="37"/>
      <c r="L250" s="39"/>
    </row>
    <row r="251">
      <c r="B251" s="37"/>
      <c r="E251" s="37"/>
      <c r="L251" s="39"/>
    </row>
    <row r="252">
      <c r="B252" s="37"/>
      <c r="E252" s="37"/>
      <c r="L252" s="39"/>
    </row>
    <row r="253">
      <c r="B253" s="37"/>
      <c r="E253" s="37"/>
      <c r="L253" s="39"/>
    </row>
    <row r="254">
      <c r="B254" s="37"/>
      <c r="E254" s="37"/>
      <c r="L254" s="39"/>
    </row>
    <row r="255">
      <c r="B255" s="37"/>
      <c r="E255" s="37"/>
      <c r="L255" s="39"/>
    </row>
    <row r="256">
      <c r="B256" s="37"/>
      <c r="E256" s="37"/>
      <c r="L256" s="39"/>
    </row>
    <row r="257">
      <c r="B257" s="37"/>
      <c r="E257" s="37"/>
      <c r="L257" s="39"/>
    </row>
    <row r="258">
      <c r="B258" s="37"/>
      <c r="E258" s="37"/>
      <c r="L258" s="39"/>
    </row>
    <row r="259">
      <c r="B259" s="37"/>
      <c r="E259" s="37"/>
      <c r="L259" s="39"/>
    </row>
    <row r="260">
      <c r="B260" s="37"/>
      <c r="E260" s="37"/>
      <c r="L260" s="39"/>
    </row>
    <row r="261">
      <c r="B261" s="37"/>
      <c r="E261" s="37"/>
      <c r="L261" s="39"/>
    </row>
    <row r="262">
      <c r="B262" s="37"/>
      <c r="E262" s="37"/>
      <c r="L262" s="39"/>
    </row>
    <row r="263">
      <c r="B263" s="37"/>
      <c r="E263" s="37"/>
      <c r="L263" s="39"/>
    </row>
    <row r="264">
      <c r="B264" s="37"/>
      <c r="E264" s="37"/>
      <c r="L264" s="39"/>
    </row>
    <row r="265">
      <c r="B265" s="37"/>
      <c r="E265" s="37"/>
      <c r="L265" s="39"/>
    </row>
    <row r="266">
      <c r="B266" s="37"/>
      <c r="E266" s="37"/>
      <c r="L266" s="39"/>
    </row>
    <row r="267">
      <c r="B267" s="37"/>
      <c r="E267" s="37"/>
      <c r="L267" s="39"/>
    </row>
    <row r="268">
      <c r="B268" s="37"/>
      <c r="E268" s="37"/>
      <c r="L268" s="39"/>
    </row>
    <row r="269">
      <c r="B269" s="37"/>
      <c r="E269" s="37"/>
      <c r="L269" s="39"/>
    </row>
    <row r="270">
      <c r="B270" s="37"/>
      <c r="E270" s="37"/>
      <c r="L270" s="39"/>
    </row>
    <row r="271">
      <c r="B271" s="37"/>
      <c r="E271" s="37"/>
      <c r="L271" s="39"/>
    </row>
    <row r="272">
      <c r="B272" s="37"/>
      <c r="E272" s="37"/>
      <c r="L272" s="39"/>
    </row>
    <row r="273">
      <c r="B273" s="37"/>
      <c r="E273" s="37"/>
      <c r="L273" s="39"/>
    </row>
    <row r="274">
      <c r="B274" s="37"/>
      <c r="E274" s="37"/>
      <c r="L274" s="39"/>
    </row>
    <row r="275">
      <c r="B275" s="37"/>
      <c r="E275" s="37"/>
      <c r="L275" s="39"/>
    </row>
    <row r="276">
      <c r="B276" s="37"/>
      <c r="E276" s="37"/>
      <c r="L276" s="39"/>
    </row>
    <row r="277">
      <c r="B277" s="37"/>
      <c r="E277" s="37"/>
      <c r="L277" s="39"/>
    </row>
    <row r="278">
      <c r="B278" s="37"/>
      <c r="E278" s="37"/>
      <c r="L278" s="39"/>
    </row>
    <row r="279">
      <c r="B279" s="37"/>
      <c r="E279" s="37"/>
      <c r="L279" s="39"/>
    </row>
    <row r="280">
      <c r="B280" s="37"/>
      <c r="E280" s="37"/>
      <c r="L280" s="39"/>
    </row>
    <row r="281">
      <c r="B281" s="37"/>
      <c r="E281" s="37"/>
      <c r="L281" s="39"/>
    </row>
    <row r="282">
      <c r="B282" s="37"/>
      <c r="E282" s="37"/>
      <c r="L282" s="39"/>
    </row>
    <row r="283">
      <c r="B283" s="37"/>
      <c r="E283" s="37"/>
      <c r="L283" s="39"/>
    </row>
    <row r="284">
      <c r="B284" s="37"/>
      <c r="E284" s="37"/>
      <c r="L284" s="39"/>
    </row>
    <row r="285">
      <c r="B285" s="37"/>
      <c r="E285" s="37"/>
      <c r="L285" s="39"/>
    </row>
    <row r="286">
      <c r="B286" s="37"/>
      <c r="E286" s="37"/>
      <c r="L286" s="39"/>
    </row>
    <row r="287">
      <c r="B287" s="37"/>
      <c r="E287" s="37"/>
      <c r="L287" s="39"/>
    </row>
    <row r="288">
      <c r="B288" s="37"/>
      <c r="E288" s="37"/>
      <c r="L288" s="39"/>
    </row>
    <row r="289">
      <c r="B289" s="37"/>
      <c r="E289" s="37"/>
      <c r="L289" s="39"/>
    </row>
    <row r="290">
      <c r="B290" s="37"/>
      <c r="E290" s="37"/>
      <c r="L290" s="39"/>
    </row>
    <row r="291">
      <c r="B291" s="37"/>
      <c r="E291" s="37"/>
      <c r="L291" s="39"/>
    </row>
    <row r="292">
      <c r="B292" s="37"/>
      <c r="E292" s="37"/>
      <c r="L292" s="39"/>
    </row>
    <row r="293">
      <c r="B293" s="37"/>
      <c r="E293" s="37"/>
      <c r="L293" s="39"/>
    </row>
    <row r="294">
      <c r="B294" s="37"/>
      <c r="E294" s="37"/>
      <c r="L294" s="39"/>
    </row>
    <row r="295">
      <c r="B295" s="37"/>
      <c r="E295" s="37"/>
      <c r="L295" s="39"/>
    </row>
    <row r="296">
      <c r="B296" s="37"/>
      <c r="E296" s="37"/>
      <c r="L296" s="39"/>
    </row>
    <row r="297">
      <c r="B297" s="37"/>
      <c r="E297" s="37"/>
      <c r="L297" s="39"/>
    </row>
    <row r="298">
      <c r="B298" s="37"/>
      <c r="E298" s="37"/>
      <c r="L298" s="39"/>
    </row>
    <row r="299">
      <c r="B299" s="37"/>
      <c r="E299" s="37"/>
      <c r="L299" s="39"/>
    </row>
    <row r="300">
      <c r="B300" s="37"/>
      <c r="E300" s="37"/>
      <c r="L300" s="39"/>
    </row>
    <row r="301">
      <c r="B301" s="37"/>
      <c r="E301" s="37"/>
      <c r="L301" s="39"/>
    </row>
    <row r="302">
      <c r="B302" s="37"/>
      <c r="E302" s="37"/>
      <c r="L302" s="39"/>
    </row>
    <row r="303">
      <c r="B303" s="37"/>
      <c r="E303" s="37"/>
      <c r="L303" s="39"/>
    </row>
    <row r="304">
      <c r="B304" s="37"/>
      <c r="E304" s="37"/>
      <c r="L304" s="39"/>
    </row>
    <row r="305">
      <c r="B305" s="37"/>
      <c r="E305" s="37"/>
      <c r="L305" s="39"/>
    </row>
    <row r="306">
      <c r="B306" s="37"/>
      <c r="E306" s="37"/>
      <c r="L306" s="39"/>
    </row>
    <row r="307">
      <c r="B307" s="37"/>
      <c r="E307" s="37"/>
      <c r="L307" s="39"/>
    </row>
    <row r="308">
      <c r="B308" s="37"/>
      <c r="E308" s="37"/>
      <c r="L308" s="39"/>
    </row>
    <row r="309">
      <c r="B309" s="37"/>
      <c r="E309" s="37"/>
      <c r="L309" s="39"/>
    </row>
    <row r="310">
      <c r="B310" s="37"/>
      <c r="E310" s="37"/>
      <c r="L310" s="39"/>
    </row>
    <row r="311">
      <c r="B311" s="37"/>
      <c r="E311" s="37"/>
      <c r="L311" s="39"/>
    </row>
    <row r="312">
      <c r="B312" s="37"/>
      <c r="E312" s="37"/>
      <c r="L312" s="39"/>
    </row>
    <row r="313">
      <c r="B313" s="37"/>
      <c r="E313" s="37"/>
      <c r="L313" s="39"/>
    </row>
    <row r="314">
      <c r="B314" s="37"/>
      <c r="E314" s="37"/>
      <c r="L314" s="39"/>
    </row>
    <row r="315">
      <c r="B315" s="37"/>
      <c r="E315" s="37"/>
      <c r="L315" s="39"/>
    </row>
    <row r="316">
      <c r="B316" s="37"/>
      <c r="E316" s="37"/>
      <c r="L316" s="39"/>
    </row>
    <row r="317">
      <c r="B317" s="37"/>
      <c r="E317" s="37"/>
      <c r="L317" s="39"/>
    </row>
    <row r="318">
      <c r="B318" s="37"/>
      <c r="E318" s="37"/>
      <c r="L318" s="39"/>
    </row>
    <row r="319">
      <c r="B319" s="37"/>
      <c r="E319" s="37"/>
      <c r="L319" s="39"/>
    </row>
    <row r="320">
      <c r="B320" s="37"/>
      <c r="E320" s="37"/>
      <c r="L320" s="39"/>
    </row>
    <row r="321">
      <c r="B321" s="37"/>
      <c r="E321" s="37"/>
      <c r="L321" s="39"/>
    </row>
    <row r="322">
      <c r="B322" s="37"/>
      <c r="E322" s="37"/>
      <c r="L322" s="39"/>
    </row>
    <row r="323">
      <c r="B323" s="37"/>
      <c r="E323" s="37"/>
      <c r="L323" s="39"/>
    </row>
    <row r="324">
      <c r="B324" s="37"/>
      <c r="E324" s="37"/>
      <c r="L324" s="39"/>
    </row>
    <row r="325">
      <c r="B325" s="37"/>
      <c r="E325" s="37"/>
      <c r="L325" s="39"/>
    </row>
    <row r="326">
      <c r="B326" s="37"/>
      <c r="E326" s="37"/>
      <c r="L326" s="39"/>
    </row>
    <row r="327">
      <c r="B327" s="37"/>
      <c r="E327" s="37"/>
      <c r="L327" s="39"/>
    </row>
    <row r="328">
      <c r="B328" s="37"/>
      <c r="E328" s="37"/>
      <c r="L328" s="39"/>
    </row>
    <row r="329">
      <c r="B329" s="37"/>
      <c r="E329" s="37"/>
      <c r="L329" s="39"/>
    </row>
    <row r="330">
      <c r="B330" s="37"/>
      <c r="E330" s="37"/>
      <c r="L330" s="39"/>
    </row>
    <row r="331">
      <c r="B331" s="37"/>
      <c r="E331" s="37"/>
      <c r="L331" s="39"/>
    </row>
    <row r="332">
      <c r="B332" s="37"/>
      <c r="E332" s="37"/>
      <c r="L332" s="39"/>
    </row>
    <row r="333">
      <c r="B333" s="37"/>
      <c r="E333" s="37"/>
      <c r="L333" s="39"/>
    </row>
    <row r="334">
      <c r="B334" s="37"/>
      <c r="E334" s="37"/>
      <c r="L334" s="39"/>
    </row>
    <row r="335">
      <c r="B335" s="37"/>
      <c r="E335" s="37"/>
      <c r="L335" s="39"/>
    </row>
    <row r="336">
      <c r="B336" s="37"/>
      <c r="E336" s="37"/>
      <c r="L336" s="39"/>
    </row>
    <row r="337">
      <c r="B337" s="37"/>
      <c r="E337" s="37"/>
      <c r="L337" s="39"/>
    </row>
    <row r="338">
      <c r="B338" s="37"/>
      <c r="E338" s="37"/>
      <c r="L338" s="39"/>
    </row>
    <row r="339">
      <c r="B339" s="37"/>
      <c r="E339" s="37"/>
      <c r="L339" s="39"/>
    </row>
    <row r="340">
      <c r="B340" s="37"/>
      <c r="E340" s="37"/>
      <c r="L340" s="39"/>
    </row>
    <row r="341">
      <c r="B341" s="37"/>
      <c r="E341" s="37"/>
      <c r="L341" s="39"/>
    </row>
    <row r="342">
      <c r="B342" s="37"/>
      <c r="E342" s="37"/>
      <c r="L342" s="39"/>
    </row>
    <row r="343">
      <c r="B343" s="37"/>
      <c r="E343" s="37"/>
      <c r="L343" s="39"/>
    </row>
    <row r="344">
      <c r="B344" s="37"/>
      <c r="E344" s="37"/>
      <c r="L344" s="39"/>
    </row>
    <row r="345">
      <c r="B345" s="37"/>
      <c r="E345" s="37"/>
      <c r="L345" s="39"/>
    </row>
    <row r="346">
      <c r="B346" s="37"/>
      <c r="E346" s="37"/>
      <c r="L346" s="39"/>
    </row>
    <row r="347">
      <c r="B347" s="37"/>
      <c r="E347" s="37"/>
      <c r="L347" s="39"/>
    </row>
    <row r="348">
      <c r="B348" s="37"/>
      <c r="E348" s="37"/>
      <c r="L348" s="39"/>
    </row>
    <row r="349">
      <c r="B349" s="37"/>
      <c r="E349" s="37"/>
      <c r="L349" s="39"/>
    </row>
    <row r="350">
      <c r="B350" s="37"/>
      <c r="E350" s="37"/>
      <c r="L350" s="39"/>
    </row>
    <row r="351">
      <c r="B351" s="37"/>
      <c r="E351" s="37"/>
      <c r="L351" s="39"/>
    </row>
    <row r="352">
      <c r="B352" s="37"/>
      <c r="E352" s="37"/>
      <c r="L352" s="39"/>
    </row>
    <row r="353">
      <c r="B353" s="37"/>
      <c r="E353" s="37"/>
      <c r="L353" s="39"/>
    </row>
    <row r="354">
      <c r="B354" s="37"/>
      <c r="E354" s="37"/>
      <c r="L354" s="39"/>
    </row>
    <row r="355">
      <c r="B355" s="37"/>
      <c r="E355" s="37"/>
      <c r="L355" s="39"/>
    </row>
    <row r="356">
      <c r="B356" s="37"/>
      <c r="E356" s="37"/>
      <c r="L356" s="39"/>
    </row>
    <row r="357">
      <c r="B357" s="37"/>
      <c r="E357" s="37"/>
      <c r="L357" s="39"/>
    </row>
    <row r="358">
      <c r="B358" s="37"/>
      <c r="E358" s="37"/>
      <c r="L358" s="39"/>
    </row>
    <row r="359">
      <c r="B359" s="37"/>
      <c r="E359" s="37"/>
      <c r="L359" s="39"/>
    </row>
    <row r="360">
      <c r="B360" s="37"/>
      <c r="E360" s="37"/>
      <c r="L360" s="39"/>
    </row>
    <row r="361">
      <c r="B361" s="37"/>
      <c r="E361" s="37"/>
      <c r="L361" s="39"/>
    </row>
    <row r="362">
      <c r="B362" s="37"/>
      <c r="E362" s="37"/>
      <c r="L362" s="39"/>
    </row>
    <row r="363">
      <c r="B363" s="37"/>
      <c r="E363" s="37"/>
      <c r="L363" s="39"/>
    </row>
    <row r="364">
      <c r="B364" s="37"/>
      <c r="E364" s="37"/>
      <c r="L364" s="39"/>
    </row>
    <row r="365">
      <c r="B365" s="37"/>
      <c r="E365" s="37"/>
      <c r="L365" s="39"/>
    </row>
    <row r="366">
      <c r="B366" s="37"/>
      <c r="E366" s="37"/>
      <c r="L366" s="39"/>
    </row>
    <row r="367">
      <c r="B367" s="37"/>
      <c r="E367" s="37"/>
      <c r="L367" s="39"/>
    </row>
    <row r="368">
      <c r="B368" s="37"/>
      <c r="E368" s="37"/>
      <c r="L368" s="39"/>
    </row>
    <row r="369">
      <c r="B369" s="37"/>
      <c r="E369" s="37"/>
      <c r="L369" s="39"/>
    </row>
    <row r="370">
      <c r="B370" s="37"/>
      <c r="E370" s="37"/>
      <c r="L370" s="39"/>
    </row>
    <row r="371">
      <c r="B371" s="37"/>
      <c r="E371" s="37"/>
      <c r="L371" s="39"/>
    </row>
    <row r="372">
      <c r="B372" s="37"/>
      <c r="E372" s="37"/>
      <c r="L372" s="39"/>
    </row>
    <row r="373">
      <c r="B373" s="37"/>
      <c r="E373" s="37"/>
      <c r="L373" s="39"/>
    </row>
    <row r="374">
      <c r="B374" s="37"/>
      <c r="E374" s="37"/>
      <c r="L374" s="39"/>
    </row>
    <row r="375">
      <c r="B375" s="37"/>
      <c r="E375" s="37"/>
      <c r="L375" s="39"/>
    </row>
    <row r="376">
      <c r="B376" s="37"/>
      <c r="E376" s="37"/>
      <c r="L376" s="39"/>
    </row>
    <row r="377">
      <c r="B377" s="37"/>
      <c r="E377" s="37"/>
      <c r="L377" s="39"/>
    </row>
    <row r="378">
      <c r="B378" s="37"/>
      <c r="E378" s="37"/>
      <c r="L378" s="39"/>
    </row>
    <row r="379">
      <c r="B379" s="37"/>
      <c r="E379" s="37"/>
      <c r="L379" s="39"/>
    </row>
    <row r="380">
      <c r="B380" s="37"/>
      <c r="E380" s="37"/>
      <c r="L380" s="39"/>
    </row>
    <row r="381">
      <c r="B381" s="37"/>
      <c r="E381" s="37"/>
      <c r="L381" s="39"/>
    </row>
    <row r="382">
      <c r="B382" s="37"/>
      <c r="E382" s="37"/>
      <c r="L382" s="39"/>
    </row>
    <row r="383">
      <c r="B383" s="37"/>
      <c r="E383" s="37"/>
      <c r="L383" s="39"/>
    </row>
    <row r="384">
      <c r="B384" s="37"/>
      <c r="E384" s="37"/>
      <c r="L384" s="39"/>
    </row>
    <row r="385">
      <c r="B385" s="37"/>
      <c r="E385" s="37"/>
      <c r="L385" s="39"/>
    </row>
    <row r="386">
      <c r="B386" s="37"/>
      <c r="E386" s="37"/>
      <c r="L386" s="39"/>
    </row>
    <row r="387">
      <c r="B387" s="37"/>
      <c r="E387" s="37"/>
      <c r="L387" s="39"/>
    </row>
    <row r="388">
      <c r="B388" s="37"/>
      <c r="E388" s="37"/>
      <c r="L388" s="39"/>
    </row>
    <row r="389">
      <c r="B389" s="37"/>
      <c r="E389" s="37"/>
      <c r="L389" s="39"/>
    </row>
    <row r="390">
      <c r="B390" s="37"/>
      <c r="E390" s="37"/>
      <c r="L390" s="39"/>
    </row>
    <row r="391">
      <c r="B391" s="37"/>
      <c r="E391" s="37"/>
      <c r="L391" s="39"/>
    </row>
    <row r="392">
      <c r="B392" s="37"/>
      <c r="E392" s="37"/>
      <c r="L392" s="39"/>
    </row>
    <row r="393">
      <c r="B393" s="37"/>
      <c r="E393" s="37"/>
      <c r="L393" s="39"/>
    </row>
    <row r="394">
      <c r="B394" s="37"/>
      <c r="E394" s="37"/>
      <c r="L394" s="39"/>
    </row>
    <row r="395">
      <c r="B395" s="37"/>
      <c r="E395" s="37"/>
      <c r="L395" s="39"/>
    </row>
    <row r="396">
      <c r="B396" s="37"/>
      <c r="E396" s="37"/>
      <c r="L396" s="39"/>
    </row>
    <row r="397">
      <c r="B397" s="37"/>
      <c r="E397" s="37"/>
      <c r="L397" s="39"/>
    </row>
    <row r="398">
      <c r="B398" s="37"/>
      <c r="E398" s="37"/>
      <c r="L398" s="39"/>
    </row>
    <row r="399">
      <c r="B399" s="37"/>
      <c r="E399" s="37"/>
      <c r="L399" s="39"/>
    </row>
    <row r="400">
      <c r="B400" s="37"/>
      <c r="E400" s="37"/>
      <c r="L400" s="39"/>
    </row>
    <row r="401">
      <c r="B401" s="37"/>
      <c r="E401" s="37"/>
      <c r="L401" s="39"/>
    </row>
    <row r="402">
      <c r="B402" s="37"/>
      <c r="E402" s="37"/>
      <c r="L402" s="39"/>
    </row>
    <row r="403">
      <c r="B403" s="37"/>
      <c r="E403" s="37"/>
      <c r="L403" s="39"/>
    </row>
    <row r="404">
      <c r="B404" s="37"/>
      <c r="E404" s="37"/>
      <c r="L404" s="39"/>
    </row>
    <row r="405">
      <c r="B405" s="37"/>
      <c r="E405" s="37"/>
      <c r="L405" s="39"/>
    </row>
    <row r="406">
      <c r="B406" s="37"/>
      <c r="E406" s="37"/>
      <c r="L406" s="39"/>
    </row>
    <row r="407">
      <c r="B407" s="37"/>
      <c r="E407" s="37"/>
      <c r="L407" s="39"/>
    </row>
    <row r="408">
      <c r="B408" s="37"/>
      <c r="E408" s="37"/>
      <c r="L408" s="39"/>
    </row>
    <row r="409">
      <c r="B409" s="37"/>
      <c r="E409" s="37"/>
      <c r="L409" s="39"/>
    </row>
    <row r="410">
      <c r="B410" s="37"/>
      <c r="E410" s="37"/>
      <c r="L410" s="39"/>
    </row>
    <row r="411">
      <c r="B411" s="37"/>
      <c r="E411" s="37"/>
      <c r="L411" s="39"/>
    </row>
    <row r="412">
      <c r="B412" s="37"/>
      <c r="E412" s="37"/>
      <c r="L412" s="39"/>
    </row>
    <row r="413">
      <c r="B413" s="37"/>
      <c r="E413" s="37"/>
      <c r="L413" s="39"/>
    </row>
    <row r="414">
      <c r="B414" s="37"/>
      <c r="E414" s="37"/>
      <c r="L414" s="39"/>
    </row>
    <row r="415">
      <c r="B415" s="37"/>
      <c r="E415" s="37"/>
      <c r="L415" s="39"/>
    </row>
    <row r="416">
      <c r="B416" s="37"/>
      <c r="E416" s="37"/>
      <c r="L416" s="39"/>
    </row>
    <row r="417">
      <c r="B417" s="37"/>
      <c r="E417" s="37"/>
      <c r="L417" s="39"/>
    </row>
    <row r="418">
      <c r="B418" s="37"/>
      <c r="E418" s="37"/>
      <c r="L418" s="39"/>
    </row>
    <row r="419">
      <c r="B419" s="37"/>
      <c r="E419" s="37"/>
      <c r="L419" s="39"/>
    </row>
    <row r="420">
      <c r="B420" s="37"/>
      <c r="E420" s="37"/>
      <c r="L420" s="39"/>
    </row>
    <row r="421">
      <c r="B421" s="37"/>
      <c r="E421" s="37"/>
      <c r="L421" s="39"/>
    </row>
    <row r="422">
      <c r="B422" s="37"/>
      <c r="E422" s="37"/>
      <c r="L422" s="39"/>
    </row>
    <row r="423">
      <c r="B423" s="37"/>
      <c r="E423" s="37"/>
      <c r="L423" s="39"/>
    </row>
    <row r="424">
      <c r="B424" s="37"/>
      <c r="E424" s="37"/>
      <c r="L424" s="39"/>
    </row>
    <row r="425">
      <c r="B425" s="37"/>
      <c r="E425" s="37"/>
      <c r="L425" s="39"/>
    </row>
    <row r="426">
      <c r="B426" s="37"/>
      <c r="E426" s="37"/>
      <c r="L426" s="39"/>
    </row>
    <row r="427">
      <c r="B427" s="37"/>
      <c r="E427" s="37"/>
      <c r="L427" s="39"/>
    </row>
    <row r="428">
      <c r="B428" s="37"/>
      <c r="E428" s="37"/>
      <c r="L428" s="39"/>
    </row>
    <row r="429">
      <c r="B429" s="37"/>
      <c r="E429" s="37"/>
      <c r="L429" s="39"/>
    </row>
    <row r="430">
      <c r="B430" s="37"/>
      <c r="E430" s="37"/>
      <c r="L430" s="39"/>
    </row>
    <row r="431">
      <c r="B431" s="37"/>
      <c r="E431" s="37"/>
      <c r="L431" s="39"/>
    </row>
    <row r="432">
      <c r="B432" s="37"/>
      <c r="E432" s="37"/>
      <c r="L432" s="39"/>
    </row>
    <row r="433">
      <c r="B433" s="37"/>
      <c r="E433" s="37"/>
      <c r="L433" s="39"/>
    </row>
    <row r="434">
      <c r="B434" s="37"/>
      <c r="E434" s="37"/>
      <c r="L434" s="39"/>
    </row>
  </sheetData>
  <hyperlinks>
    <hyperlink r:id="rId1" ref="M2"/>
    <hyperlink r:id="rId2" ref="M3"/>
    <hyperlink r:id="rId3" ref="L5"/>
    <hyperlink r:id="rId4" ref="L8"/>
    <hyperlink r:id="rId5" ref="L14"/>
    <hyperlink r:id="rId6" ref="M18"/>
    <hyperlink r:id="rId7" ref="M19"/>
    <hyperlink r:id="rId8" ref="I26"/>
    <hyperlink r:id="rId9" ref="H46"/>
    <hyperlink r:id="rId10" ref="I48"/>
    <hyperlink r:id="rId11" ref="I57"/>
    <hyperlink r:id="rId12" ref="I58"/>
    <hyperlink r:id="rId13" ref="I62"/>
    <hyperlink r:id="rId14" ref="I69"/>
    <hyperlink r:id="rId15" ref="N69"/>
    <hyperlink r:id="rId16" ref="I76"/>
    <hyperlink r:id="rId17" ref="I79"/>
    <hyperlink r:id="rId18" ref="I90"/>
    <hyperlink r:id="rId19" ref="I92"/>
    <hyperlink r:id="rId20" ref="I100"/>
    <hyperlink r:id="rId21" ref="I109"/>
    <hyperlink r:id="rId22" ref="I116"/>
    <hyperlink r:id="rId23" ref="I117"/>
    <hyperlink r:id="rId24" ref="I118"/>
    <hyperlink r:id="rId25" ref="I119"/>
    <hyperlink r:id="rId26" ref="O119"/>
    <hyperlink r:id="rId27" ref="I120"/>
    <hyperlink r:id="rId28" ref="I121"/>
    <hyperlink r:id="rId29" ref="I122"/>
    <hyperlink r:id="rId30" ref="I123"/>
    <hyperlink r:id="rId31" ref="I124"/>
    <hyperlink r:id="rId32" ref="I125"/>
    <hyperlink r:id="rId33" ref="P125"/>
    <hyperlink r:id="rId34" ref="I126"/>
    <hyperlink r:id="rId35" ref="I127"/>
    <hyperlink r:id="rId36" ref="I128"/>
    <hyperlink r:id="rId37" ref="I129"/>
    <hyperlink r:id="rId38" ref="I130"/>
    <hyperlink r:id="rId39" ref="I131"/>
    <hyperlink r:id="rId40" ref="I132"/>
    <hyperlink r:id="rId41" ref="I133"/>
    <hyperlink r:id="rId42" ref="I134"/>
    <hyperlink r:id="rId43" ref="I135"/>
    <hyperlink r:id="rId44" ref="I136"/>
    <hyperlink r:id="rId45" ref="I137"/>
    <hyperlink r:id="rId46" ref="I138"/>
  </hyperlinks>
  <drawing r:id="rId4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16.0"/>
  </cols>
  <sheetData>
    <row r="1">
      <c r="A1" s="136" t="s">
        <v>3935</v>
      </c>
      <c r="B1" s="139" t="s">
        <v>4365</v>
      </c>
      <c r="C1" s="136" t="s">
        <v>5</v>
      </c>
      <c r="D1" s="136" t="s">
        <v>6</v>
      </c>
      <c r="E1" s="138" t="s">
        <v>3936</v>
      </c>
      <c r="F1" s="139" t="s">
        <v>3</v>
      </c>
      <c r="G1" s="136" t="s">
        <v>3937</v>
      </c>
      <c r="H1" s="136" t="s">
        <v>3938</v>
      </c>
      <c r="I1" s="136" t="s">
        <v>3939</v>
      </c>
      <c r="J1" s="136" t="s">
        <v>3940</v>
      </c>
      <c r="K1" s="142" t="s">
        <v>1</v>
      </c>
      <c r="L1" s="143" t="s">
        <v>4366</v>
      </c>
      <c r="M1" s="142" t="s">
        <v>4</v>
      </c>
      <c r="N1" s="144" t="s">
        <v>4367</v>
      </c>
      <c r="O1" s="142" t="s">
        <v>4368</v>
      </c>
      <c r="P1" s="142" t="s">
        <v>4369</v>
      </c>
      <c r="Q1" s="142" t="s">
        <v>4370</v>
      </c>
      <c r="R1" s="142" t="s">
        <v>4074</v>
      </c>
    </row>
    <row r="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" t="s">
        <v>3</v>
      </c>
      <c r="U2" s="44" t="s">
        <v>6416</v>
      </c>
      <c r="V2" s="298" t="s">
        <v>6417</v>
      </c>
      <c r="W2" s="44"/>
    </row>
    <row r="3">
      <c r="A3" s="44"/>
      <c r="B3" s="44"/>
      <c r="C3" s="44" t="s">
        <v>2409</v>
      </c>
      <c r="D3" s="44" t="s">
        <v>371</v>
      </c>
      <c r="E3" s="298" t="s">
        <v>401</v>
      </c>
      <c r="F3" s="44"/>
      <c r="G3" s="44"/>
      <c r="H3" s="44"/>
      <c r="I3" s="44"/>
      <c r="J3" s="44"/>
      <c r="K3" s="44" t="s">
        <v>2410</v>
      </c>
      <c r="L3" s="44" t="s">
        <v>2276</v>
      </c>
      <c r="M3" s="44"/>
      <c r="N3" s="44" t="s">
        <v>2411</v>
      </c>
      <c r="O3" s="44" t="s">
        <v>2412</v>
      </c>
      <c r="P3" s="44" t="s">
        <v>2413</v>
      </c>
      <c r="Q3" s="298" t="s">
        <v>2414</v>
      </c>
      <c r="R3" s="44"/>
      <c r="S3" s="44"/>
      <c r="T3" s="19">
        <v>2559.0</v>
      </c>
      <c r="U3" s="44" t="s">
        <v>4940</v>
      </c>
      <c r="V3" s="298" t="s">
        <v>6418</v>
      </c>
      <c r="W3" s="44"/>
    </row>
    <row r="4">
      <c r="A4" s="44"/>
      <c r="B4" s="44"/>
      <c r="C4" s="44" t="s">
        <v>2415</v>
      </c>
      <c r="D4" s="44" t="s">
        <v>358</v>
      </c>
      <c r="E4" s="298" t="s">
        <v>227</v>
      </c>
      <c r="F4" s="44"/>
      <c r="G4" s="44"/>
      <c r="H4" s="44"/>
      <c r="I4" s="44"/>
      <c r="J4" s="44"/>
      <c r="K4" s="44" t="s">
        <v>2416</v>
      </c>
      <c r="L4" s="44" t="s">
        <v>2276</v>
      </c>
      <c r="M4" s="44"/>
      <c r="N4" s="44" t="s">
        <v>2417</v>
      </c>
      <c r="O4" s="44" t="s">
        <v>2418</v>
      </c>
      <c r="P4" s="44" t="s">
        <v>2419</v>
      </c>
      <c r="Q4" s="298" t="s">
        <v>2420</v>
      </c>
      <c r="R4" s="44"/>
      <c r="S4" s="44"/>
      <c r="T4" s="19">
        <v>2546.0</v>
      </c>
      <c r="U4" s="44" t="s">
        <v>4940</v>
      </c>
      <c r="V4" s="486"/>
      <c r="W4" s="44"/>
    </row>
    <row r="5">
      <c r="A5" s="44"/>
      <c r="B5" s="44"/>
      <c r="C5" s="44" t="s">
        <v>2421</v>
      </c>
      <c r="D5" s="44" t="s">
        <v>78</v>
      </c>
      <c r="E5" s="298" t="s">
        <v>124</v>
      </c>
      <c r="F5" s="44"/>
      <c r="G5" s="44"/>
      <c r="H5" s="44"/>
      <c r="I5" s="44"/>
      <c r="J5" s="44"/>
      <c r="K5" s="44" t="s">
        <v>2422</v>
      </c>
      <c r="L5" s="44" t="s">
        <v>2276</v>
      </c>
      <c r="M5" s="44"/>
      <c r="N5" s="44" t="s">
        <v>2423</v>
      </c>
      <c r="O5" s="44" t="s">
        <v>2424</v>
      </c>
      <c r="P5" s="44" t="s">
        <v>2425</v>
      </c>
      <c r="Q5" s="298" t="s">
        <v>2426</v>
      </c>
      <c r="R5" s="44"/>
      <c r="S5" s="44"/>
      <c r="T5" s="19">
        <v>2541.0</v>
      </c>
      <c r="U5" s="44" t="s">
        <v>4457</v>
      </c>
      <c r="V5" s="486"/>
      <c r="W5" s="44"/>
    </row>
    <row r="6">
      <c r="A6" s="297"/>
      <c r="B6" s="297"/>
      <c r="C6" s="297" t="s">
        <v>2427</v>
      </c>
      <c r="D6" s="297" t="s">
        <v>78</v>
      </c>
      <c r="E6" s="297" t="s">
        <v>144</v>
      </c>
      <c r="F6" s="297"/>
      <c r="G6" s="297"/>
      <c r="H6" s="297"/>
      <c r="I6" s="297"/>
      <c r="J6" s="297"/>
      <c r="K6" s="297" t="s">
        <v>2428</v>
      </c>
      <c r="L6" s="297" t="s">
        <v>2276</v>
      </c>
      <c r="M6" s="297"/>
      <c r="N6" s="297" t="s">
        <v>2429</v>
      </c>
      <c r="O6" s="297" t="s">
        <v>2430</v>
      </c>
      <c r="P6" s="297" t="s">
        <v>2431</v>
      </c>
      <c r="Q6" s="308" t="s">
        <v>2432</v>
      </c>
      <c r="R6" s="297"/>
      <c r="S6" s="297"/>
      <c r="T6" s="487" t="s">
        <v>4940</v>
      </c>
      <c r="U6" s="297" t="s">
        <v>4940</v>
      </c>
      <c r="V6" s="297" t="s">
        <v>4940</v>
      </c>
      <c r="W6" s="297" t="s">
        <v>6419</v>
      </c>
      <c r="X6" s="488"/>
      <c r="Y6" s="488"/>
    </row>
    <row r="7">
      <c r="A7" s="44"/>
      <c r="B7" s="44"/>
      <c r="C7" s="44" t="s">
        <v>2433</v>
      </c>
      <c r="D7" s="44" t="s">
        <v>30</v>
      </c>
      <c r="E7" s="298" t="s">
        <v>401</v>
      </c>
      <c r="F7" s="44"/>
      <c r="G7" s="44"/>
      <c r="H7" s="44"/>
      <c r="I7" s="44"/>
      <c r="J7" s="44"/>
      <c r="K7" s="44" t="s">
        <v>2434</v>
      </c>
      <c r="L7" s="44" t="s">
        <v>2276</v>
      </c>
      <c r="M7" s="44"/>
      <c r="N7" s="44" t="s">
        <v>2435</v>
      </c>
      <c r="O7" s="44"/>
      <c r="P7" s="44" t="s">
        <v>2436</v>
      </c>
      <c r="Q7" s="298" t="s">
        <v>2437</v>
      </c>
      <c r="R7" s="44"/>
      <c r="S7" s="44"/>
      <c r="T7" s="19">
        <v>2528.0</v>
      </c>
      <c r="U7" s="44" t="s">
        <v>4940</v>
      </c>
      <c r="V7" s="486"/>
      <c r="W7" s="44"/>
    </row>
    <row r="8">
      <c r="A8" s="297"/>
      <c r="B8" s="297"/>
      <c r="C8" s="297" t="s">
        <v>2438</v>
      </c>
      <c r="D8" s="297" t="s">
        <v>30</v>
      </c>
      <c r="E8" s="297" t="s">
        <v>71</v>
      </c>
      <c r="F8" s="297"/>
      <c r="G8" s="297"/>
      <c r="H8" s="297"/>
      <c r="I8" s="297"/>
      <c r="J8" s="297"/>
      <c r="K8" s="297" t="s">
        <v>2439</v>
      </c>
      <c r="L8" s="297" t="s">
        <v>2276</v>
      </c>
      <c r="M8" s="297"/>
      <c r="N8" s="297" t="s">
        <v>2440</v>
      </c>
      <c r="O8" s="297" t="s">
        <v>2441</v>
      </c>
      <c r="P8" s="297" t="s">
        <v>2442</v>
      </c>
      <c r="Q8" s="308" t="s">
        <v>2443</v>
      </c>
      <c r="R8" s="297"/>
      <c r="S8" s="297"/>
      <c r="T8" s="297"/>
      <c r="U8" s="297"/>
      <c r="V8" s="297"/>
      <c r="W8" s="297" t="s">
        <v>6420</v>
      </c>
      <c r="X8" s="488"/>
      <c r="Y8" s="488"/>
    </row>
    <row r="9">
      <c r="A9" s="44"/>
      <c r="B9" s="44"/>
      <c r="C9" s="44" t="s">
        <v>2444</v>
      </c>
      <c r="D9" s="44" t="s">
        <v>163</v>
      </c>
      <c r="E9" s="44" t="s">
        <v>144</v>
      </c>
      <c r="F9" s="44"/>
      <c r="G9" s="44"/>
      <c r="H9" s="44"/>
      <c r="I9" s="44"/>
      <c r="J9" s="44"/>
      <c r="K9" s="44" t="s">
        <v>2445</v>
      </c>
      <c r="L9" s="44" t="s">
        <v>2276</v>
      </c>
      <c r="M9" s="44"/>
      <c r="N9" s="44" t="s">
        <v>2446</v>
      </c>
      <c r="O9" s="44" t="s">
        <v>2447</v>
      </c>
      <c r="P9" s="44" t="s">
        <v>2448</v>
      </c>
      <c r="Q9" s="298" t="s">
        <v>2449</v>
      </c>
      <c r="R9" s="44"/>
      <c r="S9" s="44"/>
      <c r="T9" s="19">
        <v>2544.0</v>
      </c>
      <c r="U9" s="297"/>
      <c r="V9" s="486"/>
      <c r="W9" s="44"/>
    </row>
    <row r="10">
      <c r="A10" s="44"/>
      <c r="B10" s="44"/>
      <c r="C10" s="44" t="s">
        <v>2450</v>
      </c>
      <c r="D10" s="44" t="s">
        <v>107</v>
      </c>
      <c r="E10" s="298" t="s">
        <v>707</v>
      </c>
      <c r="F10" s="44"/>
      <c r="G10" s="44"/>
      <c r="H10" s="44"/>
      <c r="I10" s="44"/>
      <c r="J10" s="44"/>
      <c r="K10" s="44" t="s">
        <v>2451</v>
      </c>
      <c r="L10" s="44" t="s">
        <v>2276</v>
      </c>
      <c r="M10" s="44"/>
      <c r="N10" s="44" t="s">
        <v>2452</v>
      </c>
      <c r="O10" s="44"/>
      <c r="P10" s="44" t="s">
        <v>2453</v>
      </c>
      <c r="Q10" s="298" t="s">
        <v>2454</v>
      </c>
      <c r="R10" s="44"/>
      <c r="S10" s="44"/>
      <c r="T10" s="19">
        <v>2561.0</v>
      </c>
      <c r="U10" s="297"/>
      <c r="V10" s="486"/>
      <c r="W10" s="44"/>
    </row>
    <row r="11">
      <c r="A11" s="297"/>
      <c r="B11" s="297"/>
      <c r="C11" s="297" t="s">
        <v>2455</v>
      </c>
      <c r="D11" s="297" t="s">
        <v>30</v>
      </c>
      <c r="E11" s="308" t="s">
        <v>65</v>
      </c>
      <c r="F11" s="297"/>
      <c r="G11" s="297"/>
      <c r="H11" s="297"/>
      <c r="I11" s="297"/>
      <c r="J11" s="297"/>
      <c r="K11" s="297" t="s">
        <v>2456</v>
      </c>
      <c r="L11" s="297" t="s">
        <v>2276</v>
      </c>
      <c r="M11" s="297"/>
      <c r="N11" s="297" t="s">
        <v>2457</v>
      </c>
      <c r="O11" s="297" t="s">
        <v>2458</v>
      </c>
      <c r="P11" s="297"/>
      <c r="Q11" s="297"/>
      <c r="R11" s="297"/>
      <c r="S11" s="297"/>
      <c r="T11" s="489">
        <v>2529.0</v>
      </c>
      <c r="U11" s="297"/>
      <c r="V11" s="297"/>
      <c r="W11" s="297" t="s">
        <v>6419</v>
      </c>
      <c r="X11" s="488"/>
      <c r="Y11" s="488"/>
    </row>
    <row r="12">
      <c r="A12" s="44"/>
      <c r="B12" s="44"/>
      <c r="C12" s="44" t="s">
        <v>2459</v>
      </c>
      <c r="D12" s="44" t="s">
        <v>30</v>
      </c>
      <c r="E12" s="298" t="s">
        <v>1400</v>
      </c>
      <c r="F12" s="44"/>
      <c r="G12" s="44"/>
      <c r="H12" s="44"/>
      <c r="I12" s="44"/>
      <c r="J12" s="44"/>
      <c r="K12" s="44" t="s">
        <v>2460</v>
      </c>
      <c r="L12" s="44" t="s">
        <v>2276</v>
      </c>
      <c r="M12" s="44"/>
      <c r="N12" s="44" t="s">
        <v>2461</v>
      </c>
      <c r="O12" s="44" t="s">
        <v>2462</v>
      </c>
      <c r="P12" s="298" t="s">
        <v>2463</v>
      </c>
      <c r="Q12" s="44"/>
      <c r="R12" s="44"/>
      <c r="S12" s="44"/>
      <c r="T12" s="19">
        <v>2554.0</v>
      </c>
      <c r="U12" s="44" t="s">
        <v>4457</v>
      </c>
      <c r="V12" s="486"/>
      <c r="W12" s="44"/>
    </row>
    <row r="13">
      <c r="A13" s="44"/>
      <c r="B13" s="44"/>
      <c r="C13" s="44" t="s">
        <v>2464</v>
      </c>
      <c r="D13" s="44" t="s">
        <v>107</v>
      </c>
      <c r="E13" s="44" t="s">
        <v>144</v>
      </c>
      <c r="F13" s="44"/>
      <c r="G13" s="44"/>
      <c r="H13" s="44"/>
      <c r="I13" s="44"/>
      <c r="J13" s="44"/>
      <c r="K13" s="44" t="s">
        <v>2465</v>
      </c>
      <c r="L13" s="44" t="s">
        <v>2276</v>
      </c>
      <c r="M13" s="44"/>
      <c r="N13" s="44" t="s">
        <v>2466</v>
      </c>
      <c r="O13" s="44" t="s">
        <v>2467</v>
      </c>
      <c r="P13" s="44" t="s">
        <v>2468</v>
      </c>
      <c r="Q13" s="298" t="s">
        <v>2469</v>
      </c>
      <c r="R13" s="44"/>
      <c r="S13" s="44"/>
      <c r="T13" s="19">
        <v>2529.0</v>
      </c>
      <c r="U13" s="297"/>
      <c r="V13" s="486"/>
      <c r="W13" s="44"/>
    </row>
    <row r="14">
      <c r="A14" s="44"/>
      <c r="B14" s="44"/>
      <c r="C14" s="44" t="s">
        <v>2470</v>
      </c>
      <c r="D14" s="44" t="s">
        <v>30</v>
      </c>
      <c r="E14" s="44" t="s">
        <v>50</v>
      </c>
      <c r="F14" s="44" t="s">
        <v>51</v>
      </c>
      <c r="G14" s="44"/>
      <c r="H14" s="44"/>
      <c r="I14" s="44"/>
      <c r="J14" s="44"/>
      <c r="K14" s="44" t="s">
        <v>2471</v>
      </c>
      <c r="L14" s="44" t="s">
        <v>2276</v>
      </c>
      <c r="M14" s="44"/>
      <c r="N14" s="44" t="s">
        <v>2472</v>
      </c>
      <c r="O14" s="44" t="s">
        <v>2473</v>
      </c>
      <c r="P14" s="44"/>
      <c r="Q14" s="298" t="s">
        <v>2474</v>
      </c>
      <c r="R14" s="44"/>
      <c r="S14" s="44"/>
      <c r="T14" s="19">
        <v>2516.0</v>
      </c>
      <c r="U14" s="297"/>
      <c r="V14" s="486"/>
      <c r="W14" s="44"/>
    </row>
    <row r="15">
      <c r="A15" s="44"/>
      <c r="B15" s="44"/>
      <c r="C15" s="44" t="s">
        <v>2475</v>
      </c>
      <c r="D15" s="44" t="s">
        <v>30</v>
      </c>
      <c r="E15" s="44" t="s">
        <v>2476</v>
      </c>
      <c r="F15" s="44" t="s">
        <v>2300</v>
      </c>
      <c r="G15" s="44" t="s">
        <v>6421</v>
      </c>
      <c r="H15" s="44"/>
      <c r="I15" s="44"/>
      <c r="J15" s="44"/>
      <c r="K15" s="44" t="s">
        <v>2478</v>
      </c>
      <c r="L15" s="44" t="s">
        <v>2276</v>
      </c>
      <c r="M15" s="44"/>
      <c r="N15" s="44" t="s">
        <v>2479</v>
      </c>
      <c r="O15" s="44"/>
      <c r="P15" s="44" t="s">
        <v>2480</v>
      </c>
      <c r="Q15" s="298" t="s">
        <v>2481</v>
      </c>
      <c r="R15" s="44"/>
      <c r="S15" s="44"/>
      <c r="T15" s="19">
        <v>2546.0</v>
      </c>
      <c r="U15" s="44" t="s">
        <v>4404</v>
      </c>
      <c r="V15" s="486"/>
      <c r="W15" s="44"/>
    </row>
    <row r="16">
      <c r="A16" s="44"/>
      <c r="B16" s="44"/>
      <c r="C16" s="44" t="s">
        <v>2482</v>
      </c>
      <c r="D16" s="44" t="s">
        <v>30</v>
      </c>
      <c r="E16" s="44" t="s">
        <v>1863</v>
      </c>
      <c r="F16" s="44" t="s">
        <v>51</v>
      </c>
      <c r="G16" s="44"/>
      <c r="H16" s="44"/>
      <c r="I16" s="19">
        <v>2013.0</v>
      </c>
      <c r="J16" s="44" t="s">
        <v>2483</v>
      </c>
      <c r="K16" s="44" t="s">
        <v>2484</v>
      </c>
      <c r="L16" s="44" t="s">
        <v>2276</v>
      </c>
      <c r="M16" s="44"/>
      <c r="N16" s="44" t="s">
        <v>2485</v>
      </c>
      <c r="O16" s="44" t="s">
        <v>2486</v>
      </c>
      <c r="P16" s="298" t="s">
        <v>2487</v>
      </c>
      <c r="Q16" s="44"/>
      <c r="R16" s="44"/>
      <c r="S16" s="44"/>
      <c r="T16" s="19">
        <v>2556.0</v>
      </c>
      <c r="U16" s="297"/>
      <c r="V16" s="486"/>
      <c r="W16" s="44"/>
    </row>
    <row r="17">
      <c r="A17" s="44"/>
      <c r="B17" s="44"/>
      <c r="C17" s="44" t="s">
        <v>2488</v>
      </c>
      <c r="D17" s="44" t="s">
        <v>177</v>
      </c>
      <c r="E17" s="298" t="s">
        <v>227</v>
      </c>
      <c r="F17" s="44"/>
      <c r="G17" s="44"/>
      <c r="H17" s="44"/>
      <c r="I17" s="44"/>
      <c r="J17" s="44"/>
      <c r="K17" s="44" t="s">
        <v>2489</v>
      </c>
      <c r="L17" s="44" t="s">
        <v>2276</v>
      </c>
      <c r="M17" s="44"/>
      <c r="N17" s="44" t="s">
        <v>2490</v>
      </c>
      <c r="O17" s="44"/>
      <c r="P17" s="44" t="s">
        <v>2491</v>
      </c>
      <c r="Q17" s="298" t="s">
        <v>2492</v>
      </c>
      <c r="R17" s="44"/>
      <c r="S17" s="44"/>
      <c r="T17" s="19">
        <v>2496.0</v>
      </c>
      <c r="U17" s="44"/>
      <c r="V17" s="486"/>
      <c r="W17" s="44"/>
    </row>
    <row r="18">
      <c r="A18" s="44"/>
      <c r="B18" s="44"/>
      <c r="C18" s="44" t="s">
        <v>2493</v>
      </c>
      <c r="D18" s="44" t="s">
        <v>30</v>
      </c>
      <c r="E18" s="298" t="s">
        <v>720</v>
      </c>
      <c r="F18" s="44"/>
      <c r="G18" s="44"/>
      <c r="H18" s="44"/>
      <c r="I18" s="44"/>
      <c r="J18" s="44"/>
      <c r="K18" s="44" t="s">
        <v>2494</v>
      </c>
      <c r="L18" s="44" t="s">
        <v>2276</v>
      </c>
      <c r="M18" s="44"/>
      <c r="N18" s="44" t="s">
        <v>2495</v>
      </c>
      <c r="O18" s="44" t="s">
        <v>2496</v>
      </c>
      <c r="P18" s="44" t="s">
        <v>2497</v>
      </c>
      <c r="Q18" s="298" t="s">
        <v>2498</v>
      </c>
      <c r="R18" s="44"/>
      <c r="S18" s="44"/>
      <c r="T18" s="490" t="s">
        <v>6422</v>
      </c>
      <c r="U18" s="44"/>
      <c r="V18" s="44"/>
      <c r="W18" s="44"/>
    </row>
    <row r="19">
      <c r="A19" s="44"/>
      <c r="B19" s="44"/>
      <c r="C19" s="44" t="s">
        <v>2499</v>
      </c>
      <c r="D19" s="44" t="s">
        <v>78</v>
      </c>
      <c r="E19" s="298" t="s">
        <v>401</v>
      </c>
      <c r="F19" s="44"/>
      <c r="G19" s="44"/>
      <c r="H19" s="44"/>
      <c r="I19" s="44"/>
      <c r="J19" s="44"/>
      <c r="K19" s="44" t="s">
        <v>2500</v>
      </c>
      <c r="L19" s="44" t="s">
        <v>2276</v>
      </c>
      <c r="M19" s="44"/>
      <c r="N19" s="44" t="s">
        <v>2501</v>
      </c>
      <c r="O19" s="44"/>
      <c r="P19" s="44"/>
      <c r="Q19" s="298" t="s">
        <v>2502</v>
      </c>
      <c r="R19" s="44"/>
      <c r="S19" s="44"/>
      <c r="T19" s="44"/>
      <c r="U19" s="44"/>
      <c r="V19" s="44"/>
      <c r="W19" s="44"/>
    </row>
    <row r="20">
      <c r="A20" s="44"/>
      <c r="B20" s="44"/>
      <c r="C20" s="44" t="s">
        <v>2503</v>
      </c>
      <c r="D20" s="44" t="s">
        <v>30</v>
      </c>
      <c r="E20" s="298" t="s">
        <v>244</v>
      </c>
      <c r="F20" s="44"/>
      <c r="G20" s="44"/>
      <c r="H20" s="44"/>
      <c r="I20" s="44"/>
      <c r="J20" s="44"/>
      <c r="K20" s="44" t="s">
        <v>2504</v>
      </c>
      <c r="L20" s="44" t="s">
        <v>2276</v>
      </c>
      <c r="M20" s="44"/>
      <c r="N20" s="44" t="s">
        <v>2505</v>
      </c>
      <c r="O20" s="44" t="s">
        <v>2506</v>
      </c>
      <c r="P20" s="44"/>
      <c r="Q20" s="298" t="s">
        <v>2507</v>
      </c>
      <c r="R20" s="44"/>
      <c r="S20" s="44"/>
      <c r="T20" s="44"/>
      <c r="U20" s="44"/>
      <c r="V20" s="44"/>
      <c r="W20" s="44"/>
    </row>
    <row r="21">
      <c r="A21" s="44"/>
      <c r="B21" s="44"/>
      <c r="C21" s="44" t="s">
        <v>2508</v>
      </c>
      <c r="D21" s="44" t="s">
        <v>30</v>
      </c>
      <c r="E21" s="298" t="s">
        <v>16</v>
      </c>
      <c r="F21" s="44"/>
      <c r="G21" s="44"/>
      <c r="H21" s="44"/>
      <c r="I21" s="44"/>
      <c r="J21" s="44"/>
      <c r="K21" s="44" t="s">
        <v>2509</v>
      </c>
      <c r="L21" s="44" t="s">
        <v>2276</v>
      </c>
      <c r="M21" s="44"/>
      <c r="N21" s="44" t="s">
        <v>2510</v>
      </c>
      <c r="O21" s="44" t="s">
        <v>2511</v>
      </c>
      <c r="P21" s="44" t="s">
        <v>2512</v>
      </c>
      <c r="Q21" s="298" t="s">
        <v>2513</v>
      </c>
      <c r="R21" s="44"/>
      <c r="S21" s="44"/>
      <c r="T21" s="44"/>
      <c r="U21" s="44"/>
      <c r="V21" s="44"/>
      <c r="W21" s="44"/>
    </row>
    <row r="22">
      <c r="A22" s="44"/>
      <c r="B22" s="44"/>
      <c r="C22" s="44" t="s">
        <v>2514</v>
      </c>
      <c r="D22" s="44" t="s">
        <v>177</v>
      </c>
      <c r="E22" s="298" t="s">
        <v>2515</v>
      </c>
      <c r="F22" s="44"/>
      <c r="G22" s="44"/>
      <c r="H22" s="44"/>
      <c r="I22" s="44"/>
      <c r="J22" s="44"/>
      <c r="K22" s="44" t="s">
        <v>2516</v>
      </c>
      <c r="L22" s="44" t="s">
        <v>2276</v>
      </c>
      <c r="M22" s="44"/>
      <c r="N22" s="44" t="s">
        <v>2517</v>
      </c>
      <c r="O22" s="44" t="s">
        <v>2518</v>
      </c>
      <c r="P22" s="44" t="s">
        <v>2519</v>
      </c>
      <c r="Q22" s="298" t="s">
        <v>2520</v>
      </c>
      <c r="R22" s="44"/>
      <c r="S22" s="44"/>
      <c r="T22" s="44"/>
      <c r="U22" s="44"/>
      <c r="V22" s="44"/>
      <c r="W22" s="44"/>
    </row>
    <row r="23">
      <c r="A23" s="44"/>
      <c r="B23" s="44"/>
      <c r="C23" s="44" t="s">
        <v>2521</v>
      </c>
      <c r="D23" s="44" t="s">
        <v>30</v>
      </c>
      <c r="E23" s="298" t="s">
        <v>16</v>
      </c>
      <c r="F23" s="44"/>
      <c r="G23" s="44"/>
      <c r="H23" s="44"/>
      <c r="I23" s="44"/>
      <c r="J23" s="44"/>
      <c r="K23" s="44" t="s">
        <v>2522</v>
      </c>
      <c r="L23" s="44" t="s">
        <v>2276</v>
      </c>
      <c r="M23" s="44"/>
      <c r="N23" s="44" t="s">
        <v>2523</v>
      </c>
      <c r="O23" s="44" t="s">
        <v>2524</v>
      </c>
      <c r="P23" s="44" t="s">
        <v>2525</v>
      </c>
      <c r="Q23" s="298" t="s">
        <v>2526</v>
      </c>
      <c r="R23" s="44"/>
      <c r="S23" s="44"/>
      <c r="T23" s="19">
        <v>1986.0</v>
      </c>
      <c r="U23" s="297"/>
      <c r="V23" s="491"/>
      <c r="W23" s="298" t="s">
        <v>6423</v>
      </c>
    </row>
    <row r="24">
      <c r="A24" s="44"/>
      <c r="B24" s="44"/>
      <c r="C24" s="44" t="s">
        <v>2527</v>
      </c>
      <c r="D24" s="44" t="s">
        <v>78</v>
      </c>
      <c r="E24" s="44" t="s">
        <v>299</v>
      </c>
      <c r="F24" s="44"/>
      <c r="G24" s="44"/>
      <c r="H24" s="44"/>
      <c r="I24" s="44"/>
      <c r="J24" s="44"/>
      <c r="K24" s="44" t="s">
        <v>2528</v>
      </c>
      <c r="L24" s="44" t="s">
        <v>2276</v>
      </c>
      <c r="M24" s="44"/>
      <c r="N24" s="44" t="s">
        <v>2529</v>
      </c>
      <c r="O24" s="44"/>
      <c r="P24" s="44" t="s">
        <v>2530</v>
      </c>
      <c r="Q24" s="298" t="s">
        <v>2531</v>
      </c>
      <c r="R24" s="44"/>
      <c r="S24" s="44"/>
      <c r="T24" s="19">
        <v>1998.0</v>
      </c>
      <c r="U24" s="44" t="s">
        <v>6424</v>
      </c>
      <c r="V24" s="486"/>
      <c r="W24" s="44"/>
    </row>
    <row r="25">
      <c r="A25" s="44"/>
      <c r="B25" s="44"/>
      <c r="C25" s="44" t="s">
        <v>2532</v>
      </c>
      <c r="D25" s="44" t="s">
        <v>107</v>
      </c>
      <c r="E25" s="44" t="s">
        <v>2533</v>
      </c>
      <c r="F25" s="44" t="s">
        <v>51</v>
      </c>
      <c r="G25" s="44"/>
      <c r="H25" s="44"/>
      <c r="I25" s="44"/>
      <c r="J25" s="44"/>
      <c r="K25" s="44" t="s">
        <v>2534</v>
      </c>
      <c r="L25" s="44" t="s">
        <v>2276</v>
      </c>
      <c r="M25" s="44"/>
      <c r="N25" s="44" t="s">
        <v>2535</v>
      </c>
      <c r="O25" s="44" t="s">
        <v>2536</v>
      </c>
      <c r="P25" s="44" t="s">
        <v>2537</v>
      </c>
      <c r="Q25" s="298" t="s">
        <v>2538</v>
      </c>
      <c r="R25" s="44"/>
      <c r="S25" s="44"/>
      <c r="T25" s="19">
        <v>1961.0</v>
      </c>
      <c r="U25" s="44"/>
      <c r="V25" s="44"/>
      <c r="W25" s="44"/>
    </row>
    <row r="26">
      <c r="A26" s="44"/>
      <c r="B26" s="44"/>
      <c r="C26" s="44" t="s">
        <v>2539</v>
      </c>
      <c r="D26" s="44" t="s">
        <v>293</v>
      </c>
      <c r="E26" s="44" t="s">
        <v>2540</v>
      </c>
      <c r="F26" s="44" t="s">
        <v>51</v>
      </c>
      <c r="G26" s="44"/>
      <c r="H26" s="44"/>
      <c r="I26" s="44"/>
      <c r="J26" s="44"/>
      <c r="K26" s="44" t="s">
        <v>2541</v>
      </c>
      <c r="L26" s="44" t="s">
        <v>2276</v>
      </c>
      <c r="M26" s="44"/>
      <c r="N26" s="44" t="s">
        <v>2542</v>
      </c>
      <c r="O26" s="44" t="s">
        <v>2543</v>
      </c>
      <c r="P26" s="44" t="s">
        <v>2544</v>
      </c>
      <c r="Q26" s="298" t="s">
        <v>2545</v>
      </c>
      <c r="R26" s="44"/>
      <c r="S26" s="44"/>
      <c r="T26" s="297"/>
      <c r="U26" s="44"/>
      <c r="V26" s="44"/>
      <c r="W26" s="44"/>
    </row>
    <row r="27">
      <c r="A27" s="44"/>
      <c r="B27" s="44"/>
      <c r="C27" s="44" t="s">
        <v>2546</v>
      </c>
      <c r="D27" s="44" t="s">
        <v>107</v>
      </c>
      <c r="E27" s="44" t="s">
        <v>144</v>
      </c>
      <c r="F27" s="44"/>
      <c r="G27" s="44"/>
      <c r="H27" s="44"/>
      <c r="I27" s="44"/>
      <c r="J27" s="44"/>
      <c r="K27" s="44" t="s">
        <v>2547</v>
      </c>
      <c r="L27" s="44" t="s">
        <v>2276</v>
      </c>
      <c r="M27" s="44"/>
      <c r="N27" s="44" t="s">
        <v>2548</v>
      </c>
      <c r="O27" s="44"/>
      <c r="P27" s="44"/>
      <c r="Q27" s="298" t="s">
        <v>2549</v>
      </c>
      <c r="R27" s="44"/>
      <c r="S27" s="44"/>
      <c r="T27" s="297"/>
      <c r="U27" s="44"/>
      <c r="V27" s="44"/>
      <c r="W27" s="44"/>
    </row>
    <row r="28">
      <c r="A28" s="44"/>
      <c r="B28" s="44"/>
      <c r="C28" s="44" t="s">
        <v>2550</v>
      </c>
      <c r="D28" s="44" t="s">
        <v>107</v>
      </c>
      <c r="E28" s="44" t="s">
        <v>50</v>
      </c>
      <c r="F28" s="44" t="s">
        <v>2300</v>
      </c>
      <c r="G28" s="44"/>
      <c r="H28" s="44"/>
      <c r="I28" s="44"/>
      <c r="J28" s="44"/>
      <c r="K28" s="44" t="s">
        <v>2551</v>
      </c>
      <c r="L28" s="44" t="s">
        <v>2276</v>
      </c>
      <c r="M28" s="44"/>
      <c r="N28" s="44" t="s">
        <v>2552</v>
      </c>
      <c r="O28" s="44" t="s">
        <v>2553</v>
      </c>
      <c r="P28" s="44" t="s">
        <v>2554</v>
      </c>
      <c r="Q28" s="298" t="s">
        <v>2555</v>
      </c>
      <c r="R28" s="44"/>
      <c r="S28" s="44"/>
      <c r="T28" s="19">
        <v>2020.0</v>
      </c>
      <c r="U28" s="44"/>
      <c r="V28" s="44"/>
      <c r="W28" s="44"/>
    </row>
    <row r="29">
      <c r="A29" s="44"/>
      <c r="B29" s="44"/>
      <c r="C29" s="44" t="s">
        <v>2556</v>
      </c>
      <c r="D29" s="44" t="s">
        <v>584</v>
      </c>
      <c r="E29" s="298" t="s">
        <v>2557</v>
      </c>
      <c r="F29" s="44"/>
      <c r="G29" s="44"/>
      <c r="H29" s="44" t="s">
        <v>2558</v>
      </c>
      <c r="I29" s="44"/>
      <c r="J29" s="44"/>
      <c r="K29" s="44" t="s">
        <v>2559</v>
      </c>
      <c r="L29" s="44" t="s">
        <v>2276</v>
      </c>
      <c r="M29" s="44"/>
      <c r="N29" s="44" t="s">
        <v>2560</v>
      </c>
      <c r="O29" s="44" t="s">
        <v>2561</v>
      </c>
      <c r="P29" s="44" t="s">
        <v>2562</v>
      </c>
      <c r="Q29" s="298" t="s">
        <v>2563</v>
      </c>
      <c r="R29" s="44"/>
      <c r="S29" s="44"/>
      <c r="T29" s="297"/>
      <c r="U29" s="44"/>
      <c r="V29" s="44"/>
      <c r="W29" s="44"/>
    </row>
    <row r="30">
      <c r="A30" s="44"/>
      <c r="B30" s="44"/>
      <c r="C30" s="44" t="s">
        <v>2564</v>
      </c>
      <c r="D30" s="44" t="s">
        <v>371</v>
      </c>
      <c r="E30" s="298" t="s">
        <v>707</v>
      </c>
      <c r="F30" s="44"/>
      <c r="G30" s="44"/>
      <c r="H30" s="44"/>
      <c r="I30" s="44"/>
      <c r="J30" s="44"/>
      <c r="K30" s="44" t="s">
        <v>2565</v>
      </c>
      <c r="L30" s="44" t="s">
        <v>2276</v>
      </c>
      <c r="M30" s="44"/>
      <c r="N30" s="44" t="s">
        <v>2566</v>
      </c>
      <c r="O30" s="44" t="s">
        <v>2567</v>
      </c>
      <c r="P30" s="44"/>
      <c r="Q30" s="298" t="s">
        <v>2568</v>
      </c>
      <c r="R30" s="44"/>
      <c r="S30" s="44"/>
      <c r="T30" s="19">
        <v>1979.0</v>
      </c>
      <c r="U30" s="44"/>
      <c r="V30" s="44"/>
      <c r="W30" s="44"/>
    </row>
    <row r="31">
      <c r="A31" s="44"/>
      <c r="B31" s="44"/>
      <c r="C31" s="44" t="s">
        <v>2569</v>
      </c>
      <c r="D31" s="44" t="s">
        <v>177</v>
      </c>
      <c r="E31" s="44" t="s">
        <v>50</v>
      </c>
      <c r="F31" s="44" t="s">
        <v>2570</v>
      </c>
      <c r="G31" s="44"/>
      <c r="H31" s="44"/>
      <c r="I31" s="44"/>
      <c r="J31" s="44"/>
      <c r="K31" s="44" t="s">
        <v>2571</v>
      </c>
      <c r="L31" s="44" t="s">
        <v>2276</v>
      </c>
      <c r="M31" s="44"/>
      <c r="N31" s="44" t="s">
        <v>2572</v>
      </c>
      <c r="O31" s="44" t="s">
        <v>2573</v>
      </c>
      <c r="P31" s="44" t="s">
        <v>2574</v>
      </c>
      <c r="Q31" s="298" t="s">
        <v>2575</v>
      </c>
      <c r="R31" s="44"/>
      <c r="S31" s="44"/>
      <c r="T31" s="19">
        <v>1995.0</v>
      </c>
      <c r="U31" s="44"/>
      <c r="V31" s="44"/>
      <c r="W31" s="44"/>
    </row>
    <row r="32">
      <c r="A32" s="44"/>
      <c r="B32" s="44"/>
      <c r="C32" s="44" t="s">
        <v>2576</v>
      </c>
      <c r="D32" s="44" t="s">
        <v>30</v>
      </c>
      <c r="E32" s="44" t="s">
        <v>144</v>
      </c>
      <c r="F32" s="44"/>
      <c r="G32" s="44"/>
      <c r="H32" s="44"/>
      <c r="I32" s="44"/>
      <c r="J32" s="44"/>
      <c r="K32" s="44" t="s">
        <v>2577</v>
      </c>
      <c r="L32" s="44" t="s">
        <v>2276</v>
      </c>
      <c r="M32" s="44"/>
      <c r="N32" s="44" t="s">
        <v>2578</v>
      </c>
      <c r="O32" s="44" t="s">
        <v>2579</v>
      </c>
      <c r="P32" s="44" t="s">
        <v>2580</v>
      </c>
      <c r="Q32" s="298" t="s">
        <v>2581</v>
      </c>
      <c r="R32" s="44"/>
      <c r="S32" s="44"/>
      <c r="T32" s="297"/>
      <c r="U32" s="44"/>
      <c r="V32" s="44"/>
      <c r="W32" s="44"/>
    </row>
    <row r="33">
      <c r="A33" s="44"/>
      <c r="B33" s="44"/>
      <c r="C33" s="44" t="s">
        <v>2582</v>
      </c>
      <c r="D33" s="44" t="s">
        <v>293</v>
      </c>
      <c r="E33" s="44" t="s">
        <v>299</v>
      </c>
      <c r="F33" s="44"/>
      <c r="G33" s="44"/>
      <c r="H33" s="44"/>
      <c r="I33" s="44"/>
      <c r="J33" s="44"/>
      <c r="K33" s="44" t="s">
        <v>2583</v>
      </c>
      <c r="L33" s="44" t="s">
        <v>2276</v>
      </c>
      <c r="M33" s="44"/>
      <c r="N33" s="44" t="s">
        <v>2584</v>
      </c>
      <c r="O33" s="44" t="s">
        <v>2585</v>
      </c>
      <c r="P33" s="44" t="s">
        <v>2586</v>
      </c>
      <c r="Q33" s="298" t="s">
        <v>2587</v>
      </c>
      <c r="R33" s="44"/>
      <c r="S33" s="44"/>
      <c r="T33" s="19">
        <v>1946.0</v>
      </c>
      <c r="U33" s="44"/>
      <c r="V33" s="44"/>
      <c r="W33" s="44"/>
    </row>
    <row r="34">
      <c r="A34" s="44"/>
      <c r="B34" s="44"/>
      <c r="C34" s="44" t="s">
        <v>2588</v>
      </c>
      <c r="D34" s="44" t="s">
        <v>177</v>
      </c>
      <c r="E34" s="44" t="s">
        <v>144</v>
      </c>
      <c r="F34" s="44"/>
      <c r="G34" s="44"/>
      <c r="H34" s="44"/>
      <c r="I34" s="44"/>
      <c r="J34" s="44"/>
      <c r="K34" s="44" t="s">
        <v>2589</v>
      </c>
      <c r="L34" s="44" t="s">
        <v>2276</v>
      </c>
      <c r="M34" s="44"/>
      <c r="N34" s="44" t="s">
        <v>2590</v>
      </c>
      <c r="O34" s="44" t="s">
        <v>2591</v>
      </c>
      <c r="P34" s="44" t="s">
        <v>2592</v>
      </c>
      <c r="Q34" s="298" t="s">
        <v>2593</v>
      </c>
      <c r="R34" s="44"/>
      <c r="S34" s="44"/>
      <c r="T34" s="19">
        <v>1993.0</v>
      </c>
      <c r="U34" s="44"/>
      <c r="V34" s="44"/>
      <c r="W34" s="44"/>
    </row>
    <row r="35">
      <c r="A35" s="44"/>
      <c r="B35" s="44"/>
      <c r="C35" s="44" t="s">
        <v>2594</v>
      </c>
      <c r="D35" s="44" t="s">
        <v>107</v>
      </c>
      <c r="E35" s="298" t="s">
        <v>2595</v>
      </c>
      <c r="F35" s="44"/>
      <c r="G35" s="44"/>
      <c r="H35" s="44"/>
      <c r="I35" s="44"/>
      <c r="J35" s="44"/>
      <c r="K35" s="44" t="s">
        <v>2596</v>
      </c>
      <c r="L35" s="44" t="s">
        <v>2276</v>
      </c>
      <c r="M35" s="44"/>
      <c r="N35" s="44" t="s">
        <v>2597</v>
      </c>
      <c r="O35" s="44" t="s">
        <v>2598</v>
      </c>
      <c r="P35" s="44" t="s">
        <v>2599</v>
      </c>
      <c r="Q35" s="298" t="s">
        <v>2600</v>
      </c>
      <c r="R35" s="44"/>
      <c r="S35" s="44"/>
      <c r="T35" s="19">
        <v>1990.0</v>
      </c>
      <c r="U35" s="44"/>
      <c r="V35" s="44"/>
      <c r="W35" s="44"/>
    </row>
    <row r="36">
      <c r="A36" s="44"/>
      <c r="B36" s="44"/>
      <c r="C36" s="44" t="s">
        <v>2601</v>
      </c>
      <c r="D36" s="44" t="s">
        <v>107</v>
      </c>
      <c r="E36" s="44" t="s">
        <v>299</v>
      </c>
      <c r="F36" s="44"/>
      <c r="G36" s="44"/>
      <c r="H36" s="44"/>
      <c r="I36" s="44"/>
      <c r="J36" s="44"/>
      <c r="K36" s="44" t="s">
        <v>2602</v>
      </c>
      <c r="L36" s="44" t="s">
        <v>2276</v>
      </c>
      <c r="M36" s="44"/>
      <c r="N36" s="44" t="s">
        <v>2603</v>
      </c>
      <c r="O36" s="44"/>
      <c r="P36" s="44"/>
      <c r="Q36" s="298" t="s">
        <v>2604</v>
      </c>
      <c r="R36" s="44"/>
      <c r="S36" s="44"/>
      <c r="T36" s="19">
        <v>2013.0</v>
      </c>
      <c r="U36" s="44"/>
      <c r="V36" s="44"/>
      <c r="W36" s="44"/>
    </row>
    <row r="37">
      <c r="A37" s="44"/>
      <c r="B37" s="44"/>
      <c r="C37" s="44" t="s">
        <v>2605</v>
      </c>
      <c r="D37" s="44" t="s">
        <v>23</v>
      </c>
      <c r="E37" s="44" t="s">
        <v>299</v>
      </c>
      <c r="F37" s="44"/>
      <c r="G37" s="44"/>
      <c r="H37" s="44"/>
      <c r="I37" s="44"/>
      <c r="J37" s="44"/>
      <c r="K37" s="44" t="s">
        <v>2606</v>
      </c>
      <c r="L37" s="44" t="s">
        <v>2276</v>
      </c>
      <c r="M37" s="44"/>
      <c r="N37" s="44"/>
      <c r="O37" s="44"/>
      <c r="P37" s="44" t="s">
        <v>2607</v>
      </c>
      <c r="Q37" s="298" t="s">
        <v>2608</v>
      </c>
      <c r="R37" s="44"/>
      <c r="S37" s="44"/>
      <c r="T37" s="19">
        <v>1959.0</v>
      </c>
      <c r="U37" s="44"/>
      <c r="V37" s="44"/>
      <c r="W37" s="44"/>
    </row>
    <row r="38">
      <c r="A38" s="44"/>
      <c r="B38" s="44"/>
      <c r="C38" s="44" t="s">
        <v>2609</v>
      </c>
      <c r="D38" s="44" t="s">
        <v>23</v>
      </c>
      <c r="E38" s="44" t="s">
        <v>144</v>
      </c>
      <c r="F38" s="44"/>
      <c r="G38" s="44"/>
      <c r="H38" s="44"/>
      <c r="I38" s="44"/>
      <c r="J38" s="44"/>
      <c r="K38" s="44" t="s">
        <v>2610</v>
      </c>
      <c r="L38" s="44" t="s">
        <v>2276</v>
      </c>
      <c r="M38" s="44"/>
      <c r="N38" s="44" t="s">
        <v>2611</v>
      </c>
      <c r="O38" s="44"/>
      <c r="P38" s="44" t="s">
        <v>2612</v>
      </c>
      <c r="Q38" s="298" t="s">
        <v>2613</v>
      </c>
      <c r="R38" s="44"/>
      <c r="S38" s="44"/>
      <c r="T38" s="19">
        <v>2005.0</v>
      </c>
      <c r="U38" s="44"/>
      <c r="V38" s="44"/>
      <c r="W38" s="44"/>
    </row>
    <row r="39">
      <c r="A39" s="44"/>
      <c r="B39" s="44"/>
      <c r="C39" s="44" t="s">
        <v>2614</v>
      </c>
      <c r="D39" s="44" t="s">
        <v>23</v>
      </c>
      <c r="E39" s="298" t="s">
        <v>65</v>
      </c>
      <c r="F39" s="44"/>
      <c r="G39" s="44"/>
      <c r="H39" s="44"/>
      <c r="I39" s="44"/>
      <c r="J39" s="44"/>
      <c r="K39" s="44" t="s">
        <v>2615</v>
      </c>
      <c r="L39" s="44" t="s">
        <v>2276</v>
      </c>
      <c r="M39" s="44"/>
      <c r="N39" s="44" t="s">
        <v>2616</v>
      </c>
      <c r="O39" s="44" t="s">
        <v>2617</v>
      </c>
      <c r="P39" s="44" t="s">
        <v>2618</v>
      </c>
      <c r="Q39" s="298" t="s">
        <v>2619</v>
      </c>
      <c r="R39" s="44"/>
      <c r="S39" s="44"/>
      <c r="T39" s="19">
        <v>2000.0</v>
      </c>
      <c r="U39" s="44"/>
      <c r="V39" s="44"/>
      <c r="W39" s="44"/>
    </row>
    <row r="40">
      <c r="A40" s="44"/>
      <c r="B40" s="44"/>
      <c r="C40" s="44" t="s">
        <v>2620</v>
      </c>
      <c r="D40" s="44" t="s">
        <v>15</v>
      </c>
      <c r="E40" s="298" t="s">
        <v>65</v>
      </c>
      <c r="F40" s="44"/>
      <c r="G40" s="44"/>
      <c r="H40" s="44"/>
      <c r="I40" s="44"/>
      <c r="J40" s="44"/>
      <c r="K40" s="44" t="s">
        <v>2621</v>
      </c>
      <c r="L40" s="44" t="s">
        <v>2276</v>
      </c>
      <c r="M40" s="44"/>
      <c r="N40" s="44" t="s">
        <v>2622</v>
      </c>
      <c r="O40" s="44"/>
      <c r="P40" s="44" t="s">
        <v>2623</v>
      </c>
      <c r="Q40" s="298" t="s">
        <v>2624</v>
      </c>
      <c r="R40" s="44"/>
      <c r="S40" s="44"/>
      <c r="T40" s="492">
        <v>1996.0</v>
      </c>
      <c r="U40" s="44"/>
      <c r="V40" s="44"/>
      <c r="W40" s="44"/>
    </row>
    <row r="41">
      <c r="A41" s="44"/>
      <c r="B41" s="44"/>
      <c r="C41" s="44" t="s">
        <v>2625</v>
      </c>
      <c r="D41" s="44" t="s">
        <v>30</v>
      </c>
      <c r="E41" s="298" t="s">
        <v>16</v>
      </c>
      <c r="F41" s="44"/>
      <c r="G41" s="44"/>
      <c r="H41" s="44"/>
      <c r="I41" s="44"/>
      <c r="J41" s="44"/>
      <c r="K41" s="44" t="s">
        <v>2626</v>
      </c>
      <c r="L41" s="44" t="s">
        <v>2276</v>
      </c>
      <c r="M41" s="44"/>
      <c r="N41" s="44" t="s">
        <v>2627</v>
      </c>
      <c r="O41" s="44" t="s">
        <v>2628</v>
      </c>
      <c r="P41" s="44"/>
      <c r="Q41" s="44"/>
      <c r="R41" s="44"/>
      <c r="S41" s="44"/>
      <c r="T41" s="297"/>
      <c r="U41" s="44"/>
      <c r="V41" s="44"/>
      <c r="W41" s="44"/>
    </row>
    <row r="42">
      <c r="A42" s="44"/>
      <c r="B42" s="44"/>
      <c r="C42" s="44" t="s">
        <v>2629</v>
      </c>
      <c r="D42" s="44" t="s">
        <v>107</v>
      </c>
      <c r="E42" s="44" t="s">
        <v>144</v>
      </c>
      <c r="F42" s="44"/>
      <c r="G42" s="44"/>
      <c r="H42" s="44"/>
      <c r="I42" s="44"/>
      <c r="J42" s="44"/>
      <c r="K42" s="44" t="s">
        <v>2630</v>
      </c>
      <c r="L42" s="44" t="s">
        <v>2276</v>
      </c>
      <c r="M42" s="44"/>
      <c r="N42" s="44" t="s">
        <v>2631</v>
      </c>
      <c r="O42" s="44"/>
      <c r="P42" s="44" t="s">
        <v>2632</v>
      </c>
      <c r="Q42" s="298" t="s">
        <v>2633</v>
      </c>
      <c r="R42" s="44"/>
      <c r="S42" s="44"/>
      <c r="T42" s="297"/>
      <c r="U42" s="44"/>
      <c r="V42" s="44"/>
      <c r="W42" s="44"/>
    </row>
    <row r="43">
      <c r="A43" s="44"/>
      <c r="B43" s="44"/>
      <c r="C43" s="44" t="s">
        <v>2634</v>
      </c>
      <c r="D43" s="44" t="s">
        <v>30</v>
      </c>
      <c r="E43" s="298" t="s">
        <v>16</v>
      </c>
      <c r="F43" s="44"/>
      <c r="G43" s="44"/>
      <c r="H43" s="44"/>
      <c r="I43" s="44"/>
      <c r="J43" s="44"/>
      <c r="K43" s="44" t="s">
        <v>2635</v>
      </c>
      <c r="L43" s="44" t="s">
        <v>2276</v>
      </c>
      <c r="M43" s="44"/>
      <c r="N43" s="44" t="s">
        <v>2636</v>
      </c>
      <c r="O43" s="44"/>
      <c r="P43" s="44" t="s">
        <v>2637</v>
      </c>
      <c r="Q43" s="298" t="s">
        <v>2638</v>
      </c>
      <c r="R43" s="44"/>
      <c r="S43" s="44"/>
      <c r="T43" s="297"/>
      <c r="U43" s="44"/>
      <c r="V43" s="44"/>
      <c r="W43" s="44"/>
    </row>
    <row r="44">
      <c r="A44" s="44"/>
      <c r="B44" s="44"/>
      <c r="C44" s="44" t="s">
        <v>2639</v>
      </c>
      <c r="D44" s="44" t="s">
        <v>107</v>
      </c>
      <c r="E44" s="44" t="s">
        <v>58</v>
      </c>
      <c r="F44" s="44" t="s">
        <v>1174</v>
      </c>
      <c r="G44" s="44"/>
      <c r="H44" s="44"/>
      <c r="I44" s="44"/>
      <c r="J44" s="44"/>
      <c r="K44" s="44" t="s">
        <v>2640</v>
      </c>
      <c r="L44" s="44" t="s">
        <v>2276</v>
      </c>
      <c r="M44" s="44"/>
      <c r="N44" s="44" t="s">
        <v>2641</v>
      </c>
      <c r="O44" s="44"/>
      <c r="P44" s="44" t="s">
        <v>2642</v>
      </c>
      <c r="Q44" s="298" t="s">
        <v>2643</v>
      </c>
      <c r="R44" s="44"/>
      <c r="S44" s="44"/>
      <c r="T44" s="297"/>
      <c r="U44" s="44"/>
      <c r="V44" s="44"/>
      <c r="W44" s="44"/>
    </row>
    <row r="45">
      <c r="A45" s="44"/>
      <c r="B45" s="44"/>
      <c r="C45" s="44" t="s">
        <v>2644</v>
      </c>
      <c r="D45" s="44" t="s">
        <v>78</v>
      </c>
      <c r="E45" s="298" t="s">
        <v>2645</v>
      </c>
      <c r="F45" s="44"/>
      <c r="G45" s="44"/>
      <c r="H45" s="44"/>
      <c r="I45" s="44"/>
      <c r="J45" s="44"/>
      <c r="K45" s="44" t="s">
        <v>2646</v>
      </c>
      <c r="L45" s="44" t="s">
        <v>2276</v>
      </c>
      <c r="M45" s="44"/>
      <c r="N45" s="44" t="s">
        <v>2647</v>
      </c>
      <c r="O45" s="44" t="s">
        <v>2648</v>
      </c>
      <c r="P45" s="44" t="s">
        <v>2649</v>
      </c>
      <c r="Q45" s="298" t="s">
        <v>2650</v>
      </c>
      <c r="R45" s="44"/>
      <c r="S45" s="44"/>
      <c r="T45" s="19">
        <v>1996.0</v>
      </c>
      <c r="U45" s="44"/>
      <c r="V45" s="44"/>
      <c r="W45" s="44"/>
    </row>
    <row r="46">
      <c r="A46" s="44"/>
      <c r="B46" s="44"/>
      <c r="C46" s="44" t="s">
        <v>2651</v>
      </c>
      <c r="D46" s="44" t="s">
        <v>23</v>
      </c>
      <c r="E46" s="44" t="s">
        <v>2652</v>
      </c>
      <c r="F46" s="44" t="s">
        <v>51</v>
      </c>
      <c r="G46" s="44"/>
      <c r="H46" s="44"/>
      <c r="I46" s="44"/>
      <c r="J46" s="44"/>
      <c r="K46" s="44" t="s">
        <v>2653</v>
      </c>
      <c r="L46" s="44" t="s">
        <v>2276</v>
      </c>
      <c r="M46" s="44"/>
      <c r="N46" s="44" t="s">
        <v>2654</v>
      </c>
      <c r="O46" s="44"/>
      <c r="P46" s="44" t="s">
        <v>2655</v>
      </c>
      <c r="Q46" s="298" t="s">
        <v>2656</v>
      </c>
      <c r="R46" s="44"/>
      <c r="S46" s="44"/>
      <c r="T46" s="297"/>
      <c r="U46" s="44"/>
      <c r="V46" s="44"/>
      <c r="W46" s="44"/>
    </row>
    <row r="47">
      <c r="A47" s="44"/>
      <c r="B47" s="44"/>
      <c r="C47" s="44" t="s">
        <v>2657</v>
      </c>
      <c r="D47" s="44" t="s">
        <v>177</v>
      </c>
      <c r="E47" s="44" t="s">
        <v>144</v>
      </c>
      <c r="F47" s="44"/>
      <c r="G47" s="44"/>
      <c r="H47" s="44"/>
      <c r="I47" s="44"/>
      <c r="J47" s="44"/>
      <c r="K47" s="44" t="s">
        <v>2658</v>
      </c>
      <c r="L47" s="44" t="s">
        <v>2276</v>
      </c>
      <c r="M47" s="44"/>
      <c r="N47" s="44" t="s">
        <v>2659</v>
      </c>
      <c r="O47" s="44" t="s">
        <v>2660</v>
      </c>
      <c r="P47" s="44" t="s">
        <v>2661</v>
      </c>
      <c r="Q47" s="298" t="s">
        <v>2662</v>
      </c>
      <c r="R47" s="44"/>
      <c r="S47" s="44"/>
      <c r="T47" s="297"/>
      <c r="U47" s="44"/>
      <c r="V47" s="44"/>
      <c r="W47" s="44"/>
    </row>
    <row r="48">
      <c r="A48" s="44"/>
      <c r="B48" s="44"/>
      <c r="C48" s="44" t="s">
        <v>2663</v>
      </c>
      <c r="D48" s="44" t="s">
        <v>30</v>
      </c>
      <c r="E48" s="298" t="s">
        <v>2664</v>
      </c>
      <c r="F48" s="44"/>
      <c r="G48" s="44"/>
      <c r="H48" s="44"/>
      <c r="I48" s="44"/>
      <c r="J48" s="44"/>
      <c r="K48" s="44" t="s">
        <v>2665</v>
      </c>
      <c r="L48" s="44" t="s">
        <v>2276</v>
      </c>
      <c r="M48" s="44"/>
      <c r="N48" s="44" t="s">
        <v>2666</v>
      </c>
      <c r="O48" s="44"/>
      <c r="P48" s="44" t="s">
        <v>2667</v>
      </c>
      <c r="Q48" s="298" t="s">
        <v>2668</v>
      </c>
      <c r="R48" s="44"/>
      <c r="S48" s="44"/>
      <c r="T48" s="19">
        <v>2006.0</v>
      </c>
      <c r="U48" s="44"/>
      <c r="V48" s="44"/>
      <c r="W48" s="44"/>
    </row>
    <row r="49">
      <c r="A49" s="44"/>
      <c r="B49" s="44"/>
      <c r="C49" s="44" t="s">
        <v>2669</v>
      </c>
      <c r="D49" s="44" t="s">
        <v>30</v>
      </c>
      <c r="E49" s="44" t="s">
        <v>71</v>
      </c>
      <c r="F49" s="44"/>
      <c r="G49" s="44"/>
      <c r="H49" s="44"/>
      <c r="I49" s="44"/>
      <c r="J49" s="44"/>
      <c r="K49" s="44" t="s">
        <v>2670</v>
      </c>
      <c r="L49" s="44" t="s">
        <v>2276</v>
      </c>
      <c r="M49" s="44"/>
      <c r="N49" s="44" t="s">
        <v>2671</v>
      </c>
      <c r="O49" s="44" t="s">
        <v>2672</v>
      </c>
      <c r="P49" s="44" t="s">
        <v>2673</v>
      </c>
      <c r="Q49" s="298" t="s">
        <v>2674</v>
      </c>
      <c r="R49" s="44"/>
      <c r="S49" s="44"/>
      <c r="T49" s="19">
        <v>2002.0</v>
      </c>
      <c r="U49" s="44"/>
      <c r="V49" s="44"/>
      <c r="W49" s="44"/>
    </row>
    <row r="50">
      <c r="A50" s="44"/>
      <c r="B50" s="44"/>
      <c r="C50" s="44" t="s">
        <v>2675</v>
      </c>
      <c r="D50" s="44" t="s">
        <v>2676</v>
      </c>
      <c r="E50" s="298" t="s">
        <v>1634</v>
      </c>
      <c r="F50" s="44"/>
      <c r="G50" s="44"/>
      <c r="H50" s="44"/>
      <c r="I50" s="44"/>
      <c r="J50" s="44"/>
      <c r="K50" s="44" t="s">
        <v>2677</v>
      </c>
      <c r="L50" s="44" t="s">
        <v>2276</v>
      </c>
      <c r="M50" s="44"/>
      <c r="N50" s="44" t="s">
        <v>2678</v>
      </c>
      <c r="O50" s="44"/>
      <c r="P50" s="44" t="s">
        <v>2679</v>
      </c>
      <c r="Q50" s="298" t="s">
        <v>2680</v>
      </c>
      <c r="R50" s="44"/>
      <c r="S50" s="44"/>
      <c r="T50" s="45">
        <v>1974.0</v>
      </c>
      <c r="U50" s="44"/>
      <c r="V50" s="44"/>
      <c r="W50" s="44"/>
    </row>
    <row r="51">
      <c r="A51" s="44"/>
      <c r="B51" s="44"/>
      <c r="C51" s="44" t="s">
        <v>2681</v>
      </c>
      <c r="D51" s="44" t="s">
        <v>30</v>
      </c>
      <c r="E51" s="298" t="s">
        <v>1018</v>
      </c>
      <c r="F51" s="44"/>
      <c r="G51" s="44"/>
      <c r="H51" s="44"/>
      <c r="I51" s="44"/>
      <c r="J51" s="44"/>
      <c r="K51" s="44" t="s">
        <v>2682</v>
      </c>
      <c r="L51" s="44" t="s">
        <v>2276</v>
      </c>
      <c r="M51" s="44"/>
      <c r="N51" s="44" t="s">
        <v>2683</v>
      </c>
      <c r="O51" s="44"/>
      <c r="P51" s="44" t="s">
        <v>2684</v>
      </c>
      <c r="Q51" s="298" t="s">
        <v>2685</v>
      </c>
      <c r="R51" s="44"/>
      <c r="S51" s="44"/>
      <c r="T51" s="45">
        <v>2021.0</v>
      </c>
      <c r="U51" s="297"/>
      <c r="V51" s="297"/>
      <c r="W51" s="298" t="s">
        <v>6425</v>
      </c>
    </row>
    <row r="52">
      <c r="A52" s="44"/>
      <c r="B52" s="44"/>
      <c r="C52" s="44" t="s">
        <v>2686</v>
      </c>
      <c r="D52" s="44" t="s">
        <v>23</v>
      </c>
      <c r="E52" s="44" t="s">
        <v>50</v>
      </c>
      <c r="F52" s="298" t="s">
        <v>2687</v>
      </c>
      <c r="G52" s="44"/>
      <c r="H52" s="44"/>
      <c r="I52" s="44"/>
      <c r="J52" s="44"/>
      <c r="K52" s="44" t="s">
        <v>2688</v>
      </c>
      <c r="L52" s="44" t="s">
        <v>2276</v>
      </c>
      <c r="M52" s="44"/>
      <c r="N52" s="44" t="s">
        <v>2689</v>
      </c>
      <c r="O52" s="44" t="s">
        <v>2690</v>
      </c>
      <c r="P52" s="44"/>
      <c r="Q52" s="298" t="s">
        <v>2691</v>
      </c>
      <c r="R52" s="44"/>
      <c r="S52" s="44"/>
      <c r="T52" s="19">
        <v>1847.0</v>
      </c>
      <c r="U52" s="44" t="s">
        <v>6263</v>
      </c>
      <c r="V52" s="491" t="s">
        <v>6426</v>
      </c>
      <c r="W52" s="44"/>
    </row>
    <row r="53">
      <c r="A53" s="44"/>
      <c r="B53" s="44"/>
      <c r="C53" s="44" t="s">
        <v>2692</v>
      </c>
      <c r="D53" s="44" t="s">
        <v>1603</v>
      </c>
      <c r="E53" s="298" t="s">
        <v>2693</v>
      </c>
      <c r="F53" s="44"/>
      <c r="G53" s="44"/>
      <c r="H53" s="44"/>
      <c r="I53" s="44"/>
      <c r="J53" s="44"/>
      <c r="K53" s="44" t="s">
        <v>2694</v>
      </c>
      <c r="L53" s="44" t="s">
        <v>2276</v>
      </c>
      <c r="M53" s="44"/>
      <c r="N53" s="44" t="s">
        <v>2695</v>
      </c>
      <c r="O53" s="44" t="s">
        <v>2696</v>
      </c>
      <c r="P53" s="44" t="s">
        <v>2697</v>
      </c>
      <c r="Q53" s="298" t="s">
        <v>2698</v>
      </c>
      <c r="R53" s="44"/>
      <c r="S53" s="44"/>
      <c r="T53" s="45">
        <v>1995.0</v>
      </c>
      <c r="U53" s="44" t="s">
        <v>4404</v>
      </c>
      <c r="V53" s="486"/>
      <c r="W53" s="298" t="s">
        <v>6427</v>
      </c>
    </row>
    <row r="54">
      <c r="A54" s="44"/>
      <c r="B54" s="44"/>
      <c r="C54" s="44" t="s">
        <v>2699</v>
      </c>
      <c r="D54" s="44" t="s">
        <v>78</v>
      </c>
      <c r="E54" s="44" t="s">
        <v>299</v>
      </c>
      <c r="F54" s="44"/>
      <c r="G54" s="44"/>
      <c r="H54" s="44"/>
      <c r="I54" s="44"/>
      <c r="J54" s="44"/>
      <c r="K54" s="44" t="s">
        <v>2700</v>
      </c>
      <c r="L54" s="44" t="s">
        <v>2276</v>
      </c>
      <c r="M54" s="44"/>
      <c r="N54" s="44" t="s">
        <v>2701</v>
      </c>
      <c r="O54" s="44"/>
      <c r="P54" s="44"/>
      <c r="Q54" s="298" t="s">
        <v>2702</v>
      </c>
      <c r="R54" s="44"/>
      <c r="S54" s="44"/>
      <c r="T54" s="45">
        <v>1955.0</v>
      </c>
      <c r="U54" s="44"/>
      <c r="V54" s="486"/>
      <c r="W54" s="44"/>
    </row>
    <row r="55">
      <c r="A55" s="44"/>
      <c r="B55" s="44"/>
      <c r="C55" s="44" t="s">
        <v>2703</v>
      </c>
      <c r="D55" s="44" t="s">
        <v>23</v>
      </c>
      <c r="E55" s="44" t="s">
        <v>2325</v>
      </c>
      <c r="F55" s="44" t="s">
        <v>51</v>
      </c>
      <c r="G55" s="44"/>
      <c r="H55" s="44"/>
      <c r="I55" s="44"/>
      <c r="J55" s="44"/>
      <c r="K55" s="44" t="s">
        <v>2704</v>
      </c>
      <c r="L55" s="44" t="s">
        <v>2276</v>
      </c>
      <c r="M55" s="44"/>
      <c r="N55" s="44" t="s">
        <v>2705</v>
      </c>
      <c r="O55" s="44"/>
      <c r="P55" s="44" t="s">
        <v>2706</v>
      </c>
      <c r="Q55" s="298" t="s">
        <v>2707</v>
      </c>
      <c r="R55" s="44"/>
      <c r="S55" s="44"/>
      <c r="T55" s="45">
        <v>2011.0</v>
      </c>
      <c r="U55" s="44"/>
      <c r="V55" s="486"/>
      <c r="W55" s="493" t="s">
        <v>6428</v>
      </c>
    </row>
    <row r="56">
      <c r="A56" s="44"/>
      <c r="B56" s="44"/>
      <c r="C56" s="44" t="s">
        <v>2708</v>
      </c>
      <c r="D56" s="44" t="s">
        <v>107</v>
      </c>
      <c r="E56" s="298" t="s">
        <v>227</v>
      </c>
      <c r="F56" s="44"/>
      <c r="G56" s="44"/>
      <c r="H56" s="44"/>
      <c r="I56" s="44"/>
      <c r="J56" s="44"/>
      <c r="K56" s="44" t="s">
        <v>2709</v>
      </c>
      <c r="L56" s="44" t="s">
        <v>2276</v>
      </c>
      <c r="M56" s="44"/>
      <c r="N56" s="44" t="s">
        <v>2710</v>
      </c>
      <c r="O56" s="44"/>
      <c r="P56" s="298" t="s">
        <v>2711</v>
      </c>
      <c r="Q56" s="44"/>
      <c r="R56" s="44"/>
      <c r="S56" s="44"/>
      <c r="T56" s="45">
        <v>1992.0</v>
      </c>
      <c r="U56" s="44"/>
      <c r="V56" s="486"/>
      <c r="W56" s="44"/>
    </row>
    <row r="57">
      <c r="A57" s="44"/>
      <c r="B57" s="44"/>
      <c r="C57" s="44" t="s">
        <v>2712</v>
      </c>
      <c r="D57" s="44" t="s">
        <v>358</v>
      </c>
      <c r="E57" s="44" t="s">
        <v>144</v>
      </c>
      <c r="F57" s="44"/>
      <c r="G57" s="44"/>
      <c r="H57" s="44"/>
      <c r="I57" s="44"/>
      <c r="J57" s="44"/>
      <c r="K57" s="44" t="s">
        <v>2713</v>
      </c>
      <c r="L57" s="44" t="s">
        <v>2276</v>
      </c>
      <c r="M57" s="44"/>
      <c r="N57" s="44" t="s">
        <v>2714</v>
      </c>
      <c r="O57" s="44" t="s">
        <v>2715</v>
      </c>
      <c r="P57" s="298" t="s">
        <v>2716</v>
      </c>
      <c r="Q57" s="44"/>
      <c r="R57" s="44"/>
      <c r="S57" s="44"/>
      <c r="T57" s="297"/>
      <c r="U57" s="297"/>
      <c r="V57" s="297"/>
      <c r="W57" s="44"/>
    </row>
    <row r="58">
      <c r="A58" s="44"/>
      <c r="B58" s="44"/>
      <c r="C58" s="44" t="s">
        <v>2717</v>
      </c>
      <c r="D58" s="44" t="s">
        <v>30</v>
      </c>
      <c r="E58" s="298" t="s">
        <v>1076</v>
      </c>
      <c r="F58" s="44"/>
      <c r="G58" s="44"/>
      <c r="H58" s="44"/>
      <c r="I58" s="44"/>
      <c r="J58" s="44"/>
      <c r="K58" s="44" t="s">
        <v>2718</v>
      </c>
      <c r="L58" s="44" t="s">
        <v>2276</v>
      </c>
      <c r="M58" s="44"/>
      <c r="N58" s="44" t="s">
        <v>2719</v>
      </c>
      <c r="O58" s="44" t="s">
        <v>2720</v>
      </c>
      <c r="P58" s="44" t="s">
        <v>2721</v>
      </c>
      <c r="Q58" s="298" t="s">
        <v>2722</v>
      </c>
      <c r="R58" s="44"/>
      <c r="S58" s="44"/>
      <c r="T58" s="45">
        <v>2002.0</v>
      </c>
      <c r="U58" s="45">
        <v>100.0</v>
      </c>
      <c r="V58" s="297"/>
      <c r="W58" s="44" t="s">
        <v>6429</v>
      </c>
    </row>
    <row r="59">
      <c r="A59" s="44"/>
      <c r="B59" s="44"/>
      <c r="C59" s="44" t="s">
        <v>2723</v>
      </c>
      <c r="D59" s="44" t="s">
        <v>30</v>
      </c>
      <c r="E59" s="298" t="s">
        <v>707</v>
      </c>
      <c r="F59" s="44"/>
      <c r="G59" s="44"/>
      <c r="H59" s="44"/>
      <c r="I59" s="44"/>
      <c r="J59" s="44"/>
      <c r="K59" s="44" t="s">
        <v>2724</v>
      </c>
      <c r="L59" s="44" t="s">
        <v>2276</v>
      </c>
      <c r="M59" s="44"/>
      <c r="N59" s="44" t="s">
        <v>2725</v>
      </c>
      <c r="O59" s="44" t="s">
        <v>2726</v>
      </c>
      <c r="P59" s="44" t="s">
        <v>2727</v>
      </c>
      <c r="Q59" s="298" t="s">
        <v>2728</v>
      </c>
      <c r="R59" s="44"/>
      <c r="S59" s="44"/>
      <c r="T59" s="297"/>
      <c r="U59" s="297"/>
      <c r="V59" s="297"/>
      <c r="W59" s="44"/>
    </row>
    <row r="60">
      <c r="A60" s="44"/>
      <c r="B60" s="44"/>
      <c r="C60" s="44" t="s">
        <v>2729</v>
      </c>
      <c r="D60" s="44" t="s">
        <v>23</v>
      </c>
      <c r="E60" s="298" t="s">
        <v>130</v>
      </c>
      <c r="F60" s="44"/>
      <c r="G60" s="44"/>
      <c r="H60" s="44"/>
      <c r="I60" s="44"/>
      <c r="J60" s="44"/>
      <c r="K60" s="44" t="s">
        <v>2730</v>
      </c>
      <c r="L60" s="44" t="s">
        <v>2276</v>
      </c>
      <c r="M60" s="44"/>
      <c r="N60" s="44" t="s">
        <v>2731</v>
      </c>
      <c r="O60" s="44" t="s">
        <v>2732</v>
      </c>
      <c r="P60" s="44" t="s">
        <v>2733</v>
      </c>
      <c r="Q60" s="298" t="s">
        <v>2734</v>
      </c>
      <c r="R60" s="44"/>
      <c r="S60" s="44"/>
      <c r="T60" s="44"/>
      <c r="U60" s="44"/>
      <c r="V60" s="486"/>
      <c r="W60" s="44"/>
    </row>
    <row r="61">
      <c r="A61" s="44"/>
      <c r="B61" s="44"/>
      <c r="C61" s="44" t="s">
        <v>2735</v>
      </c>
      <c r="D61" s="44" t="s">
        <v>107</v>
      </c>
      <c r="E61" s="298" t="s">
        <v>1221</v>
      </c>
      <c r="F61" s="44"/>
      <c r="G61" s="44"/>
      <c r="H61" s="44"/>
      <c r="I61" s="44"/>
      <c r="J61" s="44"/>
      <c r="K61" s="44" t="s">
        <v>2736</v>
      </c>
      <c r="L61" s="44" t="s">
        <v>2276</v>
      </c>
      <c r="M61" s="44"/>
      <c r="N61" s="44" t="s">
        <v>2737</v>
      </c>
      <c r="O61" s="44" t="s">
        <v>2738</v>
      </c>
      <c r="P61" s="44" t="s">
        <v>2739</v>
      </c>
      <c r="Q61" s="298" t="s">
        <v>2740</v>
      </c>
      <c r="R61" s="44"/>
      <c r="S61" s="44"/>
      <c r="T61" s="45">
        <v>1990.0</v>
      </c>
      <c r="U61" s="44" t="s">
        <v>6263</v>
      </c>
      <c r="V61" s="486"/>
      <c r="W61" s="44"/>
    </row>
    <row r="62">
      <c r="A62" s="44"/>
      <c r="B62" s="44"/>
      <c r="C62" s="44" t="s">
        <v>2741</v>
      </c>
      <c r="D62" s="44" t="s">
        <v>107</v>
      </c>
      <c r="E62" s="44" t="s">
        <v>299</v>
      </c>
      <c r="F62" s="44"/>
      <c r="G62" s="44"/>
      <c r="H62" s="44"/>
      <c r="I62" s="44"/>
      <c r="J62" s="44"/>
      <c r="K62" s="44" t="s">
        <v>2742</v>
      </c>
      <c r="L62" s="44" t="s">
        <v>2276</v>
      </c>
      <c r="M62" s="44"/>
      <c r="N62" s="44" t="s">
        <v>2743</v>
      </c>
      <c r="O62" s="44" t="s">
        <v>2744</v>
      </c>
      <c r="P62" s="44" t="s">
        <v>2745</v>
      </c>
      <c r="Q62" s="298" t="s">
        <v>2746</v>
      </c>
      <c r="R62" s="44"/>
      <c r="S62" s="44"/>
      <c r="T62" s="44"/>
      <c r="U62" s="44"/>
      <c r="V62" s="486"/>
      <c r="W62" s="44"/>
    </row>
    <row r="63">
      <c r="A63" s="44"/>
      <c r="B63" s="44"/>
      <c r="C63" s="44" t="s">
        <v>2747</v>
      </c>
      <c r="D63" s="44" t="s">
        <v>30</v>
      </c>
      <c r="E63" s="298" t="s">
        <v>65</v>
      </c>
      <c r="F63" s="44"/>
      <c r="G63" s="44"/>
      <c r="H63" s="44"/>
      <c r="I63" s="44"/>
      <c r="J63" s="44"/>
      <c r="K63" s="44" t="s">
        <v>2748</v>
      </c>
      <c r="L63" s="44" t="s">
        <v>2276</v>
      </c>
      <c r="M63" s="44"/>
      <c r="N63" s="44" t="s">
        <v>2749</v>
      </c>
      <c r="O63" s="44" t="s">
        <v>2750</v>
      </c>
      <c r="P63" s="44" t="s">
        <v>2751</v>
      </c>
      <c r="Q63" s="298" t="s">
        <v>2752</v>
      </c>
      <c r="R63" s="44"/>
      <c r="S63" s="44"/>
      <c r="T63" s="45">
        <v>1970.0</v>
      </c>
      <c r="U63" s="44"/>
      <c r="V63" s="491"/>
      <c r="W63" s="44" t="s">
        <v>6430</v>
      </c>
    </row>
    <row r="64">
      <c r="A64" s="4"/>
      <c r="B64" s="4"/>
      <c r="C64" s="44" t="s">
        <v>2753</v>
      </c>
      <c r="D64" s="44" t="s">
        <v>23</v>
      </c>
      <c r="E64" s="298" t="s">
        <v>1076</v>
      </c>
      <c r="F64" s="44"/>
      <c r="G64" s="44"/>
      <c r="H64" s="44"/>
      <c r="I64" s="44"/>
      <c r="J64" s="44"/>
      <c r="K64" s="44" t="s">
        <v>2754</v>
      </c>
      <c r="L64" s="44" t="s">
        <v>2276</v>
      </c>
      <c r="M64" s="44"/>
      <c r="N64" s="44" t="s">
        <v>2755</v>
      </c>
      <c r="O64" s="44" t="s">
        <v>2756</v>
      </c>
      <c r="P64" s="44" t="s">
        <v>2757</v>
      </c>
      <c r="Q64" s="298" t="s">
        <v>2758</v>
      </c>
      <c r="R64" s="44"/>
      <c r="S64" s="44"/>
      <c r="T64" s="45">
        <v>1957.0</v>
      </c>
      <c r="U64" s="44"/>
      <c r="V64" s="486"/>
      <c r="W64" s="44"/>
    </row>
    <row r="65">
      <c r="A65" s="4"/>
      <c r="B65" s="4"/>
      <c r="C65" s="44" t="s">
        <v>2759</v>
      </c>
      <c r="D65" s="44" t="s">
        <v>30</v>
      </c>
      <c r="E65" s="44" t="s">
        <v>50</v>
      </c>
      <c r="F65" s="44" t="s">
        <v>2300</v>
      </c>
      <c r="G65" s="44"/>
      <c r="H65" s="44"/>
      <c r="I65" s="44"/>
      <c r="J65" s="44"/>
      <c r="K65" s="44" t="s">
        <v>2760</v>
      </c>
      <c r="L65" s="44" t="s">
        <v>2276</v>
      </c>
      <c r="M65" s="44"/>
      <c r="N65" s="44" t="s">
        <v>2761</v>
      </c>
      <c r="O65" s="44" t="s">
        <v>2762</v>
      </c>
      <c r="P65" s="44" t="s">
        <v>2763</v>
      </c>
      <c r="Q65" s="298" t="s">
        <v>2764</v>
      </c>
      <c r="R65" s="44"/>
      <c r="S65" s="44"/>
      <c r="T65" s="45">
        <v>1983.0</v>
      </c>
      <c r="U65" s="44"/>
      <c r="V65" s="486"/>
      <c r="W65" s="44"/>
    </row>
    <row r="66">
      <c r="A66" s="487"/>
      <c r="B66" s="487"/>
      <c r="C66" s="297" t="s">
        <v>2765</v>
      </c>
      <c r="D66" s="297" t="s">
        <v>107</v>
      </c>
      <c r="E66" s="308" t="s">
        <v>2766</v>
      </c>
      <c r="F66" s="297"/>
      <c r="G66" s="297"/>
      <c r="H66" s="297"/>
      <c r="I66" s="297"/>
      <c r="J66" s="297" t="s">
        <v>2767</v>
      </c>
      <c r="K66" s="297" t="s">
        <v>2768</v>
      </c>
      <c r="L66" s="297" t="s">
        <v>2276</v>
      </c>
      <c r="M66" s="297"/>
      <c r="N66" s="297" t="s">
        <v>2769</v>
      </c>
      <c r="O66" s="297" t="s">
        <v>2770</v>
      </c>
      <c r="P66" s="308" t="s">
        <v>2771</v>
      </c>
      <c r="Q66" s="297"/>
      <c r="R66" s="297"/>
      <c r="S66" s="297"/>
      <c r="T66" s="297"/>
      <c r="U66" s="297"/>
      <c r="V66" s="297"/>
      <c r="W66" s="297" t="s">
        <v>6431</v>
      </c>
      <c r="X66" s="488"/>
      <c r="Y66" s="488"/>
    </row>
    <row r="67">
      <c r="A67" s="4"/>
      <c r="B67" s="4"/>
      <c r="C67" s="44" t="s">
        <v>2772</v>
      </c>
      <c r="D67" s="44" t="s">
        <v>23</v>
      </c>
      <c r="E67" s="44" t="s">
        <v>2773</v>
      </c>
      <c r="F67" s="44" t="s">
        <v>92</v>
      </c>
      <c r="G67" s="44"/>
      <c r="H67" s="44"/>
      <c r="I67" s="44"/>
      <c r="J67" s="44"/>
      <c r="K67" s="44" t="s">
        <v>2774</v>
      </c>
      <c r="L67" s="44" t="s">
        <v>2276</v>
      </c>
      <c r="M67" s="44"/>
      <c r="N67" s="44" t="s">
        <v>2775</v>
      </c>
      <c r="O67" s="44" t="s">
        <v>2776</v>
      </c>
      <c r="P67" s="44" t="s">
        <v>2777</v>
      </c>
      <c r="Q67" s="298" t="s">
        <v>2778</v>
      </c>
      <c r="R67" s="44"/>
      <c r="S67" s="44"/>
      <c r="T67" s="45">
        <v>1960.0</v>
      </c>
      <c r="U67" s="44"/>
      <c r="V67" s="491" t="s">
        <v>6432</v>
      </c>
      <c r="W67" s="44"/>
    </row>
    <row r="68">
      <c r="A68" s="4"/>
      <c r="B68" s="4"/>
      <c r="C68" s="44" t="s">
        <v>2779</v>
      </c>
      <c r="D68" s="44" t="s">
        <v>107</v>
      </c>
      <c r="E68" s="298" t="s">
        <v>227</v>
      </c>
      <c r="F68" s="44"/>
      <c r="G68" s="44"/>
      <c r="H68" s="44"/>
      <c r="I68" s="44"/>
      <c r="J68" s="44"/>
      <c r="K68" s="44" t="s">
        <v>2780</v>
      </c>
      <c r="L68" s="44" t="s">
        <v>2276</v>
      </c>
      <c r="M68" s="44"/>
      <c r="N68" s="44" t="s">
        <v>2781</v>
      </c>
      <c r="O68" s="44" t="s">
        <v>2782</v>
      </c>
      <c r="P68" s="44" t="s">
        <v>2783</v>
      </c>
      <c r="Q68" s="298" t="s">
        <v>2784</v>
      </c>
      <c r="R68" s="44"/>
      <c r="S68" s="44"/>
      <c r="T68" s="45">
        <v>1981.0</v>
      </c>
      <c r="U68" s="44"/>
      <c r="V68" s="44" t="s">
        <v>6433</v>
      </c>
      <c r="W68" s="44"/>
    </row>
    <row r="69">
      <c r="A69" s="4"/>
      <c r="B69" s="4"/>
      <c r="C69" s="44" t="s">
        <v>2785</v>
      </c>
      <c r="D69" s="44" t="s">
        <v>30</v>
      </c>
      <c r="E69" s="298" t="s">
        <v>2786</v>
      </c>
      <c r="F69" s="44"/>
      <c r="G69" s="44"/>
      <c r="H69" s="44"/>
      <c r="I69" s="44"/>
      <c r="J69" s="44"/>
      <c r="K69" s="44" t="s">
        <v>2787</v>
      </c>
      <c r="L69" s="44" t="s">
        <v>2276</v>
      </c>
      <c r="M69" s="44"/>
      <c r="N69" s="44" t="s">
        <v>2788</v>
      </c>
      <c r="O69" s="44" t="s">
        <v>2789</v>
      </c>
      <c r="P69" s="298" t="s">
        <v>2790</v>
      </c>
      <c r="Q69" s="44"/>
      <c r="R69" s="44"/>
      <c r="S69" s="44"/>
      <c r="T69" s="44"/>
      <c r="U69" s="44"/>
      <c r="V69" s="44"/>
      <c r="W69" s="44"/>
    </row>
    <row r="70">
      <c r="A70" s="4"/>
      <c r="B70" s="4"/>
      <c r="C70" s="44" t="s">
        <v>2791</v>
      </c>
      <c r="D70" s="44" t="s">
        <v>30</v>
      </c>
      <c r="E70" s="298" t="s">
        <v>1076</v>
      </c>
      <c r="F70" s="44"/>
      <c r="G70" s="44"/>
      <c r="H70" s="44"/>
      <c r="I70" s="44"/>
      <c r="J70" s="44"/>
      <c r="K70" s="44" t="s">
        <v>2792</v>
      </c>
      <c r="L70" s="44" t="s">
        <v>2276</v>
      </c>
      <c r="M70" s="44"/>
      <c r="N70" s="44" t="s">
        <v>2793</v>
      </c>
      <c r="O70" s="44"/>
      <c r="P70" s="44" t="s">
        <v>2794</v>
      </c>
      <c r="Q70" s="298" t="s">
        <v>2795</v>
      </c>
      <c r="R70" s="44"/>
      <c r="S70" s="44"/>
      <c r="T70" s="45">
        <v>1992.0</v>
      </c>
      <c r="U70" s="44"/>
      <c r="V70" s="486"/>
      <c r="W70" s="44"/>
    </row>
    <row r="71">
      <c r="A71" s="4"/>
      <c r="B71" s="4"/>
      <c r="C71" s="44" t="s">
        <v>2796</v>
      </c>
      <c r="D71" s="44" t="s">
        <v>30</v>
      </c>
      <c r="E71" s="298" t="s">
        <v>16</v>
      </c>
      <c r="F71" s="44"/>
      <c r="G71" s="44"/>
      <c r="H71" s="44"/>
      <c r="I71" s="44"/>
      <c r="J71" s="44"/>
      <c r="K71" s="44" t="s">
        <v>2797</v>
      </c>
      <c r="L71" s="44" t="s">
        <v>2276</v>
      </c>
      <c r="M71" s="44"/>
      <c r="N71" s="44" t="s">
        <v>2798</v>
      </c>
      <c r="O71" s="44"/>
      <c r="P71" s="44" t="s">
        <v>2799</v>
      </c>
      <c r="Q71" s="298" t="s">
        <v>2800</v>
      </c>
      <c r="R71" s="44"/>
      <c r="S71" s="44"/>
      <c r="T71" s="45">
        <v>1996.0</v>
      </c>
      <c r="U71" s="44"/>
      <c r="V71" s="44"/>
      <c r="W71" s="44"/>
    </row>
    <row r="72">
      <c r="A72" s="4"/>
      <c r="B72" s="4"/>
      <c r="C72" s="44" t="s">
        <v>2801</v>
      </c>
      <c r="D72" s="44" t="s">
        <v>358</v>
      </c>
      <c r="E72" s="298" t="s">
        <v>2802</v>
      </c>
      <c r="F72" s="44"/>
      <c r="G72" s="44"/>
      <c r="H72" s="44"/>
      <c r="I72" s="44"/>
      <c r="J72" s="44"/>
      <c r="K72" s="44" t="s">
        <v>2803</v>
      </c>
      <c r="L72" s="44" t="s">
        <v>2276</v>
      </c>
      <c r="M72" s="44"/>
      <c r="N72" s="44" t="s">
        <v>2804</v>
      </c>
      <c r="O72" s="44" t="s">
        <v>2805</v>
      </c>
      <c r="P72" s="44" t="s">
        <v>2806</v>
      </c>
      <c r="Q72" s="298" t="s">
        <v>2807</v>
      </c>
      <c r="R72" s="44"/>
      <c r="S72" s="44"/>
      <c r="T72" s="45">
        <v>1997.0</v>
      </c>
      <c r="U72" s="44"/>
      <c r="V72" s="486"/>
      <c r="W72" s="44"/>
    </row>
    <row r="73">
      <c r="B73" s="37"/>
      <c r="C73" s="44" t="s">
        <v>2808</v>
      </c>
      <c r="D73" s="44" t="s">
        <v>177</v>
      </c>
      <c r="E73" s="298" t="s">
        <v>16</v>
      </c>
      <c r="F73" s="44"/>
      <c r="G73" s="44"/>
      <c r="H73" s="44"/>
      <c r="I73" s="44"/>
      <c r="J73" s="44"/>
      <c r="K73" s="44" t="s">
        <v>2809</v>
      </c>
      <c r="L73" s="44" t="s">
        <v>2276</v>
      </c>
      <c r="M73" s="44"/>
      <c r="N73" s="44" t="s">
        <v>2810</v>
      </c>
      <c r="O73" s="44"/>
      <c r="P73" s="298" t="s">
        <v>2811</v>
      </c>
      <c r="Q73" s="44"/>
      <c r="R73" s="44"/>
      <c r="S73" s="44"/>
      <c r="T73" s="44"/>
      <c r="U73" s="44"/>
      <c r="V73" s="44"/>
      <c r="W73" s="44"/>
    </row>
    <row r="74">
      <c r="C74" s="44" t="s">
        <v>2812</v>
      </c>
      <c r="D74" s="44" t="s">
        <v>30</v>
      </c>
      <c r="E74" s="298" t="s">
        <v>269</v>
      </c>
      <c r="F74" s="44"/>
      <c r="G74" s="44"/>
      <c r="H74" s="44"/>
      <c r="I74" s="44"/>
      <c r="J74" s="44"/>
      <c r="K74" s="44" t="s">
        <v>2813</v>
      </c>
      <c r="L74" s="44" t="s">
        <v>2276</v>
      </c>
      <c r="M74" s="44"/>
      <c r="N74" s="44" t="s">
        <v>2814</v>
      </c>
      <c r="O74" s="44" t="s">
        <v>2815</v>
      </c>
      <c r="P74" s="44" t="s">
        <v>2816</v>
      </c>
      <c r="Q74" s="298" t="s">
        <v>2817</v>
      </c>
      <c r="R74" s="44"/>
      <c r="S74" s="44"/>
      <c r="T74" s="45">
        <v>1980.0</v>
      </c>
      <c r="U74" s="44"/>
      <c r="V74" s="486"/>
      <c r="W74" s="44"/>
    </row>
    <row r="75">
      <c r="C75" s="44" t="s">
        <v>2818</v>
      </c>
      <c r="D75" s="44" t="s">
        <v>30</v>
      </c>
      <c r="E75" s="44" t="s">
        <v>299</v>
      </c>
      <c r="F75" s="44"/>
      <c r="G75" s="44"/>
      <c r="H75" s="44"/>
      <c r="I75" s="44"/>
      <c r="J75" s="44"/>
      <c r="K75" s="44" t="s">
        <v>2819</v>
      </c>
      <c r="L75" s="44" t="s">
        <v>2276</v>
      </c>
      <c r="M75" s="44"/>
      <c r="N75" s="44" t="s">
        <v>2820</v>
      </c>
      <c r="O75" s="44" t="s">
        <v>2821</v>
      </c>
      <c r="P75" s="44" t="s">
        <v>2822</v>
      </c>
      <c r="Q75" s="298" t="s">
        <v>2823</v>
      </c>
      <c r="R75" s="44"/>
      <c r="S75" s="44"/>
      <c r="T75" s="45">
        <v>1945.0</v>
      </c>
      <c r="U75" s="44"/>
      <c r="V75" s="44"/>
      <c r="W75" s="44"/>
    </row>
    <row r="76">
      <c r="B76" s="37"/>
      <c r="C76" s="44" t="s">
        <v>2824</v>
      </c>
      <c r="D76" s="44" t="s">
        <v>107</v>
      </c>
      <c r="E76" s="298" t="s">
        <v>889</v>
      </c>
      <c r="F76" s="44"/>
      <c r="G76" s="44"/>
      <c r="H76" s="44"/>
      <c r="I76" s="44"/>
      <c r="J76" s="44"/>
      <c r="K76" s="44" t="s">
        <v>2825</v>
      </c>
      <c r="L76" s="44" t="s">
        <v>2276</v>
      </c>
      <c r="M76" s="44"/>
      <c r="N76" s="44" t="s">
        <v>2826</v>
      </c>
      <c r="O76" s="44" t="s">
        <v>2827</v>
      </c>
      <c r="P76" s="44"/>
      <c r="Q76" s="298" t="s">
        <v>2828</v>
      </c>
      <c r="R76" s="44"/>
      <c r="S76" s="44"/>
      <c r="T76" s="45">
        <v>1991.0</v>
      </c>
      <c r="U76" s="44"/>
      <c r="V76" s="486"/>
      <c r="W76" s="44"/>
    </row>
    <row r="77">
      <c r="B77" s="37"/>
      <c r="C77" s="44" t="s">
        <v>2829</v>
      </c>
      <c r="D77" s="44" t="s">
        <v>177</v>
      </c>
      <c r="E77" s="44" t="s">
        <v>2325</v>
      </c>
      <c r="F77" s="44" t="s">
        <v>51</v>
      </c>
      <c r="G77" s="44"/>
      <c r="H77" s="44"/>
      <c r="I77" s="44"/>
      <c r="J77" s="44"/>
      <c r="K77" s="44" t="s">
        <v>2830</v>
      </c>
      <c r="L77" s="44" t="s">
        <v>2276</v>
      </c>
      <c r="M77" s="44"/>
      <c r="N77" s="44" t="s">
        <v>2831</v>
      </c>
      <c r="O77" s="44" t="s">
        <v>2832</v>
      </c>
      <c r="P77" s="44" t="s">
        <v>2833</v>
      </c>
      <c r="Q77" s="298" t="s">
        <v>2834</v>
      </c>
      <c r="R77" s="44"/>
      <c r="S77" s="44"/>
      <c r="T77" s="45">
        <v>1977.0</v>
      </c>
      <c r="U77" s="44"/>
      <c r="V77" s="486"/>
      <c r="W77" s="44"/>
    </row>
    <row r="78">
      <c r="A78" s="488"/>
      <c r="B78" s="494"/>
      <c r="C78" s="297" t="s">
        <v>2835</v>
      </c>
      <c r="D78" s="297" t="s">
        <v>177</v>
      </c>
      <c r="E78" s="308" t="s">
        <v>227</v>
      </c>
      <c r="F78" s="297"/>
      <c r="G78" s="297"/>
      <c r="H78" s="297"/>
      <c r="I78" s="297"/>
      <c r="J78" s="297"/>
      <c r="K78" s="297" t="s">
        <v>2836</v>
      </c>
      <c r="L78" s="297" t="s">
        <v>2276</v>
      </c>
      <c r="M78" s="297"/>
      <c r="N78" s="297" t="s">
        <v>2837</v>
      </c>
      <c r="O78" s="297" t="s">
        <v>2838</v>
      </c>
      <c r="P78" s="297" t="s">
        <v>2839</v>
      </c>
      <c r="Q78" s="308" t="s">
        <v>2840</v>
      </c>
      <c r="R78" s="297"/>
      <c r="S78" s="297"/>
      <c r="T78" s="297"/>
      <c r="U78" s="297"/>
      <c r="V78" s="297"/>
      <c r="W78" s="297" t="s">
        <v>6431</v>
      </c>
      <c r="X78" s="488"/>
      <c r="Y78" s="488"/>
    </row>
    <row r="79">
      <c r="B79" s="37"/>
      <c r="C79" s="44" t="s">
        <v>2841</v>
      </c>
      <c r="D79" s="44" t="s">
        <v>30</v>
      </c>
      <c r="E79" s="44" t="s">
        <v>144</v>
      </c>
      <c r="F79" s="44"/>
      <c r="G79" s="44"/>
      <c r="H79" s="44"/>
      <c r="I79" s="44"/>
      <c r="J79" s="44"/>
      <c r="K79" s="44" t="s">
        <v>2842</v>
      </c>
      <c r="L79" s="44" t="s">
        <v>2276</v>
      </c>
      <c r="M79" s="44"/>
      <c r="N79" s="44" t="s">
        <v>2843</v>
      </c>
      <c r="O79" s="44" t="s">
        <v>2844</v>
      </c>
      <c r="P79" s="44" t="s">
        <v>2845</v>
      </c>
      <c r="Q79" s="298" t="s">
        <v>2846</v>
      </c>
      <c r="R79" s="44"/>
      <c r="S79" s="44"/>
      <c r="T79" s="44"/>
      <c r="U79" s="44"/>
      <c r="V79" s="44"/>
      <c r="W79" s="44"/>
    </row>
    <row r="80">
      <c r="B80" s="37"/>
      <c r="C80" s="44" t="s">
        <v>2847</v>
      </c>
      <c r="D80" s="44" t="s">
        <v>78</v>
      </c>
      <c r="E80" s="298" t="s">
        <v>65</v>
      </c>
      <c r="F80" s="44"/>
      <c r="G80" s="44"/>
      <c r="H80" s="44"/>
      <c r="I80" s="44"/>
      <c r="J80" s="44"/>
      <c r="K80" s="44" t="s">
        <v>2848</v>
      </c>
      <c r="L80" s="44" t="s">
        <v>2276</v>
      </c>
      <c r="M80" s="44"/>
      <c r="N80" s="44" t="s">
        <v>2849</v>
      </c>
      <c r="O80" s="44"/>
      <c r="P80" s="44" t="s">
        <v>2850</v>
      </c>
      <c r="Q80" s="298" t="s">
        <v>2851</v>
      </c>
      <c r="R80" s="44"/>
      <c r="S80" s="44"/>
      <c r="T80" s="44"/>
      <c r="U80" s="44"/>
      <c r="V80" s="44"/>
      <c r="W80" s="44"/>
    </row>
    <row r="81">
      <c r="B81" s="37"/>
      <c r="C81" s="44" t="s">
        <v>2852</v>
      </c>
      <c r="D81" s="44" t="s">
        <v>358</v>
      </c>
      <c r="E81" s="44" t="s">
        <v>299</v>
      </c>
      <c r="F81" s="44"/>
      <c r="G81" s="44"/>
      <c r="H81" s="44"/>
      <c r="I81" s="44"/>
      <c r="J81" s="44"/>
      <c r="K81" s="44" t="s">
        <v>2853</v>
      </c>
      <c r="L81" s="44" t="s">
        <v>2276</v>
      </c>
      <c r="M81" s="44"/>
      <c r="N81" s="44" t="s">
        <v>2854</v>
      </c>
      <c r="O81" s="44" t="s">
        <v>2855</v>
      </c>
      <c r="P81" s="44" t="s">
        <v>2856</v>
      </c>
      <c r="Q81" s="298" t="s">
        <v>2857</v>
      </c>
      <c r="R81" s="44"/>
      <c r="S81" s="44"/>
      <c r="T81" s="45">
        <v>1985.0</v>
      </c>
      <c r="U81" s="44" t="s">
        <v>4457</v>
      </c>
      <c r="V81" s="486"/>
      <c r="W81" s="44"/>
    </row>
    <row r="82">
      <c r="B82" s="37"/>
      <c r="C82" s="44" t="s">
        <v>2858</v>
      </c>
      <c r="D82" s="44" t="s">
        <v>30</v>
      </c>
      <c r="E82" s="44" t="s">
        <v>71</v>
      </c>
      <c r="F82" s="44"/>
      <c r="G82" s="44"/>
      <c r="H82" s="44"/>
      <c r="I82" s="19">
        <v>1992.0</v>
      </c>
      <c r="J82" s="44"/>
      <c r="K82" s="44" t="s">
        <v>2859</v>
      </c>
      <c r="L82" s="44" t="s">
        <v>2276</v>
      </c>
      <c r="M82" s="44"/>
      <c r="N82" s="44" t="s">
        <v>2860</v>
      </c>
      <c r="O82" s="44" t="s">
        <v>2861</v>
      </c>
      <c r="P82" s="44" t="s">
        <v>2862</v>
      </c>
      <c r="Q82" s="298" t="s">
        <v>2863</v>
      </c>
      <c r="R82" s="44"/>
      <c r="S82" s="44"/>
      <c r="T82" s="19">
        <v>1992.0</v>
      </c>
      <c r="U82" s="44"/>
      <c r="V82" s="491" t="s">
        <v>6434</v>
      </c>
      <c r="W82" s="44"/>
    </row>
    <row r="83">
      <c r="B83" s="37"/>
      <c r="C83" s="44" t="s">
        <v>2864</v>
      </c>
      <c r="D83" s="44" t="s">
        <v>30</v>
      </c>
      <c r="E83" s="44" t="s">
        <v>144</v>
      </c>
      <c r="F83" s="44"/>
      <c r="G83" s="44"/>
      <c r="H83" s="44"/>
      <c r="I83" s="44"/>
      <c r="J83" s="44"/>
      <c r="K83" s="44" t="s">
        <v>2865</v>
      </c>
      <c r="L83" s="44" t="s">
        <v>2276</v>
      </c>
      <c r="M83" s="44"/>
      <c r="N83" s="44" t="s">
        <v>2866</v>
      </c>
      <c r="O83" s="44"/>
      <c r="P83" s="44" t="s">
        <v>2867</v>
      </c>
      <c r="Q83" s="298" t="s">
        <v>2868</v>
      </c>
      <c r="R83" s="44"/>
      <c r="S83" s="44"/>
      <c r="T83" s="45">
        <v>2010.0</v>
      </c>
      <c r="U83" s="44"/>
      <c r="V83" s="486"/>
      <c r="W83" s="44"/>
    </row>
    <row r="84">
      <c r="B84" s="37"/>
      <c r="C84" s="44" t="s">
        <v>2869</v>
      </c>
      <c r="D84" s="44" t="s">
        <v>163</v>
      </c>
      <c r="E84" s="298" t="s">
        <v>65</v>
      </c>
      <c r="F84" s="44"/>
      <c r="G84" s="44"/>
      <c r="H84" s="44"/>
      <c r="I84" s="44"/>
      <c r="J84" s="44"/>
      <c r="K84" s="44" t="s">
        <v>2870</v>
      </c>
      <c r="L84" s="44" t="s">
        <v>2276</v>
      </c>
      <c r="M84" s="44"/>
      <c r="N84" s="44" t="s">
        <v>2871</v>
      </c>
      <c r="O84" s="44" t="s">
        <v>2872</v>
      </c>
      <c r="P84" s="44" t="s">
        <v>2873</v>
      </c>
      <c r="Q84" s="298" t="s">
        <v>2874</v>
      </c>
      <c r="R84" s="44"/>
      <c r="S84" s="44"/>
      <c r="T84" s="45">
        <v>2002.0</v>
      </c>
      <c r="U84" s="44"/>
      <c r="V84" s="486"/>
      <c r="W84" s="44"/>
    </row>
    <row r="85">
      <c r="B85" s="37"/>
      <c r="C85" s="44" t="s">
        <v>2875</v>
      </c>
      <c r="D85" s="44" t="s">
        <v>177</v>
      </c>
      <c r="E85" s="298" t="s">
        <v>1076</v>
      </c>
      <c r="F85" s="44"/>
      <c r="G85" s="44"/>
      <c r="H85" s="44"/>
      <c r="I85" s="44"/>
      <c r="J85" s="44"/>
      <c r="K85" s="44" t="s">
        <v>2876</v>
      </c>
      <c r="L85" s="44" t="s">
        <v>2276</v>
      </c>
      <c r="M85" s="44"/>
      <c r="N85" s="44" t="s">
        <v>2877</v>
      </c>
      <c r="O85" s="44" t="s">
        <v>2878</v>
      </c>
      <c r="P85" s="298" t="s">
        <v>2879</v>
      </c>
      <c r="Q85" s="44"/>
      <c r="R85" s="44"/>
      <c r="S85" s="44"/>
      <c r="T85" s="44"/>
      <c r="U85" s="44"/>
      <c r="V85" s="44"/>
      <c r="W85" s="44"/>
    </row>
    <row r="86">
      <c r="B86" s="37"/>
      <c r="C86" s="44" t="s">
        <v>2880</v>
      </c>
      <c r="D86" s="44" t="s">
        <v>78</v>
      </c>
      <c r="E86" s="44" t="s">
        <v>882</v>
      </c>
      <c r="F86" s="44"/>
      <c r="G86" s="44"/>
      <c r="H86" s="44"/>
      <c r="I86" s="44"/>
      <c r="J86" s="44"/>
      <c r="K86" s="44" t="s">
        <v>2881</v>
      </c>
      <c r="L86" s="44" t="s">
        <v>2276</v>
      </c>
      <c r="M86" s="44"/>
      <c r="N86" s="44" t="s">
        <v>2882</v>
      </c>
      <c r="O86" s="44"/>
      <c r="P86" s="44" t="s">
        <v>2883</v>
      </c>
      <c r="Q86" s="298" t="s">
        <v>2884</v>
      </c>
      <c r="R86" s="44"/>
      <c r="S86" s="44"/>
      <c r="T86" s="45">
        <v>1982.0</v>
      </c>
      <c r="U86" s="44"/>
      <c r="V86" s="486"/>
      <c r="W86" s="44"/>
    </row>
    <row r="87">
      <c r="B87" s="37"/>
      <c r="C87" s="44" t="s">
        <v>2885</v>
      </c>
      <c r="D87" s="44" t="s">
        <v>30</v>
      </c>
      <c r="E87" s="44" t="s">
        <v>2886</v>
      </c>
      <c r="F87" s="44" t="s">
        <v>51</v>
      </c>
      <c r="G87" s="44" t="s">
        <v>6435</v>
      </c>
      <c r="H87" s="44"/>
      <c r="I87" s="44"/>
      <c r="J87" s="44"/>
      <c r="K87" s="44" t="s">
        <v>2888</v>
      </c>
      <c r="L87" s="44" t="s">
        <v>2276</v>
      </c>
      <c r="M87" s="44"/>
      <c r="N87" s="44" t="s">
        <v>2889</v>
      </c>
      <c r="O87" s="44" t="s">
        <v>2890</v>
      </c>
      <c r="P87" s="44" t="s">
        <v>2891</v>
      </c>
      <c r="Q87" s="298" t="s">
        <v>2892</v>
      </c>
      <c r="R87" s="44"/>
      <c r="S87" s="44"/>
      <c r="T87" s="44"/>
      <c r="U87" s="44"/>
      <c r="V87" s="44"/>
      <c r="W87" s="44"/>
    </row>
    <row r="88">
      <c r="B88" s="37"/>
      <c r="C88" s="44" t="s">
        <v>2893</v>
      </c>
      <c r="D88" s="44" t="s">
        <v>177</v>
      </c>
      <c r="E88" s="298" t="s">
        <v>2894</v>
      </c>
      <c r="F88" s="44"/>
      <c r="G88" s="44"/>
      <c r="H88" s="44"/>
      <c r="I88" s="44"/>
      <c r="J88" s="44"/>
      <c r="K88" s="44" t="s">
        <v>2895</v>
      </c>
      <c r="L88" s="44" t="s">
        <v>2276</v>
      </c>
      <c r="M88" s="44"/>
      <c r="N88" s="44" t="s">
        <v>2896</v>
      </c>
      <c r="O88" s="44" t="s">
        <v>2897</v>
      </c>
      <c r="P88" s="44" t="s">
        <v>2898</v>
      </c>
      <c r="Q88" s="298" t="s">
        <v>2899</v>
      </c>
      <c r="R88" s="44"/>
      <c r="S88" s="44"/>
      <c r="T88" s="44"/>
      <c r="U88" s="44"/>
      <c r="V88" s="44"/>
      <c r="W88" s="44"/>
    </row>
    <row r="89">
      <c r="B89" s="37"/>
      <c r="C89" s="44" t="s">
        <v>2900</v>
      </c>
      <c r="D89" s="44" t="s">
        <v>177</v>
      </c>
      <c r="E89" s="44" t="s">
        <v>144</v>
      </c>
      <c r="F89" s="44"/>
      <c r="G89" s="44"/>
      <c r="H89" s="44"/>
      <c r="I89" s="44"/>
      <c r="J89" s="44"/>
      <c r="K89" s="44" t="s">
        <v>2901</v>
      </c>
      <c r="L89" s="44" t="s">
        <v>2276</v>
      </c>
      <c r="M89" s="44"/>
      <c r="N89" s="44" t="s">
        <v>2902</v>
      </c>
      <c r="O89" s="44" t="s">
        <v>2903</v>
      </c>
      <c r="P89" s="44" t="s">
        <v>2904</v>
      </c>
      <c r="Q89" s="298" t="s">
        <v>2905</v>
      </c>
      <c r="R89" s="44"/>
      <c r="S89" s="44"/>
      <c r="T89" s="45">
        <v>2000.0</v>
      </c>
      <c r="U89" s="44"/>
      <c r="V89" s="486"/>
      <c r="W89" s="490" t="s">
        <v>6436</v>
      </c>
    </row>
    <row r="90">
      <c r="B90" s="37"/>
      <c r="C90" s="44" t="s">
        <v>2906</v>
      </c>
      <c r="D90" s="44" t="s">
        <v>163</v>
      </c>
      <c r="E90" s="298" t="s">
        <v>1076</v>
      </c>
      <c r="F90" s="44"/>
      <c r="G90" s="44"/>
      <c r="H90" s="44"/>
      <c r="I90" s="19">
        <v>1988.0</v>
      </c>
      <c r="J90" s="44" t="s">
        <v>2907</v>
      </c>
      <c r="K90" s="44" t="s">
        <v>2908</v>
      </c>
      <c r="L90" s="44" t="s">
        <v>2276</v>
      </c>
      <c r="M90" s="44"/>
      <c r="N90" s="44" t="s">
        <v>2909</v>
      </c>
      <c r="O90" s="44" t="s">
        <v>2910</v>
      </c>
      <c r="P90" s="298" t="s">
        <v>2911</v>
      </c>
      <c r="Q90" s="44"/>
      <c r="R90" s="44"/>
      <c r="S90" s="44"/>
      <c r="T90" s="19">
        <v>1988.0</v>
      </c>
      <c r="U90" s="44"/>
      <c r="V90" s="44"/>
      <c r="W90" s="44"/>
    </row>
    <row r="91">
      <c r="B91" s="37"/>
      <c r="C91" s="44" t="s">
        <v>2912</v>
      </c>
      <c r="D91" s="44" t="s">
        <v>30</v>
      </c>
      <c r="E91" s="44" t="s">
        <v>50</v>
      </c>
      <c r="F91" s="44" t="s">
        <v>51</v>
      </c>
      <c r="G91" s="44"/>
      <c r="H91" s="44"/>
      <c r="I91" s="44"/>
      <c r="J91" s="44"/>
      <c r="K91" s="44" t="s">
        <v>2913</v>
      </c>
      <c r="L91" s="44" t="s">
        <v>2276</v>
      </c>
      <c r="M91" s="44"/>
      <c r="N91" s="44" t="s">
        <v>2914</v>
      </c>
      <c r="O91" s="44" t="s">
        <v>2915</v>
      </c>
      <c r="P91" s="44" t="s">
        <v>2916</v>
      </c>
      <c r="Q91" s="298" t="s">
        <v>2917</v>
      </c>
      <c r="R91" s="44"/>
      <c r="S91" s="44"/>
      <c r="T91" s="45">
        <v>1983.0</v>
      </c>
      <c r="U91" s="44"/>
      <c r="V91" s="486"/>
      <c r="W91" s="44"/>
    </row>
    <row r="92">
      <c r="B92" s="37"/>
      <c r="C92" s="44" t="s">
        <v>2918</v>
      </c>
      <c r="D92" s="44" t="s">
        <v>107</v>
      </c>
      <c r="E92" s="44" t="s">
        <v>299</v>
      </c>
      <c r="F92" s="44"/>
      <c r="G92" s="44"/>
      <c r="H92" s="44"/>
      <c r="I92" s="44"/>
      <c r="J92" s="44"/>
      <c r="K92" s="44" t="s">
        <v>2919</v>
      </c>
      <c r="L92" s="44" t="s">
        <v>2276</v>
      </c>
      <c r="M92" s="44"/>
      <c r="N92" s="44" t="s">
        <v>2920</v>
      </c>
      <c r="O92" s="44"/>
      <c r="P92" s="44"/>
      <c r="Q92" s="298" t="s">
        <v>2921</v>
      </c>
      <c r="R92" s="44"/>
      <c r="S92" s="44"/>
      <c r="T92" s="45">
        <v>1980.0</v>
      </c>
      <c r="U92" s="44" t="s">
        <v>4457</v>
      </c>
      <c r="V92" s="486"/>
      <c r="W92" s="44"/>
    </row>
    <row r="93">
      <c r="B93" s="37"/>
      <c r="C93" s="44" t="s">
        <v>2922</v>
      </c>
      <c r="D93" s="44" t="s">
        <v>107</v>
      </c>
      <c r="E93" s="44" t="s">
        <v>50</v>
      </c>
      <c r="F93" s="44" t="s">
        <v>51</v>
      </c>
      <c r="G93" s="44"/>
      <c r="H93" s="44"/>
      <c r="I93" s="44"/>
      <c r="J93" s="44"/>
      <c r="K93" s="44" t="s">
        <v>2923</v>
      </c>
      <c r="L93" s="44" t="s">
        <v>2276</v>
      </c>
      <c r="M93" s="44"/>
      <c r="N93" s="44" t="s">
        <v>2924</v>
      </c>
      <c r="O93" s="44" t="s">
        <v>2925</v>
      </c>
      <c r="P93" s="44" t="s">
        <v>2926</v>
      </c>
      <c r="Q93" s="298" t="s">
        <v>2927</v>
      </c>
      <c r="R93" s="44"/>
      <c r="S93" s="44"/>
      <c r="T93" s="44"/>
      <c r="U93" s="44"/>
      <c r="V93" s="44"/>
      <c r="W93" s="44"/>
    </row>
    <row r="94">
      <c r="B94" s="37"/>
      <c r="C94" s="44" t="s">
        <v>2928</v>
      </c>
      <c r="D94" s="44" t="s">
        <v>107</v>
      </c>
      <c r="E94" s="44" t="s">
        <v>71</v>
      </c>
      <c r="F94" s="44"/>
      <c r="G94" s="44"/>
      <c r="H94" s="44"/>
      <c r="I94" s="44"/>
      <c r="J94" s="44"/>
      <c r="K94" s="44" t="s">
        <v>2929</v>
      </c>
      <c r="L94" s="44" t="s">
        <v>2276</v>
      </c>
      <c r="M94" s="44"/>
      <c r="N94" s="44" t="s">
        <v>2930</v>
      </c>
      <c r="O94" s="44" t="s">
        <v>2931</v>
      </c>
      <c r="P94" s="44" t="s">
        <v>2932</v>
      </c>
      <c r="Q94" s="298" t="s">
        <v>2933</v>
      </c>
      <c r="R94" s="44"/>
      <c r="S94" s="44"/>
      <c r="T94" s="44"/>
      <c r="U94" s="44"/>
      <c r="V94" s="44"/>
      <c r="W94" s="44"/>
    </row>
    <row r="95">
      <c r="B95" s="37"/>
      <c r="C95" s="44" t="s">
        <v>2934</v>
      </c>
      <c r="D95" s="44" t="s">
        <v>107</v>
      </c>
      <c r="E95" s="44" t="s">
        <v>144</v>
      </c>
      <c r="F95" s="44"/>
      <c r="G95" s="44"/>
      <c r="H95" s="44"/>
      <c r="I95" s="44"/>
      <c r="J95" s="44"/>
      <c r="K95" s="44" t="s">
        <v>2935</v>
      </c>
      <c r="L95" s="44" t="s">
        <v>2276</v>
      </c>
      <c r="M95" s="44"/>
      <c r="N95" s="44" t="s">
        <v>2936</v>
      </c>
      <c r="O95" s="44" t="s">
        <v>2937</v>
      </c>
      <c r="P95" s="44" t="s">
        <v>2938</v>
      </c>
      <c r="Q95" s="298" t="s">
        <v>2939</v>
      </c>
      <c r="R95" s="44"/>
      <c r="S95" s="44"/>
      <c r="T95" s="44"/>
      <c r="U95" s="44"/>
      <c r="V95" s="44"/>
      <c r="W95" s="44"/>
    </row>
    <row r="96">
      <c r="B96" s="37"/>
      <c r="C96" s="44" t="s">
        <v>2940</v>
      </c>
      <c r="D96" s="44" t="s">
        <v>107</v>
      </c>
      <c r="E96" s="298" t="s">
        <v>130</v>
      </c>
      <c r="F96" s="44"/>
      <c r="G96" s="44"/>
      <c r="H96" s="44"/>
      <c r="I96" s="44"/>
      <c r="J96" s="44"/>
      <c r="K96" s="44" t="s">
        <v>2941</v>
      </c>
      <c r="L96" s="44" t="s">
        <v>2276</v>
      </c>
      <c r="M96" s="44"/>
      <c r="N96" s="44" t="s">
        <v>2942</v>
      </c>
      <c r="O96" s="44" t="s">
        <v>2943</v>
      </c>
      <c r="P96" s="44" t="s">
        <v>2944</v>
      </c>
      <c r="Q96" s="298" t="s">
        <v>2945</v>
      </c>
      <c r="R96" s="44"/>
      <c r="S96" s="44"/>
      <c r="T96" s="44"/>
      <c r="U96" s="44"/>
      <c r="V96" s="44"/>
      <c r="W96" s="44"/>
    </row>
    <row r="97">
      <c r="B97" s="37"/>
      <c r="C97" s="44" t="s">
        <v>2946</v>
      </c>
      <c r="D97" s="44" t="s">
        <v>30</v>
      </c>
      <c r="E97" s="298" t="s">
        <v>2947</v>
      </c>
      <c r="F97" s="44"/>
      <c r="G97" s="44"/>
      <c r="H97" s="44"/>
      <c r="I97" s="44"/>
      <c r="J97" s="44"/>
      <c r="K97" s="44" t="s">
        <v>2948</v>
      </c>
      <c r="L97" s="44" t="s">
        <v>2276</v>
      </c>
      <c r="M97" s="44"/>
      <c r="N97" s="44" t="s">
        <v>2949</v>
      </c>
      <c r="O97" s="44" t="s">
        <v>2950</v>
      </c>
      <c r="P97" s="44" t="s">
        <v>2951</v>
      </c>
      <c r="Q97" s="298" t="s">
        <v>2952</v>
      </c>
      <c r="R97" s="44"/>
      <c r="S97" s="44"/>
      <c r="T97" s="44"/>
      <c r="U97" s="44"/>
      <c r="V97" s="44"/>
      <c r="W97" s="44"/>
    </row>
    <row r="98">
      <c r="B98" s="37"/>
      <c r="C98" s="44" t="s">
        <v>2953</v>
      </c>
      <c r="D98" s="44" t="s">
        <v>23</v>
      </c>
      <c r="E98" s="298" t="s">
        <v>707</v>
      </c>
      <c r="F98" s="44"/>
      <c r="G98" s="44"/>
      <c r="H98" s="44"/>
      <c r="I98" s="44"/>
      <c r="J98" s="44"/>
      <c r="K98" s="44" t="s">
        <v>2954</v>
      </c>
      <c r="L98" s="44" t="s">
        <v>2276</v>
      </c>
      <c r="M98" s="44"/>
      <c r="N98" s="44" t="s">
        <v>2955</v>
      </c>
      <c r="O98" s="44" t="s">
        <v>2956</v>
      </c>
      <c r="P98" s="44" t="s">
        <v>2957</v>
      </c>
      <c r="Q98" s="298" t="s">
        <v>2958</v>
      </c>
      <c r="R98" s="44"/>
      <c r="S98" s="44"/>
      <c r="T98" s="45">
        <v>1930.0</v>
      </c>
      <c r="U98" s="44" t="s">
        <v>6424</v>
      </c>
      <c r="V98" s="486"/>
      <c r="W98" s="44"/>
    </row>
    <row r="99">
      <c r="B99" s="37"/>
      <c r="C99" s="44" t="s">
        <v>2959</v>
      </c>
      <c r="D99" s="44" t="s">
        <v>30</v>
      </c>
      <c r="E99" s="298" t="s">
        <v>65</v>
      </c>
      <c r="F99" s="44"/>
      <c r="G99" s="44"/>
      <c r="H99" s="44"/>
      <c r="I99" s="44"/>
      <c r="J99" s="44"/>
      <c r="K99" s="44" t="s">
        <v>2960</v>
      </c>
      <c r="L99" s="44" t="s">
        <v>2276</v>
      </c>
      <c r="M99" s="44"/>
      <c r="N99" s="44" t="s">
        <v>2961</v>
      </c>
      <c r="O99" s="44" t="s">
        <v>2962</v>
      </c>
      <c r="P99" s="44" t="s">
        <v>2963</v>
      </c>
      <c r="Q99" s="298" t="s">
        <v>2964</v>
      </c>
      <c r="R99" s="44"/>
      <c r="S99" s="44"/>
      <c r="T99" s="44"/>
      <c r="U99" s="44"/>
      <c r="V99" s="44"/>
      <c r="W99" s="44"/>
    </row>
    <row r="100">
      <c r="B100" s="37"/>
      <c r="C100" s="44" t="s">
        <v>2965</v>
      </c>
      <c r="D100" s="44" t="s">
        <v>30</v>
      </c>
      <c r="E100" s="44" t="s">
        <v>299</v>
      </c>
      <c r="F100" s="44"/>
      <c r="G100" s="44"/>
      <c r="H100" s="44"/>
      <c r="I100" s="44"/>
      <c r="J100" s="44"/>
      <c r="K100" s="44" t="s">
        <v>2966</v>
      </c>
      <c r="L100" s="44" t="s">
        <v>2276</v>
      </c>
      <c r="M100" s="44"/>
      <c r="N100" s="44" t="s">
        <v>2967</v>
      </c>
      <c r="O100" s="44"/>
      <c r="P100" s="44" t="s">
        <v>2968</v>
      </c>
      <c r="Q100" s="298" t="s">
        <v>2969</v>
      </c>
      <c r="R100" s="44"/>
      <c r="S100" s="44"/>
      <c r="T100" s="44"/>
      <c r="U100" s="44"/>
      <c r="V100" s="44"/>
      <c r="W100" s="44"/>
    </row>
    <row r="101">
      <c r="B101" s="37"/>
      <c r="C101" s="44" t="s">
        <v>2970</v>
      </c>
      <c r="D101" s="44" t="s">
        <v>1603</v>
      </c>
      <c r="E101" s="298" t="s">
        <v>2971</v>
      </c>
      <c r="F101" s="44"/>
      <c r="G101" s="44"/>
      <c r="H101" s="44"/>
      <c r="I101" s="44"/>
      <c r="J101" s="44"/>
      <c r="K101" s="44" t="s">
        <v>2972</v>
      </c>
      <c r="L101" s="44" t="s">
        <v>2276</v>
      </c>
      <c r="M101" s="44"/>
      <c r="N101" s="44" t="s">
        <v>2973</v>
      </c>
      <c r="O101" s="44" t="s">
        <v>2974</v>
      </c>
      <c r="P101" s="298" t="s">
        <v>2975</v>
      </c>
      <c r="Q101" s="44"/>
      <c r="R101" s="44"/>
      <c r="S101" s="44"/>
      <c r="T101" s="44"/>
      <c r="U101" s="44"/>
      <c r="V101" s="486"/>
      <c r="W101" s="44"/>
    </row>
    <row r="102">
      <c r="B102" s="37"/>
      <c r="C102" s="44" t="s">
        <v>2976</v>
      </c>
      <c r="D102" s="44" t="s">
        <v>23</v>
      </c>
      <c r="E102" s="298" t="s">
        <v>65</v>
      </c>
      <c r="F102" s="44"/>
      <c r="G102" s="44"/>
      <c r="H102" s="44"/>
      <c r="I102" s="44"/>
      <c r="J102" s="44"/>
      <c r="K102" s="44" t="s">
        <v>2977</v>
      </c>
      <c r="L102" s="44" t="s">
        <v>2276</v>
      </c>
      <c r="M102" s="44"/>
      <c r="N102" s="44" t="s">
        <v>2978</v>
      </c>
      <c r="O102" s="44"/>
      <c r="P102" s="44" t="s">
        <v>2979</v>
      </c>
      <c r="Q102" s="298" t="s">
        <v>2980</v>
      </c>
      <c r="R102" s="44"/>
      <c r="S102" s="44"/>
      <c r="T102" s="45">
        <v>1922.0</v>
      </c>
      <c r="U102" s="44" t="s">
        <v>4400</v>
      </c>
      <c r="V102" s="44"/>
      <c r="W102" s="44"/>
    </row>
    <row r="103">
      <c r="B103" s="37"/>
      <c r="C103" s="44" t="s">
        <v>2981</v>
      </c>
      <c r="D103" s="44" t="s">
        <v>177</v>
      </c>
      <c r="E103" s="298" t="s">
        <v>2894</v>
      </c>
      <c r="F103" s="44"/>
      <c r="G103" s="44"/>
      <c r="H103" s="44"/>
      <c r="I103" s="44"/>
      <c r="J103" s="44"/>
      <c r="K103" s="44" t="s">
        <v>2982</v>
      </c>
      <c r="L103" s="44" t="s">
        <v>2276</v>
      </c>
      <c r="M103" s="44"/>
      <c r="N103" s="44" t="s">
        <v>2983</v>
      </c>
      <c r="O103" s="44" t="s">
        <v>2984</v>
      </c>
      <c r="P103" s="44" t="s">
        <v>2985</v>
      </c>
      <c r="Q103" s="298" t="s">
        <v>2986</v>
      </c>
      <c r="R103" s="44"/>
      <c r="S103" s="44"/>
      <c r="T103" s="44"/>
      <c r="U103" s="44"/>
      <c r="V103" s="44"/>
      <c r="W103" s="44"/>
    </row>
    <row r="104">
      <c r="B104" s="37"/>
      <c r="C104" s="44" t="s">
        <v>2987</v>
      </c>
      <c r="D104" s="44" t="s">
        <v>23</v>
      </c>
      <c r="E104" s="44" t="s">
        <v>1863</v>
      </c>
      <c r="F104" s="44" t="s">
        <v>51</v>
      </c>
      <c r="G104" s="44"/>
      <c r="H104" s="44"/>
      <c r="I104" s="44"/>
      <c r="J104" s="44"/>
      <c r="K104" s="44" t="s">
        <v>2988</v>
      </c>
      <c r="L104" s="44" t="s">
        <v>2276</v>
      </c>
      <c r="M104" s="44"/>
      <c r="N104" s="44" t="s">
        <v>2989</v>
      </c>
      <c r="O104" s="44"/>
      <c r="P104" s="44" t="s">
        <v>2990</v>
      </c>
      <c r="Q104" s="298" t="s">
        <v>2991</v>
      </c>
      <c r="R104" s="44"/>
      <c r="S104" s="44"/>
      <c r="T104" s="44"/>
      <c r="U104" s="44"/>
      <c r="V104" s="44"/>
      <c r="W104" s="44"/>
    </row>
    <row r="105">
      <c r="B105" s="37"/>
      <c r="C105" s="44" t="s">
        <v>2992</v>
      </c>
      <c r="D105" s="44" t="s">
        <v>23</v>
      </c>
      <c r="E105" s="44" t="s">
        <v>50</v>
      </c>
      <c r="F105" s="44" t="s">
        <v>51</v>
      </c>
      <c r="G105" s="44"/>
      <c r="H105" s="44"/>
      <c r="I105" s="44"/>
      <c r="J105" s="44"/>
      <c r="K105" s="44" t="s">
        <v>2993</v>
      </c>
      <c r="L105" s="44" t="s">
        <v>2276</v>
      </c>
      <c r="M105" s="44"/>
      <c r="N105" s="44" t="s">
        <v>2994</v>
      </c>
      <c r="O105" s="44"/>
      <c r="P105" s="44" t="s">
        <v>2995</v>
      </c>
      <c r="Q105" s="298" t="s">
        <v>2996</v>
      </c>
      <c r="R105" s="44"/>
      <c r="S105" s="44"/>
      <c r="T105" s="44"/>
      <c r="U105" s="44"/>
      <c r="V105" s="44"/>
      <c r="W105" s="44"/>
    </row>
    <row r="106">
      <c r="B106" s="37"/>
      <c r="C106" s="44" t="s">
        <v>2997</v>
      </c>
      <c r="D106" s="44" t="s">
        <v>30</v>
      </c>
      <c r="E106" s="44" t="s">
        <v>2998</v>
      </c>
      <c r="F106" s="44" t="s">
        <v>51</v>
      </c>
      <c r="G106" s="44"/>
      <c r="H106" s="44"/>
      <c r="I106" s="44"/>
      <c r="J106" s="44"/>
      <c r="K106" s="44" t="s">
        <v>2999</v>
      </c>
      <c r="L106" s="44" t="s">
        <v>2276</v>
      </c>
      <c r="M106" s="44"/>
      <c r="N106" s="44" t="s">
        <v>3000</v>
      </c>
      <c r="O106" s="44" t="s">
        <v>3001</v>
      </c>
      <c r="P106" s="44" t="s">
        <v>3002</v>
      </c>
      <c r="Q106" s="298" t="s">
        <v>3003</v>
      </c>
      <c r="R106" s="44"/>
      <c r="S106" s="44"/>
      <c r="T106" s="45">
        <v>1920.0</v>
      </c>
      <c r="U106" s="495">
        <v>44571.0</v>
      </c>
      <c r="V106" s="486"/>
      <c r="W106" s="44"/>
    </row>
    <row r="107">
      <c r="B107" s="37"/>
      <c r="C107" s="44" t="s">
        <v>3004</v>
      </c>
      <c r="D107" s="44" t="s">
        <v>30</v>
      </c>
      <c r="E107" s="298" t="s">
        <v>227</v>
      </c>
      <c r="F107" s="44"/>
      <c r="G107" s="44"/>
      <c r="H107" s="44"/>
      <c r="I107" s="44"/>
      <c r="J107" s="44"/>
      <c r="K107" s="44" t="s">
        <v>3005</v>
      </c>
      <c r="L107" s="44" t="s">
        <v>2276</v>
      </c>
      <c r="M107" s="44"/>
      <c r="N107" s="44" t="s">
        <v>3006</v>
      </c>
      <c r="O107" s="44"/>
      <c r="P107" s="44" t="s">
        <v>3007</v>
      </c>
      <c r="Q107" s="298" t="s">
        <v>3008</v>
      </c>
      <c r="R107" s="44"/>
      <c r="S107" s="44"/>
      <c r="T107" s="44"/>
      <c r="U107" s="44"/>
      <c r="V107" s="44"/>
      <c r="W107" s="44"/>
    </row>
    <row r="108">
      <c r="B108" s="37"/>
      <c r="C108" s="44" t="s">
        <v>3009</v>
      </c>
      <c r="D108" s="44" t="s">
        <v>30</v>
      </c>
      <c r="E108" s="298" t="s">
        <v>2971</v>
      </c>
      <c r="F108" s="44"/>
      <c r="G108" s="44"/>
      <c r="H108" s="44"/>
      <c r="I108" s="19">
        <v>1992.0</v>
      </c>
      <c r="J108" s="44"/>
      <c r="K108" s="44" t="s">
        <v>3010</v>
      </c>
      <c r="L108" s="44" t="s">
        <v>2276</v>
      </c>
      <c r="M108" s="44"/>
      <c r="N108" s="44" t="s">
        <v>3011</v>
      </c>
      <c r="O108" s="44" t="s">
        <v>3012</v>
      </c>
      <c r="P108" s="44" t="s">
        <v>3013</v>
      </c>
      <c r="Q108" s="298" t="s">
        <v>3014</v>
      </c>
      <c r="R108" s="44"/>
      <c r="S108" s="44"/>
      <c r="T108" s="19">
        <v>1992.0</v>
      </c>
      <c r="U108" s="44"/>
      <c r="V108" s="44"/>
      <c r="W108" s="44"/>
    </row>
    <row r="109">
      <c r="B109" s="37"/>
      <c r="C109" s="44" t="s">
        <v>3015</v>
      </c>
      <c r="D109" s="44" t="s">
        <v>30</v>
      </c>
      <c r="E109" s="44" t="s">
        <v>1863</v>
      </c>
      <c r="F109" s="44" t="s">
        <v>1864</v>
      </c>
      <c r="G109" s="44"/>
      <c r="H109" s="44"/>
      <c r="I109" s="19">
        <v>1981.0</v>
      </c>
      <c r="J109" s="44"/>
      <c r="K109" s="44" t="s">
        <v>3016</v>
      </c>
      <c r="L109" s="44" t="s">
        <v>2276</v>
      </c>
      <c r="M109" s="44"/>
      <c r="N109" s="44" t="s">
        <v>3017</v>
      </c>
      <c r="O109" s="44" t="s">
        <v>3018</v>
      </c>
      <c r="P109" s="298" t="s">
        <v>3019</v>
      </c>
      <c r="Q109" s="44"/>
      <c r="R109" s="44"/>
      <c r="S109" s="44"/>
      <c r="T109" s="19">
        <v>1981.0</v>
      </c>
      <c r="U109" s="44"/>
      <c r="V109" s="44"/>
      <c r="W109" s="44"/>
    </row>
    <row r="110">
      <c r="B110" s="37"/>
      <c r="C110" s="44" t="s">
        <v>3020</v>
      </c>
      <c r="D110" s="44" t="s">
        <v>293</v>
      </c>
      <c r="E110" s="44" t="s">
        <v>144</v>
      </c>
      <c r="F110" s="44"/>
      <c r="G110" s="44"/>
      <c r="H110" s="44"/>
      <c r="I110" s="44"/>
      <c r="J110" s="44"/>
      <c r="K110" s="44" t="s">
        <v>3021</v>
      </c>
      <c r="L110" s="44" t="s">
        <v>2276</v>
      </c>
      <c r="M110" s="44"/>
      <c r="N110" s="44" t="s">
        <v>3022</v>
      </c>
      <c r="O110" s="44"/>
      <c r="P110" s="298" t="s">
        <v>3023</v>
      </c>
      <c r="Q110" s="44"/>
      <c r="R110" s="44"/>
      <c r="S110" s="44"/>
      <c r="T110" s="44"/>
      <c r="U110" s="44"/>
      <c r="V110" s="44"/>
      <c r="W110" s="44"/>
    </row>
    <row r="111">
      <c r="A111" s="488"/>
      <c r="B111" s="494"/>
      <c r="C111" s="297" t="s">
        <v>3024</v>
      </c>
      <c r="D111" s="297" t="s">
        <v>23</v>
      </c>
      <c r="E111" s="308" t="s">
        <v>2786</v>
      </c>
      <c r="F111" s="297"/>
      <c r="G111" s="297"/>
      <c r="H111" s="297"/>
      <c r="I111" s="297"/>
      <c r="J111" s="297"/>
      <c r="K111" s="297" t="s">
        <v>3025</v>
      </c>
      <c r="L111" s="297" t="s">
        <v>2276</v>
      </c>
      <c r="M111" s="297"/>
      <c r="N111" s="297" t="s">
        <v>3026</v>
      </c>
      <c r="O111" s="297" t="s">
        <v>3027</v>
      </c>
      <c r="P111" s="297"/>
      <c r="Q111" s="308" t="s">
        <v>3028</v>
      </c>
      <c r="R111" s="297"/>
      <c r="S111" s="297"/>
      <c r="T111" s="297"/>
      <c r="U111" s="297"/>
      <c r="V111" s="297"/>
      <c r="W111" s="297" t="s">
        <v>6419</v>
      </c>
      <c r="X111" s="488"/>
      <c r="Y111" s="488"/>
    </row>
    <row r="112">
      <c r="B112" s="37"/>
      <c r="C112" s="44" t="s">
        <v>3029</v>
      </c>
      <c r="D112" s="44" t="s">
        <v>177</v>
      </c>
      <c r="E112" s="44" t="s">
        <v>71</v>
      </c>
      <c r="F112" s="44"/>
      <c r="G112" s="44"/>
      <c r="H112" s="44"/>
      <c r="I112" s="44"/>
      <c r="J112" s="44"/>
      <c r="K112" s="44" t="s">
        <v>3030</v>
      </c>
      <c r="L112" s="44" t="s">
        <v>2276</v>
      </c>
      <c r="M112" s="44"/>
      <c r="N112" s="44" t="s">
        <v>3031</v>
      </c>
      <c r="O112" s="44" t="s">
        <v>3032</v>
      </c>
      <c r="P112" s="44" t="s">
        <v>3033</v>
      </c>
      <c r="Q112" s="298" t="s">
        <v>3034</v>
      </c>
      <c r="R112" s="44"/>
      <c r="S112" s="44"/>
      <c r="T112" s="44"/>
      <c r="U112" s="44"/>
      <c r="V112" s="44"/>
      <c r="W112" s="44"/>
    </row>
    <row r="113">
      <c r="B113" s="37"/>
      <c r="C113" s="44" t="s">
        <v>3029</v>
      </c>
      <c r="D113" s="44" t="s">
        <v>30</v>
      </c>
      <c r="E113" s="298" t="s">
        <v>65</v>
      </c>
      <c r="F113" s="44"/>
      <c r="G113" s="44"/>
      <c r="H113" s="44"/>
      <c r="I113" s="44"/>
      <c r="J113" s="44"/>
      <c r="K113" s="44" t="s">
        <v>3036</v>
      </c>
      <c r="L113" s="44" t="s">
        <v>2276</v>
      </c>
      <c r="M113" s="44"/>
      <c r="N113" s="44" t="s">
        <v>3037</v>
      </c>
      <c r="O113" s="44" t="s">
        <v>3038</v>
      </c>
      <c r="P113" s="44" t="s">
        <v>3039</v>
      </c>
      <c r="Q113" s="298" t="s">
        <v>3040</v>
      </c>
      <c r="R113" s="44"/>
      <c r="S113" s="44"/>
      <c r="T113" s="44"/>
      <c r="U113" s="44"/>
      <c r="V113" s="44"/>
      <c r="W113" s="44"/>
    </row>
    <row r="114">
      <c r="B114" s="37"/>
      <c r="C114" s="44" t="s">
        <v>3041</v>
      </c>
      <c r="D114" s="44" t="s">
        <v>30</v>
      </c>
      <c r="E114" s="298" t="s">
        <v>65</v>
      </c>
      <c r="F114" s="44"/>
      <c r="G114" s="44"/>
      <c r="H114" s="44"/>
      <c r="I114" s="44"/>
      <c r="J114" s="44"/>
      <c r="K114" s="44" t="s">
        <v>3042</v>
      </c>
      <c r="L114" s="44" t="s">
        <v>2276</v>
      </c>
      <c r="M114" s="44"/>
      <c r="N114" s="44" t="s">
        <v>3043</v>
      </c>
      <c r="O114" s="44" t="s">
        <v>3044</v>
      </c>
      <c r="P114" s="44" t="s">
        <v>3045</v>
      </c>
      <c r="Q114" s="298" t="s">
        <v>3046</v>
      </c>
      <c r="R114" s="44"/>
      <c r="S114" s="44"/>
      <c r="T114" s="44"/>
      <c r="U114" s="44"/>
      <c r="V114" s="44"/>
      <c r="W114" s="44"/>
    </row>
    <row r="115">
      <c r="B115" s="37"/>
      <c r="C115" s="44" t="s">
        <v>3047</v>
      </c>
      <c r="D115" s="44" t="s">
        <v>78</v>
      </c>
      <c r="E115" s="44" t="s">
        <v>299</v>
      </c>
      <c r="F115" s="44"/>
      <c r="G115" s="44"/>
      <c r="H115" s="44"/>
      <c r="I115" s="44"/>
      <c r="J115" s="44"/>
      <c r="K115" s="44" t="s">
        <v>3048</v>
      </c>
      <c r="L115" s="44" t="s">
        <v>2276</v>
      </c>
      <c r="M115" s="44"/>
      <c r="N115" s="44" t="s">
        <v>3049</v>
      </c>
      <c r="O115" s="44" t="s">
        <v>3050</v>
      </c>
      <c r="P115" s="44" t="s">
        <v>3051</v>
      </c>
      <c r="Q115" s="298" t="s">
        <v>3052</v>
      </c>
      <c r="R115" s="44"/>
      <c r="S115" s="44"/>
      <c r="T115" s="45">
        <v>1979.0</v>
      </c>
      <c r="U115" s="44" t="s">
        <v>4457</v>
      </c>
      <c r="V115" s="486"/>
      <c r="W115" s="44"/>
    </row>
    <row r="116">
      <c r="B116" s="37"/>
      <c r="C116" s="44" t="s">
        <v>3053</v>
      </c>
      <c r="D116" s="44" t="s">
        <v>177</v>
      </c>
      <c r="E116" s="298" t="s">
        <v>2786</v>
      </c>
      <c r="F116" s="44"/>
      <c r="G116" s="44"/>
      <c r="H116" s="44"/>
      <c r="I116" s="44"/>
      <c r="J116" s="44"/>
      <c r="K116" s="44" t="s">
        <v>3054</v>
      </c>
      <c r="L116" s="44" t="s">
        <v>2276</v>
      </c>
      <c r="M116" s="44"/>
      <c r="N116" s="44" t="s">
        <v>3055</v>
      </c>
      <c r="O116" s="44" t="s">
        <v>3056</v>
      </c>
      <c r="P116" s="44"/>
      <c r="Q116" s="298" t="s">
        <v>3057</v>
      </c>
      <c r="R116" s="44"/>
      <c r="S116" s="44"/>
      <c r="T116" s="44"/>
      <c r="U116" s="44"/>
      <c r="V116" s="44"/>
      <c r="W116" s="44"/>
    </row>
    <row r="117">
      <c r="B117" s="37"/>
      <c r="C117" s="44" t="s">
        <v>3058</v>
      </c>
      <c r="D117" s="44" t="s">
        <v>78</v>
      </c>
      <c r="E117" s="298" t="s">
        <v>1076</v>
      </c>
      <c r="F117" s="44"/>
      <c r="G117" s="44"/>
      <c r="H117" s="44"/>
      <c r="I117" s="44"/>
      <c r="J117" s="44"/>
      <c r="K117" s="44" t="s">
        <v>3059</v>
      </c>
      <c r="L117" s="44" t="s">
        <v>2276</v>
      </c>
      <c r="M117" s="44"/>
      <c r="N117" s="44" t="s">
        <v>3060</v>
      </c>
      <c r="O117" s="44" t="s">
        <v>3061</v>
      </c>
      <c r="P117" s="44" t="s">
        <v>3062</v>
      </c>
      <c r="Q117" s="298" t="s">
        <v>3063</v>
      </c>
      <c r="R117" s="44"/>
      <c r="S117" s="44"/>
      <c r="T117" s="45">
        <v>1961.0</v>
      </c>
      <c r="U117" s="44"/>
      <c r="V117" s="486"/>
      <c r="W117" s="44"/>
    </row>
    <row r="118">
      <c r="B118" s="37"/>
      <c r="C118" s="44" t="s">
        <v>3064</v>
      </c>
      <c r="D118" s="44" t="s">
        <v>23</v>
      </c>
      <c r="E118" s="44" t="s">
        <v>299</v>
      </c>
      <c r="F118" s="44"/>
      <c r="G118" s="44"/>
      <c r="H118" s="44"/>
      <c r="I118" s="44"/>
      <c r="J118" s="44"/>
      <c r="K118" s="44" t="s">
        <v>3065</v>
      </c>
      <c r="L118" s="44" t="s">
        <v>2276</v>
      </c>
      <c r="M118" s="44"/>
      <c r="N118" s="44" t="s">
        <v>3066</v>
      </c>
      <c r="O118" s="44" t="s">
        <v>3067</v>
      </c>
      <c r="P118" s="44" t="s">
        <v>3068</v>
      </c>
      <c r="Q118" s="298" t="s">
        <v>3069</v>
      </c>
      <c r="R118" s="44"/>
      <c r="S118" s="44"/>
      <c r="T118" s="44"/>
      <c r="U118" s="44"/>
      <c r="V118" s="44"/>
      <c r="W118" s="44"/>
    </row>
    <row r="119">
      <c r="B119" s="37"/>
      <c r="C119" s="44" t="s">
        <v>3070</v>
      </c>
      <c r="D119" s="44" t="s">
        <v>78</v>
      </c>
      <c r="E119" s="44" t="s">
        <v>299</v>
      </c>
      <c r="F119" s="44"/>
      <c r="G119" s="44"/>
      <c r="H119" s="44"/>
      <c r="I119" s="44"/>
      <c r="J119" s="44"/>
      <c r="K119" s="44" t="s">
        <v>3071</v>
      </c>
      <c r="L119" s="44" t="s">
        <v>2276</v>
      </c>
      <c r="M119" s="44"/>
      <c r="N119" s="44" t="s">
        <v>3072</v>
      </c>
      <c r="O119" s="44" t="s">
        <v>3073</v>
      </c>
      <c r="P119" s="44" t="s">
        <v>3074</v>
      </c>
      <c r="Q119" s="298" t="s">
        <v>3075</v>
      </c>
      <c r="R119" s="44"/>
      <c r="S119" s="44"/>
      <c r="T119" s="44"/>
      <c r="U119" s="44"/>
      <c r="V119" s="44"/>
      <c r="W119" s="44"/>
    </row>
    <row r="120">
      <c r="B120" s="37"/>
      <c r="C120" s="44" t="s">
        <v>3076</v>
      </c>
      <c r="D120" s="44" t="s">
        <v>30</v>
      </c>
      <c r="E120" s="298" t="s">
        <v>227</v>
      </c>
      <c r="F120" s="44"/>
      <c r="G120" s="44"/>
      <c r="H120" s="44"/>
      <c r="I120" s="44"/>
      <c r="J120" s="44"/>
      <c r="K120" s="44" t="s">
        <v>3077</v>
      </c>
      <c r="L120" s="44" t="s">
        <v>2276</v>
      </c>
      <c r="M120" s="44"/>
      <c r="N120" s="44" t="s">
        <v>3078</v>
      </c>
      <c r="O120" s="44"/>
      <c r="P120" s="44" t="s">
        <v>3079</v>
      </c>
      <c r="Q120" s="298" t="s">
        <v>3080</v>
      </c>
      <c r="R120" s="44"/>
      <c r="S120" s="44"/>
      <c r="T120" s="496"/>
      <c r="U120" s="496"/>
      <c r="V120" s="496"/>
      <c r="W120" s="44"/>
    </row>
    <row r="121">
      <c r="B121" s="37"/>
      <c r="C121" s="44" t="s">
        <v>3081</v>
      </c>
      <c r="D121" s="44" t="s">
        <v>78</v>
      </c>
      <c r="E121" s="44" t="s">
        <v>144</v>
      </c>
      <c r="F121" s="44"/>
      <c r="G121" s="44"/>
      <c r="H121" s="44"/>
      <c r="I121" s="44"/>
      <c r="J121" s="44"/>
      <c r="K121" s="44" t="s">
        <v>3082</v>
      </c>
      <c r="L121" s="44" t="s">
        <v>2276</v>
      </c>
      <c r="M121" s="44"/>
      <c r="N121" s="44" t="s">
        <v>3083</v>
      </c>
      <c r="O121" s="44"/>
      <c r="P121" s="44" t="s">
        <v>3084</v>
      </c>
      <c r="Q121" s="298" t="s">
        <v>3085</v>
      </c>
      <c r="R121" s="44"/>
      <c r="S121" s="44"/>
      <c r="T121" s="45">
        <v>2014.0</v>
      </c>
      <c r="U121" s="495">
        <v>44571.0</v>
      </c>
      <c r="V121" s="486"/>
      <c r="W121" s="44"/>
    </row>
    <row r="122">
      <c r="B122" s="37"/>
      <c r="C122" s="44" t="s">
        <v>3086</v>
      </c>
      <c r="D122" s="44" t="s">
        <v>23</v>
      </c>
      <c r="E122" s="298" t="s">
        <v>269</v>
      </c>
      <c r="F122" s="44"/>
      <c r="G122" s="44"/>
      <c r="H122" s="44"/>
      <c r="I122" s="44"/>
      <c r="J122" s="44"/>
      <c r="K122" s="44" t="s">
        <v>3087</v>
      </c>
      <c r="L122" s="44" t="s">
        <v>2276</v>
      </c>
      <c r="M122" s="44"/>
      <c r="N122" s="44" t="s">
        <v>3088</v>
      </c>
      <c r="O122" s="44" t="s">
        <v>3089</v>
      </c>
      <c r="P122" s="44" t="s">
        <v>3090</v>
      </c>
      <c r="Q122" s="298" t="s">
        <v>3091</v>
      </c>
      <c r="R122" s="44"/>
      <c r="S122" s="44"/>
      <c r="T122" s="45">
        <v>1915.0</v>
      </c>
      <c r="U122" s="44" t="s">
        <v>6437</v>
      </c>
      <c r="V122" s="486"/>
      <c r="W122" s="44"/>
    </row>
    <row r="123">
      <c r="B123" s="37"/>
      <c r="C123" s="44" t="s">
        <v>3092</v>
      </c>
      <c r="D123" s="44" t="s">
        <v>30</v>
      </c>
      <c r="E123" s="44" t="s">
        <v>299</v>
      </c>
      <c r="F123" s="44"/>
      <c r="G123" s="44"/>
      <c r="H123" s="44"/>
      <c r="I123" s="44"/>
      <c r="J123" s="44"/>
      <c r="K123" s="44" t="s">
        <v>3093</v>
      </c>
      <c r="L123" s="44" t="s">
        <v>2276</v>
      </c>
      <c r="M123" s="44"/>
      <c r="N123" s="44" t="s">
        <v>3094</v>
      </c>
      <c r="O123" s="44" t="s">
        <v>3095</v>
      </c>
      <c r="P123" s="44" t="s">
        <v>3096</v>
      </c>
      <c r="Q123" s="298" t="s">
        <v>3097</v>
      </c>
      <c r="R123" s="44"/>
      <c r="S123" s="44"/>
      <c r="T123" s="44"/>
      <c r="U123" s="44"/>
      <c r="V123" s="44"/>
      <c r="W123" s="44"/>
    </row>
    <row r="124">
      <c r="B124" s="37"/>
      <c r="C124" s="44" t="s">
        <v>3098</v>
      </c>
      <c r="D124" s="44" t="s">
        <v>30</v>
      </c>
      <c r="E124" s="298" t="s">
        <v>1076</v>
      </c>
      <c r="F124" s="44"/>
      <c r="G124" s="44"/>
      <c r="H124" s="44"/>
      <c r="I124" s="44"/>
      <c r="J124" s="44"/>
      <c r="K124" s="44" t="s">
        <v>3099</v>
      </c>
      <c r="L124" s="44" t="s">
        <v>2276</v>
      </c>
      <c r="M124" s="44"/>
      <c r="N124" s="44" t="s">
        <v>2358</v>
      </c>
      <c r="O124" s="44"/>
      <c r="P124" s="44" t="s">
        <v>3100</v>
      </c>
      <c r="Q124" s="298" t="s">
        <v>2361</v>
      </c>
      <c r="R124" s="44"/>
      <c r="S124" s="44"/>
      <c r="T124" s="44"/>
      <c r="U124" s="44"/>
      <c r="V124" s="44"/>
      <c r="W124" s="44"/>
    </row>
    <row r="125">
      <c r="B125" s="37"/>
      <c r="C125" s="44" t="s">
        <v>3101</v>
      </c>
      <c r="D125" s="44" t="s">
        <v>1603</v>
      </c>
      <c r="E125" s="298" t="s">
        <v>1843</v>
      </c>
      <c r="F125" s="44"/>
      <c r="G125" s="44"/>
      <c r="H125" s="44"/>
      <c r="I125" s="44"/>
      <c r="J125" s="44"/>
      <c r="K125" s="44" t="s">
        <v>3102</v>
      </c>
      <c r="L125" s="44" t="s">
        <v>2276</v>
      </c>
      <c r="M125" s="44"/>
      <c r="N125" s="44" t="s">
        <v>3103</v>
      </c>
      <c r="O125" s="44" t="s">
        <v>3104</v>
      </c>
      <c r="P125" s="44" t="s">
        <v>3105</v>
      </c>
      <c r="Q125" s="298" t="s">
        <v>3106</v>
      </c>
      <c r="R125" s="44"/>
      <c r="S125" s="44"/>
      <c r="T125" s="44"/>
      <c r="U125" s="44"/>
      <c r="V125" s="44"/>
      <c r="W125" s="44"/>
    </row>
    <row r="126">
      <c r="B126" s="37"/>
      <c r="C126" s="44" t="s">
        <v>3107</v>
      </c>
      <c r="D126" s="44" t="s">
        <v>177</v>
      </c>
      <c r="E126" s="298" t="s">
        <v>16</v>
      </c>
      <c r="F126" s="44"/>
      <c r="G126" s="44"/>
      <c r="H126" s="44"/>
      <c r="I126" s="44"/>
      <c r="J126" s="44"/>
      <c r="K126" s="44" t="s">
        <v>3108</v>
      </c>
      <c r="L126" s="44" t="s">
        <v>2276</v>
      </c>
      <c r="M126" s="44"/>
      <c r="N126" s="44" t="s">
        <v>3109</v>
      </c>
      <c r="O126" s="44" t="s">
        <v>3110</v>
      </c>
      <c r="P126" s="44" t="s">
        <v>3111</v>
      </c>
      <c r="Q126" s="298" t="s">
        <v>3112</v>
      </c>
      <c r="R126" s="44"/>
      <c r="S126" s="44"/>
      <c r="T126" s="44"/>
      <c r="U126" s="44"/>
      <c r="V126" s="44"/>
      <c r="W126" s="44"/>
    </row>
    <row r="127">
      <c r="B127" s="37"/>
      <c r="C127" s="44" t="s">
        <v>3113</v>
      </c>
      <c r="D127" s="44" t="s">
        <v>177</v>
      </c>
      <c r="E127" s="44" t="s">
        <v>3114</v>
      </c>
      <c r="F127" s="44" t="s">
        <v>2300</v>
      </c>
      <c r="G127" s="44" t="s">
        <v>6421</v>
      </c>
      <c r="H127" s="44"/>
      <c r="I127" s="44"/>
      <c r="J127" s="44"/>
      <c r="K127" s="44" t="s">
        <v>3116</v>
      </c>
      <c r="L127" s="44" t="s">
        <v>2276</v>
      </c>
      <c r="M127" s="44"/>
      <c r="N127" s="44" t="s">
        <v>3117</v>
      </c>
      <c r="O127" s="44" t="s">
        <v>3118</v>
      </c>
      <c r="P127" s="44" t="s">
        <v>3119</v>
      </c>
      <c r="Q127" s="298" t="s">
        <v>3120</v>
      </c>
      <c r="R127" s="44"/>
      <c r="S127" s="44"/>
      <c r="T127" s="44"/>
      <c r="U127" s="44"/>
      <c r="V127" s="44"/>
      <c r="W127" s="44"/>
    </row>
    <row r="128">
      <c r="B128" s="37"/>
      <c r="C128" s="44" t="s">
        <v>3121</v>
      </c>
      <c r="D128" s="44" t="s">
        <v>584</v>
      </c>
      <c r="E128" s="44" t="s">
        <v>2355</v>
      </c>
      <c r="F128" s="44" t="s">
        <v>51</v>
      </c>
      <c r="G128" s="44"/>
      <c r="H128" s="44"/>
      <c r="I128" s="44"/>
      <c r="J128" s="44"/>
      <c r="K128" s="44" t="s">
        <v>3122</v>
      </c>
      <c r="L128" s="44" t="s">
        <v>2276</v>
      </c>
      <c r="M128" s="44"/>
      <c r="N128" s="44" t="s">
        <v>3123</v>
      </c>
      <c r="O128" s="44" t="s">
        <v>3124</v>
      </c>
      <c r="P128" s="44" t="s">
        <v>3125</v>
      </c>
      <c r="Q128" s="298" t="s">
        <v>3126</v>
      </c>
      <c r="R128" s="44"/>
      <c r="S128" s="44"/>
      <c r="T128" s="44"/>
      <c r="U128" s="44"/>
      <c r="V128" s="44"/>
      <c r="W128" s="44"/>
    </row>
    <row r="129">
      <c r="B129" s="37"/>
      <c r="C129" s="44" t="s">
        <v>3127</v>
      </c>
      <c r="D129" s="44" t="s">
        <v>107</v>
      </c>
      <c r="E129" s="44" t="s">
        <v>144</v>
      </c>
      <c r="F129" s="44"/>
      <c r="G129" s="44"/>
      <c r="H129" s="44"/>
      <c r="I129" s="44"/>
      <c r="J129" s="44"/>
      <c r="K129" s="44" t="s">
        <v>3128</v>
      </c>
      <c r="L129" s="44" t="s">
        <v>2276</v>
      </c>
      <c r="M129" s="44"/>
      <c r="N129" s="44" t="s">
        <v>3129</v>
      </c>
      <c r="O129" s="44" t="s">
        <v>3130</v>
      </c>
      <c r="P129" s="298" t="s">
        <v>3131</v>
      </c>
      <c r="Q129" s="44"/>
      <c r="R129" s="44"/>
      <c r="S129" s="44"/>
      <c r="T129" s="44"/>
      <c r="U129" s="44"/>
      <c r="V129" s="44"/>
      <c r="W129" s="44"/>
    </row>
    <row r="130">
      <c r="B130" s="37"/>
      <c r="C130" s="44" t="s">
        <v>3132</v>
      </c>
      <c r="D130" s="44" t="s">
        <v>78</v>
      </c>
      <c r="E130" s="298" t="s">
        <v>3133</v>
      </c>
      <c r="F130" s="44"/>
      <c r="G130" s="44"/>
      <c r="H130" s="44"/>
      <c r="I130" s="44"/>
      <c r="J130" s="44"/>
      <c r="K130" s="44" t="s">
        <v>3134</v>
      </c>
      <c r="L130" s="44" t="s">
        <v>2276</v>
      </c>
      <c r="M130" s="44"/>
      <c r="N130" s="44" t="s">
        <v>3135</v>
      </c>
      <c r="O130" s="44"/>
      <c r="P130" s="298" t="s">
        <v>3136</v>
      </c>
      <c r="Q130" s="44"/>
      <c r="R130" s="44"/>
      <c r="S130" s="44"/>
      <c r="T130" s="44"/>
      <c r="U130" s="44"/>
      <c r="V130" s="44"/>
      <c r="W130" s="44"/>
    </row>
    <row r="131">
      <c r="B131" s="37"/>
      <c r="C131" s="44" t="s">
        <v>3137</v>
      </c>
      <c r="D131" s="44" t="s">
        <v>107</v>
      </c>
      <c r="E131" s="44" t="s">
        <v>299</v>
      </c>
      <c r="F131" s="44"/>
      <c r="G131" s="44"/>
      <c r="H131" s="44"/>
      <c r="I131" s="44"/>
      <c r="J131" s="44"/>
      <c r="K131" s="44" t="s">
        <v>3138</v>
      </c>
      <c r="L131" s="44" t="s">
        <v>2276</v>
      </c>
      <c r="M131" s="44"/>
      <c r="N131" s="44" t="s">
        <v>3139</v>
      </c>
      <c r="O131" s="44" t="s">
        <v>3140</v>
      </c>
      <c r="P131" s="44" t="s">
        <v>3141</v>
      </c>
      <c r="Q131" s="298" t="s">
        <v>3142</v>
      </c>
      <c r="R131" s="44"/>
      <c r="S131" s="44"/>
      <c r="T131" s="44"/>
      <c r="U131" s="44"/>
      <c r="V131" s="44"/>
      <c r="W131" s="44"/>
    </row>
    <row r="132">
      <c r="B132" s="37"/>
      <c r="C132" s="44" t="s">
        <v>3143</v>
      </c>
      <c r="D132" s="44" t="s">
        <v>23</v>
      </c>
      <c r="E132" s="298" t="s">
        <v>1076</v>
      </c>
      <c r="F132" s="44"/>
      <c r="G132" s="44"/>
      <c r="H132" s="44"/>
      <c r="I132" s="19">
        <v>1986.0</v>
      </c>
      <c r="J132" s="44"/>
      <c r="K132" s="44" t="s">
        <v>3144</v>
      </c>
      <c r="L132" s="44" t="s">
        <v>2276</v>
      </c>
      <c r="M132" s="44"/>
      <c r="N132" s="44" t="s">
        <v>3145</v>
      </c>
      <c r="O132" s="44" t="s">
        <v>3146</v>
      </c>
      <c r="P132" s="44" t="s">
        <v>3147</v>
      </c>
      <c r="Q132" s="298" t="s">
        <v>3148</v>
      </c>
      <c r="R132" s="44"/>
      <c r="S132" s="44"/>
      <c r="T132" s="19">
        <v>1986.0</v>
      </c>
      <c r="U132" s="44" t="s">
        <v>4457</v>
      </c>
      <c r="V132" s="486"/>
      <c r="W132" s="44"/>
    </row>
    <row r="133">
      <c r="B133" s="37"/>
      <c r="C133" s="44" t="s">
        <v>3149</v>
      </c>
      <c r="D133" s="44" t="s">
        <v>78</v>
      </c>
      <c r="E133" s="298" t="s">
        <v>65</v>
      </c>
      <c r="F133" s="44"/>
      <c r="G133" s="44"/>
      <c r="H133" s="44"/>
      <c r="I133" s="44"/>
      <c r="J133" s="44"/>
      <c r="K133" s="44" t="s">
        <v>3150</v>
      </c>
      <c r="L133" s="44" t="s">
        <v>2276</v>
      </c>
      <c r="M133" s="44"/>
      <c r="N133" s="44" t="s">
        <v>3151</v>
      </c>
      <c r="O133" s="44" t="s">
        <v>3152</v>
      </c>
      <c r="P133" s="44" t="s">
        <v>3153</v>
      </c>
      <c r="Q133" s="298" t="s">
        <v>3154</v>
      </c>
      <c r="R133" s="44"/>
      <c r="S133" s="44"/>
      <c r="T133" s="44"/>
      <c r="U133" s="44"/>
      <c r="V133" s="44"/>
      <c r="W133" s="44"/>
    </row>
    <row r="134">
      <c r="B134" s="37"/>
      <c r="C134" s="44" t="s">
        <v>3155</v>
      </c>
      <c r="D134" s="44" t="s">
        <v>30</v>
      </c>
      <c r="E134" s="44" t="s">
        <v>1863</v>
      </c>
      <c r="F134" s="44" t="s">
        <v>51</v>
      </c>
      <c r="G134" s="44"/>
      <c r="H134" s="44"/>
      <c r="I134" s="44"/>
      <c r="J134" s="44"/>
      <c r="K134" s="44" t="s">
        <v>3156</v>
      </c>
      <c r="L134" s="44" t="s">
        <v>2276</v>
      </c>
      <c r="M134" s="44"/>
      <c r="N134" s="44" t="s">
        <v>3157</v>
      </c>
      <c r="O134" s="44" t="s">
        <v>3158</v>
      </c>
      <c r="P134" s="44" t="s">
        <v>3159</v>
      </c>
      <c r="Q134" s="298" t="s">
        <v>3160</v>
      </c>
      <c r="R134" s="44"/>
      <c r="S134" s="44"/>
      <c r="T134" s="44"/>
      <c r="U134" s="44"/>
      <c r="V134" s="44"/>
      <c r="W134" s="44"/>
    </row>
    <row r="135">
      <c r="B135" s="37"/>
      <c r="C135" s="44" t="s">
        <v>3161</v>
      </c>
      <c r="D135" s="44" t="s">
        <v>30</v>
      </c>
      <c r="E135" s="44" t="s">
        <v>882</v>
      </c>
      <c r="F135" s="44"/>
      <c r="G135" s="44"/>
      <c r="H135" s="44"/>
      <c r="I135" s="44"/>
      <c r="J135" s="44"/>
      <c r="K135" s="44" t="s">
        <v>3162</v>
      </c>
      <c r="L135" s="44" t="s">
        <v>2276</v>
      </c>
      <c r="M135" s="44"/>
      <c r="N135" s="44" t="s">
        <v>3163</v>
      </c>
      <c r="O135" s="44" t="s">
        <v>3164</v>
      </c>
      <c r="P135" s="44" t="s">
        <v>3165</v>
      </c>
      <c r="Q135" s="298" t="s">
        <v>3166</v>
      </c>
      <c r="R135" s="44"/>
      <c r="S135" s="44"/>
      <c r="T135" s="44"/>
      <c r="U135" s="44"/>
      <c r="V135" s="44"/>
      <c r="W135" s="44"/>
    </row>
    <row r="136">
      <c r="B136" s="37"/>
      <c r="C136" s="44" t="s">
        <v>3167</v>
      </c>
      <c r="D136" s="44" t="s">
        <v>107</v>
      </c>
      <c r="E136" s="44" t="s">
        <v>2557</v>
      </c>
      <c r="F136" s="44" t="s">
        <v>3168</v>
      </c>
      <c r="G136" s="44"/>
      <c r="H136" s="44"/>
      <c r="I136" s="44"/>
      <c r="J136" s="44"/>
      <c r="K136" s="44" t="s">
        <v>3169</v>
      </c>
      <c r="L136" s="44" t="s">
        <v>2276</v>
      </c>
      <c r="M136" s="44"/>
      <c r="N136" s="44" t="s">
        <v>3170</v>
      </c>
      <c r="O136" s="44" t="s">
        <v>3171</v>
      </c>
      <c r="P136" s="44" t="s">
        <v>3172</v>
      </c>
      <c r="Q136" s="298" t="s">
        <v>3173</v>
      </c>
      <c r="R136" s="44"/>
      <c r="S136" s="44"/>
      <c r="T136" s="44"/>
      <c r="U136" s="44"/>
      <c r="V136" s="44"/>
      <c r="W136" s="44"/>
    </row>
    <row r="137">
      <c r="B137" s="37"/>
      <c r="C137" s="44" t="s">
        <v>3174</v>
      </c>
      <c r="D137" s="44" t="s">
        <v>371</v>
      </c>
      <c r="E137" s="298" t="s">
        <v>401</v>
      </c>
      <c r="F137" s="44"/>
      <c r="G137" s="44"/>
      <c r="H137" s="44"/>
      <c r="I137" s="44"/>
      <c r="J137" s="44"/>
      <c r="K137" s="44" t="s">
        <v>3175</v>
      </c>
      <c r="L137" s="44" t="s">
        <v>2276</v>
      </c>
      <c r="M137" s="44"/>
      <c r="N137" s="44" t="s">
        <v>3176</v>
      </c>
      <c r="O137" s="44"/>
      <c r="P137" s="44"/>
      <c r="Q137" s="298" t="s">
        <v>3177</v>
      </c>
      <c r="R137" s="44"/>
      <c r="S137" s="44"/>
      <c r="T137" s="44"/>
      <c r="U137" s="44"/>
      <c r="V137" s="44"/>
      <c r="W137" s="44"/>
    </row>
    <row r="138">
      <c r="B138" s="37"/>
      <c r="C138" s="44" t="s">
        <v>3178</v>
      </c>
      <c r="D138" s="44" t="s">
        <v>107</v>
      </c>
      <c r="E138" s="44" t="s">
        <v>118</v>
      </c>
      <c r="F138" s="44" t="s">
        <v>2300</v>
      </c>
      <c r="G138" s="44"/>
      <c r="H138" s="44"/>
      <c r="I138" s="44"/>
      <c r="J138" s="44"/>
      <c r="K138" s="44" t="s">
        <v>3179</v>
      </c>
      <c r="L138" s="44" t="s">
        <v>2276</v>
      </c>
      <c r="M138" s="44"/>
      <c r="N138" s="44" t="s">
        <v>3180</v>
      </c>
      <c r="O138" s="44" t="s">
        <v>3181</v>
      </c>
      <c r="P138" s="44" t="s">
        <v>3182</v>
      </c>
      <c r="Q138" s="298" t="s">
        <v>3183</v>
      </c>
      <c r="R138" s="44"/>
      <c r="S138" s="44"/>
      <c r="T138" s="44"/>
      <c r="U138" s="44"/>
      <c r="V138" s="44"/>
      <c r="W138" s="44"/>
    </row>
    <row r="139">
      <c r="B139" s="37"/>
      <c r="C139" s="44" t="s">
        <v>3184</v>
      </c>
      <c r="D139" s="44" t="s">
        <v>30</v>
      </c>
      <c r="E139" s="298" t="s">
        <v>707</v>
      </c>
      <c r="F139" s="44"/>
      <c r="G139" s="44"/>
      <c r="H139" s="44"/>
      <c r="I139" s="44"/>
      <c r="J139" s="44"/>
      <c r="K139" s="44" t="s">
        <v>3185</v>
      </c>
      <c r="L139" s="44" t="s">
        <v>2276</v>
      </c>
      <c r="M139" s="44"/>
      <c r="N139" s="44" t="s">
        <v>3186</v>
      </c>
      <c r="O139" s="44"/>
      <c r="P139" s="44" t="s">
        <v>3187</v>
      </c>
      <c r="Q139" s="298" t="s">
        <v>3188</v>
      </c>
      <c r="R139" s="44"/>
      <c r="S139" s="44"/>
      <c r="T139" s="44"/>
      <c r="U139" s="44"/>
      <c r="V139" s="44"/>
      <c r="W139" s="44"/>
    </row>
    <row r="140">
      <c r="B140" s="37"/>
      <c r="C140" s="44" t="s">
        <v>3189</v>
      </c>
      <c r="D140" s="44" t="s">
        <v>30</v>
      </c>
      <c r="E140" s="298" t="s">
        <v>1063</v>
      </c>
      <c r="F140" s="44"/>
      <c r="G140" s="44"/>
      <c r="H140" s="44"/>
      <c r="I140" s="44"/>
      <c r="J140" s="44"/>
      <c r="K140" s="44" t="s">
        <v>3190</v>
      </c>
      <c r="L140" s="44" t="s">
        <v>2276</v>
      </c>
      <c r="M140" s="44"/>
      <c r="N140" s="44" t="s">
        <v>3191</v>
      </c>
      <c r="O140" s="44" t="s">
        <v>3192</v>
      </c>
      <c r="P140" s="44" t="s">
        <v>3193</v>
      </c>
      <c r="Q140" s="298" t="s">
        <v>3194</v>
      </c>
      <c r="R140" s="44"/>
      <c r="S140" s="44"/>
      <c r="T140" s="44"/>
      <c r="U140" s="44"/>
      <c r="V140" s="44"/>
      <c r="W140" s="44"/>
    </row>
    <row r="141">
      <c r="B141" s="37"/>
      <c r="C141" s="44" t="s">
        <v>3195</v>
      </c>
      <c r="D141" s="44" t="s">
        <v>78</v>
      </c>
      <c r="E141" s="298" t="s">
        <v>1076</v>
      </c>
      <c r="F141" s="44"/>
      <c r="G141" s="44"/>
      <c r="H141" s="44"/>
      <c r="I141" s="44"/>
      <c r="J141" s="44"/>
      <c r="K141" s="44" t="s">
        <v>3196</v>
      </c>
      <c r="L141" s="44" t="s">
        <v>2276</v>
      </c>
      <c r="M141" s="44"/>
      <c r="N141" s="44" t="s">
        <v>3197</v>
      </c>
      <c r="O141" s="44"/>
      <c r="P141" s="44" t="s">
        <v>3198</v>
      </c>
      <c r="Q141" s="298" t="s">
        <v>3199</v>
      </c>
      <c r="R141" s="44"/>
      <c r="S141" s="44"/>
      <c r="T141" s="45">
        <v>1946.0</v>
      </c>
      <c r="U141" s="495">
        <v>44571.0</v>
      </c>
      <c r="V141" s="44"/>
      <c r="W141" s="44" t="s">
        <v>6433</v>
      </c>
    </row>
    <row r="142">
      <c r="B142" s="37"/>
      <c r="C142" s="44" t="s">
        <v>3200</v>
      </c>
      <c r="D142" s="44" t="s">
        <v>78</v>
      </c>
      <c r="E142" s="298" t="s">
        <v>65</v>
      </c>
      <c r="F142" s="44"/>
      <c r="G142" s="44"/>
      <c r="H142" s="44"/>
      <c r="I142" s="44"/>
      <c r="J142" s="44"/>
      <c r="K142" s="44" t="s">
        <v>3201</v>
      </c>
      <c r="L142" s="44" t="s">
        <v>2276</v>
      </c>
      <c r="M142" s="44"/>
      <c r="N142" s="44" t="s">
        <v>3202</v>
      </c>
      <c r="O142" s="44"/>
      <c r="P142" s="44" t="s">
        <v>3203</v>
      </c>
      <c r="Q142" s="298" t="s">
        <v>3204</v>
      </c>
      <c r="R142" s="44"/>
      <c r="S142" s="44"/>
      <c r="T142" s="44"/>
      <c r="U142" s="44"/>
      <c r="V142" s="44"/>
      <c r="W142" s="44"/>
    </row>
    <row r="143">
      <c r="B143" s="37"/>
      <c r="C143" s="44" t="s">
        <v>3205</v>
      </c>
      <c r="D143" s="44" t="s">
        <v>78</v>
      </c>
      <c r="E143" s="298" t="s">
        <v>65</v>
      </c>
      <c r="F143" s="44"/>
      <c r="G143" s="44"/>
      <c r="H143" s="44"/>
      <c r="I143" s="44"/>
      <c r="J143" s="44"/>
      <c r="K143" s="44" t="s">
        <v>3206</v>
      </c>
      <c r="L143" s="44" t="s">
        <v>2276</v>
      </c>
      <c r="M143" s="44"/>
      <c r="N143" s="44" t="s">
        <v>3207</v>
      </c>
      <c r="O143" s="44" t="s">
        <v>3208</v>
      </c>
      <c r="P143" s="44" t="s">
        <v>3209</v>
      </c>
      <c r="Q143" s="298" t="s">
        <v>3210</v>
      </c>
      <c r="R143" s="44"/>
      <c r="S143" s="44"/>
      <c r="T143" s="44"/>
      <c r="U143" s="44"/>
      <c r="V143" s="44"/>
      <c r="W143" s="44"/>
    </row>
    <row r="144">
      <c r="B144" s="37"/>
      <c r="C144" s="44" t="s">
        <v>3211</v>
      </c>
      <c r="D144" s="44" t="s">
        <v>78</v>
      </c>
      <c r="E144" s="44" t="s">
        <v>71</v>
      </c>
      <c r="F144" s="44"/>
      <c r="G144" s="44"/>
      <c r="H144" s="44"/>
      <c r="I144" s="44"/>
      <c r="J144" s="44"/>
      <c r="K144" s="44" t="s">
        <v>3212</v>
      </c>
      <c r="L144" s="44" t="s">
        <v>2276</v>
      </c>
      <c r="M144" s="44"/>
      <c r="N144" s="44" t="s">
        <v>3213</v>
      </c>
      <c r="O144" s="44"/>
      <c r="P144" s="298" t="s">
        <v>3214</v>
      </c>
      <c r="Q144" s="44"/>
      <c r="R144" s="44"/>
      <c r="S144" s="44"/>
      <c r="T144" s="44"/>
      <c r="U144" s="44"/>
      <c r="V144" s="44"/>
      <c r="W144" s="44"/>
    </row>
    <row r="145">
      <c r="B145" s="37"/>
      <c r="C145" s="44" t="s">
        <v>3215</v>
      </c>
      <c r="D145" s="44" t="s">
        <v>177</v>
      </c>
      <c r="E145" s="44" t="s">
        <v>144</v>
      </c>
      <c r="F145" s="44"/>
      <c r="G145" s="44"/>
      <c r="H145" s="44"/>
      <c r="I145" s="44"/>
      <c r="J145" s="44" t="s">
        <v>3216</v>
      </c>
      <c r="K145" s="44" t="s">
        <v>3217</v>
      </c>
      <c r="L145" s="44" t="s">
        <v>2276</v>
      </c>
      <c r="M145" s="44"/>
      <c r="N145" s="44" t="s">
        <v>3218</v>
      </c>
      <c r="O145" s="44" t="s">
        <v>3219</v>
      </c>
      <c r="P145" s="44" t="s">
        <v>3220</v>
      </c>
      <c r="Q145" s="298" t="s">
        <v>3221</v>
      </c>
      <c r="R145" s="44"/>
      <c r="S145" s="44"/>
      <c r="T145" s="44"/>
      <c r="U145" s="44"/>
      <c r="V145" s="44"/>
      <c r="W145" s="44"/>
    </row>
    <row r="146">
      <c r="B146" s="37"/>
      <c r="C146" s="44" t="s">
        <v>3222</v>
      </c>
      <c r="D146" s="44" t="s">
        <v>30</v>
      </c>
      <c r="E146" s="298" t="s">
        <v>227</v>
      </c>
      <c r="F146" s="44"/>
      <c r="G146" s="44"/>
      <c r="H146" s="44"/>
      <c r="I146" s="44"/>
      <c r="J146" s="44"/>
      <c r="K146" s="44" t="s">
        <v>3223</v>
      </c>
      <c r="L146" s="44" t="s">
        <v>2276</v>
      </c>
      <c r="M146" s="44"/>
      <c r="N146" s="44" t="s">
        <v>3224</v>
      </c>
      <c r="O146" s="44"/>
      <c r="P146" s="44" t="s">
        <v>3225</v>
      </c>
      <c r="Q146" s="298" t="s">
        <v>3226</v>
      </c>
      <c r="R146" s="44"/>
      <c r="S146" s="44"/>
      <c r="T146" s="44"/>
      <c r="U146" s="44"/>
      <c r="V146" s="44"/>
      <c r="W146" s="44"/>
    </row>
    <row r="147">
      <c r="B147" s="37"/>
      <c r="C147" s="44" t="s">
        <v>3227</v>
      </c>
      <c r="D147" s="44" t="s">
        <v>177</v>
      </c>
      <c r="E147" s="298" t="s">
        <v>3228</v>
      </c>
      <c r="F147" s="44"/>
      <c r="G147" s="44"/>
      <c r="H147" s="44"/>
      <c r="I147" s="44"/>
      <c r="J147" s="44"/>
      <c r="K147" s="44" t="s">
        <v>3229</v>
      </c>
      <c r="L147" s="44" t="s">
        <v>2276</v>
      </c>
      <c r="M147" s="44"/>
      <c r="N147" s="44" t="s">
        <v>3230</v>
      </c>
      <c r="O147" s="44"/>
      <c r="P147" s="44" t="s">
        <v>3231</v>
      </c>
      <c r="Q147" s="298" t="s">
        <v>3232</v>
      </c>
      <c r="R147" s="44"/>
      <c r="S147" s="44"/>
      <c r="T147" s="44"/>
      <c r="U147" s="44"/>
      <c r="V147" s="44"/>
      <c r="W147" s="44"/>
    </row>
    <row r="148">
      <c r="B148" s="37"/>
      <c r="C148" s="44" t="s">
        <v>3233</v>
      </c>
      <c r="D148" s="44" t="s">
        <v>107</v>
      </c>
      <c r="E148" s="298" t="s">
        <v>65</v>
      </c>
      <c r="F148" s="44"/>
      <c r="G148" s="44"/>
      <c r="H148" s="44"/>
      <c r="I148" s="44"/>
      <c r="J148" s="44"/>
      <c r="K148" s="44" t="s">
        <v>3234</v>
      </c>
      <c r="L148" s="44" t="s">
        <v>2276</v>
      </c>
      <c r="M148" s="44"/>
      <c r="N148" s="44" t="s">
        <v>3235</v>
      </c>
      <c r="O148" s="44"/>
      <c r="P148" s="44"/>
      <c r="Q148" s="298" t="s">
        <v>3236</v>
      </c>
      <c r="R148" s="44"/>
      <c r="S148" s="44"/>
      <c r="T148" s="44"/>
      <c r="U148" s="44"/>
      <c r="V148" s="44"/>
      <c r="W148" s="44"/>
    </row>
    <row r="149">
      <c r="B149" s="37"/>
      <c r="E149" s="37"/>
      <c r="F149" s="37"/>
      <c r="M149" s="39"/>
      <c r="N149" s="37"/>
    </row>
    <row r="150">
      <c r="B150" s="37"/>
      <c r="E150" s="37"/>
      <c r="F150" s="37"/>
      <c r="M150" s="39"/>
      <c r="N150" s="37"/>
    </row>
    <row r="151">
      <c r="B151" s="37"/>
      <c r="E151" s="37"/>
      <c r="F151" s="37"/>
      <c r="M151" s="39"/>
      <c r="N151" s="37"/>
    </row>
    <row r="152">
      <c r="B152" s="37"/>
      <c r="E152" s="37"/>
      <c r="F152" s="37"/>
      <c r="M152" s="39"/>
      <c r="N152" s="37"/>
    </row>
    <row r="153">
      <c r="B153" s="37"/>
      <c r="E153" s="37"/>
      <c r="F153" s="37"/>
      <c r="M153" s="39"/>
      <c r="N153" s="37"/>
    </row>
    <row r="154">
      <c r="B154" s="37"/>
      <c r="E154" s="37"/>
      <c r="F154" s="37"/>
      <c r="M154" s="39"/>
      <c r="N154" s="37"/>
    </row>
    <row r="155">
      <c r="B155" s="37"/>
      <c r="E155" s="37"/>
      <c r="F155" s="37"/>
      <c r="M155" s="39"/>
      <c r="N155" s="37"/>
    </row>
    <row r="156">
      <c r="B156" s="37"/>
      <c r="E156" s="37"/>
      <c r="F156" s="37"/>
      <c r="M156" s="39"/>
      <c r="N156" s="37"/>
    </row>
    <row r="157">
      <c r="B157" s="37"/>
      <c r="E157" s="37"/>
      <c r="F157" s="37"/>
      <c r="M157" s="39"/>
      <c r="N157" s="37"/>
    </row>
    <row r="158">
      <c r="B158" s="37"/>
      <c r="E158" s="37"/>
      <c r="F158" s="37"/>
      <c r="M158" s="39"/>
      <c r="N158" s="37"/>
    </row>
    <row r="159">
      <c r="B159" s="37"/>
      <c r="E159" s="37"/>
      <c r="F159" s="37"/>
      <c r="M159" s="39"/>
      <c r="N159" s="37"/>
    </row>
    <row r="160">
      <c r="B160" s="37"/>
      <c r="E160" s="37"/>
      <c r="F160" s="37"/>
      <c r="M160" s="39"/>
      <c r="N160" s="37"/>
    </row>
    <row r="161">
      <c r="B161" s="37"/>
      <c r="E161" s="37"/>
      <c r="F161" s="37"/>
      <c r="M161" s="39"/>
      <c r="N161" s="37"/>
    </row>
    <row r="162">
      <c r="B162" s="37"/>
      <c r="E162" s="37"/>
      <c r="F162" s="37"/>
      <c r="M162" s="39"/>
      <c r="N162" s="37"/>
    </row>
    <row r="163">
      <c r="B163" s="37"/>
      <c r="E163" s="37"/>
      <c r="F163" s="37"/>
      <c r="M163" s="39"/>
      <c r="N163" s="37"/>
    </row>
    <row r="164">
      <c r="B164" s="37"/>
      <c r="E164" s="37"/>
      <c r="F164" s="37"/>
      <c r="M164" s="39"/>
      <c r="N164" s="37"/>
    </row>
    <row r="165">
      <c r="B165" s="37"/>
      <c r="E165" s="37"/>
      <c r="F165" s="37"/>
      <c r="M165" s="39"/>
      <c r="N165" s="37"/>
    </row>
    <row r="166">
      <c r="B166" s="37"/>
      <c r="E166" s="37"/>
      <c r="F166" s="37"/>
      <c r="M166" s="39"/>
      <c r="N166" s="37"/>
    </row>
    <row r="167">
      <c r="B167" s="37"/>
      <c r="E167" s="37"/>
      <c r="F167" s="37"/>
      <c r="M167" s="39"/>
      <c r="N167" s="37"/>
    </row>
    <row r="168">
      <c r="B168" s="37"/>
      <c r="E168" s="37"/>
      <c r="F168" s="37"/>
      <c r="M168" s="39"/>
      <c r="N168" s="37"/>
    </row>
    <row r="169">
      <c r="B169" s="37"/>
      <c r="E169" s="37"/>
      <c r="F169" s="37"/>
      <c r="M169" s="39"/>
      <c r="N169" s="37"/>
    </row>
    <row r="170">
      <c r="B170" s="37"/>
      <c r="E170" s="37"/>
      <c r="F170" s="37"/>
      <c r="M170" s="39"/>
      <c r="N170" s="37"/>
    </row>
    <row r="171">
      <c r="B171" s="37"/>
      <c r="E171" s="37"/>
      <c r="F171" s="37"/>
      <c r="M171" s="39"/>
      <c r="N171" s="37"/>
    </row>
    <row r="172">
      <c r="B172" s="37"/>
      <c r="E172" s="37"/>
      <c r="F172" s="37"/>
      <c r="M172" s="39"/>
      <c r="N172" s="37"/>
    </row>
    <row r="173">
      <c r="B173" s="37"/>
      <c r="E173" s="37"/>
      <c r="F173" s="37"/>
      <c r="M173" s="39"/>
      <c r="N173" s="37"/>
    </row>
    <row r="174">
      <c r="B174" s="37"/>
      <c r="E174" s="37"/>
      <c r="F174" s="37"/>
      <c r="M174" s="39"/>
      <c r="N174" s="37"/>
    </row>
    <row r="175">
      <c r="B175" s="37"/>
      <c r="E175" s="37"/>
      <c r="F175" s="37"/>
      <c r="M175" s="39"/>
      <c r="N175" s="37"/>
    </row>
    <row r="176">
      <c r="B176" s="37"/>
      <c r="E176" s="37"/>
      <c r="F176" s="37"/>
      <c r="M176" s="39"/>
      <c r="N176" s="37"/>
    </row>
    <row r="177">
      <c r="B177" s="37"/>
      <c r="E177" s="37"/>
      <c r="F177" s="37"/>
      <c r="M177" s="39"/>
      <c r="N177" s="37"/>
    </row>
    <row r="178">
      <c r="B178" s="37"/>
      <c r="E178" s="37"/>
      <c r="F178" s="37"/>
      <c r="M178" s="39"/>
      <c r="N178" s="37"/>
    </row>
    <row r="179">
      <c r="B179" s="37"/>
      <c r="E179" s="37"/>
      <c r="F179" s="37"/>
      <c r="M179" s="39"/>
      <c r="N179" s="37"/>
    </row>
    <row r="180">
      <c r="B180" s="37"/>
      <c r="E180" s="37"/>
      <c r="F180" s="37"/>
      <c r="M180" s="39"/>
      <c r="N180" s="37"/>
    </row>
    <row r="181">
      <c r="B181" s="37"/>
      <c r="E181" s="37"/>
      <c r="F181" s="37"/>
      <c r="M181" s="39"/>
      <c r="N181" s="37"/>
    </row>
    <row r="182">
      <c r="B182" s="37"/>
      <c r="E182" s="37"/>
      <c r="F182" s="37"/>
      <c r="M182" s="39"/>
      <c r="N182" s="37"/>
    </row>
    <row r="183">
      <c r="B183" s="37"/>
      <c r="E183" s="37"/>
      <c r="F183" s="37"/>
      <c r="M183" s="39"/>
      <c r="N183" s="37"/>
    </row>
    <row r="184">
      <c r="B184" s="37"/>
      <c r="E184" s="37"/>
      <c r="F184" s="37"/>
      <c r="M184" s="39"/>
      <c r="N184" s="37"/>
    </row>
    <row r="185">
      <c r="B185" s="37"/>
      <c r="E185" s="37"/>
      <c r="F185" s="37"/>
      <c r="M185" s="39"/>
      <c r="N185" s="37"/>
    </row>
    <row r="186">
      <c r="B186" s="37"/>
      <c r="E186" s="37"/>
      <c r="F186" s="37"/>
      <c r="M186" s="39"/>
      <c r="N186" s="37"/>
    </row>
    <row r="187">
      <c r="B187" s="37"/>
      <c r="E187" s="37"/>
      <c r="F187" s="37"/>
      <c r="M187" s="39"/>
      <c r="N187" s="37"/>
    </row>
    <row r="188">
      <c r="B188" s="37"/>
      <c r="E188" s="37"/>
      <c r="F188" s="37"/>
      <c r="M188" s="39"/>
      <c r="N188" s="37"/>
    </row>
    <row r="189">
      <c r="B189" s="37"/>
      <c r="E189" s="37"/>
      <c r="F189" s="37"/>
      <c r="M189" s="39"/>
      <c r="N189" s="37"/>
    </row>
    <row r="190">
      <c r="B190" s="37"/>
      <c r="E190" s="37"/>
      <c r="F190" s="37"/>
      <c r="M190" s="39"/>
      <c r="N190" s="37"/>
    </row>
    <row r="191">
      <c r="B191" s="37"/>
      <c r="E191" s="37"/>
      <c r="F191" s="37"/>
      <c r="M191" s="39"/>
      <c r="N191" s="37"/>
    </row>
    <row r="192">
      <c r="B192" s="37"/>
      <c r="E192" s="37"/>
      <c r="F192" s="37"/>
      <c r="M192" s="39"/>
      <c r="N192" s="37"/>
    </row>
    <row r="193">
      <c r="B193" s="37"/>
      <c r="E193" s="37"/>
      <c r="F193" s="37"/>
      <c r="M193" s="39"/>
      <c r="N193" s="37"/>
    </row>
    <row r="194">
      <c r="B194" s="37"/>
      <c r="E194" s="37"/>
      <c r="F194" s="37"/>
      <c r="M194" s="39"/>
      <c r="N194" s="37"/>
    </row>
    <row r="195">
      <c r="B195" s="37"/>
      <c r="E195" s="37"/>
      <c r="F195" s="37"/>
      <c r="M195" s="39"/>
      <c r="N195" s="37"/>
    </row>
    <row r="196">
      <c r="B196" s="37"/>
      <c r="E196" s="37"/>
      <c r="F196" s="37"/>
      <c r="M196" s="39"/>
      <c r="N196" s="37"/>
    </row>
    <row r="197">
      <c r="B197" s="37"/>
      <c r="E197" s="37"/>
      <c r="F197" s="37"/>
      <c r="M197" s="39"/>
      <c r="N197" s="37"/>
    </row>
    <row r="198">
      <c r="B198" s="37"/>
      <c r="E198" s="37"/>
      <c r="F198" s="37"/>
      <c r="M198" s="39"/>
      <c r="N198" s="37"/>
    </row>
    <row r="199">
      <c r="B199" s="37"/>
      <c r="E199" s="37"/>
      <c r="F199" s="37"/>
      <c r="M199" s="39"/>
      <c r="N199" s="37"/>
    </row>
    <row r="200">
      <c r="B200" s="37"/>
      <c r="E200" s="37"/>
      <c r="F200" s="37"/>
      <c r="M200" s="39"/>
      <c r="N200" s="37"/>
    </row>
    <row r="201">
      <c r="B201" s="37"/>
      <c r="E201" s="37"/>
      <c r="F201" s="37"/>
      <c r="M201" s="39"/>
      <c r="N201" s="37"/>
    </row>
    <row r="202">
      <c r="B202" s="37"/>
      <c r="E202" s="37"/>
      <c r="F202" s="37"/>
      <c r="M202" s="39"/>
      <c r="N202" s="37"/>
    </row>
    <row r="203">
      <c r="B203" s="37"/>
      <c r="E203" s="37"/>
      <c r="F203" s="37"/>
      <c r="M203" s="39"/>
      <c r="N203" s="37"/>
    </row>
    <row r="204">
      <c r="B204" s="37"/>
      <c r="E204" s="37"/>
      <c r="F204" s="37"/>
      <c r="M204" s="39"/>
      <c r="N204" s="37"/>
    </row>
    <row r="205">
      <c r="B205" s="37"/>
      <c r="E205" s="37"/>
      <c r="F205" s="37"/>
      <c r="M205" s="39"/>
      <c r="N205" s="37"/>
    </row>
    <row r="206">
      <c r="B206" s="37"/>
      <c r="E206" s="37"/>
      <c r="F206" s="37"/>
      <c r="M206" s="39"/>
      <c r="N206" s="37"/>
    </row>
    <row r="207">
      <c r="B207" s="37"/>
      <c r="E207" s="37"/>
      <c r="F207" s="37"/>
      <c r="M207" s="39"/>
      <c r="N207" s="37"/>
    </row>
    <row r="208">
      <c r="B208" s="37"/>
      <c r="E208" s="37"/>
      <c r="F208" s="37"/>
      <c r="M208" s="39"/>
      <c r="N208" s="37"/>
    </row>
    <row r="209">
      <c r="B209" s="37"/>
      <c r="E209" s="37"/>
      <c r="F209" s="37"/>
      <c r="M209" s="39"/>
      <c r="N209" s="37"/>
    </row>
    <row r="210">
      <c r="B210" s="37"/>
      <c r="E210" s="37"/>
      <c r="F210" s="37"/>
      <c r="M210" s="39"/>
      <c r="N210" s="37"/>
    </row>
    <row r="211">
      <c r="B211" s="37"/>
      <c r="E211" s="37"/>
      <c r="F211" s="37"/>
      <c r="M211" s="39"/>
      <c r="N211" s="37"/>
    </row>
    <row r="212">
      <c r="B212" s="37"/>
      <c r="E212" s="37"/>
      <c r="F212" s="37"/>
      <c r="M212" s="39"/>
      <c r="N212" s="37"/>
    </row>
    <row r="213">
      <c r="B213" s="37"/>
      <c r="E213" s="37"/>
      <c r="F213" s="37"/>
      <c r="M213" s="39"/>
      <c r="N213" s="37"/>
    </row>
    <row r="214">
      <c r="B214" s="37"/>
      <c r="E214" s="37"/>
      <c r="F214" s="37"/>
      <c r="M214" s="39"/>
      <c r="N214" s="37"/>
    </row>
    <row r="215">
      <c r="B215" s="37"/>
      <c r="E215" s="37"/>
      <c r="F215" s="37"/>
      <c r="M215" s="39"/>
      <c r="N215" s="37"/>
    </row>
    <row r="216">
      <c r="B216" s="37"/>
      <c r="E216" s="37"/>
      <c r="F216" s="37"/>
      <c r="M216" s="39"/>
      <c r="N216" s="37"/>
    </row>
    <row r="217">
      <c r="B217" s="37"/>
      <c r="E217" s="37"/>
      <c r="F217" s="37"/>
      <c r="M217" s="39"/>
      <c r="N217" s="37"/>
    </row>
    <row r="218">
      <c r="B218" s="37"/>
      <c r="E218" s="37"/>
      <c r="F218" s="37"/>
      <c r="M218" s="39"/>
      <c r="N218" s="37"/>
    </row>
    <row r="219">
      <c r="B219" s="37"/>
      <c r="E219" s="37"/>
      <c r="F219" s="37"/>
      <c r="M219" s="39"/>
      <c r="N219" s="37"/>
    </row>
    <row r="220">
      <c r="B220" s="37"/>
      <c r="E220" s="37"/>
      <c r="F220" s="37"/>
      <c r="M220" s="39"/>
      <c r="N220" s="37"/>
    </row>
    <row r="221">
      <c r="B221" s="37"/>
      <c r="E221" s="37"/>
      <c r="F221" s="37"/>
      <c r="M221" s="39"/>
      <c r="N221" s="37"/>
    </row>
    <row r="222">
      <c r="B222" s="37"/>
      <c r="E222" s="37"/>
      <c r="F222" s="37"/>
      <c r="M222" s="39"/>
      <c r="N222" s="37"/>
    </row>
    <row r="223">
      <c r="B223" s="37"/>
      <c r="E223" s="37"/>
      <c r="F223" s="37"/>
      <c r="M223" s="39"/>
      <c r="N223" s="37"/>
    </row>
    <row r="224">
      <c r="B224" s="37"/>
      <c r="E224" s="37"/>
      <c r="F224" s="37"/>
      <c r="M224" s="39"/>
      <c r="N224" s="37"/>
    </row>
    <row r="225">
      <c r="B225" s="37"/>
      <c r="E225" s="37"/>
      <c r="F225" s="37"/>
      <c r="M225" s="39"/>
      <c r="N225" s="37"/>
    </row>
    <row r="226">
      <c r="B226" s="37"/>
      <c r="E226" s="37"/>
      <c r="F226" s="37"/>
      <c r="M226" s="39"/>
      <c r="N226" s="37"/>
    </row>
    <row r="227">
      <c r="B227" s="37"/>
      <c r="E227" s="37"/>
      <c r="F227" s="37"/>
      <c r="M227" s="39"/>
      <c r="N227" s="37"/>
    </row>
    <row r="228">
      <c r="B228" s="37"/>
      <c r="E228" s="37"/>
      <c r="F228" s="37"/>
      <c r="M228" s="39"/>
      <c r="N228" s="37"/>
    </row>
    <row r="229">
      <c r="B229" s="37"/>
      <c r="E229" s="37"/>
      <c r="F229" s="37"/>
      <c r="M229" s="39"/>
      <c r="N229" s="37"/>
    </row>
    <row r="230">
      <c r="B230" s="37"/>
      <c r="E230" s="37"/>
      <c r="F230" s="37"/>
      <c r="M230" s="39"/>
      <c r="N230" s="37"/>
    </row>
    <row r="231">
      <c r="B231" s="37"/>
      <c r="E231" s="37"/>
      <c r="F231" s="37"/>
      <c r="M231" s="39"/>
      <c r="N231" s="37"/>
    </row>
    <row r="232">
      <c r="B232" s="37"/>
      <c r="E232" s="37"/>
      <c r="F232" s="37"/>
      <c r="M232" s="39"/>
      <c r="N232" s="37"/>
    </row>
    <row r="233">
      <c r="B233" s="37"/>
      <c r="E233" s="37"/>
      <c r="F233" s="37"/>
      <c r="M233" s="39"/>
      <c r="N233" s="37"/>
    </row>
    <row r="234">
      <c r="B234" s="37"/>
      <c r="E234" s="37"/>
      <c r="F234" s="37"/>
      <c r="M234" s="39"/>
      <c r="N234" s="37"/>
    </row>
    <row r="235">
      <c r="B235" s="37"/>
      <c r="E235" s="37"/>
      <c r="F235" s="37"/>
      <c r="M235" s="39"/>
      <c r="N235" s="37"/>
    </row>
    <row r="236">
      <c r="B236" s="37"/>
      <c r="E236" s="37"/>
      <c r="F236" s="37"/>
      <c r="M236" s="39"/>
      <c r="N236" s="37"/>
    </row>
    <row r="237">
      <c r="B237" s="37"/>
      <c r="E237" s="37"/>
      <c r="F237" s="37"/>
      <c r="M237" s="39"/>
      <c r="N237" s="37"/>
    </row>
    <row r="238">
      <c r="B238" s="37"/>
      <c r="E238" s="37"/>
      <c r="F238" s="37"/>
      <c r="M238" s="39"/>
      <c r="N238" s="37"/>
    </row>
    <row r="239">
      <c r="B239" s="37"/>
      <c r="E239" s="37"/>
      <c r="F239" s="37"/>
      <c r="M239" s="39"/>
      <c r="N239" s="37"/>
    </row>
    <row r="240">
      <c r="B240" s="37"/>
      <c r="E240" s="37"/>
      <c r="F240" s="37"/>
      <c r="M240" s="39"/>
      <c r="N240" s="37"/>
    </row>
    <row r="241">
      <c r="B241" s="37"/>
      <c r="E241" s="37"/>
      <c r="F241" s="37"/>
      <c r="M241" s="39"/>
      <c r="N241" s="37"/>
    </row>
    <row r="242">
      <c r="B242" s="37"/>
      <c r="E242" s="37"/>
      <c r="F242" s="37"/>
      <c r="M242" s="39"/>
      <c r="N242" s="37"/>
    </row>
    <row r="243">
      <c r="B243" s="37"/>
      <c r="E243" s="37"/>
      <c r="F243" s="37"/>
      <c r="M243" s="39"/>
      <c r="N243" s="37"/>
    </row>
    <row r="244">
      <c r="B244" s="37"/>
      <c r="E244" s="37"/>
      <c r="F244" s="37"/>
      <c r="M244" s="39"/>
      <c r="N244" s="37"/>
    </row>
    <row r="245">
      <c r="B245" s="37"/>
      <c r="E245" s="37"/>
      <c r="F245" s="37"/>
      <c r="M245" s="39"/>
      <c r="N245" s="37"/>
    </row>
    <row r="246">
      <c r="B246" s="37"/>
      <c r="E246" s="37"/>
      <c r="F246" s="37"/>
      <c r="M246" s="39"/>
      <c r="N246" s="37"/>
    </row>
    <row r="247">
      <c r="B247" s="37"/>
      <c r="E247" s="37"/>
      <c r="F247" s="37"/>
      <c r="M247" s="39"/>
      <c r="N247" s="37"/>
    </row>
    <row r="248">
      <c r="B248" s="37"/>
      <c r="E248" s="37"/>
      <c r="F248" s="37"/>
      <c r="M248" s="39"/>
      <c r="N248" s="37"/>
    </row>
    <row r="249">
      <c r="B249" s="37"/>
      <c r="E249" s="37"/>
      <c r="F249" s="37"/>
      <c r="M249" s="39"/>
      <c r="N249" s="37"/>
    </row>
    <row r="250">
      <c r="B250" s="37"/>
      <c r="E250" s="37"/>
      <c r="F250" s="37"/>
      <c r="M250" s="39"/>
      <c r="N250" s="37"/>
    </row>
    <row r="251">
      <c r="B251" s="37"/>
      <c r="E251" s="37"/>
      <c r="F251" s="37"/>
      <c r="M251" s="39"/>
      <c r="N251" s="37"/>
    </row>
    <row r="252">
      <c r="B252" s="37"/>
      <c r="E252" s="37"/>
      <c r="F252" s="37"/>
      <c r="M252" s="39"/>
      <c r="N252" s="37"/>
    </row>
    <row r="253">
      <c r="B253" s="37"/>
      <c r="E253" s="37"/>
      <c r="F253" s="37"/>
      <c r="M253" s="39"/>
      <c r="N253" s="37"/>
    </row>
    <row r="254">
      <c r="B254" s="37"/>
      <c r="E254" s="37"/>
      <c r="F254" s="37"/>
      <c r="M254" s="39"/>
      <c r="N254" s="37"/>
    </row>
    <row r="255">
      <c r="B255" s="37"/>
      <c r="E255" s="37"/>
      <c r="F255" s="37"/>
      <c r="M255" s="39"/>
      <c r="N255" s="37"/>
    </row>
    <row r="256">
      <c r="B256" s="37"/>
      <c r="E256" s="37"/>
      <c r="F256" s="37"/>
      <c r="M256" s="39"/>
      <c r="N256" s="37"/>
    </row>
    <row r="257">
      <c r="B257" s="37"/>
      <c r="E257" s="37"/>
      <c r="F257" s="37"/>
      <c r="M257" s="39"/>
      <c r="N257" s="37"/>
    </row>
    <row r="258">
      <c r="B258" s="37"/>
      <c r="E258" s="37"/>
      <c r="F258" s="37"/>
      <c r="M258" s="39"/>
      <c r="N258" s="37"/>
    </row>
    <row r="259">
      <c r="B259" s="37"/>
      <c r="E259" s="37"/>
      <c r="F259" s="37"/>
      <c r="M259" s="39"/>
      <c r="N259" s="37"/>
    </row>
    <row r="260">
      <c r="B260" s="37"/>
      <c r="E260" s="37"/>
      <c r="F260" s="37"/>
      <c r="M260" s="39"/>
      <c r="N260" s="37"/>
    </row>
    <row r="261">
      <c r="B261" s="37"/>
      <c r="E261" s="37"/>
      <c r="F261" s="37"/>
      <c r="M261" s="39"/>
      <c r="N261" s="37"/>
    </row>
    <row r="262">
      <c r="B262" s="37"/>
      <c r="E262" s="37"/>
      <c r="F262" s="37"/>
      <c r="M262" s="39"/>
      <c r="N262" s="37"/>
    </row>
    <row r="263">
      <c r="B263" s="37"/>
      <c r="E263" s="37"/>
      <c r="F263" s="37"/>
      <c r="M263" s="39"/>
      <c r="N263" s="37"/>
    </row>
    <row r="264">
      <c r="B264" s="37"/>
      <c r="E264" s="37"/>
      <c r="F264" s="37"/>
      <c r="M264" s="39"/>
      <c r="N264" s="37"/>
    </row>
    <row r="265">
      <c r="B265" s="37"/>
      <c r="E265" s="37"/>
      <c r="F265" s="37"/>
      <c r="M265" s="39"/>
      <c r="N265" s="37"/>
    </row>
    <row r="266">
      <c r="B266" s="37"/>
      <c r="E266" s="37"/>
      <c r="F266" s="37"/>
      <c r="M266" s="39"/>
      <c r="N266" s="37"/>
    </row>
    <row r="267">
      <c r="B267" s="37"/>
      <c r="E267" s="37"/>
      <c r="F267" s="37"/>
      <c r="M267" s="39"/>
      <c r="N267" s="37"/>
    </row>
    <row r="268">
      <c r="B268" s="37"/>
      <c r="E268" s="37"/>
      <c r="F268" s="37"/>
      <c r="M268" s="39"/>
      <c r="N268" s="37"/>
    </row>
    <row r="269">
      <c r="B269" s="37"/>
      <c r="E269" s="37"/>
      <c r="F269" s="37"/>
      <c r="M269" s="39"/>
      <c r="N269" s="37"/>
    </row>
    <row r="270">
      <c r="B270" s="37"/>
      <c r="E270" s="37"/>
      <c r="F270" s="37"/>
      <c r="M270" s="39"/>
      <c r="N270" s="37"/>
    </row>
    <row r="271">
      <c r="B271" s="37"/>
      <c r="E271" s="37"/>
      <c r="F271" s="37"/>
      <c r="M271" s="39"/>
      <c r="N271" s="37"/>
    </row>
    <row r="272">
      <c r="B272" s="37"/>
      <c r="E272" s="37"/>
      <c r="F272" s="37"/>
      <c r="M272" s="39"/>
      <c r="N272" s="37"/>
    </row>
    <row r="273">
      <c r="B273" s="37"/>
      <c r="E273" s="37"/>
      <c r="F273" s="37"/>
      <c r="M273" s="39"/>
      <c r="N273" s="37"/>
    </row>
    <row r="274">
      <c r="B274" s="37"/>
      <c r="E274" s="37"/>
      <c r="F274" s="37"/>
      <c r="M274" s="39"/>
      <c r="N274" s="37"/>
    </row>
    <row r="275">
      <c r="B275" s="37"/>
      <c r="E275" s="37"/>
      <c r="F275" s="37"/>
      <c r="M275" s="39"/>
      <c r="N275" s="37"/>
    </row>
    <row r="276">
      <c r="B276" s="37"/>
      <c r="E276" s="37"/>
      <c r="F276" s="37"/>
      <c r="M276" s="39"/>
      <c r="N276" s="37"/>
    </row>
    <row r="277">
      <c r="B277" s="37"/>
      <c r="E277" s="37"/>
      <c r="F277" s="37"/>
      <c r="M277" s="39"/>
      <c r="N277" s="37"/>
    </row>
    <row r="278">
      <c r="B278" s="37"/>
      <c r="E278" s="37"/>
      <c r="F278" s="37"/>
      <c r="M278" s="39"/>
      <c r="N278" s="37"/>
    </row>
    <row r="279">
      <c r="B279" s="37"/>
      <c r="E279" s="37"/>
      <c r="F279" s="37"/>
      <c r="M279" s="39"/>
      <c r="N279" s="37"/>
    </row>
    <row r="280">
      <c r="B280" s="37"/>
      <c r="E280" s="37"/>
      <c r="F280" s="37"/>
      <c r="M280" s="39"/>
      <c r="N280" s="37"/>
    </row>
    <row r="281">
      <c r="B281" s="37"/>
      <c r="E281" s="37"/>
      <c r="F281" s="37"/>
      <c r="M281" s="39"/>
      <c r="N281" s="37"/>
    </row>
    <row r="282">
      <c r="B282" s="37"/>
      <c r="E282" s="37"/>
      <c r="F282" s="37"/>
      <c r="M282" s="39"/>
      <c r="N282" s="37"/>
    </row>
    <row r="283">
      <c r="B283" s="37"/>
      <c r="E283" s="37"/>
      <c r="F283" s="37"/>
      <c r="M283" s="39"/>
      <c r="N283" s="37"/>
    </row>
    <row r="284">
      <c r="B284" s="37"/>
      <c r="E284" s="37"/>
      <c r="F284" s="37"/>
      <c r="M284" s="39"/>
      <c r="N284" s="37"/>
    </row>
    <row r="285">
      <c r="B285" s="37"/>
      <c r="E285" s="37"/>
      <c r="F285" s="37"/>
      <c r="M285" s="39"/>
      <c r="N285" s="37"/>
    </row>
    <row r="286">
      <c r="B286" s="37"/>
      <c r="E286" s="37"/>
      <c r="F286" s="37"/>
      <c r="M286" s="39"/>
      <c r="N286" s="37"/>
    </row>
    <row r="287">
      <c r="B287" s="37"/>
      <c r="E287" s="37"/>
      <c r="F287" s="37"/>
      <c r="M287" s="39"/>
      <c r="N287" s="37"/>
    </row>
    <row r="288">
      <c r="B288" s="37"/>
      <c r="E288" s="37"/>
      <c r="F288" s="37"/>
      <c r="M288" s="39"/>
      <c r="N288" s="37"/>
    </row>
    <row r="289">
      <c r="B289" s="37"/>
      <c r="E289" s="37"/>
      <c r="F289" s="37"/>
      <c r="M289" s="39"/>
      <c r="N289" s="37"/>
    </row>
    <row r="290">
      <c r="B290" s="37"/>
      <c r="E290" s="37"/>
      <c r="F290" s="37"/>
      <c r="M290" s="39"/>
      <c r="N290" s="37"/>
    </row>
    <row r="291">
      <c r="B291" s="37"/>
      <c r="E291" s="37"/>
      <c r="F291" s="37"/>
      <c r="M291" s="39"/>
      <c r="N291" s="37"/>
    </row>
    <row r="292">
      <c r="B292" s="37"/>
      <c r="E292" s="37"/>
      <c r="F292" s="37"/>
      <c r="M292" s="39"/>
      <c r="N292" s="37"/>
    </row>
    <row r="293">
      <c r="B293" s="37"/>
      <c r="E293" s="37"/>
      <c r="F293" s="37"/>
      <c r="M293" s="39"/>
      <c r="N293" s="37"/>
    </row>
    <row r="294">
      <c r="B294" s="37"/>
      <c r="E294" s="37"/>
      <c r="F294" s="37"/>
      <c r="M294" s="39"/>
      <c r="N294" s="37"/>
    </row>
    <row r="295">
      <c r="B295" s="37"/>
      <c r="E295" s="37"/>
      <c r="F295" s="37"/>
      <c r="M295" s="39"/>
      <c r="N295" s="37"/>
    </row>
    <row r="296">
      <c r="B296" s="37"/>
      <c r="E296" s="37"/>
      <c r="F296" s="37"/>
      <c r="M296" s="39"/>
      <c r="N296" s="37"/>
    </row>
    <row r="297">
      <c r="B297" s="37"/>
      <c r="E297" s="37"/>
      <c r="F297" s="37"/>
      <c r="M297" s="39"/>
      <c r="N297" s="37"/>
    </row>
    <row r="298">
      <c r="B298" s="37"/>
      <c r="E298" s="37"/>
      <c r="F298" s="37"/>
      <c r="M298" s="39"/>
      <c r="N298" s="37"/>
    </row>
    <row r="299">
      <c r="B299" s="37"/>
      <c r="E299" s="37"/>
      <c r="F299" s="37"/>
      <c r="M299" s="39"/>
      <c r="N299" s="37"/>
    </row>
    <row r="300">
      <c r="B300" s="37"/>
      <c r="E300" s="37"/>
      <c r="F300" s="37"/>
      <c r="M300" s="39"/>
      <c r="N300" s="37"/>
    </row>
    <row r="301">
      <c r="B301" s="37"/>
      <c r="E301" s="37"/>
      <c r="F301" s="37"/>
      <c r="M301" s="39"/>
      <c r="N301" s="37"/>
    </row>
    <row r="302">
      <c r="B302" s="37"/>
      <c r="E302" s="37"/>
      <c r="F302" s="37"/>
      <c r="M302" s="39"/>
      <c r="N302" s="37"/>
    </row>
    <row r="303">
      <c r="B303" s="37"/>
      <c r="E303" s="37"/>
      <c r="F303" s="37"/>
      <c r="M303" s="39"/>
      <c r="N303" s="37"/>
    </row>
    <row r="304">
      <c r="B304" s="37"/>
      <c r="E304" s="37"/>
      <c r="F304" s="37"/>
      <c r="M304" s="39"/>
      <c r="N304" s="37"/>
    </row>
    <row r="305">
      <c r="B305" s="37"/>
      <c r="E305" s="37"/>
      <c r="F305" s="37"/>
      <c r="M305" s="39"/>
      <c r="N305" s="37"/>
    </row>
    <row r="306">
      <c r="B306" s="37"/>
      <c r="E306" s="37"/>
      <c r="F306" s="37"/>
      <c r="M306" s="39"/>
      <c r="N306" s="37"/>
    </row>
    <row r="307">
      <c r="B307" s="37"/>
      <c r="E307" s="37"/>
      <c r="F307" s="37"/>
      <c r="M307" s="39"/>
      <c r="N307" s="37"/>
    </row>
    <row r="308">
      <c r="B308" s="37"/>
      <c r="E308" s="37"/>
      <c r="F308" s="37"/>
      <c r="M308" s="39"/>
      <c r="N308" s="37"/>
    </row>
    <row r="309">
      <c r="B309" s="37"/>
      <c r="E309" s="37"/>
      <c r="F309" s="37"/>
      <c r="M309" s="39"/>
      <c r="N309" s="37"/>
    </row>
    <row r="310">
      <c r="B310" s="37"/>
      <c r="E310" s="37"/>
      <c r="F310" s="37"/>
      <c r="M310" s="39"/>
      <c r="N310" s="37"/>
    </row>
    <row r="311">
      <c r="B311" s="37"/>
      <c r="E311" s="37"/>
      <c r="F311" s="37"/>
      <c r="M311" s="39"/>
      <c r="N311" s="37"/>
    </row>
    <row r="312">
      <c r="B312" s="37"/>
      <c r="E312" s="37"/>
      <c r="F312" s="37"/>
      <c r="M312" s="39"/>
      <c r="N312" s="37"/>
    </row>
    <row r="313">
      <c r="B313" s="37"/>
      <c r="E313" s="37"/>
      <c r="F313" s="37"/>
      <c r="M313" s="39"/>
      <c r="N313" s="37"/>
    </row>
    <row r="314">
      <c r="B314" s="37"/>
      <c r="E314" s="37"/>
      <c r="F314" s="37"/>
      <c r="M314" s="39"/>
      <c r="N314" s="37"/>
    </row>
    <row r="315">
      <c r="B315" s="37"/>
      <c r="E315" s="37"/>
      <c r="F315" s="37"/>
      <c r="M315" s="39"/>
      <c r="N315" s="37"/>
    </row>
    <row r="316">
      <c r="B316" s="37"/>
      <c r="E316" s="37"/>
      <c r="F316" s="37"/>
      <c r="M316" s="39"/>
      <c r="N316" s="37"/>
    </row>
    <row r="317">
      <c r="B317" s="37"/>
      <c r="E317" s="37"/>
      <c r="F317" s="37"/>
      <c r="M317" s="39"/>
      <c r="N317" s="37"/>
    </row>
    <row r="318">
      <c r="B318" s="37"/>
      <c r="E318" s="37"/>
      <c r="F318" s="37"/>
      <c r="M318" s="39"/>
      <c r="N318" s="37"/>
    </row>
    <row r="319">
      <c r="B319" s="37"/>
      <c r="E319" s="37"/>
      <c r="F319" s="37"/>
      <c r="M319" s="39"/>
      <c r="N319" s="37"/>
    </row>
  </sheetData>
  <hyperlinks>
    <hyperlink r:id="rId1" ref="T18"/>
    <hyperlink r:id="rId2" ref="W89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75"/>
    <col customWidth="1" min="2" max="2" width="22.0"/>
    <col customWidth="1" min="3" max="3" width="47.13"/>
    <col customWidth="1" min="4" max="4" width="24.25"/>
    <col customWidth="1" min="5" max="5" width="9.25"/>
    <col customWidth="1" min="6" max="6" width="10.63"/>
    <col customWidth="1" min="7" max="7" width="29.38"/>
    <col customWidth="1" min="9" max="9" width="23.25"/>
    <col customWidth="1" min="10" max="10" width="13.5"/>
    <col customWidth="1" min="11" max="11" width="22.63"/>
    <col customWidth="1" min="12" max="12" width="25.25"/>
  </cols>
  <sheetData>
    <row r="1">
      <c r="A1" s="1" t="s">
        <v>0</v>
      </c>
      <c r="B1" s="1" t="s">
        <v>1</v>
      </c>
      <c r="C1" s="2" t="s">
        <v>4366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2" t="s">
        <v>11</v>
      </c>
      <c r="O1" s="2" t="s">
        <v>12</v>
      </c>
      <c r="P1" s="3" t="s">
        <v>13</v>
      </c>
    </row>
    <row r="2">
      <c r="A2" s="497" t="s">
        <v>14</v>
      </c>
      <c r="B2" s="497" t="s">
        <v>15</v>
      </c>
      <c r="C2" s="498" t="s">
        <v>16</v>
      </c>
      <c r="D2" s="497"/>
      <c r="E2" s="497"/>
      <c r="F2" s="497"/>
      <c r="G2" s="497" t="s">
        <v>17</v>
      </c>
      <c r="H2" s="497" t="s">
        <v>18</v>
      </c>
      <c r="I2" s="497" t="s">
        <v>19</v>
      </c>
      <c r="J2" s="497" t="s">
        <v>20</v>
      </c>
      <c r="K2" s="498" t="s">
        <v>21</v>
      </c>
      <c r="L2" s="499"/>
      <c r="M2" s="497"/>
      <c r="N2" s="497"/>
      <c r="O2" s="497"/>
      <c r="P2" s="497"/>
      <c r="Q2" s="499"/>
      <c r="R2" s="499"/>
      <c r="S2" s="499"/>
      <c r="T2" s="499"/>
      <c r="U2" s="499"/>
      <c r="V2" s="499"/>
      <c r="W2" s="499"/>
      <c r="X2" s="499"/>
    </row>
    <row r="3">
      <c r="A3" s="497" t="s">
        <v>22</v>
      </c>
      <c r="B3" s="497" t="s">
        <v>23</v>
      </c>
      <c r="C3" s="497" t="s">
        <v>24</v>
      </c>
      <c r="D3" s="498" t="s">
        <v>25</v>
      </c>
      <c r="E3" s="497"/>
      <c r="F3" s="497"/>
      <c r="G3" s="497" t="s">
        <v>26</v>
      </c>
      <c r="H3" s="497" t="s">
        <v>18</v>
      </c>
      <c r="I3" s="497" t="s">
        <v>27</v>
      </c>
      <c r="J3" s="500">
        <v>2.5311441E7</v>
      </c>
      <c r="K3" s="498" t="s">
        <v>28</v>
      </c>
      <c r="L3" s="499"/>
      <c r="M3" s="497"/>
      <c r="N3" s="497"/>
      <c r="O3" s="497"/>
      <c r="P3" s="497"/>
      <c r="Q3" s="499"/>
      <c r="R3" s="499"/>
      <c r="S3" s="499"/>
      <c r="T3" s="499"/>
      <c r="U3" s="499"/>
      <c r="V3" s="499"/>
      <c r="W3" s="499"/>
      <c r="X3" s="499"/>
    </row>
    <row r="4">
      <c r="A4" s="497" t="s">
        <v>29</v>
      </c>
      <c r="B4" s="497" t="s">
        <v>30</v>
      </c>
      <c r="C4" s="498" t="s">
        <v>16</v>
      </c>
      <c r="D4" s="497"/>
      <c r="E4" s="497"/>
      <c r="F4" s="497"/>
      <c r="G4" s="497" t="s">
        <v>31</v>
      </c>
      <c r="H4" s="497" t="s">
        <v>18</v>
      </c>
      <c r="I4" s="497" t="s">
        <v>32</v>
      </c>
      <c r="J4" s="497" t="s">
        <v>33</v>
      </c>
      <c r="K4" s="497" t="s">
        <v>34</v>
      </c>
      <c r="L4" s="498" t="s">
        <v>35</v>
      </c>
      <c r="M4" s="499"/>
      <c r="N4" s="497"/>
      <c r="O4" s="497"/>
      <c r="P4" s="497"/>
      <c r="Q4" s="499"/>
      <c r="R4" s="499"/>
      <c r="S4" s="499"/>
      <c r="T4" s="499"/>
      <c r="U4" s="499"/>
      <c r="V4" s="499"/>
      <c r="W4" s="499"/>
      <c r="X4" s="499"/>
    </row>
    <row r="5">
      <c r="A5" s="497" t="s">
        <v>36</v>
      </c>
      <c r="B5" s="497" t="s">
        <v>30</v>
      </c>
      <c r="C5" s="497" t="s">
        <v>37</v>
      </c>
      <c r="D5" s="498" t="s">
        <v>38</v>
      </c>
      <c r="E5" s="497"/>
      <c r="F5" s="497"/>
      <c r="G5" s="497" t="s">
        <v>39</v>
      </c>
      <c r="H5" s="497" t="s">
        <v>18</v>
      </c>
      <c r="I5" s="497" t="s">
        <v>40</v>
      </c>
      <c r="J5" s="497" t="s">
        <v>41</v>
      </c>
      <c r="K5" s="497" t="s">
        <v>42</v>
      </c>
      <c r="L5" s="498" t="s">
        <v>43</v>
      </c>
      <c r="M5" s="499"/>
      <c r="N5" s="497"/>
      <c r="O5" s="497"/>
      <c r="P5" s="497"/>
      <c r="Q5" s="499"/>
      <c r="R5" s="499"/>
      <c r="S5" s="499"/>
      <c r="T5" s="499"/>
      <c r="U5" s="499"/>
      <c r="V5" s="499"/>
      <c r="W5" s="499"/>
      <c r="X5" s="499"/>
    </row>
    <row r="6">
      <c r="A6" s="497" t="s">
        <v>44</v>
      </c>
      <c r="B6" s="497" t="s">
        <v>23</v>
      </c>
      <c r="C6" s="498" t="s">
        <v>16</v>
      </c>
      <c r="D6" s="497"/>
      <c r="E6" s="497"/>
      <c r="F6" s="497"/>
      <c r="G6" s="497" t="s">
        <v>45</v>
      </c>
      <c r="H6" s="497" t="s">
        <v>18</v>
      </c>
      <c r="I6" s="498" t="s">
        <v>46</v>
      </c>
      <c r="J6" s="497"/>
      <c r="K6" s="497" t="s">
        <v>47</v>
      </c>
      <c r="L6" s="498" t="s">
        <v>48</v>
      </c>
      <c r="M6" s="499"/>
      <c r="N6" s="497"/>
      <c r="O6" s="497"/>
      <c r="P6" s="497"/>
      <c r="Q6" s="499"/>
      <c r="R6" s="499"/>
      <c r="S6" s="499"/>
      <c r="T6" s="499"/>
      <c r="U6" s="499"/>
      <c r="V6" s="499"/>
      <c r="W6" s="499"/>
      <c r="X6" s="499"/>
    </row>
    <row r="7">
      <c r="A7" s="497" t="s">
        <v>49</v>
      </c>
      <c r="B7" s="497" t="s">
        <v>23</v>
      </c>
      <c r="C7" s="497" t="s">
        <v>50</v>
      </c>
      <c r="D7" s="498" t="s">
        <v>51</v>
      </c>
      <c r="E7" s="497"/>
      <c r="F7" s="497"/>
      <c r="G7" s="497" t="s">
        <v>52</v>
      </c>
      <c r="H7" s="497" t="s">
        <v>53</v>
      </c>
      <c r="I7" s="498" t="s">
        <v>54</v>
      </c>
      <c r="J7" s="497"/>
      <c r="K7" s="497" t="s">
        <v>55</v>
      </c>
      <c r="L7" s="498" t="s">
        <v>56</v>
      </c>
      <c r="M7" s="499"/>
      <c r="N7" s="497"/>
      <c r="O7" s="497"/>
      <c r="P7" s="497"/>
      <c r="Q7" s="499"/>
      <c r="R7" s="499"/>
      <c r="S7" s="499"/>
      <c r="T7" s="499"/>
      <c r="U7" s="499"/>
      <c r="V7" s="499"/>
      <c r="W7" s="499"/>
      <c r="X7" s="499"/>
    </row>
    <row r="8">
      <c r="A8" s="497" t="s">
        <v>57</v>
      </c>
      <c r="B8" s="497" t="s">
        <v>30</v>
      </c>
      <c r="C8" s="497" t="s">
        <v>58</v>
      </c>
      <c r="D8" s="497" t="s">
        <v>59</v>
      </c>
      <c r="E8" s="497"/>
      <c r="F8" s="497"/>
      <c r="G8" s="497" t="s">
        <v>60</v>
      </c>
      <c r="H8" s="497" t="s">
        <v>53</v>
      </c>
      <c r="I8" s="498" t="s">
        <v>61</v>
      </c>
      <c r="J8" s="497"/>
      <c r="K8" s="497" t="s">
        <v>62</v>
      </c>
      <c r="L8" s="498" t="s">
        <v>63</v>
      </c>
      <c r="M8" s="499"/>
      <c r="N8" s="497"/>
      <c r="O8" s="497"/>
      <c r="P8" s="497"/>
      <c r="Q8" s="499"/>
      <c r="R8" s="499"/>
      <c r="S8" s="499"/>
      <c r="T8" s="499"/>
      <c r="U8" s="499"/>
      <c r="V8" s="499"/>
      <c r="W8" s="499"/>
      <c r="X8" s="499"/>
    </row>
    <row r="9">
      <c r="A9" s="497" t="s">
        <v>64</v>
      </c>
      <c r="B9" s="497" t="s">
        <v>23</v>
      </c>
      <c r="C9" s="498" t="s">
        <v>65</v>
      </c>
      <c r="D9" s="497"/>
      <c r="E9" s="497"/>
      <c r="F9" s="497"/>
      <c r="G9" s="497" t="s">
        <v>66</v>
      </c>
      <c r="H9" s="497" t="s">
        <v>53</v>
      </c>
      <c r="I9" s="498" t="s">
        <v>67</v>
      </c>
      <c r="J9" s="497"/>
      <c r="K9" s="497" t="s">
        <v>68</v>
      </c>
      <c r="L9" s="498" t="s">
        <v>69</v>
      </c>
      <c r="M9" s="499"/>
      <c r="N9" s="497"/>
      <c r="O9" s="497"/>
      <c r="P9" s="497"/>
      <c r="Q9" s="499"/>
      <c r="R9" s="499"/>
      <c r="S9" s="499"/>
      <c r="T9" s="499"/>
      <c r="U9" s="499"/>
      <c r="V9" s="499"/>
      <c r="W9" s="499"/>
      <c r="X9" s="499"/>
    </row>
    <row r="10">
      <c r="A10" s="497" t="s">
        <v>70</v>
      </c>
      <c r="B10" s="497" t="s">
        <v>30</v>
      </c>
      <c r="C10" s="498" t="s">
        <v>71</v>
      </c>
      <c r="D10" s="497"/>
      <c r="E10" s="497"/>
      <c r="F10" s="497"/>
      <c r="G10" s="497" t="s">
        <v>72</v>
      </c>
      <c r="H10" s="497" t="s">
        <v>53</v>
      </c>
      <c r="I10" s="497" t="s">
        <v>73</v>
      </c>
      <c r="J10" s="497" t="s">
        <v>74</v>
      </c>
      <c r="K10" s="497" t="s">
        <v>75</v>
      </c>
      <c r="L10" s="498" t="s">
        <v>76</v>
      </c>
      <c r="M10" s="499"/>
      <c r="N10" s="497"/>
      <c r="O10" s="497"/>
      <c r="P10" s="497"/>
      <c r="Q10" s="499"/>
      <c r="R10" s="499"/>
      <c r="S10" s="499"/>
      <c r="T10" s="499"/>
      <c r="U10" s="499"/>
      <c r="V10" s="499"/>
      <c r="W10" s="499"/>
      <c r="X10" s="499"/>
    </row>
    <row r="11">
      <c r="A11" s="497" t="s">
        <v>77</v>
      </c>
      <c r="B11" s="497" t="s">
        <v>78</v>
      </c>
      <c r="C11" s="497" t="s">
        <v>58</v>
      </c>
      <c r="D11" s="497" t="s">
        <v>59</v>
      </c>
      <c r="E11" s="497"/>
      <c r="F11" s="497"/>
      <c r="G11" s="497" t="s">
        <v>79</v>
      </c>
      <c r="H11" s="497" t="s">
        <v>53</v>
      </c>
      <c r="I11" s="498" t="s">
        <v>80</v>
      </c>
      <c r="J11" s="497"/>
      <c r="K11" s="497" t="s">
        <v>81</v>
      </c>
      <c r="L11" s="498" t="s">
        <v>82</v>
      </c>
      <c r="M11" s="499"/>
      <c r="N11" s="497"/>
      <c r="O11" s="497"/>
      <c r="P11" s="497"/>
      <c r="Q11" s="499"/>
      <c r="R11" s="499"/>
      <c r="S11" s="499"/>
      <c r="T11" s="499"/>
      <c r="U11" s="499"/>
      <c r="V11" s="499"/>
      <c r="W11" s="499"/>
      <c r="X11" s="499"/>
    </row>
    <row r="12">
      <c r="A12" s="497" t="s">
        <v>83</v>
      </c>
      <c r="B12" s="497" t="s">
        <v>23</v>
      </c>
      <c r="C12" s="498" t="s">
        <v>84</v>
      </c>
      <c r="D12" s="497"/>
      <c r="E12" s="497"/>
      <c r="F12" s="497"/>
      <c r="G12" s="497" t="s">
        <v>85</v>
      </c>
      <c r="H12" s="497" t="s">
        <v>53</v>
      </c>
      <c r="I12" s="497" t="s">
        <v>86</v>
      </c>
      <c r="J12" s="497" t="s">
        <v>87</v>
      </c>
      <c r="K12" s="497" t="s">
        <v>88</v>
      </c>
      <c r="L12" s="498" t="s">
        <v>89</v>
      </c>
      <c r="M12" s="499"/>
      <c r="N12" s="497"/>
      <c r="O12" s="497"/>
      <c r="P12" s="497"/>
      <c r="Q12" s="499"/>
      <c r="R12" s="499"/>
      <c r="S12" s="499"/>
      <c r="T12" s="499"/>
      <c r="U12" s="499"/>
      <c r="V12" s="499"/>
      <c r="W12" s="499"/>
      <c r="X12" s="499"/>
    </row>
    <row r="13">
      <c r="A13" s="497" t="s">
        <v>90</v>
      </c>
      <c r="B13" s="497" t="s">
        <v>15</v>
      </c>
      <c r="C13" s="497" t="s">
        <v>91</v>
      </c>
      <c r="D13" s="497" t="s">
        <v>92</v>
      </c>
      <c r="E13" s="497"/>
      <c r="F13" s="497"/>
      <c r="G13" s="497" t="s">
        <v>93</v>
      </c>
      <c r="H13" s="497" t="s">
        <v>53</v>
      </c>
      <c r="I13" s="498" t="s">
        <v>94</v>
      </c>
      <c r="J13" s="497"/>
      <c r="K13" s="498" t="s">
        <v>95</v>
      </c>
      <c r="L13" s="497"/>
      <c r="M13" s="499"/>
      <c r="N13" s="497"/>
      <c r="O13" s="497"/>
      <c r="P13" s="497"/>
      <c r="Q13" s="499"/>
      <c r="R13" s="499"/>
      <c r="S13" s="499"/>
      <c r="T13" s="499"/>
      <c r="U13" s="499"/>
      <c r="V13" s="499"/>
      <c r="W13" s="499"/>
      <c r="X13" s="499"/>
    </row>
    <row r="14">
      <c r="A14" s="497" t="s">
        <v>96</v>
      </c>
      <c r="B14" s="497" t="s">
        <v>23</v>
      </c>
      <c r="C14" s="498" t="s">
        <v>71</v>
      </c>
      <c r="D14" s="497"/>
      <c r="E14" s="497"/>
      <c r="F14" s="497"/>
      <c r="G14" s="497" t="s">
        <v>97</v>
      </c>
      <c r="H14" s="497" t="s">
        <v>53</v>
      </c>
      <c r="I14" s="498" t="s">
        <v>98</v>
      </c>
      <c r="J14" s="497"/>
      <c r="K14" s="497" t="s">
        <v>99</v>
      </c>
      <c r="L14" s="498" t="s">
        <v>100</v>
      </c>
      <c r="M14" s="499"/>
      <c r="N14" s="497"/>
      <c r="O14" s="497"/>
      <c r="P14" s="497"/>
      <c r="Q14" s="499"/>
      <c r="R14" s="499"/>
      <c r="S14" s="499"/>
      <c r="T14" s="499"/>
      <c r="U14" s="499"/>
      <c r="V14" s="499"/>
      <c r="W14" s="499"/>
      <c r="X14" s="499"/>
    </row>
    <row r="15">
      <c r="A15" s="497" t="s">
        <v>101</v>
      </c>
      <c r="B15" s="497" t="s">
        <v>78</v>
      </c>
      <c r="C15" s="498" t="s">
        <v>71</v>
      </c>
      <c r="D15" s="497"/>
      <c r="E15" s="497"/>
      <c r="F15" s="497"/>
      <c r="G15" s="497" t="s">
        <v>102</v>
      </c>
      <c r="H15" s="497" t="s">
        <v>53</v>
      </c>
      <c r="I15" s="497" t="s">
        <v>103</v>
      </c>
      <c r="J15" s="497" t="s">
        <v>104</v>
      </c>
      <c r="K15" s="498" t="s">
        <v>105</v>
      </c>
      <c r="L15" s="497"/>
      <c r="M15" s="499"/>
      <c r="N15" s="497"/>
      <c r="O15" s="497"/>
      <c r="P15" s="497"/>
      <c r="Q15" s="499"/>
      <c r="R15" s="499"/>
      <c r="S15" s="499"/>
      <c r="T15" s="499"/>
      <c r="U15" s="499"/>
      <c r="V15" s="499"/>
      <c r="W15" s="499"/>
      <c r="X15" s="499"/>
    </row>
    <row r="16">
      <c r="A16" s="497" t="s">
        <v>106</v>
      </c>
      <c r="B16" s="497" t="s">
        <v>107</v>
      </c>
      <c r="C16" s="497" t="s">
        <v>58</v>
      </c>
      <c r="D16" s="497" t="s">
        <v>92</v>
      </c>
      <c r="E16" s="497"/>
      <c r="F16" s="497"/>
      <c r="G16" s="497" t="s">
        <v>108</v>
      </c>
      <c r="H16" s="497" t="s">
        <v>53</v>
      </c>
      <c r="I16" s="497" t="s">
        <v>109</v>
      </c>
      <c r="J16" s="497" t="s">
        <v>110</v>
      </c>
      <c r="K16" s="498" t="s">
        <v>111</v>
      </c>
      <c r="L16" s="497"/>
      <c r="M16" s="499"/>
      <c r="N16" s="497"/>
      <c r="O16" s="497"/>
      <c r="P16" s="497"/>
      <c r="Q16" s="499"/>
      <c r="R16" s="499"/>
      <c r="S16" s="499"/>
      <c r="T16" s="499"/>
      <c r="U16" s="499"/>
      <c r="V16" s="499"/>
      <c r="W16" s="499"/>
      <c r="X16" s="499"/>
    </row>
    <row r="17">
      <c r="A17" s="497" t="s">
        <v>112</v>
      </c>
      <c r="B17" s="497" t="s">
        <v>15</v>
      </c>
      <c r="C17" s="498" t="s">
        <v>16</v>
      </c>
      <c r="D17" s="497"/>
      <c r="E17" s="497"/>
      <c r="F17" s="497"/>
      <c r="G17" s="497" t="s">
        <v>113</v>
      </c>
      <c r="H17" s="497" t="s">
        <v>53</v>
      </c>
      <c r="I17" s="497" t="s">
        <v>114</v>
      </c>
      <c r="J17" s="497" t="s">
        <v>115</v>
      </c>
      <c r="K17" s="498" t="s">
        <v>116</v>
      </c>
      <c r="L17" s="497"/>
      <c r="M17" s="499"/>
      <c r="N17" s="497"/>
      <c r="O17" s="497"/>
      <c r="P17" s="497"/>
      <c r="Q17" s="499"/>
      <c r="R17" s="499"/>
      <c r="S17" s="499"/>
      <c r="T17" s="499"/>
      <c r="U17" s="499"/>
      <c r="V17" s="499"/>
      <c r="W17" s="499"/>
      <c r="X17" s="499"/>
    </row>
    <row r="18">
      <c r="A18" s="497" t="s">
        <v>117</v>
      </c>
      <c r="B18" s="497" t="s">
        <v>15</v>
      </c>
      <c r="C18" s="498" t="s">
        <v>118</v>
      </c>
      <c r="D18" s="498" t="s">
        <v>119</v>
      </c>
      <c r="E18" s="497"/>
      <c r="F18" s="497"/>
      <c r="G18" s="497" t="s">
        <v>120</v>
      </c>
      <c r="H18" s="497" t="s">
        <v>53</v>
      </c>
      <c r="I18" s="498" t="s">
        <v>121</v>
      </c>
      <c r="J18" s="497"/>
      <c r="K18" s="498" t="s">
        <v>122</v>
      </c>
      <c r="L18" s="497"/>
      <c r="M18" s="499"/>
      <c r="N18" s="497"/>
      <c r="O18" s="497"/>
      <c r="P18" s="497"/>
      <c r="Q18" s="499"/>
      <c r="R18" s="499"/>
      <c r="S18" s="499"/>
      <c r="T18" s="499"/>
      <c r="U18" s="499"/>
      <c r="V18" s="499"/>
      <c r="W18" s="499"/>
      <c r="X18" s="499"/>
    </row>
    <row r="19">
      <c r="A19" s="497" t="s">
        <v>123</v>
      </c>
      <c r="B19" s="497" t="s">
        <v>30</v>
      </c>
      <c r="C19" s="498" t="s">
        <v>124</v>
      </c>
      <c r="D19" s="497"/>
      <c r="E19" s="497"/>
      <c r="F19" s="497"/>
      <c r="G19" s="497" t="s">
        <v>125</v>
      </c>
      <c r="H19" s="497" t="s">
        <v>53</v>
      </c>
      <c r="I19" s="498" t="s">
        <v>126</v>
      </c>
      <c r="J19" s="497"/>
      <c r="K19" s="497" t="s">
        <v>127</v>
      </c>
      <c r="L19" s="498" t="s">
        <v>128</v>
      </c>
      <c r="M19" s="499"/>
      <c r="N19" s="497"/>
      <c r="O19" s="497"/>
      <c r="P19" s="497"/>
      <c r="Q19" s="499"/>
      <c r="R19" s="499"/>
      <c r="S19" s="499"/>
      <c r="T19" s="499"/>
      <c r="U19" s="499"/>
      <c r="V19" s="499"/>
      <c r="W19" s="499"/>
      <c r="X19" s="499"/>
    </row>
    <row r="20">
      <c r="A20" s="497" t="s">
        <v>129</v>
      </c>
      <c r="B20" s="497" t="s">
        <v>15</v>
      </c>
      <c r="C20" s="498" t="s">
        <v>130</v>
      </c>
      <c r="D20" s="497"/>
      <c r="E20" s="497"/>
      <c r="F20" s="497"/>
      <c r="G20" s="497" t="s">
        <v>131</v>
      </c>
      <c r="H20" s="497" t="s">
        <v>132</v>
      </c>
      <c r="I20" s="498" t="s">
        <v>133</v>
      </c>
      <c r="J20" s="497"/>
      <c r="K20" s="497" t="s">
        <v>134</v>
      </c>
      <c r="L20" s="498" t="s">
        <v>135</v>
      </c>
      <c r="M20" s="499"/>
      <c r="N20" s="497"/>
      <c r="O20" s="497"/>
      <c r="P20" s="499"/>
      <c r="Q20" s="499"/>
      <c r="R20" s="499"/>
      <c r="S20" s="499"/>
      <c r="T20" s="499"/>
      <c r="U20" s="499"/>
      <c r="V20" s="499"/>
      <c r="W20" s="499"/>
      <c r="X20" s="499"/>
    </row>
    <row r="21">
      <c r="A21" s="497" t="s">
        <v>136</v>
      </c>
      <c r="B21" s="497" t="s">
        <v>23</v>
      </c>
      <c r="C21" s="498" t="s">
        <v>137</v>
      </c>
      <c r="D21" s="497"/>
      <c r="E21" s="497"/>
      <c r="F21" s="497"/>
      <c r="G21" s="497" t="s">
        <v>138</v>
      </c>
      <c r="H21" s="497" t="s">
        <v>132</v>
      </c>
      <c r="I21" s="497" t="s">
        <v>139</v>
      </c>
      <c r="J21" s="497" t="s">
        <v>140</v>
      </c>
      <c r="K21" s="497" t="s">
        <v>141</v>
      </c>
      <c r="L21" s="498" t="s">
        <v>142</v>
      </c>
      <c r="M21" s="499"/>
      <c r="N21" s="497"/>
      <c r="O21" s="497"/>
      <c r="P21" s="499"/>
      <c r="Q21" s="499"/>
      <c r="R21" s="499"/>
      <c r="S21" s="499"/>
      <c r="T21" s="499"/>
      <c r="U21" s="499"/>
      <c r="V21" s="499"/>
      <c r="W21" s="499"/>
      <c r="X21" s="499"/>
    </row>
    <row r="22">
      <c r="A22" s="497" t="s">
        <v>143</v>
      </c>
      <c r="B22" s="497" t="s">
        <v>107</v>
      </c>
      <c r="C22" s="498" t="s">
        <v>144</v>
      </c>
      <c r="D22" s="497"/>
      <c r="E22" s="497"/>
      <c r="F22" s="497"/>
      <c r="G22" s="497" t="s">
        <v>145</v>
      </c>
      <c r="H22" s="497" t="s">
        <v>132</v>
      </c>
      <c r="I22" s="497" t="s">
        <v>146</v>
      </c>
      <c r="J22" s="497" t="s">
        <v>147</v>
      </c>
      <c r="K22" s="497" t="s">
        <v>148</v>
      </c>
      <c r="L22" s="498" t="s">
        <v>149</v>
      </c>
      <c r="M22" s="499"/>
      <c r="N22" s="497"/>
      <c r="O22" s="497"/>
      <c r="P22" s="499"/>
      <c r="Q22" s="499"/>
      <c r="R22" s="499"/>
      <c r="S22" s="499"/>
      <c r="T22" s="499"/>
      <c r="U22" s="499"/>
      <c r="V22" s="499"/>
      <c r="W22" s="499"/>
      <c r="X22" s="499"/>
    </row>
    <row r="23">
      <c r="A23" s="497" t="s">
        <v>150</v>
      </c>
      <c r="B23" s="497" t="s">
        <v>107</v>
      </c>
      <c r="C23" s="498" t="s">
        <v>144</v>
      </c>
      <c r="D23" s="497"/>
      <c r="E23" s="497"/>
      <c r="F23" s="497"/>
      <c r="G23" s="497" t="s">
        <v>151</v>
      </c>
      <c r="H23" s="497" t="s">
        <v>132</v>
      </c>
      <c r="I23" s="497" t="s">
        <v>152</v>
      </c>
      <c r="J23" s="497" t="s">
        <v>153</v>
      </c>
      <c r="K23" s="497" t="s">
        <v>154</v>
      </c>
      <c r="L23" s="498" t="s">
        <v>155</v>
      </c>
      <c r="M23" s="499"/>
      <c r="N23" s="497"/>
      <c r="O23" s="497"/>
      <c r="P23" s="499"/>
      <c r="Q23" s="499"/>
      <c r="R23" s="499"/>
      <c r="S23" s="499"/>
      <c r="T23" s="499"/>
      <c r="U23" s="499"/>
      <c r="V23" s="499"/>
      <c r="W23" s="499"/>
      <c r="X23" s="499"/>
    </row>
    <row r="24">
      <c r="A24" s="497" t="s">
        <v>156</v>
      </c>
      <c r="B24" s="497" t="s">
        <v>15</v>
      </c>
      <c r="C24" s="498" t="s">
        <v>157</v>
      </c>
      <c r="D24" s="497"/>
      <c r="E24" s="497"/>
      <c r="F24" s="497"/>
      <c r="G24" s="497" t="s">
        <v>158</v>
      </c>
      <c r="H24" s="497" t="s">
        <v>132</v>
      </c>
      <c r="I24" s="498" t="s">
        <v>159</v>
      </c>
      <c r="J24" s="497"/>
      <c r="K24" s="497" t="s">
        <v>160</v>
      </c>
      <c r="L24" s="498" t="s">
        <v>161</v>
      </c>
      <c r="M24" s="499"/>
      <c r="N24" s="497"/>
      <c r="O24" s="497"/>
      <c r="P24" s="499"/>
      <c r="Q24" s="499"/>
      <c r="R24" s="499"/>
      <c r="S24" s="499"/>
      <c r="T24" s="499"/>
      <c r="U24" s="499"/>
      <c r="V24" s="499"/>
      <c r="W24" s="499"/>
      <c r="X24" s="499"/>
    </row>
    <row r="25">
      <c r="A25" s="497" t="s">
        <v>162</v>
      </c>
      <c r="B25" s="497" t="s">
        <v>163</v>
      </c>
      <c r="C25" s="498" t="s">
        <v>164</v>
      </c>
      <c r="D25" s="497"/>
      <c r="E25" s="497"/>
      <c r="F25" s="497"/>
      <c r="G25" s="497" t="s">
        <v>165</v>
      </c>
      <c r="H25" s="497" t="s">
        <v>132</v>
      </c>
      <c r="I25" s="497" t="s">
        <v>166</v>
      </c>
      <c r="J25" s="498" t="s">
        <v>167</v>
      </c>
      <c r="K25" s="497"/>
      <c r="L25" s="498" t="s">
        <v>168</v>
      </c>
      <c r="M25" s="499"/>
      <c r="N25" s="497"/>
      <c r="O25" s="497"/>
      <c r="P25" s="499"/>
      <c r="Q25" s="499"/>
      <c r="R25" s="499"/>
      <c r="S25" s="499"/>
      <c r="T25" s="499"/>
      <c r="U25" s="499"/>
      <c r="V25" s="499"/>
      <c r="W25" s="499"/>
      <c r="X25" s="499"/>
    </row>
    <row r="26">
      <c r="A26" s="497" t="s">
        <v>169</v>
      </c>
      <c r="B26" s="497" t="s">
        <v>15</v>
      </c>
      <c r="C26" s="498" t="s">
        <v>170</v>
      </c>
      <c r="D26" s="497"/>
      <c r="E26" s="497"/>
      <c r="F26" s="497"/>
      <c r="G26" s="497" t="s">
        <v>171</v>
      </c>
      <c r="H26" s="497" t="s">
        <v>132</v>
      </c>
      <c r="I26" s="497" t="s">
        <v>172</v>
      </c>
      <c r="J26" s="497" t="s">
        <v>173</v>
      </c>
      <c r="K26" s="497" t="s">
        <v>174</v>
      </c>
      <c r="L26" s="498" t="s">
        <v>175</v>
      </c>
      <c r="M26" s="499"/>
      <c r="N26" s="497"/>
      <c r="O26" s="497"/>
      <c r="P26" s="499"/>
      <c r="Q26" s="499"/>
      <c r="R26" s="499"/>
      <c r="S26" s="499"/>
      <c r="T26" s="499"/>
      <c r="U26" s="499"/>
      <c r="V26" s="499"/>
      <c r="W26" s="499"/>
      <c r="X26" s="499"/>
    </row>
    <row r="27">
      <c r="A27" s="497" t="s">
        <v>176</v>
      </c>
      <c r="B27" s="497" t="s">
        <v>177</v>
      </c>
      <c r="C27" s="498" t="s">
        <v>178</v>
      </c>
      <c r="D27" s="497"/>
      <c r="E27" s="497"/>
      <c r="F27" s="497"/>
      <c r="G27" s="497" t="s">
        <v>179</v>
      </c>
      <c r="H27" s="497" t="s">
        <v>132</v>
      </c>
      <c r="I27" s="497" t="s">
        <v>180</v>
      </c>
      <c r="J27" s="497" t="s">
        <v>181</v>
      </c>
      <c r="K27" s="498" t="s">
        <v>182</v>
      </c>
      <c r="L27" s="497"/>
      <c r="M27" s="499"/>
      <c r="N27" s="497"/>
      <c r="O27" s="497"/>
      <c r="P27" s="499"/>
      <c r="Q27" s="499"/>
      <c r="R27" s="499"/>
      <c r="S27" s="499"/>
      <c r="T27" s="499"/>
      <c r="U27" s="499"/>
      <c r="V27" s="499"/>
      <c r="W27" s="499"/>
      <c r="X27" s="499"/>
    </row>
    <row r="28">
      <c r="A28" s="497" t="s">
        <v>183</v>
      </c>
      <c r="B28" s="497" t="s">
        <v>15</v>
      </c>
      <c r="C28" s="498" t="s">
        <v>184</v>
      </c>
      <c r="D28" s="497"/>
      <c r="E28" s="497"/>
      <c r="F28" s="497"/>
      <c r="G28" s="497" t="s">
        <v>185</v>
      </c>
      <c r="H28" s="497" t="s">
        <v>132</v>
      </c>
      <c r="I28" s="497" t="s">
        <v>186</v>
      </c>
      <c r="J28" s="497" t="s">
        <v>187</v>
      </c>
      <c r="K28" s="497" t="s">
        <v>188</v>
      </c>
      <c r="L28" s="498" t="s">
        <v>189</v>
      </c>
      <c r="M28" s="499"/>
      <c r="N28" s="497"/>
      <c r="O28" s="497"/>
      <c r="P28" s="499"/>
      <c r="Q28" s="499"/>
      <c r="R28" s="499"/>
      <c r="S28" s="499"/>
      <c r="T28" s="499"/>
      <c r="U28" s="499"/>
      <c r="V28" s="499"/>
      <c r="W28" s="499"/>
      <c r="X28" s="499"/>
    </row>
    <row r="29">
      <c r="A29" s="497" t="s">
        <v>190</v>
      </c>
      <c r="B29" s="497" t="s">
        <v>15</v>
      </c>
      <c r="C29" s="498" t="s">
        <v>170</v>
      </c>
      <c r="D29" s="497"/>
      <c r="E29" s="497"/>
      <c r="F29" s="497"/>
      <c r="G29" s="497" t="s">
        <v>191</v>
      </c>
      <c r="H29" s="497" t="s">
        <v>132</v>
      </c>
      <c r="I29" s="497" t="s">
        <v>192</v>
      </c>
      <c r="J29" s="497" t="s">
        <v>193</v>
      </c>
      <c r="K29" s="497" t="s">
        <v>194</v>
      </c>
      <c r="L29" s="498" t="s">
        <v>195</v>
      </c>
      <c r="M29" s="499"/>
      <c r="N29" s="497"/>
      <c r="O29" s="497"/>
      <c r="P29" s="499"/>
      <c r="Q29" s="499"/>
      <c r="R29" s="499"/>
      <c r="S29" s="499"/>
      <c r="T29" s="499"/>
      <c r="U29" s="499"/>
      <c r="V29" s="499"/>
      <c r="W29" s="499"/>
      <c r="X29" s="499"/>
    </row>
    <row r="30">
      <c r="A30" s="497" t="s">
        <v>196</v>
      </c>
      <c r="B30" s="497" t="s">
        <v>15</v>
      </c>
      <c r="C30" s="498" t="s">
        <v>16</v>
      </c>
      <c r="D30" s="497"/>
      <c r="E30" s="497"/>
      <c r="F30" s="497"/>
      <c r="G30" s="497" t="s">
        <v>197</v>
      </c>
      <c r="H30" s="497" t="s">
        <v>132</v>
      </c>
      <c r="I30" s="497" t="s">
        <v>198</v>
      </c>
      <c r="J30" s="497" t="s">
        <v>199</v>
      </c>
      <c r="K30" s="497" t="s">
        <v>200</v>
      </c>
      <c r="L30" s="498" t="s">
        <v>201</v>
      </c>
      <c r="M30" s="499"/>
      <c r="N30" s="497"/>
      <c r="O30" s="497"/>
      <c r="P30" s="499"/>
      <c r="Q30" s="499"/>
      <c r="R30" s="499"/>
      <c r="S30" s="499"/>
      <c r="T30" s="499"/>
      <c r="U30" s="499"/>
      <c r="V30" s="499"/>
      <c r="W30" s="499"/>
      <c r="X30" s="499"/>
    </row>
    <row r="31">
      <c r="A31" s="497" t="s">
        <v>202</v>
      </c>
      <c r="B31" s="497" t="s">
        <v>15</v>
      </c>
      <c r="C31" s="498" t="s">
        <v>203</v>
      </c>
      <c r="D31" s="497"/>
      <c r="E31" s="497"/>
      <c r="F31" s="497"/>
      <c r="G31" s="497" t="s">
        <v>204</v>
      </c>
      <c r="H31" s="497" t="s">
        <v>132</v>
      </c>
      <c r="I31" s="497" t="s">
        <v>205</v>
      </c>
      <c r="J31" s="497" t="s">
        <v>206</v>
      </c>
      <c r="K31" s="498" t="s">
        <v>207</v>
      </c>
      <c r="L31" s="497"/>
      <c r="M31" s="499"/>
      <c r="N31" s="497"/>
      <c r="O31" s="497"/>
      <c r="P31" s="499"/>
      <c r="Q31" s="499"/>
      <c r="R31" s="499"/>
      <c r="S31" s="499"/>
      <c r="T31" s="499"/>
      <c r="U31" s="499"/>
      <c r="V31" s="499"/>
      <c r="W31" s="499"/>
      <c r="X31" s="499"/>
    </row>
    <row r="32">
      <c r="A32" s="497" t="s">
        <v>208</v>
      </c>
      <c r="B32" s="497" t="s">
        <v>30</v>
      </c>
      <c r="C32" s="498" t="s">
        <v>209</v>
      </c>
      <c r="D32" s="497"/>
      <c r="E32" s="497"/>
      <c r="F32" s="497"/>
      <c r="G32" s="497" t="s">
        <v>210</v>
      </c>
      <c r="H32" s="497" t="s">
        <v>132</v>
      </c>
      <c r="I32" s="497" t="s">
        <v>211</v>
      </c>
      <c r="J32" s="497" t="s">
        <v>212</v>
      </c>
      <c r="K32" s="498" t="s">
        <v>213</v>
      </c>
      <c r="L32" s="497"/>
      <c r="M32" s="499"/>
      <c r="N32" s="497"/>
      <c r="O32" s="497"/>
      <c r="P32" s="499"/>
      <c r="Q32" s="499"/>
      <c r="R32" s="499"/>
      <c r="S32" s="499"/>
      <c r="T32" s="499"/>
      <c r="U32" s="499"/>
      <c r="V32" s="499"/>
      <c r="W32" s="499"/>
      <c r="X32" s="499"/>
    </row>
    <row r="33">
      <c r="A33" s="497" t="s">
        <v>214</v>
      </c>
      <c r="B33" s="497" t="s">
        <v>107</v>
      </c>
      <c r="C33" s="498" t="s">
        <v>144</v>
      </c>
      <c r="D33" s="497"/>
      <c r="E33" s="497"/>
      <c r="F33" s="497"/>
      <c r="G33" s="497" t="s">
        <v>215</v>
      </c>
      <c r="H33" s="497" t="s">
        <v>132</v>
      </c>
      <c r="I33" s="497" t="s">
        <v>216</v>
      </c>
      <c r="J33" s="497" t="s">
        <v>217</v>
      </c>
      <c r="K33" s="497" t="s">
        <v>218</v>
      </c>
      <c r="L33" s="498" t="s">
        <v>219</v>
      </c>
      <c r="M33" s="499"/>
      <c r="N33" s="497"/>
      <c r="O33" s="497"/>
      <c r="P33" s="499"/>
      <c r="Q33" s="499"/>
      <c r="R33" s="499"/>
      <c r="S33" s="499"/>
      <c r="T33" s="499"/>
      <c r="U33" s="499"/>
      <c r="V33" s="499"/>
      <c r="W33" s="499"/>
      <c r="X33" s="499"/>
    </row>
    <row r="34">
      <c r="A34" s="497" t="s">
        <v>220</v>
      </c>
      <c r="B34" s="497" t="s">
        <v>15</v>
      </c>
      <c r="C34" s="498" t="s">
        <v>144</v>
      </c>
      <c r="D34" s="497"/>
      <c r="E34" s="497"/>
      <c r="F34" s="497"/>
      <c r="G34" s="497" t="s">
        <v>221</v>
      </c>
      <c r="H34" s="497" t="s">
        <v>132</v>
      </c>
      <c r="I34" s="497" t="s">
        <v>222</v>
      </c>
      <c r="J34" s="497" t="s">
        <v>223</v>
      </c>
      <c r="K34" s="497" t="s">
        <v>224</v>
      </c>
      <c r="L34" s="498" t="s">
        <v>225</v>
      </c>
      <c r="M34" s="499"/>
      <c r="N34" s="497"/>
      <c r="O34" s="497"/>
      <c r="P34" s="499"/>
      <c r="Q34" s="499"/>
      <c r="R34" s="499"/>
      <c r="S34" s="499"/>
      <c r="T34" s="499"/>
      <c r="U34" s="499"/>
      <c r="V34" s="499"/>
      <c r="W34" s="499"/>
      <c r="X34" s="499"/>
    </row>
    <row r="35">
      <c r="A35" s="497" t="s">
        <v>226</v>
      </c>
      <c r="B35" s="497" t="s">
        <v>107</v>
      </c>
      <c r="C35" s="498" t="s">
        <v>227</v>
      </c>
      <c r="D35" s="497"/>
      <c r="E35" s="497"/>
      <c r="F35" s="497"/>
      <c r="G35" s="497" t="s">
        <v>228</v>
      </c>
      <c r="H35" s="497" t="s">
        <v>132</v>
      </c>
      <c r="I35" s="497" t="s">
        <v>229</v>
      </c>
      <c r="J35" s="497" t="s">
        <v>230</v>
      </c>
      <c r="K35" s="497" t="s">
        <v>231</v>
      </c>
      <c r="L35" s="498" t="s">
        <v>232</v>
      </c>
      <c r="M35" s="499"/>
      <c r="N35" s="497"/>
      <c r="O35" s="497"/>
      <c r="P35" s="499"/>
      <c r="Q35" s="499"/>
      <c r="R35" s="499"/>
      <c r="S35" s="499"/>
      <c r="T35" s="499"/>
      <c r="U35" s="499"/>
      <c r="V35" s="499"/>
      <c r="W35" s="499"/>
      <c r="X35" s="499"/>
    </row>
    <row r="36">
      <c r="A36" s="497" t="s">
        <v>233</v>
      </c>
      <c r="B36" s="497" t="s">
        <v>23</v>
      </c>
      <c r="C36" s="498" t="s">
        <v>144</v>
      </c>
      <c r="D36" s="497"/>
      <c r="E36" s="497"/>
      <c r="F36" s="497"/>
      <c r="G36" s="497" t="s">
        <v>234</v>
      </c>
      <c r="H36" s="497" t="s">
        <v>235</v>
      </c>
      <c r="I36" s="498" t="s">
        <v>236</v>
      </c>
      <c r="J36" s="497"/>
      <c r="K36" s="498" t="s">
        <v>237</v>
      </c>
      <c r="L36" s="497"/>
      <c r="M36" s="499"/>
      <c r="N36" s="497"/>
      <c r="O36" s="497"/>
      <c r="P36" s="499"/>
      <c r="Q36" s="499"/>
      <c r="R36" s="499"/>
      <c r="S36" s="499"/>
      <c r="T36" s="499"/>
      <c r="U36" s="499"/>
      <c r="V36" s="499"/>
      <c r="W36" s="499"/>
      <c r="X36" s="499"/>
    </row>
    <row r="37">
      <c r="A37" s="497" t="s">
        <v>238</v>
      </c>
      <c r="B37" s="497" t="s">
        <v>23</v>
      </c>
      <c r="C37" s="498" t="s">
        <v>16</v>
      </c>
      <c r="D37" s="497"/>
      <c r="E37" s="497"/>
      <c r="F37" s="497"/>
      <c r="G37" s="497" t="s">
        <v>239</v>
      </c>
      <c r="H37" s="497" t="s">
        <v>235</v>
      </c>
      <c r="I37" s="497" t="s">
        <v>240</v>
      </c>
      <c r="J37" s="497" t="s">
        <v>241</v>
      </c>
      <c r="K37" s="498" t="s">
        <v>242</v>
      </c>
      <c r="L37" s="497"/>
      <c r="M37" s="499"/>
      <c r="N37" s="497"/>
      <c r="O37" s="497"/>
      <c r="P37" s="499"/>
      <c r="Q37" s="499"/>
      <c r="R37" s="499"/>
      <c r="S37" s="499"/>
      <c r="T37" s="499"/>
      <c r="U37" s="499"/>
      <c r="V37" s="499"/>
      <c r="W37" s="499"/>
      <c r="X37" s="499"/>
    </row>
    <row r="38">
      <c r="A38" s="497" t="s">
        <v>243</v>
      </c>
      <c r="B38" s="497" t="s">
        <v>23</v>
      </c>
      <c r="C38" s="498" t="s">
        <v>244</v>
      </c>
      <c r="D38" s="497"/>
      <c r="E38" s="497"/>
      <c r="F38" s="497"/>
      <c r="G38" s="497" t="s">
        <v>245</v>
      </c>
      <c r="H38" s="497" t="s">
        <v>235</v>
      </c>
      <c r="I38" s="497" t="s">
        <v>246</v>
      </c>
      <c r="J38" s="497" t="s">
        <v>247</v>
      </c>
      <c r="K38" s="498" t="s">
        <v>248</v>
      </c>
      <c r="L38" s="497"/>
      <c r="M38" s="499"/>
      <c r="N38" s="497"/>
      <c r="O38" s="497"/>
      <c r="P38" s="499"/>
      <c r="Q38" s="499"/>
      <c r="R38" s="499"/>
      <c r="S38" s="499"/>
      <c r="T38" s="499"/>
      <c r="U38" s="499"/>
      <c r="V38" s="499"/>
      <c r="W38" s="499"/>
      <c r="X38" s="499"/>
    </row>
    <row r="39">
      <c r="A39" s="497" t="s">
        <v>249</v>
      </c>
      <c r="B39" s="497" t="s">
        <v>23</v>
      </c>
      <c r="C39" s="498" t="s">
        <v>16</v>
      </c>
      <c r="D39" s="497"/>
      <c r="E39" s="497"/>
      <c r="F39" s="497"/>
      <c r="G39" s="497" t="s">
        <v>250</v>
      </c>
      <c r="H39" s="497" t="s">
        <v>235</v>
      </c>
      <c r="I39" s="497" t="s">
        <v>251</v>
      </c>
      <c r="J39" s="497" t="s">
        <v>252</v>
      </c>
      <c r="K39" s="497" t="s">
        <v>253</v>
      </c>
      <c r="L39" s="498" t="s">
        <v>254</v>
      </c>
      <c r="M39" s="499"/>
      <c r="N39" s="497"/>
      <c r="O39" s="497"/>
      <c r="P39" s="499"/>
      <c r="Q39" s="499"/>
      <c r="R39" s="499"/>
      <c r="S39" s="499"/>
      <c r="T39" s="499"/>
      <c r="U39" s="499"/>
      <c r="V39" s="499"/>
      <c r="W39" s="499"/>
      <c r="X39" s="499"/>
    </row>
    <row r="40">
      <c r="A40" s="497" t="s">
        <v>255</v>
      </c>
      <c r="B40" s="497" t="s">
        <v>15</v>
      </c>
      <c r="C40" s="498" t="s">
        <v>16</v>
      </c>
      <c r="D40" s="497"/>
      <c r="E40" s="497"/>
      <c r="F40" s="497"/>
      <c r="G40" s="497" t="s">
        <v>256</v>
      </c>
      <c r="H40" s="497" t="s">
        <v>235</v>
      </c>
      <c r="I40" s="497" t="s">
        <v>257</v>
      </c>
      <c r="J40" s="497" t="s">
        <v>258</v>
      </c>
      <c r="K40" s="497" t="s">
        <v>259</v>
      </c>
      <c r="L40" s="498" t="s">
        <v>260</v>
      </c>
      <c r="M40" s="499"/>
      <c r="N40" s="497"/>
      <c r="O40" s="497"/>
      <c r="P40" s="499"/>
      <c r="Q40" s="499"/>
      <c r="R40" s="499"/>
      <c r="S40" s="499"/>
      <c r="T40" s="499"/>
      <c r="U40" s="499"/>
      <c r="V40" s="499"/>
      <c r="W40" s="499"/>
      <c r="X40" s="499"/>
    </row>
    <row r="41">
      <c r="A41" s="497" t="s">
        <v>261</v>
      </c>
      <c r="B41" s="497" t="s">
        <v>23</v>
      </c>
      <c r="C41" s="498" t="s">
        <v>71</v>
      </c>
      <c r="D41" s="497"/>
      <c r="E41" s="497"/>
      <c r="F41" s="497"/>
      <c r="G41" s="497" t="s">
        <v>262</v>
      </c>
      <c r="H41" s="498" t="s">
        <v>263</v>
      </c>
      <c r="I41" s="497" t="s">
        <v>264</v>
      </c>
      <c r="J41" s="497" t="s">
        <v>265</v>
      </c>
      <c r="K41" s="497" t="s">
        <v>266</v>
      </c>
      <c r="L41" s="498" t="s">
        <v>267</v>
      </c>
      <c r="M41" s="497"/>
      <c r="N41" s="499"/>
      <c r="O41" s="497"/>
      <c r="P41" s="499"/>
      <c r="Q41" s="499"/>
      <c r="R41" s="499"/>
      <c r="S41" s="499"/>
      <c r="T41" s="499"/>
      <c r="U41" s="499"/>
      <c r="V41" s="499"/>
      <c r="W41" s="499"/>
      <c r="X41" s="499"/>
    </row>
    <row r="42">
      <c r="A42" s="497" t="s">
        <v>268</v>
      </c>
      <c r="B42" s="497" t="s">
        <v>177</v>
      </c>
      <c r="C42" s="498" t="s">
        <v>269</v>
      </c>
      <c r="D42" s="497"/>
      <c r="E42" s="497"/>
      <c r="F42" s="497"/>
      <c r="G42" s="497" t="s">
        <v>270</v>
      </c>
      <c r="H42" s="498" t="s">
        <v>263</v>
      </c>
      <c r="I42" s="498" t="s">
        <v>271</v>
      </c>
      <c r="J42" s="497"/>
      <c r="K42" s="497" t="s">
        <v>272</v>
      </c>
      <c r="L42" s="498" t="s">
        <v>273</v>
      </c>
      <c r="M42" s="497"/>
      <c r="N42" s="499"/>
      <c r="O42" s="497"/>
      <c r="P42" s="499"/>
      <c r="Q42" s="499"/>
      <c r="R42" s="499"/>
      <c r="S42" s="499"/>
      <c r="T42" s="499"/>
      <c r="U42" s="499"/>
      <c r="V42" s="499"/>
      <c r="W42" s="499"/>
      <c r="X42" s="499"/>
    </row>
    <row r="43">
      <c r="A43" s="497" t="s">
        <v>274</v>
      </c>
      <c r="B43" s="497" t="s">
        <v>177</v>
      </c>
      <c r="C43" s="498" t="s">
        <v>170</v>
      </c>
      <c r="D43" s="497"/>
      <c r="E43" s="497"/>
      <c r="F43" s="497"/>
      <c r="G43" s="497" t="s">
        <v>275</v>
      </c>
      <c r="H43" s="498" t="s">
        <v>263</v>
      </c>
      <c r="I43" s="498" t="s">
        <v>276</v>
      </c>
      <c r="J43" s="497"/>
      <c r="K43" s="497" t="s">
        <v>277</v>
      </c>
      <c r="L43" s="498" t="s">
        <v>278</v>
      </c>
      <c r="M43" s="497"/>
      <c r="N43" s="499"/>
      <c r="O43" s="497"/>
      <c r="P43" s="499"/>
      <c r="Q43" s="499"/>
      <c r="R43" s="499"/>
      <c r="S43" s="499"/>
      <c r="T43" s="499"/>
      <c r="U43" s="499"/>
      <c r="V43" s="499"/>
      <c r="W43" s="499"/>
      <c r="X43" s="499"/>
    </row>
    <row r="44">
      <c r="A44" s="497" t="s">
        <v>279</v>
      </c>
      <c r="B44" s="497" t="s">
        <v>107</v>
      </c>
      <c r="C44" s="498" t="s">
        <v>280</v>
      </c>
      <c r="D44" s="497"/>
      <c r="E44" s="497"/>
      <c r="F44" s="497"/>
      <c r="G44" s="497" t="s">
        <v>281</v>
      </c>
      <c r="H44" s="498" t="s">
        <v>263</v>
      </c>
      <c r="I44" s="497" t="s">
        <v>282</v>
      </c>
      <c r="J44" s="497" t="s">
        <v>283</v>
      </c>
      <c r="K44" s="497" t="s">
        <v>284</v>
      </c>
      <c r="L44" s="498" t="s">
        <v>285</v>
      </c>
      <c r="M44" s="497"/>
      <c r="N44" s="499"/>
      <c r="O44" s="497"/>
      <c r="P44" s="499"/>
      <c r="Q44" s="499"/>
      <c r="R44" s="499"/>
      <c r="S44" s="499"/>
      <c r="T44" s="499"/>
      <c r="U44" s="499"/>
      <c r="V44" s="499"/>
      <c r="W44" s="499"/>
      <c r="X44" s="499"/>
    </row>
    <row r="45">
      <c r="A45" s="497" t="s">
        <v>286</v>
      </c>
      <c r="B45" s="497" t="s">
        <v>30</v>
      </c>
      <c r="C45" s="498" t="s">
        <v>137</v>
      </c>
      <c r="D45" s="497"/>
      <c r="E45" s="497"/>
      <c r="F45" s="497"/>
      <c r="G45" s="497" t="s">
        <v>287</v>
      </c>
      <c r="H45" s="498" t="s">
        <v>263</v>
      </c>
      <c r="I45" s="497" t="s">
        <v>288</v>
      </c>
      <c r="J45" s="497" t="s">
        <v>289</v>
      </c>
      <c r="K45" s="497" t="s">
        <v>290</v>
      </c>
      <c r="L45" s="498" t="s">
        <v>291</v>
      </c>
      <c r="M45" s="497"/>
      <c r="N45" s="499"/>
      <c r="O45" s="497"/>
      <c r="P45" s="499"/>
      <c r="Q45" s="499"/>
      <c r="R45" s="499"/>
      <c r="S45" s="499"/>
      <c r="T45" s="499"/>
      <c r="U45" s="499"/>
      <c r="V45" s="499"/>
      <c r="W45" s="499"/>
      <c r="X45" s="499"/>
    </row>
    <row r="46">
      <c r="A46" s="497" t="s">
        <v>292</v>
      </c>
      <c r="B46" s="497" t="s">
        <v>293</v>
      </c>
      <c r="C46" s="498" t="s">
        <v>144</v>
      </c>
      <c r="D46" s="497"/>
      <c r="E46" s="497"/>
      <c r="F46" s="497"/>
      <c r="G46" s="497" t="s">
        <v>294</v>
      </c>
      <c r="H46" s="498" t="s">
        <v>263</v>
      </c>
      <c r="I46" s="498" t="s">
        <v>295</v>
      </c>
      <c r="J46" s="497"/>
      <c r="K46" s="497" t="s">
        <v>296</v>
      </c>
      <c r="L46" s="498" t="s">
        <v>297</v>
      </c>
      <c r="M46" s="497"/>
      <c r="N46" s="499"/>
      <c r="O46" s="497"/>
      <c r="P46" s="499"/>
      <c r="Q46" s="499"/>
      <c r="R46" s="499"/>
      <c r="S46" s="499"/>
      <c r="T46" s="499"/>
      <c r="U46" s="499"/>
      <c r="V46" s="499"/>
      <c r="W46" s="499"/>
      <c r="X46" s="499"/>
    </row>
    <row r="47">
      <c r="A47" s="497" t="s">
        <v>298</v>
      </c>
      <c r="B47" s="497" t="s">
        <v>293</v>
      </c>
      <c r="C47" s="498" t="s">
        <v>299</v>
      </c>
      <c r="D47" s="497"/>
      <c r="E47" s="497"/>
      <c r="F47" s="497"/>
      <c r="G47" s="497" t="s">
        <v>300</v>
      </c>
      <c r="H47" s="498" t="s">
        <v>263</v>
      </c>
      <c r="I47" s="498" t="s">
        <v>301</v>
      </c>
      <c r="J47" s="497"/>
      <c r="K47" s="497" t="s">
        <v>302</v>
      </c>
      <c r="L47" s="498" t="s">
        <v>303</v>
      </c>
      <c r="M47" s="497"/>
      <c r="N47" s="499"/>
      <c r="O47" s="497"/>
      <c r="P47" s="499"/>
      <c r="Q47" s="499"/>
      <c r="R47" s="499"/>
      <c r="S47" s="499"/>
      <c r="T47" s="499"/>
      <c r="U47" s="499"/>
      <c r="V47" s="499"/>
      <c r="W47" s="499"/>
      <c r="X47" s="499"/>
    </row>
    <row r="48">
      <c r="A48" s="497" t="s">
        <v>304</v>
      </c>
      <c r="B48" s="497" t="s">
        <v>107</v>
      </c>
      <c r="C48" s="498" t="s">
        <v>170</v>
      </c>
      <c r="D48" s="497"/>
      <c r="E48" s="497"/>
      <c r="F48" s="497"/>
      <c r="G48" s="497" t="s">
        <v>305</v>
      </c>
      <c r="H48" s="498" t="s">
        <v>263</v>
      </c>
      <c r="I48" s="498" t="s">
        <v>306</v>
      </c>
      <c r="J48" s="497"/>
      <c r="K48" s="497" t="s">
        <v>307</v>
      </c>
      <c r="L48" s="498" t="s">
        <v>308</v>
      </c>
      <c r="M48" s="497"/>
      <c r="N48" s="499"/>
      <c r="O48" s="497"/>
      <c r="P48" s="499"/>
      <c r="Q48" s="499"/>
      <c r="R48" s="499"/>
      <c r="S48" s="499"/>
      <c r="T48" s="499"/>
      <c r="U48" s="499"/>
      <c r="V48" s="499"/>
      <c r="W48" s="499"/>
      <c r="X48" s="499"/>
    </row>
    <row r="49">
      <c r="A49" s="497" t="s">
        <v>309</v>
      </c>
      <c r="B49" s="497" t="s">
        <v>177</v>
      </c>
      <c r="C49" s="498" t="s">
        <v>137</v>
      </c>
      <c r="D49" s="497"/>
      <c r="E49" s="497"/>
      <c r="F49" s="497"/>
      <c r="G49" s="497" t="s">
        <v>310</v>
      </c>
      <c r="H49" s="498" t="s">
        <v>263</v>
      </c>
      <c r="I49" s="498" t="s">
        <v>311</v>
      </c>
      <c r="J49" s="497"/>
      <c r="K49" s="497" t="s">
        <v>312</v>
      </c>
      <c r="L49" s="498" t="s">
        <v>313</v>
      </c>
      <c r="M49" s="497"/>
      <c r="N49" s="499"/>
      <c r="O49" s="497"/>
      <c r="P49" s="499"/>
      <c r="Q49" s="499"/>
      <c r="R49" s="499"/>
      <c r="S49" s="499"/>
      <c r="T49" s="499"/>
      <c r="U49" s="499"/>
      <c r="V49" s="499"/>
      <c r="W49" s="499"/>
      <c r="X49" s="499"/>
    </row>
    <row r="50">
      <c r="A50" s="497" t="s">
        <v>314</v>
      </c>
      <c r="B50" s="497" t="s">
        <v>177</v>
      </c>
      <c r="C50" s="498" t="s">
        <v>170</v>
      </c>
      <c r="D50" s="497"/>
      <c r="E50" s="497"/>
      <c r="F50" s="497"/>
      <c r="G50" s="497" t="s">
        <v>315</v>
      </c>
      <c r="H50" s="498" t="s">
        <v>263</v>
      </c>
      <c r="I50" s="498" t="s">
        <v>316</v>
      </c>
      <c r="J50" s="497"/>
      <c r="K50" s="497" t="s">
        <v>317</v>
      </c>
      <c r="L50" s="498" t="s">
        <v>318</v>
      </c>
      <c r="M50" s="497"/>
      <c r="N50" s="499"/>
      <c r="O50" s="497"/>
      <c r="P50" s="499"/>
      <c r="Q50" s="499"/>
      <c r="R50" s="499"/>
      <c r="S50" s="499"/>
      <c r="T50" s="499"/>
      <c r="U50" s="499"/>
      <c r="V50" s="499"/>
      <c r="W50" s="499"/>
      <c r="X50" s="499"/>
    </row>
    <row r="51">
      <c r="A51" s="497" t="s">
        <v>319</v>
      </c>
      <c r="B51" s="497" t="s">
        <v>293</v>
      </c>
      <c r="C51" s="498" t="s">
        <v>269</v>
      </c>
      <c r="D51" s="497"/>
      <c r="E51" s="497"/>
      <c r="F51" s="497"/>
      <c r="G51" s="497" t="s">
        <v>320</v>
      </c>
      <c r="H51" s="498" t="s">
        <v>263</v>
      </c>
      <c r="I51" s="498" t="s">
        <v>321</v>
      </c>
      <c r="J51" s="497"/>
      <c r="K51" s="497" t="s">
        <v>322</v>
      </c>
      <c r="L51" s="498" t="s">
        <v>323</v>
      </c>
      <c r="M51" s="497"/>
      <c r="N51" s="499"/>
      <c r="O51" s="497"/>
      <c r="P51" s="499"/>
      <c r="Q51" s="499"/>
      <c r="R51" s="499"/>
      <c r="S51" s="499"/>
      <c r="T51" s="499"/>
      <c r="U51" s="499"/>
      <c r="V51" s="499"/>
      <c r="W51" s="499"/>
      <c r="X51" s="499"/>
    </row>
    <row r="52">
      <c r="A52" s="497" t="s">
        <v>324</v>
      </c>
      <c r="B52" s="497" t="s">
        <v>30</v>
      </c>
      <c r="C52" s="501" t="s">
        <v>16</v>
      </c>
      <c r="D52" s="498" t="s">
        <v>325</v>
      </c>
      <c r="E52" s="497"/>
      <c r="F52" s="497"/>
      <c r="G52" s="497" t="s">
        <v>326</v>
      </c>
      <c r="H52" s="498" t="s">
        <v>263</v>
      </c>
      <c r="I52" s="497" t="s">
        <v>327</v>
      </c>
      <c r="J52" s="497" t="s">
        <v>328</v>
      </c>
      <c r="K52" s="497" t="s">
        <v>329</v>
      </c>
      <c r="L52" s="498" t="s">
        <v>330</v>
      </c>
      <c r="M52" s="497"/>
      <c r="N52" s="499"/>
      <c r="O52" s="497"/>
      <c r="P52" s="499"/>
      <c r="Q52" s="499"/>
      <c r="R52" s="499"/>
      <c r="S52" s="499"/>
      <c r="T52" s="499"/>
      <c r="U52" s="499"/>
      <c r="V52" s="499"/>
      <c r="W52" s="499"/>
      <c r="X52" s="499"/>
    </row>
    <row r="53">
      <c r="A53" s="497" t="s">
        <v>331</v>
      </c>
      <c r="B53" s="497" t="s">
        <v>23</v>
      </c>
      <c r="C53" s="498" t="s">
        <v>332</v>
      </c>
      <c r="D53" s="497"/>
      <c r="E53" s="497"/>
      <c r="F53" s="497"/>
      <c r="G53" s="497" t="s">
        <v>333</v>
      </c>
      <c r="H53" s="498" t="s">
        <v>263</v>
      </c>
      <c r="I53" s="497" t="s">
        <v>334</v>
      </c>
      <c r="J53" s="497" t="s">
        <v>335</v>
      </c>
      <c r="K53" s="497" t="s">
        <v>336</v>
      </c>
      <c r="L53" s="498" t="s">
        <v>337</v>
      </c>
      <c r="M53" s="497"/>
      <c r="N53" s="499"/>
      <c r="O53" s="497"/>
      <c r="P53" s="499"/>
      <c r="Q53" s="499"/>
      <c r="R53" s="499"/>
      <c r="S53" s="499"/>
      <c r="T53" s="499"/>
      <c r="U53" s="499"/>
      <c r="V53" s="499"/>
      <c r="W53" s="499"/>
      <c r="X53" s="499"/>
    </row>
    <row r="54">
      <c r="A54" s="497" t="s">
        <v>338</v>
      </c>
      <c r="B54" s="497" t="s">
        <v>177</v>
      </c>
      <c r="C54" s="501" t="s">
        <v>299</v>
      </c>
      <c r="D54" s="498" t="s">
        <v>339</v>
      </c>
      <c r="E54" s="499"/>
      <c r="F54" s="497"/>
      <c r="G54" s="497" t="s">
        <v>340</v>
      </c>
      <c r="H54" s="498" t="s">
        <v>263</v>
      </c>
      <c r="I54" s="498" t="s">
        <v>341</v>
      </c>
      <c r="J54" s="497"/>
      <c r="K54" s="497" t="s">
        <v>342</v>
      </c>
      <c r="L54" s="498" t="s">
        <v>343</v>
      </c>
      <c r="M54" s="497"/>
      <c r="N54" s="499"/>
      <c r="O54" s="497"/>
      <c r="P54" s="499"/>
      <c r="Q54" s="499"/>
      <c r="R54" s="499"/>
      <c r="S54" s="499"/>
      <c r="T54" s="499"/>
      <c r="U54" s="499"/>
      <c r="V54" s="499"/>
      <c r="W54" s="499"/>
      <c r="X54" s="499"/>
    </row>
    <row r="55">
      <c r="A55" s="497" t="s">
        <v>344</v>
      </c>
      <c r="B55" s="497" t="s">
        <v>345</v>
      </c>
      <c r="C55" s="498" t="s">
        <v>170</v>
      </c>
      <c r="D55" s="497"/>
      <c r="E55" s="497"/>
      <c r="F55" s="497"/>
      <c r="G55" s="497" t="s">
        <v>346</v>
      </c>
      <c r="H55" s="498" t="s">
        <v>263</v>
      </c>
      <c r="I55" s="498" t="s">
        <v>347</v>
      </c>
      <c r="J55" s="497"/>
      <c r="K55" s="497"/>
      <c r="L55" s="498" t="s">
        <v>348</v>
      </c>
      <c r="M55" s="497"/>
      <c r="N55" s="499"/>
      <c r="O55" s="497"/>
      <c r="P55" s="499"/>
      <c r="Q55" s="499"/>
      <c r="R55" s="499"/>
      <c r="S55" s="499"/>
      <c r="T55" s="499"/>
      <c r="U55" s="499"/>
      <c r="V55" s="499"/>
      <c r="W55" s="499"/>
      <c r="X55" s="499"/>
    </row>
    <row r="56">
      <c r="A56" s="497" t="s">
        <v>349</v>
      </c>
      <c r="B56" s="497" t="s">
        <v>15</v>
      </c>
      <c r="C56" s="498" t="s">
        <v>16</v>
      </c>
      <c r="D56" s="497"/>
      <c r="E56" s="497"/>
      <c r="F56" s="497"/>
      <c r="G56" s="497" t="s">
        <v>350</v>
      </c>
      <c r="H56" s="498" t="s">
        <v>263</v>
      </c>
      <c r="I56" s="497" t="s">
        <v>351</v>
      </c>
      <c r="J56" s="497" t="s">
        <v>352</v>
      </c>
      <c r="K56" s="498" t="s">
        <v>353</v>
      </c>
      <c r="L56" s="497"/>
      <c r="M56" s="497"/>
      <c r="N56" s="499"/>
      <c r="O56" s="497"/>
      <c r="P56" s="499"/>
      <c r="Q56" s="499"/>
      <c r="R56" s="499"/>
      <c r="S56" s="499"/>
      <c r="T56" s="499"/>
      <c r="U56" s="499"/>
      <c r="V56" s="499"/>
      <c r="W56" s="499"/>
      <c r="X56" s="499"/>
    </row>
    <row r="57">
      <c r="A57" s="497" t="s">
        <v>354</v>
      </c>
      <c r="B57" s="497" t="s">
        <v>15</v>
      </c>
      <c r="C57" s="498" t="s">
        <v>144</v>
      </c>
      <c r="D57" s="497"/>
      <c r="E57" s="497"/>
      <c r="F57" s="497"/>
      <c r="G57" s="497" t="s">
        <v>355</v>
      </c>
      <c r="H57" s="498" t="s">
        <v>263</v>
      </c>
      <c r="I57" s="497"/>
      <c r="J57" s="497"/>
      <c r="K57" s="498" t="s">
        <v>356</v>
      </c>
      <c r="L57" s="497"/>
      <c r="M57" s="497"/>
      <c r="N57" s="499"/>
      <c r="O57" s="497"/>
      <c r="P57" s="499"/>
      <c r="Q57" s="499"/>
      <c r="R57" s="499"/>
      <c r="S57" s="499"/>
      <c r="T57" s="499"/>
      <c r="U57" s="499"/>
      <c r="V57" s="499"/>
      <c r="W57" s="499"/>
      <c r="X57" s="499"/>
    </row>
    <row r="58">
      <c r="A58" s="497" t="s">
        <v>357</v>
      </c>
      <c r="B58" s="497" t="s">
        <v>358</v>
      </c>
      <c r="C58" s="498" t="s">
        <v>170</v>
      </c>
      <c r="D58" s="497"/>
      <c r="E58" s="497"/>
      <c r="F58" s="497"/>
      <c r="G58" s="497" t="s">
        <v>359</v>
      </c>
      <c r="H58" s="498" t="s">
        <v>263</v>
      </c>
      <c r="I58" s="498" t="s">
        <v>360</v>
      </c>
      <c r="J58" s="497"/>
      <c r="K58" s="497" t="s">
        <v>361</v>
      </c>
      <c r="L58" s="498" t="s">
        <v>362</v>
      </c>
      <c r="M58" s="497"/>
      <c r="N58" s="499"/>
      <c r="O58" s="497"/>
      <c r="P58" s="499"/>
      <c r="Q58" s="499"/>
      <c r="R58" s="499"/>
      <c r="S58" s="499"/>
      <c r="T58" s="499"/>
      <c r="U58" s="499"/>
      <c r="V58" s="499"/>
      <c r="W58" s="499"/>
      <c r="X58" s="499"/>
    </row>
    <row r="59">
      <c r="A59" s="497" t="s">
        <v>363</v>
      </c>
      <c r="B59" s="497" t="s">
        <v>358</v>
      </c>
      <c r="C59" s="498" t="s">
        <v>364</v>
      </c>
      <c r="D59" s="497"/>
      <c r="E59" s="497"/>
      <c r="F59" s="497"/>
      <c r="G59" s="497" t="s">
        <v>365</v>
      </c>
      <c r="H59" s="498" t="s">
        <v>263</v>
      </c>
      <c r="I59" s="497" t="s">
        <v>366</v>
      </c>
      <c r="J59" s="497" t="s">
        <v>367</v>
      </c>
      <c r="K59" s="497" t="s">
        <v>368</v>
      </c>
      <c r="L59" s="498" t="s">
        <v>369</v>
      </c>
      <c r="M59" s="497"/>
      <c r="N59" s="499"/>
      <c r="O59" s="497"/>
      <c r="P59" s="499"/>
      <c r="Q59" s="499"/>
      <c r="R59" s="499"/>
      <c r="S59" s="499"/>
      <c r="T59" s="499"/>
      <c r="U59" s="499"/>
      <c r="V59" s="499"/>
      <c r="W59" s="499"/>
      <c r="X59" s="499"/>
    </row>
    <row r="60">
      <c r="A60" s="497" t="s">
        <v>370</v>
      </c>
      <c r="B60" s="497" t="s">
        <v>371</v>
      </c>
      <c r="C60" s="498" t="s">
        <v>16</v>
      </c>
      <c r="D60" s="497"/>
      <c r="E60" s="497"/>
      <c r="F60" s="497"/>
      <c r="G60" s="497" t="s">
        <v>372</v>
      </c>
      <c r="H60" s="498" t="s">
        <v>263</v>
      </c>
      <c r="I60" s="498" t="s">
        <v>373</v>
      </c>
      <c r="J60" s="497"/>
      <c r="K60" s="497" t="s">
        <v>374</v>
      </c>
      <c r="L60" s="498" t="s">
        <v>375</v>
      </c>
      <c r="M60" s="497"/>
      <c r="N60" s="499"/>
      <c r="O60" s="497"/>
      <c r="P60" s="499"/>
      <c r="Q60" s="499"/>
      <c r="R60" s="499"/>
      <c r="S60" s="499"/>
      <c r="T60" s="499"/>
      <c r="U60" s="499"/>
      <c r="V60" s="499"/>
      <c r="W60" s="499"/>
      <c r="X60" s="499"/>
    </row>
    <row r="61">
      <c r="A61" s="497" t="s">
        <v>376</v>
      </c>
      <c r="B61" s="497" t="s">
        <v>30</v>
      </c>
      <c r="C61" s="498" t="s">
        <v>364</v>
      </c>
      <c r="D61" s="497"/>
      <c r="E61" s="497"/>
      <c r="F61" s="497"/>
      <c r="G61" s="497" t="s">
        <v>377</v>
      </c>
      <c r="H61" s="498" t="s">
        <v>263</v>
      </c>
      <c r="I61" s="497" t="s">
        <v>378</v>
      </c>
      <c r="J61" s="497" t="s">
        <v>379</v>
      </c>
      <c r="K61" s="497" t="s">
        <v>380</v>
      </c>
      <c r="L61" s="498" t="s">
        <v>381</v>
      </c>
      <c r="M61" s="497"/>
      <c r="N61" s="499"/>
      <c r="O61" s="497"/>
      <c r="P61" s="499"/>
      <c r="Q61" s="499"/>
      <c r="R61" s="499"/>
      <c r="S61" s="499"/>
      <c r="T61" s="499"/>
      <c r="U61" s="499"/>
      <c r="V61" s="499"/>
      <c r="W61" s="499"/>
      <c r="X61" s="499"/>
    </row>
    <row r="62">
      <c r="A62" s="497" t="s">
        <v>382</v>
      </c>
      <c r="B62" s="497" t="s">
        <v>358</v>
      </c>
      <c r="C62" s="498" t="s">
        <v>170</v>
      </c>
      <c r="D62" s="497"/>
      <c r="E62" s="497"/>
      <c r="F62" s="497"/>
      <c r="G62" s="497" t="s">
        <v>383</v>
      </c>
      <c r="H62" s="498" t="s">
        <v>263</v>
      </c>
      <c r="I62" s="498" t="s">
        <v>384</v>
      </c>
      <c r="J62" s="497"/>
      <c r="K62" s="497" t="s">
        <v>385</v>
      </c>
      <c r="L62" s="498" t="s">
        <v>386</v>
      </c>
      <c r="M62" s="497"/>
      <c r="N62" s="499"/>
      <c r="O62" s="497"/>
      <c r="P62" s="499"/>
      <c r="Q62" s="499"/>
      <c r="R62" s="499"/>
      <c r="S62" s="499"/>
      <c r="T62" s="499"/>
      <c r="U62" s="499"/>
      <c r="V62" s="499"/>
      <c r="W62" s="499"/>
      <c r="X62" s="499"/>
    </row>
    <row r="63">
      <c r="A63" s="497" t="s">
        <v>387</v>
      </c>
      <c r="B63" s="497" t="s">
        <v>163</v>
      </c>
      <c r="C63" s="498" t="s">
        <v>269</v>
      </c>
      <c r="D63" s="497"/>
      <c r="E63" s="497"/>
      <c r="F63" s="497"/>
      <c r="G63" s="497" t="s">
        <v>388</v>
      </c>
      <c r="H63" s="498" t="s">
        <v>263</v>
      </c>
      <c r="I63" s="498" t="s">
        <v>389</v>
      </c>
      <c r="J63" s="497"/>
      <c r="K63" s="497" t="s">
        <v>390</v>
      </c>
      <c r="L63" s="498" t="s">
        <v>391</v>
      </c>
      <c r="M63" s="497"/>
      <c r="N63" s="499"/>
      <c r="O63" s="497"/>
      <c r="P63" s="499"/>
      <c r="Q63" s="499"/>
      <c r="R63" s="499"/>
      <c r="S63" s="499"/>
      <c r="T63" s="499"/>
      <c r="U63" s="499"/>
      <c r="V63" s="499"/>
      <c r="W63" s="499"/>
      <c r="X63" s="499"/>
    </row>
    <row r="64">
      <c r="A64" s="497" t="s">
        <v>392</v>
      </c>
      <c r="B64" s="497" t="s">
        <v>107</v>
      </c>
      <c r="C64" s="20" t="s">
        <v>71</v>
      </c>
      <c r="D64" s="498" t="s">
        <v>393</v>
      </c>
      <c r="E64" s="497"/>
      <c r="F64" s="497"/>
      <c r="G64" s="497" t="s">
        <v>394</v>
      </c>
      <c r="H64" s="497" t="s">
        <v>395</v>
      </c>
      <c r="I64" s="497" t="s">
        <v>396</v>
      </c>
      <c r="J64" s="497" t="s">
        <v>397</v>
      </c>
      <c r="K64" s="497" t="s">
        <v>398</v>
      </c>
      <c r="L64" s="498" t="s">
        <v>399</v>
      </c>
      <c r="M64" s="497"/>
      <c r="N64" s="499"/>
      <c r="O64" s="497"/>
      <c r="P64" s="499"/>
      <c r="Q64" s="499"/>
      <c r="R64" s="499"/>
      <c r="S64" s="499"/>
      <c r="T64" s="499"/>
      <c r="U64" s="499"/>
      <c r="V64" s="499"/>
      <c r="W64" s="499"/>
      <c r="X64" s="499"/>
    </row>
    <row r="65">
      <c r="A65" s="497" t="s">
        <v>400</v>
      </c>
      <c r="B65" s="497" t="s">
        <v>23</v>
      </c>
      <c r="C65" s="498" t="s">
        <v>401</v>
      </c>
      <c r="D65" s="497"/>
      <c r="E65" s="497"/>
      <c r="F65" s="497"/>
      <c r="G65" s="497" t="s">
        <v>402</v>
      </c>
      <c r="H65" s="497" t="s">
        <v>395</v>
      </c>
      <c r="I65" s="497" t="s">
        <v>403</v>
      </c>
      <c r="J65" s="497" t="s">
        <v>404</v>
      </c>
      <c r="K65" s="497" t="s">
        <v>405</v>
      </c>
      <c r="L65" s="498" t="s">
        <v>406</v>
      </c>
      <c r="M65" s="497"/>
      <c r="N65" s="499"/>
      <c r="O65" s="497"/>
      <c r="P65" s="499"/>
      <c r="Q65" s="499"/>
      <c r="R65" s="499"/>
      <c r="S65" s="499"/>
      <c r="T65" s="499"/>
      <c r="U65" s="499"/>
      <c r="V65" s="499"/>
      <c r="W65" s="499"/>
      <c r="X65" s="499"/>
    </row>
    <row r="66">
      <c r="A66" s="497" t="s">
        <v>407</v>
      </c>
      <c r="B66" s="497" t="s">
        <v>23</v>
      </c>
      <c r="C66" s="497" t="s">
        <v>50</v>
      </c>
      <c r="D66" s="498" t="s">
        <v>51</v>
      </c>
      <c r="E66" s="497"/>
      <c r="F66" s="497"/>
      <c r="G66" s="497" t="s">
        <v>408</v>
      </c>
      <c r="H66" s="497" t="s">
        <v>395</v>
      </c>
      <c r="I66" s="497" t="s">
        <v>409</v>
      </c>
      <c r="J66" s="497" t="s">
        <v>410</v>
      </c>
      <c r="K66" s="497" t="s">
        <v>411</v>
      </c>
      <c r="L66" s="498" t="s">
        <v>412</v>
      </c>
      <c r="M66" s="497"/>
      <c r="N66" s="499"/>
      <c r="O66" s="497"/>
      <c r="P66" s="499"/>
      <c r="Q66" s="499"/>
      <c r="R66" s="499"/>
      <c r="S66" s="499"/>
      <c r="T66" s="499"/>
      <c r="U66" s="499"/>
      <c r="V66" s="499"/>
      <c r="W66" s="499"/>
      <c r="X66" s="499"/>
    </row>
    <row r="67">
      <c r="A67" s="497" t="s">
        <v>413</v>
      </c>
      <c r="B67" s="497" t="s">
        <v>15</v>
      </c>
      <c r="C67" s="497" t="s">
        <v>50</v>
      </c>
      <c r="D67" s="497" t="s">
        <v>414</v>
      </c>
      <c r="E67" s="497"/>
      <c r="F67" s="497"/>
      <c r="G67" s="497" t="s">
        <v>415</v>
      </c>
      <c r="H67" s="497" t="s">
        <v>395</v>
      </c>
      <c r="I67" s="497" t="s">
        <v>416</v>
      </c>
      <c r="J67" s="497" t="s">
        <v>417</v>
      </c>
      <c r="K67" s="497" t="s">
        <v>418</v>
      </c>
      <c r="L67" s="498" t="s">
        <v>419</v>
      </c>
      <c r="M67" s="497"/>
      <c r="N67" s="499"/>
      <c r="O67" s="497"/>
      <c r="P67" s="499"/>
      <c r="Q67" s="499"/>
      <c r="R67" s="499"/>
      <c r="S67" s="499"/>
      <c r="T67" s="499"/>
      <c r="U67" s="499"/>
      <c r="V67" s="499"/>
      <c r="W67" s="499"/>
      <c r="X67" s="499"/>
    </row>
    <row r="68">
      <c r="A68" s="497" t="s">
        <v>420</v>
      </c>
      <c r="B68" s="497" t="s">
        <v>15</v>
      </c>
      <c r="C68" s="498" t="s">
        <v>144</v>
      </c>
      <c r="D68" s="497"/>
      <c r="E68" s="497"/>
      <c r="F68" s="497"/>
      <c r="G68" s="497" t="s">
        <v>421</v>
      </c>
      <c r="H68" s="497" t="s">
        <v>395</v>
      </c>
      <c r="I68" s="497" t="s">
        <v>422</v>
      </c>
      <c r="J68" s="497" t="s">
        <v>423</v>
      </c>
      <c r="K68" s="498" t="s">
        <v>424</v>
      </c>
      <c r="L68" s="497"/>
      <c r="M68" s="497"/>
      <c r="N68" s="499"/>
      <c r="O68" s="497"/>
      <c r="P68" s="499"/>
      <c r="Q68" s="499"/>
      <c r="R68" s="499"/>
      <c r="S68" s="499"/>
      <c r="T68" s="499"/>
      <c r="U68" s="499"/>
      <c r="V68" s="499"/>
      <c r="W68" s="499"/>
      <c r="X68" s="499"/>
    </row>
    <row r="69">
      <c r="A69" s="497" t="s">
        <v>425</v>
      </c>
      <c r="B69" s="497" t="s">
        <v>78</v>
      </c>
      <c r="C69" s="497" t="s">
        <v>50</v>
      </c>
      <c r="D69" s="498" t="s">
        <v>51</v>
      </c>
      <c r="E69" s="497"/>
      <c r="F69" s="497"/>
      <c r="G69" s="497" t="s">
        <v>426</v>
      </c>
      <c r="H69" s="497" t="s">
        <v>395</v>
      </c>
      <c r="I69" s="497" t="s">
        <v>427</v>
      </c>
      <c r="J69" s="497" t="s">
        <v>428</v>
      </c>
      <c r="K69" s="497" t="s">
        <v>429</v>
      </c>
      <c r="L69" s="498" t="s">
        <v>430</v>
      </c>
      <c r="M69" s="497"/>
      <c r="N69" s="499"/>
      <c r="O69" s="497"/>
      <c r="P69" s="499"/>
      <c r="Q69" s="499"/>
      <c r="R69" s="499"/>
      <c r="S69" s="499"/>
      <c r="T69" s="499"/>
      <c r="U69" s="499"/>
      <c r="V69" s="499"/>
      <c r="W69" s="499"/>
      <c r="X69" s="499"/>
    </row>
    <row r="70">
      <c r="A70" s="497" t="s">
        <v>431</v>
      </c>
      <c r="B70" s="497" t="s">
        <v>23</v>
      </c>
      <c r="C70" s="501" t="s">
        <v>71</v>
      </c>
      <c r="D70" s="498" t="s">
        <v>432</v>
      </c>
      <c r="E70" s="497"/>
      <c r="F70" s="497"/>
      <c r="G70" s="497" t="s">
        <v>433</v>
      </c>
      <c r="H70" s="497" t="s">
        <v>395</v>
      </c>
      <c r="I70" s="497" t="s">
        <v>434</v>
      </c>
      <c r="J70" s="497" t="s">
        <v>435</v>
      </c>
      <c r="K70" s="497" t="s">
        <v>436</v>
      </c>
      <c r="L70" s="498" t="s">
        <v>437</v>
      </c>
      <c r="M70" s="497"/>
      <c r="N70" s="499"/>
      <c r="O70" s="497"/>
      <c r="P70" s="499"/>
      <c r="Q70" s="499"/>
      <c r="R70" s="499"/>
      <c r="S70" s="499"/>
      <c r="T70" s="499"/>
      <c r="U70" s="499"/>
      <c r="V70" s="499"/>
      <c r="W70" s="499"/>
      <c r="X70" s="499"/>
    </row>
    <row r="71">
      <c r="A71" s="497" t="s">
        <v>438</v>
      </c>
      <c r="B71" s="497" t="s">
        <v>30</v>
      </c>
      <c r="C71" s="501" t="s">
        <v>65</v>
      </c>
      <c r="D71" s="497" t="s">
        <v>439</v>
      </c>
      <c r="E71" s="497"/>
      <c r="F71" s="497"/>
      <c r="G71" s="497" t="s">
        <v>440</v>
      </c>
      <c r="H71" s="497" t="s">
        <v>395</v>
      </c>
      <c r="I71" s="497" t="s">
        <v>441</v>
      </c>
      <c r="J71" s="497" t="s">
        <v>442</v>
      </c>
      <c r="K71" s="497" t="s">
        <v>443</v>
      </c>
      <c r="L71" s="498" t="s">
        <v>444</v>
      </c>
      <c r="M71" s="497"/>
      <c r="N71" s="499"/>
      <c r="O71" s="497"/>
      <c r="P71" s="499"/>
      <c r="Q71" s="499"/>
      <c r="R71" s="499"/>
      <c r="S71" s="499"/>
      <c r="T71" s="499"/>
      <c r="U71" s="499"/>
      <c r="V71" s="499"/>
      <c r="W71" s="499"/>
      <c r="X71" s="499"/>
    </row>
    <row r="72">
      <c r="A72" s="497" t="s">
        <v>445</v>
      </c>
      <c r="B72" s="497" t="s">
        <v>15</v>
      </c>
      <c r="C72" s="497" t="s">
        <v>50</v>
      </c>
      <c r="D72" s="498" t="s">
        <v>51</v>
      </c>
      <c r="E72" s="497"/>
      <c r="F72" s="497"/>
      <c r="G72" s="497" t="s">
        <v>446</v>
      </c>
      <c r="H72" s="497" t="s">
        <v>395</v>
      </c>
      <c r="I72" s="497" t="s">
        <v>447</v>
      </c>
      <c r="J72" s="497" t="s">
        <v>448</v>
      </c>
      <c r="K72" s="498" t="s">
        <v>449</v>
      </c>
      <c r="L72" s="497"/>
      <c r="M72" s="497"/>
      <c r="N72" s="499"/>
      <c r="O72" s="497"/>
      <c r="P72" s="499"/>
      <c r="Q72" s="499"/>
      <c r="R72" s="499"/>
      <c r="S72" s="499"/>
      <c r="T72" s="499"/>
      <c r="U72" s="499"/>
      <c r="V72" s="499"/>
      <c r="W72" s="499"/>
      <c r="X72" s="499"/>
    </row>
    <row r="73">
      <c r="A73" s="497" t="s">
        <v>450</v>
      </c>
      <c r="B73" s="497" t="s">
        <v>78</v>
      </c>
      <c r="C73" s="498" t="s">
        <v>71</v>
      </c>
      <c r="D73" s="497"/>
      <c r="E73" s="497"/>
      <c r="F73" s="497"/>
      <c r="G73" s="497" t="s">
        <v>451</v>
      </c>
      <c r="H73" s="497" t="s">
        <v>452</v>
      </c>
      <c r="I73" s="497" t="s">
        <v>453</v>
      </c>
      <c r="J73" s="497" t="s">
        <v>454</v>
      </c>
      <c r="K73" s="497" t="s">
        <v>455</v>
      </c>
      <c r="L73" s="498" t="s">
        <v>456</v>
      </c>
      <c r="M73" s="497"/>
      <c r="N73" s="499"/>
      <c r="O73" s="497"/>
      <c r="P73" s="499"/>
      <c r="Q73" s="499"/>
      <c r="R73" s="499"/>
      <c r="S73" s="499"/>
      <c r="T73" s="499"/>
      <c r="U73" s="499"/>
      <c r="V73" s="499"/>
      <c r="W73" s="499"/>
      <c r="X73" s="499"/>
    </row>
    <row r="74">
      <c r="A74" s="497" t="s">
        <v>457</v>
      </c>
      <c r="B74" s="497" t="s">
        <v>293</v>
      </c>
      <c r="C74" s="497" t="s">
        <v>50</v>
      </c>
      <c r="D74" s="497" t="s">
        <v>92</v>
      </c>
      <c r="E74" s="497"/>
      <c r="F74" s="497"/>
      <c r="G74" s="497" t="s">
        <v>458</v>
      </c>
      <c r="H74" s="497" t="s">
        <v>452</v>
      </c>
      <c r="I74" s="497" t="s">
        <v>459</v>
      </c>
      <c r="J74" s="497" t="s">
        <v>459</v>
      </c>
      <c r="K74" s="498" t="s">
        <v>460</v>
      </c>
      <c r="L74" s="497"/>
      <c r="M74" s="497"/>
      <c r="N74" s="499"/>
      <c r="O74" s="497"/>
      <c r="P74" s="499"/>
      <c r="Q74" s="499"/>
      <c r="R74" s="499"/>
      <c r="S74" s="499"/>
      <c r="T74" s="499"/>
      <c r="U74" s="499"/>
      <c r="V74" s="499"/>
      <c r="W74" s="499"/>
      <c r="X74" s="499"/>
    </row>
    <row r="75">
      <c r="A75" s="497" t="s">
        <v>461</v>
      </c>
      <c r="B75" s="497" t="s">
        <v>23</v>
      </c>
      <c r="C75" s="497" t="s">
        <v>50</v>
      </c>
      <c r="D75" s="498" t="s">
        <v>51</v>
      </c>
      <c r="E75" s="497"/>
      <c r="F75" s="497"/>
      <c r="G75" s="497" t="s">
        <v>462</v>
      </c>
      <c r="H75" s="497" t="s">
        <v>463</v>
      </c>
      <c r="I75" s="497" t="s">
        <v>464</v>
      </c>
      <c r="J75" s="497" t="s">
        <v>465</v>
      </c>
      <c r="K75" s="497" t="s">
        <v>466</v>
      </c>
      <c r="L75" s="498" t="s">
        <v>467</v>
      </c>
      <c r="M75" s="497"/>
      <c r="N75" s="499"/>
      <c r="O75" s="497"/>
      <c r="P75" s="499"/>
      <c r="Q75" s="499"/>
      <c r="R75" s="499"/>
      <c r="S75" s="499"/>
      <c r="T75" s="499"/>
      <c r="U75" s="499"/>
      <c r="V75" s="499"/>
      <c r="W75" s="499"/>
      <c r="X75" s="499"/>
    </row>
    <row r="76">
      <c r="A76" s="497" t="s">
        <v>468</v>
      </c>
      <c r="B76" s="497" t="s">
        <v>78</v>
      </c>
      <c r="C76" s="498" t="s">
        <v>16</v>
      </c>
      <c r="D76" s="497"/>
      <c r="E76" s="497"/>
      <c r="F76" s="497"/>
      <c r="G76" s="497" t="s">
        <v>469</v>
      </c>
      <c r="H76" s="497" t="s">
        <v>463</v>
      </c>
      <c r="I76" s="497" t="s">
        <v>470</v>
      </c>
      <c r="J76" s="497" t="s">
        <v>471</v>
      </c>
      <c r="K76" s="497" t="s">
        <v>472</v>
      </c>
      <c r="L76" s="498" t="s">
        <v>473</v>
      </c>
      <c r="M76" s="497"/>
      <c r="N76" s="499"/>
      <c r="O76" s="497"/>
      <c r="P76" s="499"/>
      <c r="Q76" s="499"/>
      <c r="R76" s="499"/>
      <c r="S76" s="499"/>
      <c r="T76" s="499"/>
      <c r="U76" s="499"/>
      <c r="V76" s="499"/>
      <c r="W76" s="499"/>
      <c r="X76" s="499"/>
    </row>
    <row r="77">
      <c r="A77" s="497" t="s">
        <v>474</v>
      </c>
      <c r="B77" s="497" t="s">
        <v>23</v>
      </c>
      <c r="C77" s="497" t="s">
        <v>50</v>
      </c>
      <c r="D77" s="498" t="s">
        <v>51</v>
      </c>
      <c r="E77" s="497"/>
      <c r="F77" s="497"/>
      <c r="G77" s="497" t="s">
        <v>475</v>
      </c>
      <c r="H77" s="497" t="s">
        <v>463</v>
      </c>
      <c r="I77" s="498" t="s">
        <v>476</v>
      </c>
      <c r="J77" s="497"/>
      <c r="K77" s="497" t="s">
        <v>477</v>
      </c>
      <c r="L77" s="498" t="s">
        <v>478</v>
      </c>
      <c r="M77" s="497"/>
      <c r="N77" s="499"/>
      <c r="O77" s="497"/>
      <c r="P77" s="499"/>
      <c r="Q77" s="499"/>
      <c r="R77" s="499"/>
      <c r="S77" s="499"/>
      <c r="T77" s="499"/>
      <c r="U77" s="499"/>
      <c r="V77" s="499"/>
      <c r="W77" s="499"/>
      <c r="X77" s="499"/>
    </row>
    <row r="78">
      <c r="A78" s="497" t="s">
        <v>479</v>
      </c>
      <c r="B78" s="497" t="s">
        <v>23</v>
      </c>
      <c r="C78" s="498" t="s">
        <v>144</v>
      </c>
      <c r="D78" s="497"/>
      <c r="E78" s="497"/>
      <c r="F78" s="497"/>
      <c r="G78" s="497" t="s">
        <v>480</v>
      </c>
      <c r="H78" s="497" t="s">
        <v>463</v>
      </c>
      <c r="I78" s="497" t="s">
        <v>481</v>
      </c>
      <c r="J78" s="497" t="s">
        <v>482</v>
      </c>
      <c r="K78" s="497" t="s">
        <v>483</v>
      </c>
      <c r="L78" s="498" t="s">
        <v>484</v>
      </c>
      <c r="M78" s="497"/>
      <c r="N78" s="499"/>
      <c r="O78" s="497"/>
      <c r="P78" s="499"/>
      <c r="Q78" s="499"/>
      <c r="R78" s="499"/>
      <c r="S78" s="499"/>
      <c r="T78" s="499"/>
      <c r="U78" s="499"/>
      <c r="V78" s="499"/>
      <c r="W78" s="499"/>
      <c r="X78" s="499"/>
    </row>
    <row r="79">
      <c r="A79" s="497" t="s">
        <v>485</v>
      </c>
      <c r="B79" s="497" t="s">
        <v>30</v>
      </c>
      <c r="C79" s="498" t="s">
        <v>16</v>
      </c>
      <c r="D79" s="497"/>
      <c r="E79" s="497"/>
      <c r="F79" s="497"/>
      <c r="G79" s="497" t="s">
        <v>486</v>
      </c>
      <c r="H79" s="497" t="s">
        <v>463</v>
      </c>
      <c r="I79" s="497" t="s">
        <v>487</v>
      </c>
      <c r="J79" s="497" t="s">
        <v>488</v>
      </c>
      <c r="K79" s="497" t="s">
        <v>489</v>
      </c>
      <c r="L79" s="498" t="s">
        <v>490</v>
      </c>
      <c r="M79" s="497"/>
      <c r="N79" s="499"/>
      <c r="O79" s="497"/>
      <c r="P79" s="499"/>
      <c r="Q79" s="499"/>
      <c r="R79" s="499"/>
      <c r="S79" s="499"/>
      <c r="T79" s="499"/>
      <c r="U79" s="499"/>
      <c r="V79" s="499"/>
      <c r="W79" s="499"/>
      <c r="X79" s="499"/>
    </row>
    <row r="80">
      <c r="A80" s="497" t="s">
        <v>491</v>
      </c>
      <c r="B80" s="497" t="s">
        <v>78</v>
      </c>
      <c r="C80" s="498" t="s">
        <v>144</v>
      </c>
      <c r="D80" s="497"/>
      <c r="E80" s="497"/>
      <c r="F80" s="497"/>
      <c r="G80" s="497" t="s">
        <v>492</v>
      </c>
      <c r="H80" s="497" t="s">
        <v>463</v>
      </c>
      <c r="I80" s="497" t="s">
        <v>493</v>
      </c>
      <c r="J80" s="497" t="s">
        <v>494</v>
      </c>
      <c r="K80" s="497" t="s">
        <v>495</v>
      </c>
      <c r="L80" s="498" t="s">
        <v>496</v>
      </c>
      <c r="M80" s="497"/>
      <c r="N80" s="499"/>
      <c r="O80" s="497"/>
      <c r="P80" s="499"/>
      <c r="Q80" s="499"/>
      <c r="R80" s="499"/>
      <c r="S80" s="499"/>
      <c r="T80" s="499"/>
      <c r="U80" s="499"/>
      <c r="V80" s="499"/>
      <c r="W80" s="499"/>
      <c r="X80" s="499"/>
    </row>
    <row r="81">
      <c r="A81" s="497" t="s">
        <v>497</v>
      </c>
      <c r="B81" s="497" t="s">
        <v>30</v>
      </c>
      <c r="C81" s="498" t="s">
        <v>498</v>
      </c>
      <c r="D81" s="497"/>
      <c r="E81" s="497"/>
      <c r="F81" s="497"/>
      <c r="G81" s="497" t="s">
        <v>499</v>
      </c>
      <c r="H81" s="497" t="s">
        <v>463</v>
      </c>
      <c r="I81" s="497" t="s">
        <v>500</v>
      </c>
      <c r="J81" s="497" t="s">
        <v>501</v>
      </c>
      <c r="K81" s="497" t="s">
        <v>502</v>
      </c>
      <c r="L81" s="498" t="s">
        <v>503</v>
      </c>
      <c r="M81" s="497"/>
      <c r="N81" s="499"/>
      <c r="O81" s="497"/>
      <c r="P81" s="499"/>
      <c r="Q81" s="499"/>
      <c r="R81" s="499"/>
      <c r="S81" s="499"/>
      <c r="T81" s="499"/>
      <c r="U81" s="499"/>
      <c r="V81" s="499"/>
      <c r="W81" s="499"/>
      <c r="X81" s="499"/>
    </row>
    <row r="82">
      <c r="A82" s="497" t="s">
        <v>504</v>
      </c>
      <c r="B82" s="497" t="s">
        <v>505</v>
      </c>
      <c r="C82" s="498" t="s">
        <v>71</v>
      </c>
      <c r="D82" s="497"/>
      <c r="E82" s="497"/>
      <c r="F82" s="497"/>
      <c r="G82" s="497" t="s">
        <v>506</v>
      </c>
      <c r="H82" s="497" t="s">
        <v>507</v>
      </c>
      <c r="I82" s="497"/>
      <c r="J82" s="497"/>
      <c r="K82" s="498" t="s">
        <v>508</v>
      </c>
      <c r="L82" s="497"/>
      <c r="M82" s="497"/>
      <c r="N82" s="499"/>
      <c r="O82" s="497"/>
      <c r="P82" s="499"/>
      <c r="Q82" s="499"/>
      <c r="R82" s="499"/>
      <c r="S82" s="499"/>
      <c r="T82" s="499"/>
      <c r="U82" s="499"/>
      <c r="V82" s="499"/>
      <c r="W82" s="499"/>
      <c r="X82" s="499"/>
    </row>
    <row r="83">
      <c r="A83" s="497" t="s">
        <v>509</v>
      </c>
      <c r="B83" s="497" t="s">
        <v>15</v>
      </c>
      <c r="C83" s="501" t="s">
        <v>510</v>
      </c>
      <c r="D83" s="498" t="s">
        <v>511</v>
      </c>
      <c r="E83" s="497"/>
      <c r="F83" s="497"/>
      <c r="G83" s="497" t="s">
        <v>512</v>
      </c>
      <c r="H83" s="497" t="s">
        <v>507</v>
      </c>
      <c r="I83" s="498" t="s">
        <v>513</v>
      </c>
      <c r="J83" s="497"/>
      <c r="K83" s="497" t="s">
        <v>514</v>
      </c>
      <c r="L83" s="498" t="s">
        <v>515</v>
      </c>
      <c r="M83" s="497"/>
      <c r="N83" s="499"/>
      <c r="O83" s="497"/>
      <c r="P83" s="499"/>
      <c r="Q83" s="499"/>
      <c r="R83" s="499"/>
      <c r="S83" s="499"/>
      <c r="T83" s="499"/>
      <c r="U83" s="499"/>
      <c r="V83" s="499"/>
      <c r="W83" s="499"/>
      <c r="X83" s="499"/>
    </row>
    <row r="84">
      <c r="A84" s="497" t="s">
        <v>516</v>
      </c>
      <c r="B84" s="497" t="s">
        <v>23</v>
      </c>
      <c r="C84" s="501" t="s">
        <v>144</v>
      </c>
      <c r="D84" s="498" t="s">
        <v>511</v>
      </c>
      <c r="E84" s="497"/>
      <c r="F84" s="497"/>
      <c r="G84" s="497" t="s">
        <v>517</v>
      </c>
      <c r="H84" s="497" t="s">
        <v>507</v>
      </c>
      <c r="I84" s="498" t="s">
        <v>518</v>
      </c>
      <c r="J84" s="497"/>
      <c r="K84" s="497" t="s">
        <v>519</v>
      </c>
      <c r="L84" s="498" t="s">
        <v>520</v>
      </c>
      <c r="M84" s="497"/>
      <c r="N84" s="499"/>
      <c r="O84" s="497"/>
      <c r="P84" s="499"/>
      <c r="Q84" s="499"/>
      <c r="R84" s="499"/>
      <c r="S84" s="499"/>
      <c r="T84" s="499"/>
      <c r="U84" s="499"/>
      <c r="V84" s="499"/>
      <c r="W84" s="499"/>
      <c r="X84" s="499"/>
    </row>
    <row r="85">
      <c r="A85" s="497" t="s">
        <v>521</v>
      </c>
      <c r="B85" s="497" t="s">
        <v>30</v>
      </c>
      <c r="C85" s="498" t="s">
        <v>498</v>
      </c>
      <c r="D85" s="497"/>
      <c r="E85" s="497"/>
      <c r="F85" s="497"/>
      <c r="G85" s="497" t="s">
        <v>522</v>
      </c>
      <c r="H85" s="497" t="s">
        <v>507</v>
      </c>
      <c r="I85" s="497" t="s">
        <v>523</v>
      </c>
      <c r="J85" s="497" t="s">
        <v>524</v>
      </c>
      <c r="K85" s="497" t="s">
        <v>525</v>
      </c>
      <c r="L85" s="498" t="s">
        <v>526</v>
      </c>
      <c r="M85" s="497"/>
      <c r="N85" s="499"/>
      <c r="O85" s="497"/>
      <c r="P85" s="499"/>
      <c r="Q85" s="499"/>
      <c r="R85" s="499"/>
      <c r="S85" s="499"/>
      <c r="T85" s="499"/>
      <c r="U85" s="499"/>
      <c r="V85" s="499"/>
      <c r="W85" s="499"/>
      <c r="X85" s="499"/>
    </row>
    <row r="86">
      <c r="A86" s="497" t="s">
        <v>527</v>
      </c>
      <c r="B86" s="497" t="s">
        <v>23</v>
      </c>
      <c r="C86" s="20" t="s">
        <v>528</v>
      </c>
      <c r="D86" s="498" t="s">
        <v>51</v>
      </c>
      <c r="E86" s="497"/>
      <c r="F86" s="497"/>
      <c r="G86" s="497" t="s">
        <v>529</v>
      </c>
      <c r="H86" s="497" t="s">
        <v>507</v>
      </c>
      <c r="I86" s="497" t="s">
        <v>530</v>
      </c>
      <c r="J86" s="497" t="s">
        <v>531</v>
      </c>
      <c r="K86" s="497" t="s">
        <v>532</v>
      </c>
      <c r="L86" s="498" t="s">
        <v>533</v>
      </c>
      <c r="M86" s="497"/>
      <c r="N86" s="499"/>
      <c r="O86" s="497"/>
      <c r="P86" s="499"/>
      <c r="Q86" s="499"/>
      <c r="R86" s="499"/>
      <c r="S86" s="499"/>
      <c r="T86" s="499"/>
      <c r="U86" s="499"/>
      <c r="V86" s="499"/>
      <c r="W86" s="499"/>
      <c r="X86" s="499"/>
    </row>
    <row r="87">
      <c r="A87" s="497" t="s">
        <v>534</v>
      </c>
      <c r="B87" s="497" t="s">
        <v>358</v>
      </c>
      <c r="C87" s="20" t="s">
        <v>299</v>
      </c>
      <c r="D87" s="498" t="s">
        <v>51</v>
      </c>
      <c r="E87" s="497"/>
      <c r="F87" s="497"/>
      <c r="G87" s="497" t="s">
        <v>535</v>
      </c>
      <c r="H87" s="497" t="s">
        <v>507</v>
      </c>
      <c r="I87" s="498" t="s">
        <v>536</v>
      </c>
      <c r="J87" s="497"/>
      <c r="K87" s="497" t="s">
        <v>537</v>
      </c>
      <c r="L87" s="498" t="s">
        <v>538</v>
      </c>
      <c r="M87" s="497"/>
      <c r="N87" s="499"/>
      <c r="O87" s="497"/>
      <c r="P87" s="499"/>
      <c r="Q87" s="499"/>
      <c r="R87" s="499"/>
      <c r="S87" s="499"/>
      <c r="T87" s="499"/>
      <c r="U87" s="499"/>
      <c r="V87" s="499"/>
      <c r="W87" s="499"/>
      <c r="X87" s="499"/>
    </row>
    <row r="88">
      <c r="A88" s="497" t="s">
        <v>539</v>
      </c>
      <c r="B88" s="497" t="s">
        <v>30</v>
      </c>
      <c r="C88" s="498" t="s">
        <v>540</v>
      </c>
      <c r="D88" s="497"/>
      <c r="E88" s="497"/>
      <c r="F88" s="497"/>
      <c r="G88" s="497" t="s">
        <v>541</v>
      </c>
      <c r="H88" s="497" t="s">
        <v>507</v>
      </c>
      <c r="I88" s="497" t="s">
        <v>542</v>
      </c>
      <c r="J88" s="497" t="s">
        <v>543</v>
      </c>
      <c r="K88" s="497" t="s">
        <v>544</v>
      </c>
      <c r="L88" s="498" t="s">
        <v>545</v>
      </c>
      <c r="M88" s="497"/>
      <c r="N88" s="499"/>
      <c r="O88" s="497"/>
      <c r="P88" s="499"/>
      <c r="Q88" s="499"/>
      <c r="R88" s="499"/>
      <c r="S88" s="499"/>
      <c r="T88" s="499"/>
      <c r="U88" s="499"/>
      <c r="V88" s="499"/>
      <c r="W88" s="499"/>
      <c r="X88" s="499"/>
    </row>
    <row r="89">
      <c r="A89" s="497" t="s">
        <v>546</v>
      </c>
      <c r="B89" s="497" t="s">
        <v>15</v>
      </c>
      <c r="C89" s="20" t="s">
        <v>547</v>
      </c>
      <c r="D89" s="498" t="s">
        <v>51</v>
      </c>
      <c r="E89" s="497"/>
      <c r="F89" s="497"/>
      <c r="G89" s="497" t="s">
        <v>548</v>
      </c>
      <c r="H89" s="497" t="s">
        <v>507</v>
      </c>
      <c r="I89" s="497" t="s">
        <v>549</v>
      </c>
      <c r="J89" s="497" t="s">
        <v>550</v>
      </c>
      <c r="K89" s="498" t="s">
        <v>551</v>
      </c>
      <c r="L89" s="497"/>
      <c r="M89" s="497"/>
      <c r="N89" s="499"/>
      <c r="O89" s="497"/>
      <c r="P89" s="499"/>
      <c r="Q89" s="499"/>
      <c r="R89" s="499"/>
      <c r="S89" s="499"/>
      <c r="T89" s="499"/>
      <c r="U89" s="499"/>
      <c r="V89" s="499"/>
      <c r="W89" s="499"/>
      <c r="X89" s="499"/>
    </row>
    <row r="90">
      <c r="A90" s="497" t="s">
        <v>552</v>
      </c>
      <c r="B90" s="497" t="s">
        <v>23</v>
      </c>
      <c r="C90" s="498" t="s">
        <v>269</v>
      </c>
      <c r="D90" s="497"/>
      <c r="E90" s="497"/>
      <c r="F90" s="497"/>
      <c r="G90" s="497" t="s">
        <v>553</v>
      </c>
      <c r="H90" s="497" t="s">
        <v>507</v>
      </c>
      <c r="I90" s="497" t="s">
        <v>554</v>
      </c>
      <c r="J90" s="497" t="s">
        <v>555</v>
      </c>
      <c r="K90" s="497" t="s">
        <v>556</v>
      </c>
      <c r="L90" s="498" t="s">
        <v>557</v>
      </c>
      <c r="M90" s="497"/>
      <c r="N90" s="499"/>
      <c r="O90" s="497"/>
      <c r="P90" s="499"/>
      <c r="Q90" s="499"/>
      <c r="R90" s="499"/>
      <c r="S90" s="499"/>
      <c r="T90" s="499"/>
      <c r="U90" s="499"/>
      <c r="V90" s="499"/>
      <c r="W90" s="499"/>
      <c r="X90" s="499"/>
    </row>
    <row r="91">
      <c r="A91" s="497" t="s">
        <v>558</v>
      </c>
      <c r="B91" s="497" t="s">
        <v>23</v>
      </c>
      <c r="C91" s="498" t="s">
        <v>559</v>
      </c>
      <c r="D91" s="497"/>
      <c r="E91" s="497"/>
      <c r="F91" s="497"/>
      <c r="G91" s="497" t="s">
        <v>560</v>
      </c>
      <c r="H91" s="497" t="s">
        <v>507</v>
      </c>
      <c r="I91" s="497" t="s">
        <v>561</v>
      </c>
      <c r="J91" s="497" t="s">
        <v>561</v>
      </c>
      <c r="K91" s="497" t="s">
        <v>562</v>
      </c>
      <c r="L91" s="498" t="s">
        <v>563</v>
      </c>
      <c r="M91" s="497"/>
      <c r="N91" s="499"/>
      <c r="O91" s="497"/>
      <c r="P91" s="499"/>
      <c r="Q91" s="499"/>
      <c r="R91" s="499"/>
      <c r="S91" s="499"/>
      <c r="T91" s="499"/>
      <c r="U91" s="499"/>
      <c r="V91" s="499"/>
      <c r="W91" s="499"/>
      <c r="X91" s="499"/>
    </row>
    <row r="92">
      <c r="A92" s="497" t="s">
        <v>564</v>
      </c>
      <c r="B92" s="497" t="s">
        <v>23</v>
      </c>
      <c r="C92" s="498" t="s">
        <v>565</v>
      </c>
      <c r="D92" s="497"/>
      <c r="E92" s="497"/>
      <c r="F92" s="497"/>
      <c r="G92" s="497" t="s">
        <v>566</v>
      </c>
      <c r="H92" s="497" t="s">
        <v>507</v>
      </c>
      <c r="I92" s="497" t="s">
        <v>567</v>
      </c>
      <c r="J92" s="497" t="s">
        <v>568</v>
      </c>
      <c r="K92" s="497" t="s">
        <v>569</v>
      </c>
      <c r="L92" s="498" t="s">
        <v>570</v>
      </c>
      <c r="M92" s="497"/>
      <c r="N92" s="499"/>
      <c r="O92" s="497"/>
      <c r="P92" s="499"/>
      <c r="Q92" s="499"/>
      <c r="R92" s="499"/>
      <c r="S92" s="499"/>
      <c r="T92" s="499"/>
      <c r="U92" s="499"/>
      <c r="V92" s="499"/>
      <c r="W92" s="499"/>
      <c r="X92" s="499"/>
    </row>
    <row r="93">
      <c r="A93" s="497" t="s">
        <v>571</v>
      </c>
      <c r="B93" s="497" t="s">
        <v>23</v>
      </c>
      <c r="C93" s="498" t="s">
        <v>572</v>
      </c>
      <c r="D93" s="497"/>
      <c r="E93" s="497"/>
      <c r="F93" s="497"/>
      <c r="G93" s="497" t="s">
        <v>573</v>
      </c>
      <c r="H93" s="497" t="s">
        <v>507</v>
      </c>
      <c r="I93" s="498" t="s">
        <v>574</v>
      </c>
      <c r="J93" s="497"/>
      <c r="K93" s="497" t="s">
        <v>575</v>
      </c>
      <c r="L93" s="498" t="s">
        <v>576</v>
      </c>
      <c r="M93" s="497"/>
      <c r="N93" s="499"/>
      <c r="O93" s="497"/>
      <c r="P93" s="499"/>
      <c r="Q93" s="499"/>
      <c r="R93" s="499"/>
      <c r="S93" s="499"/>
      <c r="T93" s="499"/>
      <c r="U93" s="499"/>
      <c r="V93" s="499"/>
      <c r="W93" s="499"/>
      <c r="X93" s="499"/>
    </row>
    <row r="94">
      <c r="A94" s="497" t="s">
        <v>577</v>
      </c>
      <c r="B94" s="497" t="s">
        <v>30</v>
      </c>
      <c r="C94" s="501" t="s">
        <v>16</v>
      </c>
      <c r="D94" s="498" t="s">
        <v>432</v>
      </c>
      <c r="E94" s="497"/>
      <c r="F94" s="497"/>
      <c r="G94" s="497" t="s">
        <v>578</v>
      </c>
      <c r="H94" s="497" t="s">
        <v>507</v>
      </c>
      <c r="I94" s="497" t="s">
        <v>579</v>
      </c>
      <c r="J94" s="497" t="s">
        <v>580</v>
      </c>
      <c r="K94" s="497" t="s">
        <v>581</v>
      </c>
      <c r="L94" s="498" t="s">
        <v>582</v>
      </c>
      <c r="M94" s="497"/>
      <c r="N94" s="499"/>
      <c r="O94" s="497"/>
      <c r="P94" s="499"/>
      <c r="Q94" s="499"/>
      <c r="R94" s="499"/>
      <c r="S94" s="499"/>
      <c r="T94" s="499"/>
      <c r="U94" s="499"/>
      <c r="V94" s="499"/>
      <c r="W94" s="499"/>
      <c r="X94" s="499"/>
    </row>
    <row r="95">
      <c r="A95" s="497" t="s">
        <v>583</v>
      </c>
      <c r="B95" s="497" t="s">
        <v>584</v>
      </c>
      <c r="C95" s="498" t="s">
        <v>144</v>
      </c>
      <c r="D95" s="497"/>
      <c r="E95" s="497"/>
      <c r="F95" s="497"/>
      <c r="G95" s="497" t="s">
        <v>585</v>
      </c>
      <c r="H95" s="497" t="s">
        <v>586</v>
      </c>
      <c r="I95" s="497" t="s">
        <v>587</v>
      </c>
      <c r="J95" s="497" t="s">
        <v>588</v>
      </c>
      <c r="K95" s="498" t="s">
        <v>589</v>
      </c>
      <c r="L95" s="497"/>
      <c r="M95" s="497"/>
      <c r="N95" s="499"/>
      <c r="O95" s="497"/>
      <c r="P95" s="499"/>
      <c r="Q95" s="499"/>
      <c r="R95" s="499"/>
      <c r="S95" s="499"/>
      <c r="T95" s="499"/>
      <c r="U95" s="499"/>
      <c r="V95" s="499"/>
      <c r="W95" s="499"/>
      <c r="X95" s="499"/>
    </row>
    <row r="96">
      <c r="A96" s="497" t="s">
        <v>590</v>
      </c>
      <c r="B96" s="497" t="s">
        <v>293</v>
      </c>
      <c r="C96" s="498" t="s">
        <v>144</v>
      </c>
      <c r="D96" s="497"/>
      <c r="E96" s="497"/>
      <c r="F96" s="497"/>
      <c r="G96" s="497" t="s">
        <v>591</v>
      </c>
      <c r="H96" s="497" t="s">
        <v>586</v>
      </c>
      <c r="I96" s="497" t="s">
        <v>592</v>
      </c>
      <c r="J96" s="497" t="s">
        <v>593</v>
      </c>
      <c r="K96" s="497" t="s">
        <v>594</v>
      </c>
      <c r="L96" s="498" t="s">
        <v>595</v>
      </c>
      <c r="M96" s="497"/>
      <c r="N96" s="499"/>
      <c r="O96" s="497"/>
      <c r="P96" s="499"/>
      <c r="Q96" s="499"/>
      <c r="R96" s="499"/>
      <c r="S96" s="499"/>
      <c r="T96" s="499"/>
      <c r="U96" s="499"/>
      <c r="V96" s="499"/>
      <c r="W96" s="499"/>
      <c r="X96" s="499"/>
    </row>
    <row r="97">
      <c r="A97" s="497" t="s">
        <v>596</v>
      </c>
      <c r="B97" s="497" t="s">
        <v>78</v>
      </c>
      <c r="C97" s="498" t="s">
        <v>170</v>
      </c>
      <c r="D97" s="497"/>
      <c r="E97" s="497"/>
      <c r="F97" s="497"/>
      <c r="G97" s="497" t="s">
        <v>597</v>
      </c>
      <c r="H97" s="497" t="s">
        <v>586</v>
      </c>
      <c r="I97" s="497" t="s">
        <v>598</v>
      </c>
      <c r="J97" s="497" t="s">
        <v>599</v>
      </c>
      <c r="K97" s="497" t="s">
        <v>600</v>
      </c>
      <c r="L97" s="498" t="s">
        <v>601</v>
      </c>
      <c r="M97" s="497"/>
      <c r="N97" s="499"/>
      <c r="O97" s="497"/>
      <c r="P97" s="499"/>
      <c r="Q97" s="499"/>
      <c r="R97" s="499"/>
      <c r="S97" s="499"/>
      <c r="T97" s="499"/>
      <c r="U97" s="499"/>
      <c r="V97" s="499"/>
      <c r="W97" s="499"/>
      <c r="X97" s="499"/>
    </row>
    <row r="98">
      <c r="A98" s="497" t="s">
        <v>602</v>
      </c>
      <c r="B98" s="497" t="s">
        <v>30</v>
      </c>
      <c r="C98" s="498" t="s">
        <v>401</v>
      </c>
      <c r="D98" s="497"/>
      <c r="E98" s="497"/>
      <c r="F98" s="497"/>
      <c r="G98" s="497" t="s">
        <v>603</v>
      </c>
      <c r="H98" s="497" t="s">
        <v>586</v>
      </c>
      <c r="I98" s="497" t="s">
        <v>604</v>
      </c>
      <c r="J98" s="497" t="s">
        <v>605</v>
      </c>
      <c r="K98" s="497" t="s">
        <v>606</v>
      </c>
      <c r="L98" s="498" t="s">
        <v>607</v>
      </c>
      <c r="M98" s="497"/>
      <c r="N98" s="499"/>
      <c r="O98" s="497"/>
      <c r="P98" s="499"/>
      <c r="Q98" s="499"/>
      <c r="R98" s="499"/>
      <c r="S98" s="499"/>
      <c r="T98" s="499"/>
      <c r="U98" s="499"/>
      <c r="V98" s="499"/>
      <c r="W98" s="499"/>
      <c r="X98" s="499"/>
    </row>
    <row r="99">
      <c r="A99" s="497" t="s">
        <v>608</v>
      </c>
      <c r="B99" s="497" t="s">
        <v>30</v>
      </c>
      <c r="C99" s="498" t="s">
        <v>540</v>
      </c>
      <c r="D99" s="497"/>
      <c r="E99" s="497"/>
      <c r="F99" s="497"/>
      <c r="G99" s="497" t="s">
        <v>609</v>
      </c>
      <c r="H99" s="497" t="s">
        <v>586</v>
      </c>
      <c r="I99" s="497" t="s">
        <v>610</v>
      </c>
      <c r="J99" s="497" t="s">
        <v>611</v>
      </c>
      <c r="K99" s="497" t="s">
        <v>612</v>
      </c>
      <c r="L99" s="498" t="s">
        <v>613</v>
      </c>
      <c r="M99" s="497"/>
      <c r="N99" s="499"/>
      <c r="O99" s="497"/>
      <c r="P99" s="499"/>
      <c r="Q99" s="499"/>
      <c r="R99" s="499"/>
      <c r="S99" s="499"/>
      <c r="T99" s="499"/>
      <c r="U99" s="499"/>
      <c r="V99" s="499"/>
      <c r="W99" s="499"/>
      <c r="X99" s="499"/>
    </row>
    <row r="100">
      <c r="A100" s="497" t="s">
        <v>614</v>
      </c>
      <c r="B100" s="497" t="s">
        <v>30</v>
      </c>
      <c r="C100" s="498" t="s">
        <v>615</v>
      </c>
      <c r="D100" s="497"/>
      <c r="E100" s="497"/>
      <c r="F100" s="497"/>
      <c r="G100" s="497" t="s">
        <v>616</v>
      </c>
      <c r="H100" s="497" t="s">
        <v>586</v>
      </c>
      <c r="I100" s="497" t="s">
        <v>617</v>
      </c>
      <c r="J100" s="497" t="s">
        <v>618</v>
      </c>
      <c r="K100" s="497" t="s">
        <v>619</v>
      </c>
      <c r="L100" s="498" t="s">
        <v>620</v>
      </c>
      <c r="M100" s="497"/>
      <c r="N100" s="499"/>
      <c r="O100" s="497"/>
      <c r="P100" s="499"/>
      <c r="Q100" s="499"/>
      <c r="R100" s="499"/>
      <c r="S100" s="499"/>
      <c r="T100" s="499"/>
      <c r="U100" s="499"/>
      <c r="V100" s="499"/>
      <c r="W100" s="499"/>
      <c r="X100" s="499"/>
    </row>
    <row r="101">
      <c r="A101" s="497" t="s">
        <v>621</v>
      </c>
      <c r="B101" s="497" t="s">
        <v>30</v>
      </c>
      <c r="C101" s="498" t="s">
        <v>16</v>
      </c>
      <c r="D101" s="497"/>
      <c r="E101" s="497"/>
      <c r="F101" s="497"/>
      <c r="G101" s="497" t="s">
        <v>622</v>
      </c>
      <c r="H101" s="497" t="s">
        <v>586</v>
      </c>
      <c r="I101" s="497" t="s">
        <v>623</v>
      </c>
      <c r="J101" s="497" t="s">
        <v>624</v>
      </c>
      <c r="K101" s="497" t="s">
        <v>625</v>
      </c>
      <c r="L101" s="498" t="s">
        <v>626</v>
      </c>
      <c r="M101" s="497"/>
      <c r="N101" s="499"/>
      <c r="O101" s="497"/>
      <c r="P101" s="499"/>
      <c r="Q101" s="499"/>
      <c r="R101" s="499"/>
      <c r="S101" s="499"/>
      <c r="T101" s="499"/>
      <c r="U101" s="499"/>
      <c r="V101" s="499"/>
      <c r="W101" s="499"/>
      <c r="X101" s="499"/>
    </row>
    <row r="102">
      <c r="A102" s="497" t="s">
        <v>627</v>
      </c>
      <c r="B102" s="497" t="s">
        <v>30</v>
      </c>
      <c r="C102" s="498" t="s">
        <v>269</v>
      </c>
      <c r="D102" s="497"/>
      <c r="E102" s="497"/>
      <c r="F102" s="497"/>
      <c r="G102" s="497" t="s">
        <v>628</v>
      </c>
      <c r="H102" s="497" t="s">
        <v>586</v>
      </c>
      <c r="I102" s="497" t="s">
        <v>629</v>
      </c>
      <c r="J102" s="497" t="s">
        <v>630</v>
      </c>
      <c r="K102" s="497" t="s">
        <v>631</v>
      </c>
      <c r="L102" s="498" t="s">
        <v>632</v>
      </c>
      <c r="M102" s="497"/>
      <c r="N102" s="499"/>
      <c r="O102" s="497"/>
      <c r="P102" s="499"/>
      <c r="Q102" s="499"/>
      <c r="R102" s="499"/>
      <c r="S102" s="499"/>
      <c r="T102" s="499"/>
      <c r="U102" s="499"/>
      <c r="V102" s="499"/>
      <c r="W102" s="499"/>
      <c r="X102" s="499"/>
    </row>
    <row r="103">
      <c r="A103" s="497" t="s">
        <v>633</v>
      </c>
      <c r="B103" s="497" t="s">
        <v>30</v>
      </c>
      <c r="C103" s="20" t="s">
        <v>16</v>
      </c>
      <c r="D103" s="498" t="s">
        <v>393</v>
      </c>
      <c r="E103" s="497"/>
      <c r="F103" s="497"/>
      <c r="G103" s="497" t="s">
        <v>634</v>
      </c>
      <c r="H103" s="497" t="s">
        <v>586</v>
      </c>
      <c r="I103" s="497" t="s">
        <v>635</v>
      </c>
      <c r="J103" s="497" t="s">
        <v>636</v>
      </c>
      <c r="K103" s="497" t="s">
        <v>637</v>
      </c>
      <c r="L103" s="498" t="s">
        <v>638</v>
      </c>
      <c r="M103" s="497"/>
      <c r="N103" s="499"/>
      <c r="O103" s="497"/>
      <c r="P103" s="499"/>
      <c r="Q103" s="499"/>
      <c r="R103" s="499"/>
      <c r="S103" s="499"/>
      <c r="T103" s="499"/>
      <c r="U103" s="499"/>
      <c r="V103" s="499"/>
      <c r="W103" s="499"/>
      <c r="X103" s="499"/>
    </row>
    <row r="104">
      <c r="A104" s="497" t="s">
        <v>639</v>
      </c>
      <c r="B104" s="497" t="s">
        <v>30</v>
      </c>
      <c r="C104" s="501" t="s">
        <v>16</v>
      </c>
      <c r="D104" s="498" t="s">
        <v>432</v>
      </c>
      <c r="E104" s="497"/>
      <c r="F104" s="497"/>
      <c r="G104" s="497" t="s">
        <v>640</v>
      </c>
      <c r="H104" s="497" t="s">
        <v>586</v>
      </c>
      <c r="I104" s="497" t="s">
        <v>641</v>
      </c>
      <c r="J104" s="497" t="s">
        <v>642</v>
      </c>
      <c r="K104" s="497" t="s">
        <v>643</v>
      </c>
      <c r="L104" s="498" t="s">
        <v>644</v>
      </c>
      <c r="M104" s="497"/>
      <c r="N104" s="499"/>
      <c r="O104" s="497"/>
      <c r="P104" s="499"/>
      <c r="Q104" s="499"/>
      <c r="R104" s="499"/>
      <c r="S104" s="499"/>
      <c r="T104" s="499"/>
      <c r="U104" s="499"/>
      <c r="V104" s="499"/>
      <c r="W104" s="499"/>
      <c r="X104" s="499"/>
    </row>
    <row r="105">
      <c r="A105" s="497" t="s">
        <v>645</v>
      </c>
      <c r="B105" s="497" t="s">
        <v>78</v>
      </c>
      <c r="C105" s="498" t="s">
        <v>170</v>
      </c>
      <c r="D105" s="497"/>
      <c r="E105" s="497"/>
      <c r="F105" s="497"/>
      <c r="G105" s="497" t="s">
        <v>646</v>
      </c>
      <c r="H105" s="497" t="s">
        <v>586</v>
      </c>
      <c r="I105" s="497" t="s">
        <v>647</v>
      </c>
      <c r="J105" s="497" t="s">
        <v>648</v>
      </c>
      <c r="K105" s="497" t="s">
        <v>649</v>
      </c>
      <c r="L105" s="498" t="s">
        <v>650</v>
      </c>
      <c r="M105" s="497"/>
      <c r="N105" s="499"/>
      <c r="O105" s="497"/>
      <c r="P105" s="499"/>
      <c r="Q105" s="499"/>
      <c r="R105" s="499"/>
      <c r="S105" s="499"/>
      <c r="T105" s="499"/>
      <c r="U105" s="499"/>
      <c r="V105" s="499"/>
      <c r="W105" s="499"/>
      <c r="X105" s="499"/>
    </row>
    <row r="106">
      <c r="A106" s="497" t="s">
        <v>651</v>
      </c>
      <c r="B106" s="497" t="s">
        <v>107</v>
      </c>
      <c r="C106" s="498" t="s">
        <v>144</v>
      </c>
      <c r="D106" s="497"/>
      <c r="E106" s="497"/>
      <c r="F106" s="497"/>
      <c r="G106" s="497" t="s">
        <v>652</v>
      </c>
      <c r="H106" s="497" t="s">
        <v>586</v>
      </c>
      <c r="I106" s="497" t="s">
        <v>653</v>
      </c>
      <c r="J106" s="497" t="s">
        <v>654</v>
      </c>
      <c r="K106" s="497" t="s">
        <v>655</v>
      </c>
      <c r="L106" s="498" t="s">
        <v>656</v>
      </c>
      <c r="M106" s="497"/>
      <c r="N106" s="499"/>
      <c r="O106" s="497"/>
      <c r="P106" s="499"/>
      <c r="Q106" s="499"/>
      <c r="R106" s="499"/>
      <c r="S106" s="499"/>
      <c r="T106" s="499"/>
      <c r="U106" s="499"/>
      <c r="V106" s="499"/>
      <c r="W106" s="499"/>
      <c r="X106" s="499"/>
    </row>
    <row r="107">
      <c r="A107" s="497" t="s">
        <v>657</v>
      </c>
      <c r="B107" s="497" t="s">
        <v>78</v>
      </c>
      <c r="C107" s="498" t="s">
        <v>170</v>
      </c>
      <c r="D107" s="497"/>
      <c r="E107" s="497"/>
      <c r="F107" s="497"/>
      <c r="G107" s="497" t="s">
        <v>658</v>
      </c>
      <c r="H107" s="497" t="s">
        <v>586</v>
      </c>
      <c r="I107" s="497" t="s">
        <v>659</v>
      </c>
      <c r="J107" s="497" t="s">
        <v>660</v>
      </c>
      <c r="K107" s="497" t="s">
        <v>661</v>
      </c>
      <c r="L107" s="498" t="s">
        <v>662</v>
      </c>
      <c r="M107" s="497"/>
      <c r="N107" s="499"/>
      <c r="O107" s="497"/>
      <c r="P107" s="499"/>
      <c r="Q107" s="499"/>
      <c r="R107" s="499"/>
      <c r="S107" s="499"/>
      <c r="T107" s="499"/>
      <c r="U107" s="499"/>
      <c r="V107" s="499"/>
      <c r="W107" s="499"/>
      <c r="X107" s="499"/>
    </row>
    <row r="108">
      <c r="A108" s="497" t="s">
        <v>663</v>
      </c>
      <c r="B108" s="497" t="s">
        <v>30</v>
      </c>
      <c r="C108" s="498" t="s">
        <v>16</v>
      </c>
      <c r="D108" s="497"/>
      <c r="E108" s="497"/>
      <c r="F108" s="497"/>
      <c r="G108" s="497" t="s">
        <v>664</v>
      </c>
      <c r="H108" s="497" t="s">
        <v>586</v>
      </c>
      <c r="I108" s="497" t="s">
        <v>665</v>
      </c>
      <c r="J108" s="497" t="s">
        <v>666</v>
      </c>
      <c r="K108" s="497" t="s">
        <v>667</v>
      </c>
      <c r="L108" s="498" t="s">
        <v>668</v>
      </c>
      <c r="M108" s="497"/>
      <c r="N108" s="499"/>
      <c r="O108" s="497"/>
      <c r="P108" s="499"/>
      <c r="Q108" s="499"/>
      <c r="R108" s="499"/>
      <c r="S108" s="499"/>
      <c r="T108" s="499"/>
      <c r="U108" s="499"/>
      <c r="V108" s="499"/>
      <c r="W108" s="499"/>
      <c r="X108" s="499"/>
    </row>
    <row r="109">
      <c r="A109" s="497" t="s">
        <v>669</v>
      </c>
      <c r="B109" s="497" t="s">
        <v>30</v>
      </c>
      <c r="C109" s="20" t="s">
        <v>144</v>
      </c>
      <c r="D109" s="498" t="s">
        <v>670</v>
      </c>
      <c r="E109" s="497"/>
      <c r="F109" s="497"/>
      <c r="G109" s="497" t="s">
        <v>671</v>
      </c>
      <c r="H109" s="497" t="s">
        <v>586</v>
      </c>
      <c r="I109" s="497" t="s">
        <v>672</v>
      </c>
      <c r="J109" s="497" t="s">
        <v>673</v>
      </c>
      <c r="K109" s="497" t="s">
        <v>674</v>
      </c>
      <c r="L109" s="498" t="s">
        <v>675</v>
      </c>
      <c r="M109" s="497"/>
      <c r="N109" s="499"/>
      <c r="O109" s="497"/>
      <c r="P109" s="499"/>
      <c r="Q109" s="499"/>
      <c r="R109" s="499"/>
      <c r="S109" s="499"/>
      <c r="T109" s="499"/>
      <c r="U109" s="499"/>
      <c r="V109" s="499"/>
      <c r="W109" s="499"/>
      <c r="X109" s="499"/>
    </row>
    <row r="110">
      <c r="A110" s="497" t="s">
        <v>676</v>
      </c>
      <c r="B110" s="497" t="s">
        <v>78</v>
      </c>
      <c r="C110" s="498" t="s">
        <v>299</v>
      </c>
      <c r="D110" s="497"/>
      <c r="E110" s="497"/>
      <c r="F110" s="497"/>
      <c r="G110" s="497" t="s">
        <v>677</v>
      </c>
      <c r="H110" s="497" t="s">
        <v>586</v>
      </c>
      <c r="I110" s="497" t="s">
        <v>678</v>
      </c>
      <c r="J110" s="497" t="s">
        <v>678</v>
      </c>
      <c r="K110" s="497" t="s">
        <v>679</v>
      </c>
      <c r="L110" s="498" t="s">
        <v>680</v>
      </c>
      <c r="M110" s="497"/>
      <c r="N110" s="499"/>
      <c r="O110" s="497"/>
      <c r="P110" s="499"/>
      <c r="Q110" s="499"/>
      <c r="R110" s="499"/>
      <c r="S110" s="499"/>
      <c r="T110" s="499"/>
      <c r="U110" s="499"/>
      <c r="V110" s="499"/>
      <c r="W110" s="499"/>
      <c r="X110" s="499"/>
    </row>
    <row r="111">
      <c r="A111" s="497" t="s">
        <v>681</v>
      </c>
      <c r="B111" s="497" t="s">
        <v>30</v>
      </c>
      <c r="C111" s="498" t="s">
        <v>682</v>
      </c>
      <c r="D111" s="497"/>
      <c r="E111" s="497"/>
      <c r="F111" s="497"/>
      <c r="G111" s="497" t="s">
        <v>683</v>
      </c>
      <c r="H111" s="497" t="s">
        <v>586</v>
      </c>
      <c r="I111" s="497" t="s">
        <v>684</v>
      </c>
      <c r="J111" s="497" t="s">
        <v>685</v>
      </c>
      <c r="K111" s="497" t="s">
        <v>686</v>
      </c>
      <c r="L111" s="498" t="s">
        <v>687</v>
      </c>
      <c r="M111" s="497"/>
      <c r="N111" s="499"/>
      <c r="O111" s="497"/>
      <c r="P111" s="499"/>
      <c r="Q111" s="499"/>
      <c r="R111" s="499"/>
      <c r="S111" s="499"/>
      <c r="T111" s="499"/>
      <c r="U111" s="499"/>
      <c r="V111" s="499"/>
      <c r="W111" s="499"/>
      <c r="X111" s="499"/>
    </row>
    <row r="112">
      <c r="A112" s="497" t="s">
        <v>688</v>
      </c>
      <c r="B112" s="497" t="s">
        <v>30</v>
      </c>
      <c r="C112" s="498" t="s">
        <v>170</v>
      </c>
      <c r="D112" s="497"/>
      <c r="E112" s="497"/>
      <c r="F112" s="497"/>
      <c r="G112" s="497" t="s">
        <v>689</v>
      </c>
      <c r="H112" s="497" t="s">
        <v>586</v>
      </c>
      <c r="I112" s="498" t="s">
        <v>690</v>
      </c>
      <c r="J112" s="497"/>
      <c r="K112" s="497" t="s">
        <v>691</v>
      </c>
      <c r="L112" s="498" t="s">
        <v>692</v>
      </c>
      <c r="M112" s="497"/>
      <c r="N112" s="499"/>
      <c r="O112" s="497"/>
      <c r="P112" s="499"/>
      <c r="Q112" s="499"/>
      <c r="R112" s="499"/>
      <c r="S112" s="499"/>
      <c r="T112" s="499"/>
      <c r="U112" s="499"/>
      <c r="V112" s="499"/>
      <c r="W112" s="499"/>
      <c r="X112" s="499"/>
    </row>
    <row r="113">
      <c r="A113" s="497" t="s">
        <v>693</v>
      </c>
      <c r="B113" s="497" t="s">
        <v>78</v>
      </c>
      <c r="C113" s="498" t="s">
        <v>170</v>
      </c>
      <c r="D113" s="497"/>
      <c r="E113" s="497"/>
      <c r="F113" s="497"/>
      <c r="G113" s="497" t="s">
        <v>694</v>
      </c>
      <c r="H113" s="497" t="s">
        <v>586</v>
      </c>
      <c r="I113" s="497" t="s">
        <v>695</v>
      </c>
      <c r="J113" s="497" t="s">
        <v>696</v>
      </c>
      <c r="K113" s="497" t="s">
        <v>697</v>
      </c>
      <c r="L113" s="498" t="s">
        <v>698</v>
      </c>
      <c r="M113" s="497"/>
      <c r="N113" s="499"/>
      <c r="O113" s="497"/>
      <c r="P113" s="499"/>
      <c r="Q113" s="499"/>
      <c r="R113" s="499"/>
      <c r="S113" s="499"/>
      <c r="T113" s="499"/>
      <c r="U113" s="499"/>
      <c r="V113" s="499"/>
      <c r="W113" s="499"/>
      <c r="X113" s="499"/>
    </row>
    <row r="114">
      <c r="A114" s="497" t="s">
        <v>699</v>
      </c>
      <c r="B114" s="497" t="s">
        <v>30</v>
      </c>
      <c r="C114" s="498" t="s">
        <v>700</v>
      </c>
      <c r="D114" s="497"/>
      <c r="E114" s="497"/>
      <c r="F114" s="497"/>
      <c r="G114" s="497" t="s">
        <v>701</v>
      </c>
      <c r="H114" s="497" t="s">
        <v>586</v>
      </c>
      <c r="I114" s="497" t="s">
        <v>702</v>
      </c>
      <c r="J114" s="497" t="s">
        <v>703</v>
      </c>
      <c r="K114" s="497" t="s">
        <v>704</v>
      </c>
      <c r="L114" s="498" t="s">
        <v>705</v>
      </c>
      <c r="M114" s="497"/>
      <c r="N114" s="499"/>
      <c r="O114" s="497"/>
      <c r="P114" s="499"/>
      <c r="Q114" s="499"/>
      <c r="R114" s="499"/>
      <c r="S114" s="499"/>
      <c r="T114" s="499"/>
      <c r="U114" s="499"/>
      <c r="V114" s="499"/>
      <c r="W114" s="499"/>
      <c r="X114" s="499"/>
    </row>
    <row r="115">
      <c r="A115" s="497" t="s">
        <v>706</v>
      </c>
      <c r="B115" s="497" t="s">
        <v>30</v>
      </c>
      <c r="C115" s="498" t="s">
        <v>707</v>
      </c>
      <c r="D115" s="497"/>
      <c r="E115" s="497"/>
      <c r="F115" s="497"/>
      <c r="G115" s="497" t="s">
        <v>708</v>
      </c>
      <c r="H115" s="497" t="s">
        <v>586</v>
      </c>
      <c r="I115" s="497" t="s">
        <v>709</v>
      </c>
      <c r="J115" s="497" t="s">
        <v>710</v>
      </c>
      <c r="K115" s="497" t="s">
        <v>711</v>
      </c>
      <c r="L115" s="498" t="s">
        <v>712</v>
      </c>
      <c r="M115" s="497"/>
      <c r="N115" s="499"/>
      <c r="O115" s="497"/>
      <c r="P115" s="499"/>
      <c r="Q115" s="499"/>
      <c r="R115" s="499"/>
      <c r="S115" s="499"/>
      <c r="T115" s="499"/>
      <c r="U115" s="499"/>
      <c r="V115" s="499"/>
      <c r="W115" s="499"/>
      <c r="X115" s="499"/>
    </row>
    <row r="116">
      <c r="A116" s="497" t="s">
        <v>713</v>
      </c>
      <c r="B116" s="497" t="s">
        <v>78</v>
      </c>
      <c r="C116" s="498" t="s">
        <v>714</v>
      </c>
      <c r="D116" s="497"/>
      <c r="E116" s="497"/>
      <c r="F116" s="497"/>
      <c r="G116" s="497" t="s">
        <v>715</v>
      </c>
      <c r="H116" s="497" t="s">
        <v>586</v>
      </c>
      <c r="I116" s="497" t="s">
        <v>716</v>
      </c>
      <c r="J116" s="497" t="s">
        <v>716</v>
      </c>
      <c r="K116" s="497" t="s">
        <v>717</v>
      </c>
      <c r="L116" s="498" t="s">
        <v>718</v>
      </c>
      <c r="M116" s="497"/>
      <c r="N116" s="499"/>
      <c r="O116" s="497"/>
      <c r="P116" s="499"/>
      <c r="Q116" s="499"/>
      <c r="R116" s="499"/>
      <c r="S116" s="499"/>
      <c r="T116" s="499"/>
      <c r="U116" s="499"/>
      <c r="V116" s="499"/>
      <c r="W116" s="499"/>
      <c r="X116" s="499"/>
    </row>
    <row r="117">
      <c r="A117" s="497" t="s">
        <v>719</v>
      </c>
      <c r="B117" s="497" t="s">
        <v>30</v>
      </c>
      <c r="C117" s="498" t="s">
        <v>720</v>
      </c>
      <c r="D117" s="497"/>
      <c r="E117" s="497"/>
      <c r="F117" s="497"/>
      <c r="G117" s="497" t="s">
        <v>721</v>
      </c>
      <c r="H117" s="497" t="s">
        <v>586</v>
      </c>
      <c r="I117" s="497" t="s">
        <v>722</v>
      </c>
      <c r="J117" s="497" t="s">
        <v>723</v>
      </c>
      <c r="K117" s="497" t="s">
        <v>724</v>
      </c>
      <c r="L117" s="498" t="s">
        <v>725</v>
      </c>
      <c r="M117" s="497"/>
      <c r="N117" s="499"/>
      <c r="O117" s="497"/>
      <c r="P117" s="499"/>
      <c r="Q117" s="499"/>
      <c r="R117" s="499"/>
      <c r="S117" s="499"/>
      <c r="T117" s="499"/>
      <c r="U117" s="499"/>
      <c r="V117" s="499"/>
      <c r="W117" s="499"/>
      <c r="X117" s="499"/>
    </row>
    <row r="118">
      <c r="A118" s="497" t="s">
        <v>726</v>
      </c>
      <c r="B118" s="497" t="s">
        <v>107</v>
      </c>
      <c r="C118" s="498" t="s">
        <v>16</v>
      </c>
      <c r="D118" s="497"/>
      <c r="E118" s="497"/>
      <c r="F118" s="497"/>
      <c r="G118" s="497" t="s">
        <v>727</v>
      </c>
      <c r="H118" s="497" t="s">
        <v>586</v>
      </c>
      <c r="I118" s="497" t="s">
        <v>728</v>
      </c>
      <c r="J118" s="497" t="s">
        <v>729</v>
      </c>
      <c r="K118" s="497" t="s">
        <v>730</v>
      </c>
      <c r="L118" s="498" t="s">
        <v>731</v>
      </c>
      <c r="M118" s="497"/>
      <c r="N118" s="499"/>
      <c r="O118" s="497"/>
      <c r="P118" s="499"/>
      <c r="Q118" s="499"/>
      <c r="R118" s="499"/>
      <c r="S118" s="499"/>
      <c r="T118" s="499"/>
      <c r="U118" s="499"/>
      <c r="V118" s="499"/>
      <c r="W118" s="499"/>
      <c r="X118" s="499"/>
    </row>
    <row r="119">
      <c r="A119" s="497" t="s">
        <v>732</v>
      </c>
      <c r="B119" s="497" t="s">
        <v>78</v>
      </c>
      <c r="C119" s="498" t="s">
        <v>170</v>
      </c>
      <c r="D119" s="497"/>
      <c r="E119" s="497"/>
      <c r="F119" s="497"/>
      <c r="G119" s="497" t="s">
        <v>733</v>
      </c>
      <c r="H119" s="497" t="s">
        <v>586</v>
      </c>
      <c r="I119" s="497" t="s">
        <v>734</v>
      </c>
      <c r="J119" s="497" t="s">
        <v>735</v>
      </c>
      <c r="K119" s="497" t="s">
        <v>736</v>
      </c>
      <c r="L119" s="498" t="s">
        <v>737</v>
      </c>
      <c r="M119" s="497"/>
      <c r="N119" s="499"/>
      <c r="O119" s="497"/>
      <c r="P119" s="499"/>
      <c r="Q119" s="499"/>
      <c r="R119" s="499"/>
      <c r="S119" s="499"/>
      <c r="T119" s="499"/>
      <c r="U119" s="499"/>
      <c r="V119" s="499"/>
      <c r="W119" s="499"/>
      <c r="X119" s="499"/>
    </row>
    <row r="120">
      <c r="A120" s="497" t="s">
        <v>738</v>
      </c>
      <c r="B120" s="497" t="s">
        <v>107</v>
      </c>
      <c r="C120" s="498" t="s">
        <v>170</v>
      </c>
      <c r="D120" s="497"/>
      <c r="E120" s="497"/>
      <c r="F120" s="497"/>
      <c r="G120" s="497" t="s">
        <v>739</v>
      </c>
      <c r="H120" s="497" t="s">
        <v>586</v>
      </c>
      <c r="I120" s="498" t="s">
        <v>740</v>
      </c>
      <c r="J120" s="497"/>
      <c r="K120" s="497" t="s">
        <v>741</v>
      </c>
      <c r="L120" s="498" t="s">
        <v>742</v>
      </c>
      <c r="M120" s="497"/>
      <c r="N120" s="499"/>
      <c r="O120" s="497"/>
      <c r="P120" s="499"/>
      <c r="Q120" s="499"/>
      <c r="R120" s="499"/>
      <c r="S120" s="499"/>
      <c r="T120" s="499"/>
      <c r="U120" s="499"/>
      <c r="V120" s="499"/>
      <c r="W120" s="499"/>
      <c r="X120" s="499"/>
    </row>
    <row r="121">
      <c r="A121" s="497" t="s">
        <v>743</v>
      </c>
      <c r="B121" s="497" t="s">
        <v>358</v>
      </c>
      <c r="C121" s="501" t="s">
        <v>71</v>
      </c>
      <c r="D121" s="498" t="s">
        <v>744</v>
      </c>
      <c r="E121" s="497"/>
      <c r="F121" s="497"/>
      <c r="G121" s="497" t="s">
        <v>745</v>
      </c>
      <c r="H121" s="497" t="s">
        <v>586</v>
      </c>
      <c r="I121" s="497" t="s">
        <v>746</v>
      </c>
      <c r="J121" s="497" t="s">
        <v>747</v>
      </c>
      <c r="K121" s="497" t="s">
        <v>748</v>
      </c>
      <c r="L121" s="498" t="s">
        <v>749</v>
      </c>
      <c r="M121" s="497"/>
      <c r="N121" s="499"/>
      <c r="O121" s="497"/>
      <c r="P121" s="499"/>
      <c r="Q121" s="499"/>
      <c r="R121" s="499"/>
      <c r="S121" s="499"/>
      <c r="T121" s="499"/>
      <c r="U121" s="499"/>
      <c r="V121" s="499"/>
      <c r="W121" s="499"/>
      <c r="X121" s="499"/>
    </row>
    <row r="122">
      <c r="A122" s="497" t="s">
        <v>750</v>
      </c>
      <c r="B122" s="497" t="s">
        <v>30</v>
      </c>
      <c r="C122" s="498" t="s">
        <v>144</v>
      </c>
      <c r="D122" s="497"/>
      <c r="E122" s="497"/>
      <c r="F122" s="497"/>
      <c r="G122" s="497" t="s">
        <v>751</v>
      </c>
      <c r="H122" s="497" t="s">
        <v>586</v>
      </c>
      <c r="I122" s="497" t="s">
        <v>752</v>
      </c>
      <c r="J122" s="497" t="s">
        <v>753</v>
      </c>
      <c r="K122" s="498" t="s">
        <v>754</v>
      </c>
      <c r="L122" s="497"/>
      <c r="M122" s="497"/>
      <c r="N122" s="499"/>
      <c r="O122" s="497"/>
      <c r="P122" s="499"/>
      <c r="Q122" s="499"/>
      <c r="R122" s="499"/>
      <c r="S122" s="499"/>
      <c r="T122" s="499"/>
      <c r="U122" s="499"/>
      <c r="V122" s="499"/>
      <c r="W122" s="499"/>
      <c r="X122" s="499"/>
    </row>
    <row r="123">
      <c r="A123" s="497" t="s">
        <v>755</v>
      </c>
      <c r="B123" s="497" t="s">
        <v>78</v>
      </c>
      <c r="C123" s="498" t="s">
        <v>170</v>
      </c>
      <c r="D123" s="497"/>
      <c r="E123" s="497"/>
      <c r="F123" s="497"/>
      <c r="G123" s="497" t="s">
        <v>756</v>
      </c>
      <c r="H123" s="497" t="s">
        <v>586</v>
      </c>
      <c r="I123" s="497" t="s">
        <v>757</v>
      </c>
      <c r="J123" s="497" t="s">
        <v>758</v>
      </c>
      <c r="K123" s="497" t="s">
        <v>759</v>
      </c>
      <c r="L123" s="498" t="s">
        <v>760</v>
      </c>
      <c r="M123" s="497"/>
      <c r="N123" s="499"/>
      <c r="O123" s="497"/>
      <c r="P123" s="499"/>
      <c r="Q123" s="499"/>
      <c r="R123" s="499"/>
      <c r="S123" s="499"/>
      <c r="T123" s="499"/>
      <c r="U123" s="499"/>
      <c r="V123" s="499"/>
      <c r="W123" s="499"/>
      <c r="X123" s="499"/>
    </row>
    <row r="124">
      <c r="A124" s="497" t="s">
        <v>761</v>
      </c>
      <c r="B124" s="497" t="s">
        <v>78</v>
      </c>
      <c r="C124" s="498" t="s">
        <v>170</v>
      </c>
      <c r="D124" s="497"/>
      <c r="E124" s="497"/>
      <c r="F124" s="497"/>
      <c r="G124" s="497" t="s">
        <v>762</v>
      </c>
      <c r="H124" s="497" t="s">
        <v>586</v>
      </c>
      <c r="I124" s="497" t="s">
        <v>763</v>
      </c>
      <c r="J124" s="497" t="s">
        <v>764</v>
      </c>
      <c r="K124" s="497" t="s">
        <v>765</v>
      </c>
      <c r="L124" s="498" t="s">
        <v>766</v>
      </c>
      <c r="M124" s="497"/>
      <c r="N124" s="499"/>
      <c r="O124" s="497"/>
      <c r="P124" s="499"/>
      <c r="Q124" s="499"/>
      <c r="R124" s="499"/>
      <c r="S124" s="499"/>
      <c r="T124" s="499"/>
      <c r="U124" s="499"/>
      <c r="V124" s="499"/>
      <c r="W124" s="499"/>
      <c r="X124" s="499"/>
    </row>
    <row r="125">
      <c r="A125" s="497" t="s">
        <v>767</v>
      </c>
      <c r="B125" s="497" t="s">
        <v>78</v>
      </c>
      <c r="C125" s="498" t="s">
        <v>768</v>
      </c>
      <c r="D125" s="497"/>
      <c r="E125" s="497"/>
      <c r="F125" s="497"/>
      <c r="G125" s="497" t="s">
        <v>769</v>
      </c>
      <c r="H125" s="497" t="s">
        <v>586</v>
      </c>
      <c r="I125" s="497" t="s">
        <v>770</v>
      </c>
      <c r="J125" s="497" t="s">
        <v>771</v>
      </c>
      <c r="K125" s="497" t="s">
        <v>772</v>
      </c>
      <c r="L125" s="498" t="s">
        <v>773</v>
      </c>
      <c r="M125" s="497"/>
      <c r="N125" s="499"/>
      <c r="O125" s="497"/>
      <c r="P125" s="499"/>
      <c r="Q125" s="499"/>
      <c r="R125" s="499"/>
      <c r="S125" s="499"/>
      <c r="T125" s="499"/>
      <c r="U125" s="499"/>
      <c r="V125" s="499"/>
      <c r="W125" s="499"/>
      <c r="X125" s="499"/>
    </row>
    <row r="126">
      <c r="A126" s="497" t="s">
        <v>774</v>
      </c>
      <c r="B126" s="497" t="s">
        <v>293</v>
      </c>
      <c r="C126" s="498" t="s">
        <v>170</v>
      </c>
      <c r="D126" s="497"/>
      <c r="E126" s="497"/>
      <c r="F126" s="497"/>
      <c r="G126" s="497" t="s">
        <v>775</v>
      </c>
      <c r="H126" s="497" t="s">
        <v>586</v>
      </c>
      <c r="I126" s="497" t="s">
        <v>776</v>
      </c>
      <c r="J126" s="497" t="s">
        <v>777</v>
      </c>
      <c r="K126" s="498" t="s">
        <v>778</v>
      </c>
      <c r="L126" s="497"/>
      <c r="M126" s="497"/>
      <c r="N126" s="499"/>
      <c r="O126" s="497"/>
      <c r="P126" s="499"/>
      <c r="Q126" s="499"/>
      <c r="R126" s="499"/>
      <c r="S126" s="499"/>
      <c r="T126" s="499"/>
      <c r="U126" s="499"/>
      <c r="V126" s="499"/>
      <c r="W126" s="499"/>
      <c r="X126" s="499"/>
    </row>
    <row r="127">
      <c r="A127" s="497" t="s">
        <v>779</v>
      </c>
      <c r="B127" s="497" t="s">
        <v>78</v>
      </c>
      <c r="C127" s="498" t="s">
        <v>65</v>
      </c>
      <c r="D127" s="497"/>
      <c r="E127" s="497"/>
      <c r="F127" s="497"/>
      <c r="G127" s="497" t="s">
        <v>780</v>
      </c>
      <c r="H127" s="497" t="s">
        <v>586</v>
      </c>
      <c r="I127" s="497" t="s">
        <v>781</v>
      </c>
      <c r="J127" s="497" t="s">
        <v>782</v>
      </c>
      <c r="K127" s="497" t="s">
        <v>783</v>
      </c>
      <c r="L127" s="498" t="s">
        <v>784</v>
      </c>
      <c r="M127" s="497"/>
      <c r="N127" s="499"/>
      <c r="O127" s="497"/>
      <c r="P127" s="499"/>
      <c r="Q127" s="499"/>
      <c r="R127" s="499"/>
      <c r="S127" s="499"/>
      <c r="T127" s="499"/>
      <c r="U127" s="499"/>
      <c r="V127" s="499"/>
      <c r="W127" s="499"/>
      <c r="X127" s="499"/>
    </row>
    <row r="128">
      <c r="A128" s="497" t="s">
        <v>785</v>
      </c>
      <c r="B128" s="497" t="s">
        <v>78</v>
      </c>
      <c r="C128" s="498" t="s">
        <v>786</v>
      </c>
      <c r="D128" s="497"/>
      <c r="E128" s="497"/>
      <c r="F128" s="497"/>
      <c r="G128" s="497" t="s">
        <v>787</v>
      </c>
      <c r="H128" s="497" t="s">
        <v>586</v>
      </c>
      <c r="I128" s="497" t="s">
        <v>788</v>
      </c>
      <c r="J128" s="497" t="s">
        <v>788</v>
      </c>
      <c r="K128" s="497" t="s">
        <v>789</v>
      </c>
      <c r="L128" s="498" t="s">
        <v>790</v>
      </c>
      <c r="M128" s="497"/>
      <c r="N128" s="499"/>
      <c r="O128" s="497"/>
      <c r="P128" s="499"/>
      <c r="Q128" s="499"/>
      <c r="R128" s="499"/>
      <c r="S128" s="499"/>
      <c r="T128" s="499"/>
      <c r="U128" s="499"/>
      <c r="V128" s="499"/>
      <c r="W128" s="499"/>
      <c r="X128" s="499"/>
    </row>
    <row r="129">
      <c r="A129" s="497" t="s">
        <v>791</v>
      </c>
      <c r="B129" s="497" t="s">
        <v>30</v>
      </c>
      <c r="C129" s="498" t="s">
        <v>144</v>
      </c>
      <c r="D129" s="497"/>
      <c r="E129" s="497"/>
      <c r="F129" s="497"/>
      <c r="G129" s="497" t="s">
        <v>792</v>
      </c>
      <c r="H129" s="497" t="s">
        <v>793</v>
      </c>
      <c r="I129" s="497" t="s">
        <v>794</v>
      </c>
      <c r="J129" s="497" t="s">
        <v>795</v>
      </c>
      <c r="K129" s="497" t="s">
        <v>796</v>
      </c>
      <c r="L129" s="498" t="s">
        <v>797</v>
      </c>
      <c r="M129" s="497"/>
      <c r="N129" s="499"/>
      <c r="O129" s="497"/>
      <c r="P129" s="499"/>
      <c r="Q129" s="499"/>
      <c r="R129" s="499"/>
      <c r="S129" s="499"/>
      <c r="T129" s="499"/>
      <c r="U129" s="499"/>
      <c r="V129" s="499"/>
      <c r="W129" s="499"/>
      <c r="X129" s="499"/>
    </row>
    <row r="130">
      <c r="A130" s="497" t="s">
        <v>798</v>
      </c>
      <c r="B130" s="497" t="s">
        <v>30</v>
      </c>
      <c r="C130" s="498" t="s">
        <v>71</v>
      </c>
      <c r="D130" s="497"/>
      <c r="E130" s="497"/>
      <c r="F130" s="497"/>
      <c r="G130" s="497" t="s">
        <v>799</v>
      </c>
      <c r="H130" s="497" t="s">
        <v>793</v>
      </c>
      <c r="I130" s="497" t="s">
        <v>800</v>
      </c>
      <c r="J130" s="497" t="s">
        <v>801</v>
      </c>
      <c r="K130" s="497" t="s">
        <v>802</v>
      </c>
      <c r="L130" s="498" t="s">
        <v>803</v>
      </c>
      <c r="M130" s="497"/>
      <c r="N130" s="499"/>
      <c r="O130" s="497"/>
      <c r="P130" s="499"/>
      <c r="Q130" s="499"/>
      <c r="R130" s="499"/>
      <c r="S130" s="499"/>
      <c r="T130" s="499"/>
      <c r="U130" s="499"/>
      <c r="V130" s="499"/>
      <c r="W130" s="499"/>
      <c r="X130" s="499"/>
    </row>
    <row r="131">
      <c r="A131" s="497" t="s">
        <v>804</v>
      </c>
      <c r="B131" s="497" t="s">
        <v>23</v>
      </c>
      <c r="C131" s="497" t="s">
        <v>50</v>
      </c>
      <c r="D131" s="498" t="s">
        <v>51</v>
      </c>
      <c r="E131" s="497"/>
      <c r="F131" s="497"/>
      <c r="G131" s="497" t="s">
        <v>805</v>
      </c>
      <c r="H131" s="497" t="s">
        <v>793</v>
      </c>
      <c r="I131" s="497" t="s">
        <v>806</v>
      </c>
      <c r="J131" s="497" t="s">
        <v>807</v>
      </c>
      <c r="K131" s="497" t="s">
        <v>808</v>
      </c>
      <c r="L131" s="498" t="s">
        <v>809</v>
      </c>
      <c r="M131" s="497"/>
      <c r="N131" s="499"/>
      <c r="O131" s="497"/>
      <c r="P131" s="499"/>
      <c r="Q131" s="499"/>
      <c r="R131" s="499"/>
      <c r="S131" s="499"/>
      <c r="T131" s="499"/>
      <c r="U131" s="499"/>
      <c r="V131" s="499"/>
      <c r="W131" s="499"/>
      <c r="X131" s="499"/>
    </row>
    <row r="132">
      <c r="A132" s="497" t="s">
        <v>810</v>
      </c>
      <c r="B132" s="497" t="s">
        <v>177</v>
      </c>
      <c r="C132" s="20" t="s">
        <v>144</v>
      </c>
      <c r="D132" s="498" t="s">
        <v>811</v>
      </c>
      <c r="E132" s="497"/>
      <c r="F132" s="497"/>
      <c r="G132" s="497" t="s">
        <v>812</v>
      </c>
      <c r="H132" s="497" t="s">
        <v>793</v>
      </c>
      <c r="I132" s="497" t="s">
        <v>813</v>
      </c>
      <c r="J132" s="497" t="s">
        <v>814</v>
      </c>
      <c r="K132" s="497" t="s">
        <v>815</v>
      </c>
      <c r="L132" s="498" t="s">
        <v>816</v>
      </c>
      <c r="M132" s="497"/>
      <c r="N132" s="499"/>
      <c r="O132" s="497"/>
      <c r="P132" s="499"/>
      <c r="Q132" s="499"/>
      <c r="R132" s="499"/>
      <c r="S132" s="499"/>
      <c r="T132" s="499"/>
      <c r="U132" s="499"/>
      <c r="V132" s="499"/>
      <c r="W132" s="499"/>
      <c r="X132" s="499"/>
    </row>
    <row r="133">
      <c r="A133" s="497" t="s">
        <v>817</v>
      </c>
      <c r="B133" s="497" t="s">
        <v>293</v>
      </c>
      <c r="C133" s="497" t="s">
        <v>50</v>
      </c>
      <c r="D133" s="498" t="s">
        <v>51</v>
      </c>
      <c r="E133" s="497"/>
      <c r="F133" s="497"/>
      <c r="G133" s="497" t="s">
        <v>818</v>
      </c>
      <c r="H133" s="497" t="s">
        <v>793</v>
      </c>
      <c r="I133" s="497" t="s">
        <v>819</v>
      </c>
      <c r="J133" s="497" t="s">
        <v>820</v>
      </c>
      <c r="K133" s="498" t="s">
        <v>821</v>
      </c>
      <c r="L133" s="497"/>
      <c r="M133" s="497"/>
      <c r="N133" s="499"/>
      <c r="O133" s="497"/>
      <c r="P133" s="499"/>
      <c r="Q133" s="499"/>
      <c r="R133" s="499"/>
      <c r="S133" s="499"/>
      <c r="T133" s="499"/>
      <c r="U133" s="499"/>
      <c r="V133" s="499"/>
      <c r="W133" s="499"/>
      <c r="X133" s="499"/>
    </row>
    <row r="134">
      <c r="A134" s="497" t="s">
        <v>822</v>
      </c>
      <c r="B134" s="497" t="s">
        <v>30</v>
      </c>
      <c r="C134" s="498" t="s">
        <v>144</v>
      </c>
      <c r="D134" s="497"/>
      <c r="E134" s="497"/>
      <c r="F134" s="497"/>
      <c r="G134" s="497" t="s">
        <v>823</v>
      </c>
      <c r="H134" s="497" t="s">
        <v>793</v>
      </c>
      <c r="I134" s="497" t="s">
        <v>824</v>
      </c>
      <c r="J134" s="497" t="s">
        <v>825</v>
      </c>
      <c r="K134" s="497" t="s">
        <v>826</v>
      </c>
      <c r="L134" s="498" t="s">
        <v>827</v>
      </c>
      <c r="M134" s="497"/>
      <c r="N134" s="499"/>
      <c r="O134" s="497"/>
      <c r="P134" s="499"/>
      <c r="Q134" s="499"/>
      <c r="R134" s="499"/>
      <c r="S134" s="499"/>
      <c r="T134" s="499"/>
      <c r="U134" s="499"/>
      <c r="V134" s="499"/>
      <c r="W134" s="499"/>
      <c r="X134" s="499"/>
    </row>
    <row r="135">
      <c r="A135" s="497" t="s">
        <v>828</v>
      </c>
      <c r="B135" s="497" t="s">
        <v>30</v>
      </c>
      <c r="C135" s="498" t="s">
        <v>71</v>
      </c>
      <c r="D135" s="497"/>
      <c r="E135" s="497"/>
      <c r="F135" s="497"/>
      <c r="G135" s="497" t="s">
        <v>829</v>
      </c>
      <c r="H135" s="497" t="s">
        <v>793</v>
      </c>
      <c r="I135" s="497" t="s">
        <v>830</v>
      </c>
      <c r="J135" s="497" t="s">
        <v>831</v>
      </c>
      <c r="K135" s="497" t="s">
        <v>832</v>
      </c>
      <c r="L135" s="498" t="s">
        <v>833</v>
      </c>
      <c r="M135" s="497"/>
      <c r="N135" s="499"/>
      <c r="O135" s="497"/>
      <c r="P135" s="499"/>
      <c r="Q135" s="499"/>
      <c r="R135" s="499"/>
      <c r="S135" s="499"/>
      <c r="T135" s="499"/>
      <c r="U135" s="499"/>
      <c r="V135" s="499"/>
      <c r="W135" s="499"/>
      <c r="X135" s="499"/>
    </row>
    <row r="136">
      <c r="A136" s="9" t="s">
        <v>834</v>
      </c>
      <c r="B136" s="9" t="s">
        <v>293</v>
      </c>
      <c r="C136" s="10" t="s">
        <v>835</v>
      </c>
      <c r="D136" s="9" t="s">
        <v>92</v>
      </c>
      <c r="E136" s="9"/>
      <c r="F136" s="9"/>
      <c r="G136" s="9" t="s">
        <v>836</v>
      </c>
      <c r="H136" s="9" t="s">
        <v>793</v>
      </c>
      <c r="I136" s="9" t="s">
        <v>837</v>
      </c>
      <c r="J136" s="9" t="s">
        <v>838</v>
      </c>
      <c r="K136" s="11" t="s">
        <v>839</v>
      </c>
      <c r="L136" s="9"/>
      <c r="M136" s="9"/>
      <c r="N136" s="12"/>
      <c r="O136" s="9"/>
      <c r="P136" s="12"/>
      <c r="Q136" s="12"/>
      <c r="R136" s="12"/>
      <c r="S136" s="12"/>
      <c r="T136" s="12"/>
      <c r="U136" s="12"/>
      <c r="V136" s="12"/>
      <c r="W136" s="12"/>
      <c r="X136" s="12"/>
    </row>
    <row r="137">
      <c r="A137" s="13" t="s">
        <v>840</v>
      </c>
      <c r="B137" s="13" t="s">
        <v>177</v>
      </c>
      <c r="C137" s="14" t="s">
        <v>144</v>
      </c>
      <c r="D137" s="15" t="s">
        <v>841</v>
      </c>
      <c r="E137" s="13"/>
      <c r="F137" s="13"/>
      <c r="G137" s="13" t="s">
        <v>842</v>
      </c>
      <c r="H137" s="13" t="s">
        <v>793</v>
      </c>
      <c r="I137" s="13" t="s">
        <v>843</v>
      </c>
      <c r="J137" s="13" t="s">
        <v>844</v>
      </c>
      <c r="K137" s="13" t="s">
        <v>845</v>
      </c>
      <c r="L137" s="15" t="s">
        <v>846</v>
      </c>
      <c r="M137" s="13"/>
      <c r="N137" s="16"/>
      <c r="O137" s="13"/>
      <c r="P137" s="16"/>
      <c r="Q137" s="16"/>
      <c r="R137" s="16"/>
      <c r="S137" s="16"/>
      <c r="T137" s="16"/>
      <c r="U137" s="16"/>
      <c r="V137" s="16"/>
      <c r="W137" s="16"/>
      <c r="X137" s="16"/>
    </row>
    <row r="138">
      <c r="A138" s="13" t="s">
        <v>847</v>
      </c>
      <c r="B138" s="13" t="s">
        <v>30</v>
      </c>
      <c r="C138" s="15" t="s">
        <v>299</v>
      </c>
      <c r="D138" s="13"/>
      <c r="E138" s="13"/>
      <c r="F138" s="13"/>
      <c r="G138" s="13" t="s">
        <v>848</v>
      </c>
      <c r="H138" s="13" t="s">
        <v>849</v>
      </c>
      <c r="I138" s="13" t="s">
        <v>850</v>
      </c>
      <c r="J138" s="13" t="s">
        <v>851</v>
      </c>
      <c r="K138" s="13" t="s">
        <v>852</v>
      </c>
      <c r="L138" s="15" t="s">
        <v>853</v>
      </c>
      <c r="M138" s="13"/>
      <c r="N138" s="16"/>
      <c r="O138" s="13"/>
      <c r="P138" s="16"/>
      <c r="Q138" s="16"/>
      <c r="R138" s="16"/>
      <c r="S138" s="16"/>
      <c r="T138" s="16"/>
      <c r="U138" s="16"/>
      <c r="V138" s="16"/>
      <c r="W138" s="16"/>
      <c r="X138" s="16"/>
    </row>
    <row r="139">
      <c r="A139" s="13" t="s">
        <v>854</v>
      </c>
      <c r="B139" s="13" t="s">
        <v>15</v>
      </c>
      <c r="C139" s="14" t="s">
        <v>170</v>
      </c>
      <c r="D139" s="15" t="s">
        <v>51</v>
      </c>
      <c r="E139" s="13"/>
      <c r="F139" s="13"/>
      <c r="G139" s="13" t="s">
        <v>855</v>
      </c>
      <c r="H139" s="13" t="s">
        <v>849</v>
      </c>
      <c r="I139" s="13" t="s">
        <v>856</v>
      </c>
      <c r="J139" s="13" t="s">
        <v>857</v>
      </c>
      <c r="K139" s="15" t="s">
        <v>858</v>
      </c>
      <c r="L139" s="13"/>
      <c r="M139" s="13"/>
      <c r="N139" s="16"/>
      <c r="O139" s="13"/>
      <c r="P139" s="16"/>
      <c r="Q139" s="16"/>
      <c r="R139" s="16"/>
      <c r="S139" s="16"/>
      <c r="T139" s="16"/>
      <c r="U139" s="16"/>
      <c r="V139" s="16"/>
      <c r="W139" s="16"/>
      <c r="X139" s="16"/>
    </row>
    <row r="140">
      <c r="A140" s="13" t="s">
        <v>859</v>
      </c>
      <c r="B140" s="13" t="s">
        <v>30</v>
      </c>
      <c r="C140" s="15" t="s">
        <v>227</v>
      </c>
      <c r="D140" s="13"/>
      <c r="E140" s="13"/>
      <c r="F140" s="13"/>
      <c r="G140" s="13" t="s">
        <v>860</v>
      </c>
      <c r="H140" s="13" t="s">
        <v>849</v>
      </c>
      <c r="I140" s="13" t="s">
        <v>861</v>
      </c>
      <c r="J140" s="13" t="s">
        <v>862</v>
      </c>
      <c r="K140" s="13" t="s">
        <v>863</v>
      </c>
      <c r="L140" s="15" t="s">
        <v>864</v>
      </c>
      <c r="M140" s="13"/>
      <c r="N140" s="16"/>
      <c r="O140" s="13"/>
      <c r="P140" s="16"/>
      <c r="Q140" s="16"/>
      <c r="R140" s="16"/>
      <c r="S140" s="16"/>
      <c r="T140" s="16"/>
      <c r="U140" s="16"/>
      <c r="V140" s="16"/>
      <c r="W140" s="16"/>
      <c r="X140" s="16"/>
    </row>
    <row r="141">
      <c r="A141" s="13" t="s">
        <v>865</v>
      </c>
      <c r="B141" s="13" t="s">
        <v>371</v>
      </c>
      <c r="C141" s="15" t="s">
        <v>71</v>
      </c>
      <c r="D141" s="13"/>
      <c r="E141" s="13"/>
      <c r="F141" s="13"/>
      <c r="G141" s="13" t="s">
        <v>866</v>
      </c>
      <c r="H141" s="13" t="s">
        <v>867</v>
      </c>
      <c r="I141" s="15" t="s">
        <v>868</v>
      </c>
      <c r="J141" s="13"/>
      <c r="K141" s="15" t="s">
        <v>869</v>
      </c>
      <c r="L141" s="13"/>
      <c r="M141" s="13"/>
      <c r="N141" s="16"/>
      <c r="O141" s="13"/>
      <c r="P141" s="16"/>
      <c r="Q141" s="16"/>
      <c r="R141" s="16"/>
      <c r="S141" s="16"/>
      <c r="T141" s="16"/>
      <c r="U141" s="16"/>
      <c r="V141" s="16"/>
      <c r="W141" s="16"/>
      <c r="X141" s="16"/>
    </row>
    <row r="142">
      <c r="A142" s="13" t="s">
        <v>870</v>
      </c>
      <c r="B142" s="13" t="s">
        <v>30</v>
      </c>
      <c r="C142" s="15" t="s">
        <v>144</v>
      </c>
      <c r="D142" s="13"/>
      <c r="E142" s="13"/>
      <c r="F142" s="13"/>
      <c r="G142" s="13" t="s">
        <v>871</v>
      </c>
      <c r="H142" s="13" t="s">
        <v>872</v>
      </c>
      <c r="I142" s="13" t="s">
        <v>873</v>
      </c>
      <c r="J142" s="13" t="s">
        <v>874</v>
      </c>
      <c r="K142" s="15" t="s">
        <v>875</v>
      </c>
      <c r="L142" s="13"/>
      <c r="M142" s="13"/>
      <c r="N142" s="16"/>
      <c r="O142" s="13"/>
      <c r="P142" s="16"/>
      <c r="Q142" s="16"/>
      <c r="R142" s="16"/>
      <c r="S142" s="16"/>
      <c r="T142" s="16"/>
      <c r="U142" s="16"/>
      <c r="V142" s="16"/>
      <c r="W142" s="16"/>
      <c r="X142" s="16"/>
    </row>
    <row r="143">
      <c r="A143" s="13" t="s">
        <v>876</v>
      </c>
      <c r="B143" s="13" t="s">
        <v>30</v>
      </c>
      <c r="C143" s="15" t="s">
        <v>572</v>
      </c>
      <c r="D143" s="13"/>
      <c r="E143" s="13"/>
      <c r="F143" s="13"/>
      <c r="G143" s="13" t="s">
        <v>877</v>
      </c>
      <c r="H143" s="13" t="s">
        <v>872</v>
      </c>
      <c r="I143" s="13" t="s">
        <v>878</v>
      </c>
      <c r="J143" s="15" t="s">
        <v>879</v>
      </c>
      <c r="K143" s="13"/>
      <c r="L143" s="15" t="s">
        <v>880</v>
      </c>
      <c r="M143" s="13"/>
      <c r="N143" s="16"/>
      <c r="O143" s="13"/>
      <c r="P143" s="16"/>
      <c r="Q143" s="16"/>
      <c r="R143" s="16"/>
      <c r="S143" s="16"/>
      <c r="T143" s="16"/>
      <c r="U143" s="16"/>
      <c r="V143" s="16"/>
      <c r="W143" s="16"/>
      <c r="X143" s="16"/>
    </row>
    <row r="144">
      <c r="A144" s="13" t="s">
        <v>881</v>
      </c>
      <c r="B144" s="13" t="s">
        <v>584</v>
      </c>
      <c r="C144" s="15" t="s">
        <v>882</v>
      </c>
      <c r="D144" s="13"/>
      <c r="E144" s="13"/>
      <c r="F144" s="13"/>
      <c r="G144" s="13" t="s">
        <v>883</v>
      </c>
      <c r="H144" s="13" t="s">
        <v>872</v>
      </c>
      <c r="I144" s="13" t="s">
        <v>884</v>
      </c>
      <c r="J144" s="13" t="s">
        <v>885</v>
      </c>
      <c r="K144" s="13" t="s">
        <v>886</v>
      </c>
      <c r="L144" s="15" t="s">
        <v>887</v>
      </c>
      <c r="M144" s="13"/>
      <c r="N144" s="16"/>
      <c r="O144" s="13"/>
      <c r="P144" s="16"/>
      <c r="Q144" s="16"/>
      <c r="R144" s="16"/>
      <c r="S144" s="16"/>
      <c r="T144" s="16"/>
      <c r="U144" s="16"/>
      <c r="V144" s="16"/>
      <c r="W144" s="16"/>
      <c r="X144" s="16"/>
    </row>
    <row r="145">
      <c r="A145" s="13" t="s">
        <v>888</v>
      </c>
      <c r="B145" s="13" t="s">
        <v>30</v>
      </c>
      <c r="C145" s="15" t="s">
        <v>889</v>
      </c>
      <c r="D145" s="13"/>
      <c r="E145" s="13"/>
      <c r="F145" s="13"/>
      <c r="G145" s="13" t="s">
        <v>890</v>
      </c>
      <c r="H145" s="13" t="s">
        <v>872</v>
      </c>
      <c r="I145" s="13" t="s">
        <v>891</v>
      </c>
      <c r="J145" s="13" t="s">
        <v>892</v>
      </c>
      <c r="K145" s="15" t="s">
        <v>893</v>
      </c>
      <c r="L145" s="13"/>
      <c r="M145" s="13"/>
      <c r="N145" s="16"/>
      <c r="O145" s="13"/>
      <c r="P145" s="16"/>
      <c r="Q145" s="16"/>
      <c r="R145" s="16"/>
      <c r="S145" s="16"/>
      <c r="T145" s="16"/>
      <c r="U145" s="16"/>
      <c r="V145" s="16"/>
      <c r="W145" s="16"/>
      <c r="X145" s="16"/>
    </row>
    <row r="146">
      <c r="A146" s="13" t="s">
        <v>894</v>
      </c>
      <c r="B146" s="13" t="s">
        <v>177</v>
      </c>
      <c r="C146" s="15" t="s">
        <v>895</v>
      </c>
      <c r="D146" s="13"/>
      <c r="E146" s="13"/>
      <c r="F146" s="13"/>
      <c r="G146" s="13" t="s">
        <v>896</v>
      </c>
      <c r="H146" s="13" t="s">
        <v>872</v>
      </c>
      <c r="I146" s="13" t="s">
        <v>897</v>
      </c>
      <c r="J146" s="13" t="s">
        <v>898</v>
      </c>
      <c r="K146" s="15" t="s">
        <v>899</v>
      </c>
      <c r="L146" s="13"/>
      <c r="M146" s="13"/>
      <c r="N146" s="16"/>
      <c r="O146" s="13"/>
      <c r="P146" s="16"/>
      <c r="Q146" s="16"/>
      <c r="R146" s="16"/>
      <c r="S146" s="16"/>
      <c r="T146" s="16"/>
      <c r="U146" s="16"/>
      <c r="V146" s="16"/>
      <c r="W146" s="16"/>
      <c r="X146" s="16"/>
    </row>
    <row r="147">
      <c r="A147" s="13" t="s">
        <v>900</v>
      </c>
      <c r="B147" s="13" t="s">
        <v>107</v>
      </c>
      <c r="C147" s="15" t="s">
        <v>299</v>
      </c>
      <c r="D147" s="13"/>
      <c r="E147" s="13"/>
      <c r="F147" s="13"/>
      <c r="G147" s="13" t="s">
        <v>901</v>
      </c>
      <c r="H147" s="13" t="s">
        <v>872</v>
      </c>
      <c r="I147" s="13" t="s">
        <v>902</v>
      </c>
      <c r="J147" s="13" t="s">
        <v>903</v>
      </c>
      <c r="K147" s="15" t="s">
        <v>904</v>
      </c>
      <c r="L147" s="13"/>
      <c r="M147" s="13"/>
      <c r="N147" s="16"/>
      <c r="O147" s="13"/>
      <c r="P147" s="16"/>
      <c r="Q147" s="16"/>
      <c r="R147" s="16"/>
      <c r="S147" s="16"/>
      <c r="T147" s="16"/>
      <c r="U147" s="16"/>
      <c r="V147" s="16"/>
      <c r="W147" s="16"/>
      <c r="X147" s="16"/>
    </row>
    <row r="148">
      <c r="A148" s="13" t="s">
        <v>905</v>
      </c>
      <c r="B148" s="13" t="s">
        <v>30</v>
      </c>
      <c r="C148" s="15" t="s">
        <v>707</v>
      </c>
      <c r="D148" s="13"/>
      <c r="E148" s="13"/>
      <c r="F148" s="13"/>
      <c r="G148" s="13" t="s">
        <v>906</v>
      </c>
      <c r="H148" s="13" t="s">
        <v>872</v>
      </c>
      <c r="I148" s="13" t="s">
        <v>907</v>
      </c>
      <c r="J148" s="13" t="s">
        <v>908</v>
      </c>
      <c r="K148" s="15" t="s">
        <v>909</v>
      </c>
      <c r="L148" s="13"/>
      <c r="M148" s="13"/>
      <c r="N148" s="16"/>
      <c r="O148" s="13"/>
      <c r="P148" s="16"/>
      <c r="Q148" s="16"/>
      <c r="R148" s="16"/>
      <c r="S148" s="16"/>
      <c r="T148" s="16"/>
      <c r="U148" s="16"/>
      <c r="V148" s="16"/>
      <c r="W148" s="16"/>
      <c r="X148" s="16"/>
    </row>
    <row r="149">
      <c r="A149" s="13" t="s">
        <v>910</v>
      </c>
      <c r="B149" s="13" t="s">
        <v>107</v>
      </c>
      <c r="C149" s="15" t="s">
        <v>269</v>
      </c>
      <c r="D149" s="13"/>
      <c r="E149" s="13"/>
      <c r="F149" s="13"/>
      <c r="G149" s="13" t="s">
        <v>911</v>
      </c>
      <c r="H149" s="13" t="s">
        <v>872</v>
      </c>
      <c r="I149" s="13" t="s">
        <v>912</v>
      </c>
      <c r="J149" s="13" t="s">
        <v>913</v>
      </c>
      <c r="K149" s="15" t="s">
        <v>914</v>
      </c>
      <c r="L149" s="13"/>
      <c r="M149" s="13"/>
      <c r="N149" s="16"/>
      <c r="O149" s="13"/>
      <c r="P149" s="16"/>
      <c r="Q149" s="16"/>
      <c r="R149" s="16"/>
      <c r="S149" s="16"/>
      <c r="T149" s="16"/>
      <c r="U149" s="16"/>
      <c r="V149" s="16"/>
      <c r="W149" s="16"/>
      <c r="X149" s="16"/>
    </row>
    <row r="150">
      <c r="A150" s="13" t="s">
        <v>915</v>
      </c>
      <c r="B150" s="13" t="s">
        <v>30</v>
      </c>
      <c r="C150" s="15" t="s">
        <v>71</v>
      </c>
      <c r="D150" s="13"/>
      <c r="E150" s="13"/>
      <c r="F150" s="13"/>
      <c r="G150" s="13" t="s">
        <v>916</v>
      </c>
      <c r="H150" s="13" t="s">
        <v>872</v>
      </c>
      <c r="I150" s="13" t="s">
        <v>917</v>
      </c>
      <c r="J150" s="13" t="s">
        <v>918</v>
      </c>
      <c r="K150" s="15" t="s">
        <v>919</v>
      </c>
      <c r="L150" s="13"/>
      <c r="M150" s="13"/>
      <c r="N150" s="16"/>
      <c r="O150" s="13"/>
      <c r="P150" s="16"/>
      <c r="Q150" s="16"/>
      <c r="R150" s="16"/>
      <c r="S150" s="16"/>
      <c r="T150" s="16"/>
      <c r="U150" s="16"/>
      <c r="V150" s="16"/>
      <c r="W150" s="16"/>
      <c r="X150" s="16"/>
    </row>
    <row r="151">
      <c r="A151" s="13" t="s">
        <v>920</v>
      </c>
      <c r="B151" s="13" t="s">
        <v>15</v>
      </c>
      <c r="C151" s="13" t="s">
        <v>50</v>
      </c>
      <c r="D151" s="15" t="s">
        <v>51</v>
      </c>
      <c r="E151" s="13"/>
      <c r="F151" s="13"/>
      <c r="G151" s="13" t="s">
        <v>921</v>
      </c>
      <c r="H151" s="13" t="s">
        <v>872</v>
      </c>
      <c r="I151" s="13" t="s">
        <v>922</v>
      </c>
      <c r="J151" s="15" t="s">
        <v>923</v>
      </c>
      <c r="K151" s="13"/>
      <c r="L151" s="13"/>
      <c r="M151" s="13"/>
      <c r="N151" s="16"/>
      <c r="O151" s="13"/>
      <c r="P151" s="16"/>
      <c r="Q151" s="16"/>
      <c r="R151" s="16"/>
      <c r="S151" s="16"/>
      <c r="T151" s="16"/>
      <c r="U151" s="16"/>
      <c r="V151" s="16"/>
      <c r="W151" s="16"/>
      <c r="X151" s="16"/>
    </row>
    <row r="152">
      <c r="A152" s="13" t="s">
        <v>924</v>
      </c>
      <c r="B152" s="13" t="s">
        <v>293</v>
      </c>
      <c r="C152" s="14" t="s">
        <v>925</v>
      </c>
      <c r="D152" s="15" t="s">
        <v>51</v>
      </c>
      <c r="E152" s="13"/>
      <c r="F152" s="13"/>
      <c r="G152" s="13" t="s">
        <v>926</v>
      </c>
      <c r="H152" s="13" t="s">
        <v>872</v>
      </c>
      <c r="I152" s="13" t="s">
        <v>927</v>
      </c>
      <c r="J152" s="13" t="s">
        <v>928</v>
      </c>
      <c r="K152" s="13" t="s">
        <v>929</v>
      </c>
      <c r="L152" s="15" t="s">
        <v>930</v>
      </c>
      <c r="M152" s="13"/>
      <c r="N152" s="16"/>
      <c r="O152" s="13"/>
      <c r="P152" s="16"/>
      <c r="Q152" s="16"/>
      <c r="R152" s="16"/>
      <c r="S152" s="16"/>
      <c r="T152" s="16"/>
      <c r="U152" s="16"/>
      <c r="V152" s="16"/>
      <c r="W152" s="16"/>
      <c r="X152" s="16"/>
    </row>
    <row r="153">
      <c r="A153" s="13" t="s">
        <v>931</v>
      </c>
      <c r="B153" s="13" t="s">
        <v>584</v>
      </c>
      <c r="C153" s="14" t="s">
        <v>932</v>
      </c>
      <c r="D153" s="15" t="s">
        <v>51</v>
      </c>
      <c r="E153" s="13"/>
      <c r="F153" s="13"/>
      <c r="G153" s="13" t="s">
        <v>933</v>
      </c>
      <c r="H153" s="13" t="s">
        <v>872</v>
      </c>
      <c r="I153" s="13" t="s">
        <v>934</v>
      </c>
      <c r="J153" s="15" t="s">
        <v>935</v>
      </c>
      <c r="K153" s="13"/>
      <c r="L153" s="13"/>
      <c r="M153" s="13"/>
      <c r="N153" s="16"/>
      <c r="O153" s="13"/>
      <c r="P153" s="16"/>
      <c r="Q153" s="16"/>
      <c r="R153" s="16"/>
      <c r="S153" s="16"/>
      <c r="T153" s="16"/>
      <c r="U153" s="16"/>
      <c r="V153" s="16"/>
      <c r="W153" s="16"/>
      <c r="X153" s="16"/>
    </row>
    <row r="154">
      <c r="A154" s="13" t="s">
        <v>936</v>
      </c>
      <c r="B154" s="13" t="s">
        <v>30</v>
      </c>
      <c r="C154" s="15" t="s">
        <v>144</v>
      </c>
      <c r="D154" s="13"/>
      <c r="E154" s="13"/>
      <c r="F154" s="13"/>
      <c r="G154" s="13" t="s">
        <v>937</v>
      </c>
      <c r="H154" s="13" t="s">
        <v>938</v>
      </c>
      <c r="I154" s="13" t="s">
        <v>939</v>
      </c>
      <c r="J154" s="13" t="s">
        <v>940</v>
      </c>
      <c r="K154" s="13" t="s">
        <v>941</v>
      </c>
      <c r="L154" s="15" t="s">
        <v>942</v>
      </c>
      <c r="M154" s="13"/>
      <c r="N154" s="16"/>
      <c r="O154" s="13"/>
      <c r="P154" s="16"/>
      <c r="Q154" s="16"/>
      <c r="R154" s="16"/>
      <c r="S154" s="16"/>
      <c r="T154" s="16"/>
      <c r="U154" s="16"/>
      <c r="V154" s="16"/>
      <c r="W154" s="16"/>
      <c r="X154" s="16"/>
    </row>
    <row r="155">
      <c r="A155" s="13" t="s">
        <v>943</v>
      </c>
      <c r="B155" s="13" t="s">
        <v>30</v>
      </c>
      <c r="C155" s="15" t="s">
        <v>65</v>
      </c>
      <c r="D155" s="13"/>
      <c r="E155" s="13"/>
      <c r="F155" s="13"/>
      <c r="G155" s="13" t="s">
        <v>944</v>
      </c>
      <c r="H155" s="13" t="s">
        <v>938</v>
      </c>
      <c r="I155" s="13" t="s">
        <v>945</v>
      </c>
      <c r="J155" s="13" t="s">
        <v>946</v>
      </c>
      <c r="K155" s="13" t="s">
        <v>947</v>
      </c>
      <c r="L155" s="15" t="s">
        <v>948</v>
      </c>
      <c r="M155" s="13"/>
      <c r="N155" s="16"/>
      <c r="O155" s="13"/>
      <c r="P155" s="16"/>
      <c r="Q155" s="16"/>
      <c r="R155" s="16"/>
      <c r="S155" s="16"/>
      <c r="T155" s="16"/>
      <c r="U155" s="16"/>
      <c r="V155" s="16"/>
      <c r="W155" s="16"/>
      <c r="X155" s="16"/>
    </row>
    <row r="156">
      <c r="A156" s="13" t="s">
        <v>949</v>
      </c>
      <c r="B156" s="13" t="s">
        <v>30</v>
      </c>
      <c r="C156" s="14" t="s">
        <v>950</v>
      </c>
      <c r="D156" s="15" t="s">
        <v>51</v>
      </c>
      <c r="E156" s="13"/>
      <c r="F156" s="13"/>
      <c r="G156" s="13" t="s">
        <v>951</v>
      </c>
      <c r="H156" s="13" t="s">
        <v>938</v>
      </c>
      <c r="I156" s="13" t="s">
        <v>952</v>
      </c>
      <c r="J156" s="13" t="s">
        <v>953</v>
      </c>
      <c r="K156" s="13" t="s">
        <v>954</v>
      </c>
      <c r="L156" s="15" t="s">
        <v>955</v>
      </c>
      <c r="M156" s="13"/>
      <c r="N156" s="16"/>
      <c r="O156" s="13"/>
      <c r="P156" s="16"/>
      <c r="Q156" s="16"/>
      <c r="R156" s="16"/>
      <c r="S156" s="16"/>
      <c r="T156" s="16"/>
      <c r="U156" s="16"/>
      <c r="V156" s="16"/>
      <c r="W156" s="16"/>
      <c r="X156" s="16"/>
    </row>
    <row r="157">
      <c r="A157" s="13" t="s">
        <v>956</v>
      </c>
      <c r="B157" s="13" t="s">
        <v>30</v>
      </c>
      <c r="C157" s="15" t="s">
        <v>16</v>
      </c>
      <c r="D157" s="13"/>
      <c r="E157" s="13"/>
      <c r="F157" s="13"/>
      <c r="G157" s="13" t="s">
        <v>957</v>
      </c>
      <c r="H157" s="13" t="s">
        <v>938</v>
      </c>
      <c r="I157" s="13" t="s">
        <v>958</v>
      </c>
      <c r="J157" s="13" t="s">
        <v>959</v>
      </c>
      <c r="K157" s="13" t="s">
        <v>960</v>
      </c>
      <c r="L157" s="15" t="s">
        <v>961</v>
      </c>
      <c r="M157" s="13"/>
      <c r="N157" s="16"/>
      <c r="O157" s="13"/>
      <c r="P157" s="16"/>
      <c r="Q157" s="16"/>
      <c r="R157" s="16"/>
      <c r="S157" s="16"/>
      <c r="T157" s="16"/>
      <c r="U157" s="16"/>
      <c r="V157" s="16"/>
      <c r="W157" s="16"/>
      <c r="X157" s="16"/>
    </row>
    <row r="158">
      <c r="A158" s="13" t="s">
        <v>962</v>
      </c>
      <c r="B158" s="13" t="s">
        <v>30</v>
      </c>
      <c r="C158" s="15" t="s">
        <v>144</v>
      </c>
      <c r="D158" s="13"/>
      <c r="E158" s="13"/>
      <c r="F158" s="13"/>
      <c r="G158" s="13" t="s">
        <v>963</v>
      </c>
      <c r="H158" s="13" t="s">
        <v>938</v>
      </c>
      <c r="I158" s="13" t="s">
        <v>964</v>
      </c>
      <c r="J158" s="13" t="s">
        <v>965</v>
      </c>
      <c r="K158" s="13" t="s">
        <v>966</v>
      </c>
      <c r="L158" s="15" t="s">
        <v>967</v>
      </c>
      <c r="M158" s="13"/>
      <c r="N158" s="16"/>
      <c r="O158" s="13"/>
      <c r="P158" s="16"/>
      <c r="Q158" s="16"/>
      <c r="R158" s="16"/>
      <c r="S158" s="16"/>
      <c r="T158" s="16"/>
      <c r="U158" s="16"/>
      <c r="V158" s="16"/>
      <c r="W158" s="16"/>
      <c r="X158" s="16"/>
    </row>
    <row r="159">
      <c r="A159" s="13" t="s">
        <v>968</v>
      </c>
      <c r="B159" s="13" t="s">
        <v>30</v>
      </c>
      <c r="C159" s="15" t="s">
        <v>299</v>
      </c>
      <c r="D159" s="13"/>
      <c r="E159" s="13"/>
      <c r="F159" s="13"/>
      <c r="G159" s="13" t="s">
        <v>969</v>
      </c>
      <c r="H159" s="13" t="s">
        <v>938</v>
      </c>
      <c r="I159" s="13" t="s">
        <v>970</v>
      </c>
      <c r="J159" s="13" t="s">
        <v>971</v>
      </c>
      <c r="K159" s="13" t="s">
        <v>972</v>
      </c>
      <c r="L159" s="15" t="s">
        <v>973</v>
      </c>
      <c r="M159" s="13"/>
      <c r="N159" s="16"/>
      <c r="O159" s="13"/>
      <c r="P159" s="16"/>
      <c r="Q159" s="16"/>
      <c r="R159" s="16"/>
      <c r="S159" s="16"/>
      <c r="T159" s="16"/>
      <c r="U159" s="16"/>
      <c r="V159" s="16"/>
      <c r="W159" s="16"/>
      <c r="X159" s="16"/>
    </row>
    <row r="160">
      <c r="A160" s="13" t="s">
        <v>974</v>
      </c>
      <c r="B160" s="13" t="s">
        <v>30</v>
      </c>
      <c r="C160" s="15" t="s">
        <v>71</v>
      </c>
      <c r="D160" s="13"/>
      <c r="E160" s="13"/>
      <c r="F160" s="13"/>
      <c r="G160" s="13" t="s">
        <v>975</v>
      </c>
      <c r="H160" s="13" t="s">
        <v>938</v>
      </c>
      <c r="I160" s="13" t="s">
        <v>976</v>
      </c>
      <c r="J160" s="13" t="s">
        <v>977</v>
      </c>
      <c r="K160" s="13" t="s">
        <v>978</v>
      </c>
      <c r="L160" s="15" t="s">
        <v>979</v>
      </c>
      <c r="M160" s="13"/>
      <c r="N160" s="16"/>
      <c r="O160" s="13"/>
      <c r="P160" s="16"/>
      <c r="Q160" s="16"/>
      <c r="R160" s="16"/>
      <c r="S160" s="16"/>
      <c r="T160" s="16"/>
      <c r="U160" s="16"/>
      <c r="V160" s="16"/>
      <c r="W160" s="16"/>
      <c r="X160" s="16"/>
    </row>
    <row r="161">
      <c r="A161" s="13" t="s">
        <v>980</v>
      </c>
      <c r="B161" s="13" t="s">
        <v>15</v>
      </c>
      <c r="C161" s="15" t="s">
        <v>981</v>
      </c>
      <c r="D161" s="13"/>
      <c r="E161" s="13"/>
      <c r="F161" s="13"/>
      <c r="G161" s="13" t="s">
        <v>982</v>
      </c>
      <c r="H161" s="13" t="s">
        <v>938</v>
      </c>
      <c r="I161" s="13" t="s">
        <v>983</v>
      </c>
      <c r="J161" s="13" t="s">
        <v>984</v>
      </c>
      <c r="K161" s="13" t="s">
        <v>985</v>
      </c>
      <c r="L161" s="15" t="s">
        <v>986</v>
      </c>
      <c r="M161" s="13"/>
      <c r="N161" s="16"/>
      <c r="O161" s="13"/>
      <c r="P161" s="16"/>
      <c r="Q161" s="16"/>
      <c r="R161" s="16"/>
      <c r="S161" s="16"/>
      <c r="T161" s="16"/>
      <c r="U161" s="16"/>
      <c r="V161" s="16"/>
      <c r="W161" s="16"/>
      <c r="X161" s="16"/>
    </row>
    <row r="162">
      <c r="A162" s="13" t="s">
        <v>987</v>
      </c>
      <c r="B162" s="13" t="s">
        <v>30</v>
      </c>
      <c r="C162" s="15" t="s">
        <v>16</v>
      </c>
      <c r="D162" s="13"/>
      <c r="E162" s="13"/>
      <c r="F162" s="13"/>
      <c r="G162" s="13" t="s">
        <v>988</v>
      </c>
      <c r="H162" s="13" t="s">
        <v>938</v>
      </c>
      <c r="I162" s="13" t="s">
        <v>989</v>
      </c>
      <c r="J162" s="13" t="s">
        <v>990</v>
      </c>
      <c r="K162" s="13" t="s">
        <v>991</v>
      </c>
      <c r="L162" s="15" t="s">
        <v>992</v>
      </c>
      <c r="M162" s="13"/>
      <c r="N162" s="16"/>
      <c r="O162" s="13"/>
      <c r="P162" s="16"/>
      <c r="Q162" s="16"/>
      <c r="R162" s="16"/>
      <c r="S162" s="16"/>
      <c r="T162" s="16"/>
      <c r="U162" s="16"/>
      <c r="V162" s="16"/>
      <c r="W162" s="16"/>
      <c r="X162" s="16"/>
    </row>
    <row r="163">
      <c r="A163" s="13" t="s">
        <v>993</v>
      </c>
      <c r="B163" s="13" t="s">
        <v>30</v>
      </c>
      <c r="C163" s="14" t="s">
        <v>994</v>
      </c>
      <c r="D163" s="15" t="s">
        <v>51</v>
      </c>
      <c r="E163" s="13"/>
      <c r="F163" s="13"/>
      <c r="G163" s="13" t="s">
        <v>995</v>
      </c>
      <c r="H163" s="13" t="s">
        <v>938</v>
      </c>
      <c r="I163" s="13" t="s">
        <v>996</v>
      </c>
      <c r="J163" s="13" t="s">
        <v>997</v>
      </c>
      <c r="K163" s="13" t="s">
        <v>998</v>
      </c>
      <c r="L163" s="15" t="s">
        <v>999</v>
      </c>
      <c r="M163" s="13"/>
      <c r="N163" s="16"/>
      <c r="O163" s="13"/>
      <c r="P163" s="16"/>
      <c r="Q163" s="16"/>
      <c r="R163" s="16"/>
      <c r="S163" s="16"/>
      <c r="T163" s="16"/>
      <c r="U163" s="16"/>
      <c r="V163" s="16"/>
      <c r="W163" s="16"/>
      <c r="X163" s="16"/>
    </row>
    <row r="164">
      <c r="A164" s="13" t="s">
        <v>1000</v>
      </c>
      <c r="B164" s="13" t="s">
        <v>15</v>
      </c>
      <c r="C164" s="15" t="s">
        <v>889</v>
      </c>
      <c r="D164" s="13"/>
      <c r="E164" s="13"/>
      <c r="F164" s="13"/>
      <c r="G164" s="13" t="s">
        <v>1001</v>
      </c>
      <c r="H164" s="13" t="s">
        <v>938</v>
      </c>
      <c r="I164" s="13" t="s">
        <v>1002</v>
      </c>
      <c r="J164" s="13" t="s">
        <v>1003</v>
      </c>
      <c r="K164" s="15" t="s">
        <v>1004</v>
      </c>
      <c r="L164" s="13"/>
      <c r="M164" s="13"/>
      <c r="N164" s="16"/>
      <c r="O164" s="13"/>
      <c r="P164" s="16"/>
      <c r="Q164" s="16"/>
      <c r="R164" s="16"/>
      <c r="S164" s="16"/>
      <c r="T164" s="16"/>
      <c r="U164" s="16"/>
      <c r="V164" s="16"/>
      <c r="W164" s="16"/>
      <c r="X164" s="16"/>
    </row>
    <row r="165">
      <c r="A165" s="13" t="s">
        <v>1005</v>
      </c>
      <c r="B165" s="13" t="s">
        <v>584</v>
      </c>
      <c r="C165" s="15" t="s">
        <v>144</v>
      </c>
      <c r="D165" s="13"/>
      <c r="E165" s="13"/>
      <c r="F165" s="13"/>
      <c r="G165" s="13" t="s">
        <v>1006</v>
      </c>
      <c r="H165" s="13" t="s">
        <v>938</v>
      </c>
      <c r="I165" s="15" t="s">
        <v>1007</v>
      </c>
      <c r="J165" s="13"/>
      <c r="K165" s="13" t="s">
        <v>1008</v>
      </c>
      <c r="L165" s="15" t="s">
        <v>1009</v>
      </c>
      <c r="M165" s="13"/>
      <c r="N165" s="16"/>
      <c r="O165" s="13"/>
      <c r="P165" s="16"/>
      <c r="Q165" s="16"/>
      <c r="R165" s="16"/>
      <c r="S165" s="16"/>
      <c r="T165" s="16"/>
      <c r="U165" s="16"/>
      <c r="V165" s="16"/>
      <c r="W165" s="16"/>
      <c r="X165" s="16"/>
    </row>
    <row r="166">
      <c r="A166" s="13" t="s">
        <v>1010</v>
      </c>
      <c r="B166" s="13" t="s">
        <v>1011</v>
      </c>
      <c r="C166" s="15" t="s">
        <v>1012</v>
      </c>
      <c r="D166" s="13"/>
      <c r="E166" s="13"/>
      <c r="F166" s="13"/>
      <c r="G166" s="13" t="s">
        <v>1013</v>
      </c>
      <c r="H166" s="13" t="s">
        <v>938</v>
      </c>
      <c r="I166" s="13" t="s">
        <v>1014</v>
      </c>
      <c r="J166" s="13" t="s">
        <v>1015</v>
      </c>
      <c r="K166" s="15" t="s">
        <v>1016</v>
      </c>
      <c r="L166" s="13"/>
      <c r="M166" s="13"/>
      <c r="N166" s="16"/>
      <c r="O166" s="13"/>
      <c r="P166" s="16"/>
      <c r="Q166" s="16"/>
      <c r="R166" s="16"/>
      <c r="S166" s="16"/>
      <c r="T166" s="16"/>
      <c r="U166" s="16"/>
      <c r="V166" s="16"/>
      <c r="W166" s="16"/>
      <c r="X166" s="16"/>
    </row>
    <row r="167">
      <c r="A167" s="13" t="s">
        <v>1017</v>
      </c>
      <c r="B167" s="13" t="s">
        <v>23</v>
      </c>
      <c r="C167" s="15" t="s">
        <v>1018</v>
      </c>
      <c r="D167" s="13"/>
      <c r="E167" s="13"/>
      <c r="F167" s="13" t="s">
        <v>1019</v>
      </c>
      <c r="G167" s="13" t="s">
        <v>1020</v>
      </c>
      <c r="H167" s="13" t="s">
        <v>938</v>
      </c>
      <c r="I167" s="15" t="s">
        <v>1021</v>
      </c>
      <c r="J167" s="13"/>
      <c r="K167" s="15" t="s">
        <v>1022</v>
      </c>
      <c r="L167" s="13"/>
      <c r="M167" s="13"/>
      <c r="N167" s="16"/>
      <c r="O167" s="13"/>
      <c r="P167" s="16"/>
      <c r="Q167" s="16"/>
      <c r="R167" s="16"/>
      <c r="S167" s="16"/>
      <c r="T167" s="16"/>
      <c r="U167" s="16"/>
      <c r="V167" s="16"/>
      <c r="W167" s="16"/>
      <c r="X167" s="16"/>
    </row>
    <row r="168">
      <c r="A168" s="13" t="s">
        <v>1023</v>
      </c>
      <c r="B168" s="13" t="s">
        <v>177</v>
      </c>
      <c r="C168" s="15" t="s">
        <v>71</v>
      </c>
      <c r="D168" s="13"/>
      <c r="E168" s="13"/>
      <c r="F168" s="13"/>
      <c r="G168" s="13" t="s">
        <v>1024</v>
      </c>
      <c r="H168" s="13" t="s">
        <v>938</v>
      </c>
      <c r="I168" s="13" t="s">
        <v>1025</v>
      </c>
      <c r="J168" s="13" t="s">
        <v>1026</v>
      </c>
      <c r="K168" s="13" t="s">
        <v>1027</v>
      </c>
      <c r="L168" s="15" t="s">
        <v>1028</v>
      </c>
      <c r="M168" s="13"/>
      <c r="N168" s="16"/>
      <c r="O168" s="13"/>
      <c r="P168" s="16"/>
      <c r="Q168" s="16"/>
      <c r="R168" s="16"/>
      <c r="S168" s="16"/>
      <c r="T168" s="16"/>
      <c r="U168" s="16"/>
      <c r="V168" s="16"/>
      <c r="W168" s="16"/>
      <c r="X168" s="16"/>
    </row>
    <row r="169">
      <c r="A169" s="13" t="s">
        <v>1029</v>
      </c>
      <c r="B169" s="13" t="s">
        <v>30</v>
      </c>
      <c r="C169" s="13" t="s">
        <v>50</v>
      </c>
      <c r="D169" s="15" t="s">
        <v>1030</v>
      </c>
      <c r="E169" s="13"/>
      <c r="F169" s="13"/>
      <c r="G169" s="13" t="s">
        <v>1031</v>
      </c>
      <c r="H169" s="13" t="s">
        <v>938</v>
      </c>
      <c r="I169" s="13" t="s">
        <v>1032</v>
      </c>
      <c r="J169" s="13" t="s">
        <v>1033</v>
      </c>
      <c r="K169" s="13" t="s">
        <v>1034</v>
      </c>
      <c r="L169" s="15" t="s">
        <v>1035</v>
      </c>
      <c r="M169" s="13"/>
      <c r="N169" s="16"/>
      <c r="O169" s="13"/>
      <c r="P169" s="16"/>
      <c r="Q169" s="16"/>
      <c r="R169" s="16"/>
      <c r="S169" s="16"/>
      <c r="T169" s="16"/>
      <c r="U169" s="16"/>
      <c r="V169" s="16"/>
      <c r="W169" s="16"/>
      <c r="X169" s="16"/>
    </row>
    <row r="170">
      <c r="A170" s="13" t="s">
        <v>1036</v>
      </c>
      <c r="B170" s="13" t="s">
        <v>15</v>
      </c>
      <c r="C170" s="15" t="s">
        <v>144</v>
      </c>
      <c r="D170" s="13"/>
      <c r="E170" s="13"/>
      <c r="F170" s="13"/>
      <c r="G170" s="13" t="s">
        <v>1037</v>
      </c>
      <c r="H170" s="13" t="s">
        <v>938</v>
      </c>
      <c r="I170" s="13" t="s">
        <v>1038</v>
      </c>
      <c r="J170" s="13" t="s">
        <v>1039</v>
      </c>
      <c r="K170" s="13" t="s">
        <v>1040</v>
      </c>
      <c r="L170" s="15" t="s">
        <v>1041</v>
      </c>
      <c r="M170" s="13"/>
      <c r="N170" s="16"/>
      <c r="O170" s="13"/>
      <c r="P170" s="16"/>
      <c r="Q170" s="16"/>
      <c r="R170" s="16"/>
      <c r="S170" s="16"/>
      <c r="T170" s="16"/>
      <c r="U170" s="16"/>
      <c r="V170" s="16"/>
      <c r="W170" s="16"/>
      <c r="X170" s="16"/>
    </row>
    <row r="171">
      <c r="A171" s="13" t="s">
        <v>1042</v>
      </c>
      <c r="B171" s="13" t="s">
        <v>30</v>
      </c>
      <c r="C171" s="15" t="s">
        <v>16</v>
      </c>
      <c r="D171" s="13"/>
      <c r="E171" s="13"/>
      <c r="F171" s="13"/>
      <c r="G171" s="13" t="s">
        <v>1043</v>
      </c>
      <c r="H171" s="13" t="s">
        <v>938</v>
      </c>
      <c r="I171" s="13" t="s">
        <v>1044</v>
      </c>
      <c r="J171" s="13" t="s">
        <v>1045</v>
      </c>
      <c r="K171" s="13" t="s">
        <v>1046</v>
      </c>
      <c r="L171" s="15" t="s">
        <v>1047</v>
      </c>
      <c r="M171" s="13"/>
      <c r="N171" s="16"/>
      <c r="O171" s="13"/>
      <c r="P171" s="16"/>
      <c r="Q171" s="16"/>
      <c r="R171" s="16"/>
      <c r="S171" s="16"/>
      <c r="T171" s="16"/>
      <c r="U171" s="16"/>
      <c r="V171" s="16"/>
      <c r="W171" s="16"/>
      <c r="X171" s="16"/>
    </row>
    <row r="172">
      <c r="A172" s="13" t="s">
        <v>1048</v>
      </c>
      <c r="B172" s="13" t="s">
        <v>107</v>
      </c>
      <c r="C172" s="15" t="s">
        <v>71</v>
      </c>
      <c r="D172" s="13"/>
      <c r="E172" s="13"/>
      <c r="F172" s="13"/>
      <c r="G172" s="13" t="s">
        <v>1049</v>
      </c>
      <c r="H172" s="13" t="s">
        <v>938</v>
      </c>
      <c r="I172" s="13" t="s">
        <v>1050</v>
      </c>
      <c r="J172" s="13" t="s">
        <v>1051</v>
      </c>
      <c r="K172" s="15" t="s">
        <v>1052</v>
      </c>
      <c r="L172" s="13"/>
      <c r="M172" s="13"/>
      <c r="N172" s="16"/>
      <c r="O172" s="13"/>
      <c r="P172" s="16"/>
      <c r="Q172" s="16"/>
      <c r="R172" s="16"/>
      <c r="S172" s="16"/>
      <c r="T172" s="16"/>
      <c r="U172" s="16"/>
      <c r="V172" s="16"/>
      <c r="W172" s="16"/>
      <c r="X172" s="16"/>
    </row>
    <row r="173">
      <c r="A173" s="13" t="s">
        <v>1053</v>
      </c>
      <c r="B173" s="13" t="s">
        <v>30</v>
      </c>
      <c r="C173" s="15" t="s">
        <v>65</v>
      </c>
      <c r="D173" s="13"/>
      <c r="E173" s="13"/>
      <c r="F173" s="13"/>
      <c r="G173" s="13" t="s">
        <v>1054</v>
      </c>
      <c r="H173" s="13" t="s">
        <v>938</v>
      </c>
      <c r="I173" s="13" t="s">
        <v>1050</v>
      </c>
      <c r="J173" s="13" t="s">
        <v>1051</v>
      </c>
      <c r="K173" s="15" t="s">
        <v>1055</v>
      </c>
      <c r="L173" s="13"/>
      <c r="M173" s="13"/>
      <c r="N173" s="16"/>
      <c r="O173" s="13"/>
      <c r="P173" s="16"/>
      <c r="Q173" s="16"/>
      <c r="R173" s="16"/>
      <c r="S173" s="16"/>
      <c r="T173" s="16"/>
      <c r="U173" s="16"/>
      <c r="V173" s="16"/>
      <c r="W173" s="16"/>
      <c r="X173" s="16"/>
    </row>
    <row r="174">
      <c r="A174" s="13" t="s">
        <v>1056</v>
      </c>
      <c r="B174" s="13" t="s">
        <v>30</v>
      </c>
      <c r="C174" s="15" t="s">
        <v>1057</v>
      </c>
      <c r="D174" s="13"/>
      <c r="E174" s="13"/>
      <c r="F174" s="13"/>
      <c r="G174" s="13" t="s">
        <v>1058</v>
      </c>
      <c r="H174" s="13" t="s">
        <v>938</v>
      </c>
      <c r="I174" s="13" t="s">
        <v>1059</v>
      </c>
      <c r="J174" s="13" t="s">
        <v>1060</v>
      </c>
      <c r="K174" s="15" t="s">
        <v>1061</v>
      </c>
      <c r="L174" s="13"/>
      <c r="M174" s="13"/>
      <c r="N174" s="16"/>
      <c r="O174" s="13"/>
      <c r="P174" s="16"/>
      <c r="Q174" s="16"/>
      <c r="R174" s="16"/>
      <c r="S174" s="16"/>
      <c r="T174" s="16"/>
      <c r="U174" s="16"/>
      <c r="V174" s="16"/>
      <c r="W174" s="16"/>
      <c r="X174" s="16"/>
    </row>
    <row r="175">
      <c r="A175" s="13" t="s">
        <v>1062</v>
      </c>
      <c r="B175" s="13" t="s">
        <v>30</v>
      </c>
      <c r="C175" s="15" t="s">
        <v>1063</v>
      </c>
      <c r="D175" s="13"/>
      <c r="E175" s="13"/>
      <c r="F175" s="13"/>
      <c r="G175" s="13" t="s">
        <v>1064</v>
      </c>
      <c r="H175" s="13" t="s">
        <v>938</v>
      </c>
      <c r="I175" s="13" t="s">
        <v>1065</v>
      </c>
      <c r="J175" s="13" t="s">
        <v>1066</v>
      </c>
      <c r="K175" s="13" t="s">
        <v>1067</v>
      </c>
      <c r="L175" s="15" t="s">
        <v>1068</v>
      </c>
      <c r="M175" s="13"/>
      <c r="N175" s="16"/>
      <c r="O175" s="13"/>
      <c r="P175" s="16"/>
      <c r="Q175" s="16"/>
      <c r="R175" s="16"/>
      <c r="S175" s="16"/>
      <c r="T175" s="16"/>
      <c r="U175" s="16"/>
      <c r="V175" s="16"/>
      <c r="W175" s="16"/>
      <c r="X175" s="16"/>
    </row>
    <row r="176">
      <c r="A176" s="13" t="s">
        <v>1069</v>
      </c>
      <c r="B176" s="13" t="s">
        <v>1070</v>
      </c>
      <c r="C176" s="15" t="s">
        <v>170</v>
      </c>
      <c r="D176" s="13"/>
      <c r="E176" s="13"/>
      <c r="F176" s="13"/>
      <c r="G176" s="13" t="s">
        <v>1071</v>
      </c>
      <c r="H176" s="13" t="s">
        <v>938</v>
      </c>
      <c r="I176" s="15" t="s">
        <v>1072</v>
      </c>
      <c r="J176" s="13"/>
      <c r="K176" s="13" t="s">
        <v>1073</v>
      </c>
      <c r="L176" s="15" t="s">
        <v>1074</v>
      </c>
      <c r="M176" s="13"/>
      <c r="N176" s="16"/>
      <c r="O176" s="13"/>
      <c r="P176" s="16"/>
      <c r="Q176" s="16"/>
      <c r="R176" s="16"/>
      <c r="S176" s="16"/>
      <c r="T176" s="16"/>
      <c r="U176" s="16"/>
      <c r="V176" s="16"/>
      <c r="W176" s="16"/>
      <c r="X176" s="16"/>
    </row>
    <row r="177">
      <c r="A177" s="13" t="s">
        <v>1075</v>
      </c>
      <c r="B177" s="13" t="s">
        <v>30</v>
      </c>
      <c r="C177" s="15" t="s">
        <v>1076</v>
      </c>
      <c r="D177" s="13"/>
      <c r="E177" s="13"/>
      <c r="F177" s="13"/>
      <c r="G177" s="13" t="s">
        <v>1077</v>
      </c>
      <c r="H177" s="13" t="s">
        <v>938</v>
      </c>
      <c r="I177" s="13" t="s">
        <v>1078</v>
      </c>
      <c r="J177" s="13" t="s">
        <v>1079</v>
      </c>
      <c r="K177" s="13" t="s">
        <v>1080</v>
      </c>
      <c r="L177" s="15" t="s">
        <v>1081</v>
      </c>
      <c r="M177" s="13"/>
      <c r="N177" s="16"/>
      <c r="O177" s="13"/>
      <c r="P177" s="16"/>
      <c r="Q177" s="16"/>
      <c r="R177" s="16"/>
      <c r="S177" s="16"/>
      <c r="T177" s="16"/>
      <c r="U177" s="16"/>
      <c r="V177" s="16"/>
      <c r="W177" s="16"/>
      <c r="X177" s="16"/>
    </row>
    <row r="178">
      <c r="A178" s="13" t="s">
        <v>1082</v>
      </c>
      <c r="B178" s="13" t="s">
        <v>15</v>
      </c>
      <c r="C178" s="13" t="s">
        <v>50</v>
      </c>
      <c r="D178" s="13" t="s">
        <v>1083</v>
      </c>
      <c r="E178" s="13"/>
      <c r="F178" s="13"/>
      <c r="G178" s="13" t="s">
        <v>1084</v>
      </c>
      <c r="H178" s="13" t="s">
        <v>938</v>
      </c>
      <c r="I178" s="13" t="s">
        <v>1085</v>
      </c>
      <c r="J178" s="13" t="s">
        <v>1085</v>
      </c>
      <c r="K178" s="15" t="s">
        <v>1086</v>
      </c>
      <c r="L178" s="13"/>
      <c r="M178" s="13"/>
      <c r="N178" s="16"/>
      <c r="O178" s="13"/>
      <c r="P178" s="16"/>
      <c r="Q178" s="16"/>
      <c r="R178" s="16"/>
      <c r="S178" s="16"/>
      <c r="T178" s="16"/>
      <c r="U178" s="16"/>
      <c r="V178" s="16"/>
      <c r="W178" s="16"/>
      <c r="X178" s="16"/>
    </row>
    <row r="179">
      <c r="A179" s="13" t="s">
        <v>1087</v>
      </c>
      <c r="B179" s="13" t="s">
        <v>30</v>
      </c>
      <c r="C179" s="15" t="s">
        <v>682</v>
      </c>
      <c r="D179" s="13"/>
      <c r="E179" s="13"/>
      <c r="F179" s="13"/>
      <c r="G179" s="13" t="s">
        <v>1088</v>
      </c>
      <c r="H179" s="13" t="s">
        <v>938</v>
      </c>
      <c r="I179" s="13" t="s">
        <v>1089</v>
      </c>
      <c r="J179" s="13" t="s">
        <v>1090</v>
      </c>
      <c r="K179" s="13" t="s">
        <v>1091</v>
      </c>
      <c r="L179" s="15" t="s">
        <v>1092</v>
      </c>
      <c r="M179" s="13"/>
      <c r="N179" s="16"/>
      <c r="O179" s="13"/>
      <c r="P179" s="16"/>
      <c r="Q179" s="16"/>
      <c r="R179" s="16"/>
      <c r="S179" s="16"/>
      <c r="T179" s="16"/>
      <c r="U179" s="16"/>
      <c r="V179" s="16"/>
      <c r="W179" s="16"/>
      <c r="X179" s="16"/>
    </row>
    <row r="180">
      <c r="A180" s="13" t="s">
        <v>1093</v>
      </c>
      <c r="B180" s="13" t="s">
        <v>107</v>
      </c>
      <c r="C180" s="13" t="s">
        <v>50</v>
      </c>
      <c r="D180" s="13" t="s">
        <v>1094</v>
      </c>
      <c r="E180" s="13"/>
      <c r="F180" s="13"/>
      <c r="G180" s="13" t="s">
        <v>1095</v>
      </c>
      <c r="H180" s="13" t="s">
        <v>938</v>
      </c>
      <c r="I180" s="13" t="s">
        <v>1096</v>
      </c>
      <c r="J180" s="13" t="s">
        <v>1097</v>
      </c>
      <c r="K180" s="15" t="s">
        <v>1098</v>
      </c>
      <c r="L180" s="13"/>
      <c r="M180" s="13"/>
      <c r="N180" s="16"/>
      <c r="O180" s="13"/>
      <c r="P180" s="16"/>
      <c r="Q180" s="16"/>
      <c r="R180" s="16"/>
      <c r="S180" s="16"/>
      <c r="T180" s="16"/>
      <c r="U180" s="16"/>
      <c r="V180" s="16"/>
      <c r="W180" s="16"/>
      <c r="X180" s="16"/>
    </row>
    <row r="181">
      <c r="A181" s="13" t="s">
        <v>1099</v>
      </c>
      <c r="B181" s="13" t="s">
        <v>30</v>
      </c>
      <c r="C181" s="15" t="s">
        <v>144</v>
      </c>
      <c r="D181" s="13"/>
      <c r="E181" s="13"/>
      <c r="F181" s="13"/>
      <c r="G181" s="13" t="s">
        <v>1100</v>
      </c>
      <c r="H181" s="13" t="s">
        <v>938</v>
      </c>
      <c r="I181" s="13" t="s">
        <v>1101</v>
      </c>
      <c r="J181" s="13" t="s">
        <v>1102</v>
      </c>
      <c r="K181" s="13" t="s">
        <v>1103</v>
      </c>
      <c r="L181" s="15" t="s">
        <v>1104</v>
      </c>
      <c r="M181" s="13"/>
      <c r="N181" s="16"/>
      <c r="O181" s="13"/>
      <c r="P181" s="16"/>
      <c r="Q181" s="16"/>
      <c r="R181" s="16"/>
      <c r="S181" s="16"/>
      <c r="T181" s="16"/>
      <c r="U181" s="16"/>
      <c r="V181" s="16"/>
      <c r="W181" s="16"/>
      <c r="X181" s="16"/>
    </row>
    <row r="182">
      <c r="A182" s="13" t="s">
        <v>1105</v>
      </c>
      <c r="B182" s="13" t="s">
        <v>293</v>
      </c>
      <c r="C182" s="13" t="s">
        <v>91</v>
      </c>
      <c r="D182" s="15" t="s">
        <v>51</v>
      </c>
      <c r="E182" s="13"/>
      <c r="F182" s="13"/>
      <c r="G182" s="13" t="s">
        <v>1106</v>
      </c>
      <c r="H182" s="13" t="s">
        <v>938</v>
      </c>
      <c r="I182" s="13" t="s">
        <v>1107</v>
      </c>
      <c r="J182" s="13" t="s">
        <v>1108</v>
      </c>
      <c r="K182" s="15" t="s">
        <v>1109</v>
      </c>
      <c r="L182" s="13"/>
      <c r="M182" s="13"/>
      <c r="N182" s="16"/>
      <c r="O182" s="13"/>
      <c r="P182" s="16"/>
      <c r="Q182" s="16"/>
      <c r="R182" s="16"/>
      <c r="S182" s="16"/>
      <c r="T182" s="16"/>
      <c r="U182" s="16"/>
      <c r="V182" s="16"/>
      <c r="W182" s="16"/>
      <c r="X182" s="16"/>
    </row>
    <row r="183">
      <c r="A183" s="13" t="s">
        <v>1110</v>
      </c>
      <c r="B183" s="13" t="s">
        <v>30</v>
      </c>
      <c r="C183" s="15" t="s">
        <v>124</v>
      </c>
      <c r="D183" s="13"/>
      <c r="E183" s="13"/>
      <c r="F183" s="13"/>
      <c r="G183" s="13" t="s">
        <v>1111</v>
      </c>
      <c r="H183" s="13" t="s">
        <v>938</v>
      </c>
      <c r="I183" s="13" t="s">
        <v>1112</v>
      </c>
      <c r="J183" s="13" t="s">
        <v>1113</v>
      </c>
      <c r="K183" s="13" t="s">
        <v>1114</v>
      </c>
      <c r="L183" s="15" t="s">
        <v>1115</v>
      </c>
      <c r="M183" s="13"/>
      <c r="N183" s="16"/>
      <c r="O183" s="13"/>
      <c r="P183" s="16"/>
      <c r="Q183" s="16"/>
      <c r="R183" s="16"/>
      <c r="S183" s="16"/>
      <c r="T183" s="16"/>
      <c r="U183" s="16"/>
      <c r="V183" s="16"/>
      <c r="W183" s="16"/>
      <c r="X183" s="16"/>
    </row>
    <row r="184">
      <c r="A184" s="13" t="s">
        <v>1116</v>
      </c>
      <c r="B184" s="13" t="s">
        <v>30</v>
      </c>
      <c r="C184" s="15" t="s">
        <v>707</v>
      </c>
      <c r="D184" s="13"/>
      <c r="E184" s="13"/>
      <c r="F184" s="13"/>
      <c r="G184" s="13" t="s">
        <v>1117</v>
      </c>
      <c r="H184" s="13" t="s">
        <v>938</v>
      </c>
      <c r="I184" s="13" t="s">
        <v>1118</v>
      </c>
      <c r="J184" s="13" t="s">
        <v>1119</v>
      </c>
      <c r="K184" s="13" t="s">
        <v>1120</v>
      </c>
      <c r="L184" s="15" t="s">
        <v>1121</v>
      </c>
      <c r="M184" s="13"/>
      <c r="N184" s="16"/>
      <c r="O184" s="13"/>
      <c r="P184" s="16"/>
      <c r="Q184" s="16"/>
      <c r="R184" s="16"/>
      <c r="S184" s="16"/>
      <c r="T184" s="16"/>
      <c r="U184" s="16"/>
      <c r="V184" s="16"/>
      <c r="W184" s="16"/>
      <c r="X184" s="16"/>
    </row>
    <row r="185">
      <c r="A185" s="13" t="s">
        <v>1122</v>
      </c>
      <c r="B185" s="13" t="s">
        <v>30</v>
      </c>
      <c r="C185" s="15" t="s">
        <v>498</v>
      </c>
      <c r="D185" s="13"/>
      <c r="E185" s="13"/>
      <c r="F185" s="13"/>
      <c r="G185" s="13" t="s">
        <v>1123</v>
      </c>
      <c r="H185" s="13" t="s">
        <v>938</v>
      </c>
      <c r="I185" s="13" t="s">
        <v>1124</v>
      </c>
      <c r="J185" s="13" t="s">
        <v>1125</v>
      </c>
      <c r="K185" s="13" t="s">
        <v>1126</v>
      </c>
      <c r="L185" s="15" t="s">
        <v>1127</v>
      </c>
      <c r="M185" s="13"/>
      <c r="N185" s="16"/>
      <c r="O185" s="13"/>
      <c r="P185" s="16"/>
      <c r="Q185" s="16"/>
      <c r="R185" s="16"/>
      <c r="S185" s="16"/>
      <c r="T185" s="16"/>
      <c r="U185" s="16"/>
      <c r="V185" s="16"/>
      <c r="W185" s="16"/>
      <c r="X185" s="16"/>
    </row>
    <row r="186">
      <c r="A186" s="13" t="s">
        <v>1128</v>
      </c>
      <c r="B186" s="13" t="s">
        <v>345</v>
      </c>
      <c r="C186" s="15" t="s">
        <v>170</v>
      </c>
      <c r="D186" s="13"/>
      <c r="E186" s="13"/>
      <c r="F186" s="13"/>
      <c r="G186" s="13" t="s">
        <v>1129</v>
      </c>
      <c r="H186" s="13" t="s">
        <v>938</v>
      </c>
      <c r="I186" s="15" t="s">
        <v>1130</v>
      </c>
      <c r="J186" s="13"/>
      <c r="K186" s="13"/>
      <c r="L186" s="15" t="s">
        <v>1131</v>
      </c>
      <c r="M186" s="13"/>
      <c r="N186" s="16"/>
      <c r="O186" s="13"/>
      <c r="P186" s="16"/>
      <c r="Q186" s="16"/>
      <c r="R186" s="16"/>
      <c r="S186" s="16"/>
      <c r="T186" s="16"/>
      <c r="U186" s="16"/>
      <c r="V186" s="16"/>
      <c r="W186" s="16"/>
      <c r="X186" s="16"/>
    </row>
    <row r="187">
      <c r="A187" s="13" t="s">
        <v>1132</v>
      </c>
      <c r="B187" s="13" t="s">
        <v>30</v>
      </c>
      <c r="C187" s="15" t="s">
        <v>1133</v>
      </c>
      <c r="D187" s="13"/>
      <c r="E187" s="13"/>
      <c r="F187" s="13"/>
      <c r="G187" s="13" t="s">
        <v>1134</v>
      </c>
      <c r="H187" s="13" t="s">
        <v>938</v>
      </c>
      <c r="I187" s="13" t="s">
        <v>1135</v>
      </c>
      <c r="J187" s="13" t="s">
        <v>1136</v>
      </c>
      <c r="K187" s="13" t="s">
        <v>1137</v>
      </c>
      <c r="L187" s="15" t="s">
        <v>1138</v>
      </c>
      <c r="M187" s="13"/>
      <c r="N187" s="16"/>
      <c r="O187" s="13"/>
      <c r="P187" s="16"/>
      <c r="Q187" s="16"/>
      <c r="R187" s="16"/>
      <c r="S187" s="16"/>
      <c r="T187" s="16"/>
      <c r="U187" s="16"/>
      <c r="V187" s="16"/>
      <c r="W187" s="16"/>
      <c r="X187" s="16"/>
    </row>
    <row r="188">
      <c r="A188" s="13" t="s">
        <v>1139</v>
      </c>
      <c r="B188" s="13" t="s">
        <v>30</v>
      </c>
      <c r="C188" s="15" t="s">
        <v>1140</v>
      </c>
      <c r="D188" s="13"/>
      <c r="E188" s="13"/>
      <c r="F188" s="13"/>
      <c r="G188" s="13" t="s">
        <v>1141</v>
      </c>
      <c r="H188" s="13" t="s">
        <v>938</v>
      </c>
      <c r="I188" s="13" t="s">
        <v>1142</v>
      </c>
      <c r="J188" s="13" t="s">
        <v>1143</v>
      </c>
      <c r="K188" s="13" t="s">
        <v>1144</v>
      </c>
      <c r="L188" s="15" t="s">
        <v>1145</v>
      </c>
      <c r="M188" s="13"/>
      <c r="N188" s="16"/>
      <c r="O188" s="13"/>
      <c r="P188" s="16"/>
      <c r="Q188" s="16"/>
      <c r="R188" s="16"/>
      <c r="S188" s="16"/>
      <c r="T188" s="16"/>
      <c r="U188" s="16"/>
      <c r="V188" s="16"/>
      <c r="W188" s="16"/>
      <c r="X188" s="16"/>
    </row>
    <row r="189">
      <c r="A189" s="13" t="s">
        <v>1146</v>
      </c>
      <c r="B189" s="13" t="s">
        <v>30</v>
      </c>
      <c r="C189" s="15" t="s">
        <v>71</v>
      </c>
      <c r="D189" s="13"/>
      <c r="E189" s="13"/>
      <c r="F189" s="13"/>
      <c r="G189" s="13" t="s">
        <v>1147</v>
      </c>
      <c r="H189" s="13" t="s">
        <v>938</v>
      </c>
      <c r="I189" s="13" t="s">
        <v>1148</v>
      </c>
      <c r="J189" s="13" t="s">
        <v>1149</v>
      </c>
      <c r="K189" s="15" t="s">
        <v>1150</v>
      </c>
      <c r="L189" s="13"/>
      <c r="M189" s="13"/>
      <c r="N189" s="16"/>
      <c r="O189" s="13"/>
      <c r="P189" s="16"/>
      <c r="Q189" s="16"/>
      <c r="R189" s="16"/>
      <c r="S189" s="16"/>
      <c r="T189" s="16"/>
      <c r="U189" s="16"/>
      <c r="V189" s="16"/>
      <c r="W189" s="16"/>
      <c r="X189" s="16"/>
    </row>
    <row r="190">
      <c r="A190" s="13" t="s">
        <v>1151</v>
      </c>
      <c r="B190" s="13" t="s">
        <v>30</v>
      </c>
      <c r="C190" s="15" t="s">
        <v>572</v>
      </c>
      <c r="D190" s="13"/>
      <c r="E190" s="13"/>
      <c r="F190" s="13"/>
      <c r="G190" s="13" t="s">
        <v>1152</v>
      </c>
      <c r="H190" s="13" t="s">
        <v>938</v>
      </c>
      <c r="I190" s="13" t="s">
        <v>1153</v>
      </c>
      <c r="J190" s="13" t="s">
        <v>1154</v>
      </c>
      <c r="K190" s="13" t="s">
        <v>1155</v>
      </c>
      <c r="L190" s="15" t="s">
        <v>1156</v>
      </c>
      <c r="M190" s="13"/>
      <c r="N190" s="16"/>
      <c r="O190" s="13"/>
      <c r="P190" s="16"/>
      <c r="Q190" s="16"/>
      <c r="R190" s="16"/>
      <c r="S190" s="16"/>
      <c r="T190" s="16"/>
      <c r="U190" s="16"/>
      <c r="V190" s="16"/>
      <c r="W190" s="16"/>
      <c r="X190" s="16"/>
    </row>
    <row r="191">
      <c r="A191" s="13" t="s">
        <v>1157</v>
      </c>
      <c r="B191" s="13" t="s">
        <v>30</v>
      </c>
      <c r="C191" s="15" t="s">
        <v>1158</v>
      </c>
      <c r="D191" s="13"/>
      <c r="E191" s="13"/>
      <c r="F191" s="13"/>
      <c r="G191" s="13" t="s">
        <v>1159</v>
      </c>
      <c r="H191" s="13" t="s">
        <v>938</v>
      </c>
      <c r="I191" s="15" t="s">
        <v>1160</v>
      </c>
      <c r="J191" s="13"/>
      <c r="K191" s="15" t="s">
        <v>1161</v>
      </c>
      <c r="L191" s="13"/>
      <c r="M191" s="13"/>
      <c r="N191" s="16"/>
      <c r="O191" s="13"/>
      <c r="P191" s="16"/>
      <c r="Q191" s="16"/>
      <c r="R191" s="16"/>
      <c r="S191" s="16"/>
      <c r="T191" s="16"/>
      <c r="U191" s="16"/>
      <c r="V191" s="16"/>
      <c r="W191" s="16"/>
      <c r="X191" s="16"/>
    </row>
    <row r="192">
      <c r="A192" s="13" t="s">
        <v>1162</v>
      </c>
      <c r="B192" s="13" t="s">
        <v>78</v>
      </c>
      <c r="C192" s="15" t="s">
        <v>144</v>
      </c>
      <c r="D192" s="13"/>
      <c r="E192" s="13"/>
      <c r="F192" s="13"/>
      <c r="G192" s="13" t="s">
        <v>1163</v>
      </c>
      <c r="H192" s="13" t="s">
        <v>938</v>
      </c>
      <c r="I192" s="13" t="s">
        <v>1164</v>
      </c>
      <c r="J192" s="13" t="s">
        <v>1165</v>
      </c>
      <c r="K192" s="13" t="s">
        <v>1166</v>
      </c>
      <c r="L192" s="15" t="s">
        <v>1167</v>
      </c>
      <c r="M192" s="13"/>
      <c r="N192" s="16"/>
      <c r="O192" s="13"/>
      <c r="P192" s="16"/>
      <c r="Q192" s="16"/>
      <c r="R192" s="16"/>
      <c r="S192" s="16"/>
      <c r="T192" s="16"/>
      <c r="U192" s="16"/>
      <c r="V192" s="16"/>
      <c r="W192" s="16"/>
      <c r="X192" s="16"/>
    </row>
    <row r="193">
      <c r="A193" s="13" t="s">
        <v>1168</v>
      </c>
      <c r="B193" s="13" t="s">
        <v>177</v>
      </c>
      <c r="C193" s="15" t="s">
        <v>71</v>
      </c>
      <c r="D193" s="13"/>
      <c r="E193" s="13"/>
      <c r="F193" s="13"/>
      <c r="G193" s="13" t="s">
        <v>1169</v>
      </c>
      <c r="H193" s="13" t="s">
        <v>938</v>
      </c>
      <c r="I193" s="13" t="s">
        <v>1170</v>
      </c>
      <c r="J193" s="13" t="s">
        <v>1171</v>
      </c>
      <c r="K193" s="15" t="s">
        <v>1172</v>
      </c>
      <c r="L193" s="13"/>
      <c r="M193" s="13"/>
      <c r="N193" s="16"/>
      <c r="O193" s="13"/>
      <c r="P193" s="16"/>
      <c r="Q193" s="16"/>
      <c r="R193" s="16"/>
      <c r="S193" s="16"/>
      <c r="T193" s="16"/>
      <c r="U193" s="16"/>
      <c r="V193" s="16"/>
      <c r="W193" s="16"/>
      <c r="X193" s="16"/>
    </row>
    <row r="194">
      <c r="A194" s="13" t="s">
        <v>1173</v>
      </c>
      <c r="B194" s="13" t="s">
        <v>163</v>
      </c>
      <c r="C194" s="13" t="s">
        <v>50</v>
      </c>
      <c r="D194" s="15" t="s">
        <v>1174</v>
      </c>
      <c r="E194" s="13"/>
      <c r="F194" s="13"/>
      <c r="G194" s="13" t="s">
        <v>1175</v>
      </c>
      <c r="H194" s="13" t="s">
        <v>1176</v>
      </c>
      <c r="I194" s="15" t="s">
        <v>1177</v>
      </c>
      <c r="J194" s="13"/>
      <c r="K194" s="15" t="s">
        <v>1178</v>
      </c>
      <c r="L194" s="13"/>
      <c r="M194" s="13"/>
      <c r="N194" s="16"/>
      <c r="O194" s="13"/>
      <c r="P194" s="16"/>
      <c r="Q194" s="16"/>
      <c r="R194" s="16"/>
      <c r="S194" s="16"/>
      <c r="T194" s="16"/>
      <c r="U194" s="16"/>
      <c r="V194" s="16"/>
      <c r="W194" s="16"/>
      <c r="X194" s="16"/>
    </row>
    <row r="195">
      <c r="A195" s="13" t="s">
        <v>1179</v>
      </c>
      <c r="B195" s="13" t="s">
        <v>30</v>
      </c>
      <c r="C195" s="13" t="s">
        <v>50</v>
      </c>
      <c r="D195" s="15" t="s">
        <v>1174</v>
      </c>
      <c r="E195" s="13"/>
      <c r="F195" s="13"/>
      <c r="G195" s="13" t="s">
        <v>1180</v>
      </c>
      <c r="H195" s="13" t="s">
        <v>1181</v>
      </c>
      <c r="I195" s="13" t="s">
        <v>1182</v>
      </c>
      <c r="J195" s="13" t="s">
        <v>1183</v>
      </c>
      <c r="K195" s="13" t="s">
        <v>1184</v>
      </c>
      <c r="L195" s="15" t="s">
        <v>1185</v>
      </c>
      <c r="M195" s="13"/>
      <c r="N195" s="16"/>
      <c r="O195" s="13"/>
      <c r="P195" s="16"/>
      <c r="Q195" s="16"/>
      <c r="R195" s="16"/>
      <c r="S195" s="16"/>
      <c r="T195" s="16"/>
      <c r="U195" s="16"/>
      <c r="V195" s="16"/>
      <c r="W195" s="16"/>
      <c r="X195" s="16"/>
    </row>
    <row r="196">
      <c r="A196" s="13" t="s">
        <v>1186</v>
      </c>
      <c r="B196" s="13" t="s">
        <v>30</v>
      </c>
      <c r="C196" s="13" t="s">
        <v>50</v>
      </c>
      <c r="D196" s="15" t="s">
        <v>1174</v>
      </c>
      <c r="E196" s="13"/>
      <c r="F196" s="13"/>
      <c r="G196" s="13" t="s">
        <v>1187</v>
      </c>
      <c r="H196" s="13" t="s">
        <v>1181</v>
      </c>
      <c r="I196" s="13" t="s">
        <v>1188</v>
      </c>
      <c r="J196" s="13" t="s">
        <v>1189</v>
      </c>
      <c r="K196" s="13" t="s">
        <v>1190</v>
      </c>
      <c r="L196" s="15" t="s">
        <v>1191</v>
      </c>
      <c r="M196" s="13"/>
      <c r="N196" s="16"/>
      <c r="O196" s="13"/>
      <c r="P196" s="16"/>
      <c r="Q196" s="16"/>
      <c r="R196" s="16"/>
      <c r="S196" s="16"/>
      <c r="T196" s="16"/>
      <c r="U196" s="16"/>
      <c r="V196" s="16"/>
      <c r="W196" s="16"/>
      <c r="X196" s="16"/>
    </row>
    <row r="197">
      <c r="A197" s="13" t="s">
        <v>1192</v>
      </c>
      <c r="B197" s="13" t="s">
        <v>30</v>
      </c>
      <c r="C197" s="13" t="s">
        <v>50</v>
      </c>
      <c r="D197" s="15" t="s">
        <v>1174</v>
      </c>
      <c r="E197" s="13"/>
      <c r="F197" s="13"/>
      <c r="G197" s="13" t="s">
        <v>1193</v>
      </c>
      <c r="H197" s="13" t="s">
        <v>1181</v>
      </c>
      <c r="I197" s="13" t="s">
        <v>1194</v>
      </c>
      <c r="J197" s="13" t="s">
        <v>1195</v>
      </c>
      <c r="K197" s="15" t="s">
        <v>1196</v>
      </c>
      <c r="L197" s="13"/>
      <c r="M197" s="13"/>
      <c r="N197" s="16"/>
      <c r="O197" s="13"/>
      <c r="P197" s="16"/>
      <c r="Q197" s="16"/>
      <c r="R197" s="16"/>
      <c r="S197" s="16"/>
      <c r="T197" s="16"/>
      <c r="U197" s="16"/>
      <c r="V197" s="16"/>
      <c r="W197" s="16"/>
      <c r="X197" s="16"/>
    </row>
    <row r="198">
      <c r="A198" s="13" t="s">
        <v>1197</v>
      </c>
      <c r="B198" s="13" t="s">
        <v>163</v>
      </c>
      <c r="C198" s="13" t="s">
        <v>50</v>
      </c>
      <c r="D198" s="15" t="s">
        <v>1174</v>
      </c>
      <c r="E198" s="13"/>
      <c r="F198" s="13"/>
      <c r="G198" s="13" t="s">
        <v>1198</v>
      </c>
      <c r="H198" s="13" t="s">
        <v>1181</v>
      </c>
      <c r="I198" s="15" t="s">
        <v>1199</v>
      </c>
      <c r="J198" s="13"/>
      <c r="K198" s="15" t="s">
        <v>1200</v>
      </c>
      <c r="L198" s="13"/>
      <c r="M198" s="13"/>
      <c r="N198" s="16"/>
      <c r="O198" s="13"/>
      <c r="P198" s="16"/>
      <c r="Q198" s="16"/>
      <c r="R198" s="16"/>
      <c r="S198" s="16"/>
      <c r="T198" s="16"/>
      <c r="U198" s="16"/>
      <c r="V198" s="16"/>
      <c r="W198" s="16"/>
      <c r="X198" s="16"/>
    </row>
    <row r="199">
      <c r="A199" s="13" t="s">
        <v>1201</v>
      </c>
      <c r="B199" s="13" t="s">
        <v>30</v>
      </c>
      <c r="C199" s="13" t="s">
        <v>50</v>
      </c>
      <c r="D199" s="15" t="s">
        <v>1174</v>
      </c>
      <c r="E199" s="13"/>
      <c r="F199" s="13"/>
      <c r="G199" s="13" t="s">
        <v>1202</v>
      </c>
      <c r="H199" s="13" t="s">
        <v>1181</v>
      </c>
      <c r="I199" s="13" t="s">
        <v>1203</v>
      </c>
      <c r="J199" s="13" t="s">
        <v>1204</v>
      </c>
      <c r="K199" s="13" t="s">
        <v>1205</v>
      </c>
      <c r="L199" s="15" t="s">
        <v>1206</v>
      </c>
      <c r="M199" s="13"/>
      <c r="N199" s="16"/>
      <c r="O199" s="13"/>
      <c r="P199" s="16"/>
      <c r="Q199" s="16"/>
      <c r="R199" s="16"/>
      <c r="S199" s="16"/>
      <c r="T199" s="16"/>
      <c r="U199" s="16"/>
      <c r="V199" s="16"/>
      <c r="W199" s="16"/>
      <c r="X199" s="16"/>
    </row>
    <row r="200">
      <c r="A200" s="13" t="s">
        <v>1207</v>
      </c>
      <c r="B200" s="13" t="s">
        <v>163</v>
      </c>
      <c r="C200" s="13" t="s">
        <v>50</v>
      </c>
      <c r="D200" s="15" t="s">
        <v>1174</v>
      </c>
      <c r="E200" s="13"/>
      <c r="F200" s="13"/>
      <c r="G200" s="13" t="s">
        <v>1208</v>
      </c>
      <c r="H200" s="13" t="s">
        <v>1181</v>
      </c>
      <c r="I200" s="15" t="s">
        <v>1209</v>
      </c>
      <c r="J200" s="13"/>
      <c r="K200" s="13" t="s">
        <v>1210</v>
      </c>
      <c r="L200" s="15" t="s">
        <v>1211</v>
      </c>
      <c r="M200" s="13"/>
      <c r="N200" s="16"/>
      <c r="O200" s="13"/>
      <c r="P200" s="16"/>
      <c r="Q200" s="16"/>
      <c r="R200" s="16"/>
      <c r="S200" s="16"/>
      <c r="T200" s="16"/>
      <c r="U200" s="16"/>
      <c r="V200" s="16"/>
      <c r="W200" s="16"/>
      <c r="X200" s="16"/>
    </row>
    <row r="201">
      <c r="A201" s="13" t="s">
        <v>1212</v>
      </c>
      <c r="B201" s="13" t="s">
        <v>78</v>
      </c>
      <c r="C201" s="15" t="s">
        <v>1213</v>
      </c>
      <c r="D201" s="13"/>
      <c r="E201" s="13"/>
      <c r="F201" s="13"/>
      <c r="G201" s="13" t="s">
        <v>1214</v>
      </c>
      <c r="H201" s="13" t="s">
        <v>1215</v>
      </c>
      <c r="I201" s="13" t="s">
        <v>1216</v>
      </c>
      <c r="J201" s="13" t="s">
        <v>1217</v>
      </c>
      <c r="K201" s="13" t="s">
        <v>1218</v>
      </c>
      <c r="L201" s="15" t="s">
        <v>1219</v>
      </c>
      <c r="M201" s="16"/>
      <c r="N201" s="13"/>
      <c r="O201" s="13"/>
      <c r="P201" s="13"/>
      <c r="Q201" s="16"/>
      <c r="R201" s="16"/>
      <c r="S201" s="16"/>
      <c r="T201" s="16"/>
      <c r="U201" s="16"/>
      <c r="V201" s="16"/>
      <c r="W201" s="16"/>
      <c r="X201" s="16"/>
    </row>
    <row r="202">
      <c r="A202" s="13" t="s">
        <v>1220</v>
      </c>
      <c r="B202" s="13" t="s">
        <v>23</v>
      </c>
      <c r="C202" s="15" t="s">
        <v>1221</v>
      </c>
      <c r="D202" s="13"/>
      <c r="E202" s="13"/>
      <c r="F202" s="13"/>
      <c r="G202" s="13" t="s">
        <v>1222</v>
      </c>
      <c r="H202" s="13" t="s">
        <v>1215</v>
      </c>
      <c r="I202" s="13" t="s">
        <v>1223</v>
      </c>
      <c r="J202" s="13" t="s">
        <v>1224</v>
      </c>
      <c r="K202" s="13" t="s">
        <v>1225</v>
      </c>
      <c r="L202" s="15" t="s">
        <v>1226</v>
      </c>
      <c r="M202" s="16"/>
      <c r="N202" s="13"/>
      <c r="O202" s="13"/>
      <c r="P202" s="13"/>
      <c r="Q202" s="16"/>
      <c r="R202" s="16"/>
      <c r="S202" s="16"/>
      <c r="T202" s="16"/>
      <c r="U202" s="16"/>
      <c r="V202" s="16"/>
      <c r="W202" s="16"/>
      <c r="X202" s="16"/>
    </row>
    <row r="203">
      <c r="A203" s="13" t="s">
        <v>1227</v>
      </c>
      <c r="B203" s="13" t="s">
        <v>107</v>
      </c>
      <c r="C203" s="15" t="s">
        <v>71</v>
      </c>
      <c r="D203" s="13"/>
      <c r="E203" s="13"/>
      <c r="F203" s="13"/>
      <c r="G203" s="13" t="s">
        <v>1228</v>
      </c>
      <c r="H203" s="13" t="s">
        <v>1215</v>
      </c>
      <c r="I203" s="13" t="s">
        <v>1229</v>
      </c>
      <c r="J203" s="13" t="s">
        <v>1230</v>
      </c>
      <c r="K203" s="15" t="s">
        <v>1231</v>
      </c>
      <c r="L203" s="13"/>
      <c r="M203" s="16"/>
      <c r="N203" s="13"/>
      <c r="O203" s="13"/>
      <c r="P203" s="13"/>
      <c r="Q203" s="16"/>
      <c r="R203" s="16"/>
      <c r="S203" s="16"/>
      <c r="T203" s="16"/>
      <c r="U203" s="16"/>
      <c r="V203" s="16"/>
      <c r="W203" s="16"/>
      <c r="X203" s="16"/>
    </row>
    <row r="204">
      <c r="A204" s="13" t="s">
        <v>1232</v>
      </c>
      <c r="B204" s="13" t="s">
        <v>15</v>
      </c>
      <c r="C204" s="15" t="s">
        <v>71</v>
      </c>
      <c r="D204" s="13"/>
      <c r="E204" s="13"/>
      <c r="F204" s="13"/>
      <c r="G204" s="13" t="s">
        <v>1233</v>
      </c>
      <c r="H204" s="13" t="s">
        <v>1234</v>
      </c>
      <c r="I204" s="13" t="s">
        <v>1235</v>
      </c>
      <c r="J204" s="13" t="s">
        <v>1236</v>
      </c>
      <c r="K204" s="15" t="s">
        <v>1237</v>
      </c>
      <c r="L204" s="13"/>
      <c r="M204" s="16"/>
      <c r="N204" s="13"/>
      <c r="O204" s="13"/>
      <c r="P204" s="13"/>
      <c r="Q204" s="16"/>
      <c r="R204" s="16"/>
      <c r="S204" s="16"/>
      <c r="T204" s="16"/>
      <c r="U204" s="16"/>
      <c r="V204" s="16"/>
      <c r="W204" s="16"/>
      <c r="X204" s="16"/>
    </row>
    <row r="205">
      <c r="A205" s="13" t="s">
        <v>1238</v>
      </c>
      <c r="B205" s="13" t="s">
        <v>30</v>
      </c>
      <c r="C205" s="15" t="s">
        <v>170</v>
      </c>
      <c r="D205" s="13"/>
      <c r="E205" s="13"/>
      <c r="F205" s="13"/>
      <c r="G205" s="13" t="s">
        <v>1239</v>
      </c>
      <c r="H205" s="15" t="s">
        <v>1240</v>
      </c>
      <c r="I205" s="13" t="s">
        <v>1241</v>
      </c>
      <c r="J205" s="13" t="s">
        <v>1242</v>
      </c>
      <c r="K205" s="15" t="s">
        <v>1243</v>
      </c>
      <c r="L205" s="13"/>
      <c r="M205" s="13"/>
      <c r="N205" s="16"/>
      <c r="O205" s="13"/>
      <c r="P205" s="13"/>
      <c r="Q205" s="16"/>
      <c r="R205" s="16"/>
      <c r="S205" s="16"/>
      <c r="T205" s="16"/>
      <c r="U205" s="16"/>
      <c r="V205" s="16"/>
      <c r="W205" s="16"/>
      <c r="X205" s="16"/>
    </row>
    <row r="206">
      <c r="A206" s="13" t="s">
        <v>1244</v>
      </c>
      <c r="B206" s="13" t="s">
        <v>15</v>
      </c>
      <c r="C206" s="15" t="s">
        <v>1245</v>
      </c>
      <c r="D206" s="13"/>
      <c r="E206" s="13"/>
      <c r="F206" s="13"/>
      <c r="G206" s="13" t="s">
        <v>1246</v>
      </c>
      <c r="H206" s="15" t="s">
        <v>1240</v>
      </c>
      <c r="I206" s="13" t="s">
        <v>1247</v>
      </c>
      <c r="J206" s="13" t="s">
        <v>1247</v>
      </c>
      <c r="K206" s="13" t="s">
        <v>1248</v>
      </c>
      <c r="L206" s="15" t="s">
        <v>1249</v>
      </c>
      <c r="M206" s="13"/>
      <c r="N206" s="16"/>
      <c r="O206" s="13"/>
      <c r="P206" s="13"/>
      <c r="Q206" s="16"/>
      <c r="R206" s="16"/>
      <c r="S206" s="16"/>
      <c r="T206" s="16"/>
      <c r="U206" s="16"/>
      <c r="V206" s="16"/>
      <c r="W206" s="16"/>
      <c r="X206" s="16"/>
    </row>
    <row r="207">
      <c r="A207" s="13" t="s">
        <v>1250</v>
      </c>
      <c r="B207" s="13" t="s">
        <v>107</v>
      </c>
      <c r="C207" s="15" t="s">
        <v>170</v>
      </c>
      <c r="D207" s="13"/>
      <c r="E207" s="13"/>
      <c r="F207" s="13"/>
      <c r="G207" s="13" t="s">
        <v>1251</v>
      </c>
      <c r="H207" s="15" t="s">
        <v>1240</v>
      </c>
      <c r="I207" s="15" t="s">
        <v>1252</v>
      </c>
      <c r="J207" s="13"/>
      <c r="K207" s="13" t="s">
        <v>1253</v>
      </c>
      <c r="L207" s="15" t="s">
        <v>1254</v>
      </c>
      <c r="M207" s="13"/>
      <c r="N207" s="16"/>
      <c r="O207" s="13"/>
      <c r="P207" s="13"/>
      <c r="Q207" s="16"/>
      <c r="R207" s="16"/>
      <c r="S207" s="16"/>
      <c r="T207" s="16"/>
      <c r="U207" s="16"/>
      <c r="V207" s="16"/>
      <c r="W207" s="16"/>
      <c r="X207" s="16"/>
    </row>
    <row r="208">
      <c r="A208" s="13" t="s">
        <v>1255</v>
      </c>
      <c r="B208" s="13" t="s">
        <v>23</v>
      </c>
      <c r="C208" s="14" t="s">
        <v>299</v>
      </c>
      <c r="D208" s="13" t="s">
        <v>1256</v>
      </c>
      <c r="E208" s="13"/>
      <c r="F208" s="13"/>
      <c r="G208" s="13" t="s">
        <v>1257</v>
      </c>
      <c r="H208" s="15" t="s">
        <v>1240</v>
      </c>
      <c r="I208" s="15" t="s">
        <v>1258</v>
      </c>
      <c r="J208" s="13"/>
      <c r="K208" s="13" t="s">
        <v>1259</v>
      </c>
      <c r="L208" s="15" t="s">
        <v>1260</v>
      </c>
      <c r="M208" s="13"/>
      <c r="N208" s="16"/>
      <c r="O208" s="13"/>
      <c r="P208" s="13"/>
      <c r="Q208" s="16"/>
      <c r="R208" s="16"/>
      <c r="S208" s="16"/>
      <c r="T208" s="16"/>
      <c r="U208" s="16"/>
      <c r="V208" s="16"/>
      <c r="W208" s="16"/>
      <c r="X208" s="16"/>
    </row>
    <row r="209">
      <c r="A209" s="13" t="s">
        <v>1261</v>
      </c>
      <c r="B209" s="13" t="s">
        <v>293</v>
      </c>
      <c r="C209" s="14" t="s">
        <v>144</v>
      </c>
      <c r="D209" s="15" t="s">
        <v>51</v>
      </c>
      <c r="E209" s="13"/>
      <c r="F209" s="13"/>
      <c r="G209" s="13" t="s">
        <v>1262</v>
      </c>
      <c r="H209" s="15" t="s">
        <v>1240</v>
      </c>
      <c r="I209" s="13" t="s">
        <v>1263</v>
      </c>
      <c r="J209" s="13" t="s">
        <v>1264</v>
      </c>
      <c r="K209" s="13" t="s">
        <v>1265</v>
      </c>
      <c r="L209" s="15" t="s">
        <v>1266</v>
      </c>
      <c r="M209" s="13"/>
      <c r="N209" s="16"/>
      <c r="O209" s="13"/>
      <c r="P209" s="13"/>
      <c r="Q209" s="16"/>
      <c r="R209" s="16"/>
      <c r="S209" s="16"/>
      <c r="T209" s="16"/>
      <c r="U209" s="16"/>
      <c r="V209" s="16"/>
      <c r="W209" s="16"/>
      <c r="X209" s="16"/>
    </row>
    <row r="210">
      <c r="A210" s="13" t="s">
        <v>1267</v>
      </c>
      <c r="B210" s="13" t="s">
        <v>30</v>
      </c>
      <c r="C210" s="15" t="s">
        <v>1133</v>
      </c>
      <c r="D210" s="13"/>
      <c r="E210" s="13"/>
      <c r="F210" s="13"/>
      <c r="G210" s="13" t="s">
        <v>1268</v>
      </c>
      <c r="H210" s="15" t="s">
        <v>1240</v>
      </c>
      <c r="I210" s="13" t="s">
        <v>1269</v>
      </c>
      <c r="J210" s="13" t="s">
        <v>1270</v>
      </c>
      <c r="K210" s="13" t="s">
        <v>1271</v>
      </c>
      <c r="L210" s="15" t="s">
        <v>1272</v>
      </c>
      <c r="M210" s="13"/>
      <c r="N210" s="16"/>
      <c r="O210" s="13"/>
      <c r="P210" s="13"/>
      <c r="Q210" s="16"/>
      <c r="R210" s="16"/>
      <c r="S210" s="16"/>
      <c r="T210" s="16"/>
      <c r="U210" s="16"/>
      <c r="V210" s="16"/>
      <c r="W210" s="16"/>
      <c r="X210" s="16"/>
    </row>
    <row r="211">
      <c r="A211" s="13" t="s">
        <v>1273</v>
      </c>
      <c r="B211" s="13" t="s">
        <v>23</v>
      </c>
      <c r="C211" s="15" t="s">
        <v>1274</v>
      </c>
      <c r="D211" s="13"/>
      <c r="E211" s="13"/>
      <c r="F211" s="13"/>
      <c r="G211" s="13" t="s">
        <v>1275</v>
      </c>
      <c r="H211" s="15" t="s">
        <v>1240</v>
      </c>
      <c r="I211" s="13" t="s">
        <v>1276</v>
      </c>
      <c r="J211" s="13" t="s">
        <v>1277</v>
      </c>
      <c r="K211" s="13" t="s">
        <v>1278</v>
      </c>
      <c r="L211" s="15" t="s">
        <v>1279</v>
      </c>
      <c r="M211" s="13"/>
      <c r="N211" s="16"/>
      <c r="O211" s="13"/>
      <c r="P211" s="13"/>
      <c r="Q211" s="16"/>
      <c r="R211" s="16"/>
      <c r="S211" s="16"/>
      <c r="T211" s="16"/>
      <c r="U211" s="16"/>
      <c r="V211" s="16"/>
      <c r="W211" s="16"/>
      <c r="X211" s="16"/>
    </row>
    <row r="212">
      <c r="A212" s="13" t="s">
        <v>1280</v>
      </c>
      <c r="B212" s="13" t="s">
        <v>23</v>
      </c>
      <c r="C212" s="15" t="s">
        <v>1076</v>
      </c>
      <c r="D212" s="13"/>
      <c r="E212" s="13"/>
      <c r="F212" s="13"/>
      <c r="G212" s="13" t="s">
        <v>1281</v>
      </c>
      <c r="H212" s="15" t="s">
        <v>1240</v>
      </c>
      <c r="I212" s="15" t="s">
        <v>1282</v>
      </c>
      <c r="J212" s="13"/>
      <c r="K212" s="13" t="s">
        <v>1283</v>
      </c>
      <c r="L212" s="15" t="s">
        <v>1284</v>
      </c>
      <c r="M212" s="13"/>
      <c r="N212" s="16"/>
      <c r="O212" s="13"/>
      <c r="P212" s="13"/>
      <c r="Q212" s="16"/>
      <c r="R212" s="16"/>
      <c r="S212" s="16"/>
      <c r="T212" s="16"/>
      <c r="U212" s="16"/>
      <c r="V212" s="16"/>
      <c r="W212" s="16"/>
      <c r="X212" s="16"/>
    </row>
    <row r="213">
      <c r="A213" s="13" t="s">
        <v>1285</v>
      </c>
      <c r="B213" s="13" t="s">
        <v>23</v>
      </c>
      <c r="C213" s="15" t="s">
        <v>1213</v>
      </c>
      <c r="D213" s="13"/>
      <c r="E213" s="13"/>
      <c r="F213" s="13"/>
      <c r="G213" s="13" t="s">
        <v>1286</v>
      </c>
      <c r="H213" s="15" t="s">
        <v>1240</v>
      </c>
      <c r="I213" s="15" t="s">
        <v>1287</v>
      </c>
      <c r="J213" s="13"/>
      <c r="K213" s="13" t="s">
        <v>1288</v>
      </c>
      <c r="L213" s="15" t="s">
        <v>1289</v>
      </c>
      <c r="M213" s="13"/>
      <c r="N213" s="16"/>
      <c r="O213" s="13"/>
      <c r="P213" s="13"/>
      <c r="Q213" s="16"/>
      <c r="R213" s="16"/>
      <c r="S213" s="16"/>
      <c r="T213" s="16"/>
      <c r="U213" s="16"/>
      <c r="V213" s="16"/>
      <c r="W213" s="16"/>
      <c r="X213" s="16"/>
    </row>
    <row r="214">
      <c r="A214" s="13" t="s">
        <v>1290</v>
      </c>
      <c r="B214" s="13" t="s">
        <v>30</v>
      </c>
      <c r="C214" s="15" t="s">
        <v>137</v>
      </c>
      <c r="D214" s="13"/>
      <c r="E214" s="13"/>
      <c r="F214" s="13"/>
      <c r="G214" s="13" t="s">
        <v>1291</v>
      </c>
      <c r="H214" s="15" t="s">
        <v>1292</v>
      </c>
      <c r="I214" s="13" t="s">
        <v>1293</v>
      </c>
      <c r="J214" s="13" t="s">
        <v>1294</v>
      </c>
      <c r="K214" s="13" t="s">
        <v>1295</v>
      </c>
      <c r="L214" s="15" t="s">
        <v>1296</v>
      </c>
      <c r="M214" s="13"/>
      <c r="N214" s="16"/>
      <c r="O214" s="13"/>
      <c r="P214" s="13"/>
      <c r="Q214" s="16"/>
      <c r="R214" s="16"/>
      <c r="S214" s="16"/>
      <c r="T214" s="16"/>
      <c r="U214" s="16"/>
      <c r="V214" s="16"/>
      <c r="W214" s="16"/>
      <c r="X214" s="16"/>
    </row>
    <row r="215">
      <c r="A215" s="13" t="s">
        <v>1297</v>
      </c>
      <c r="B215" s="13" t="s">
        <v>177</v>
      </c>
      <c r="C215" s="14" t="s">
        <v>1298</v>
      </c>
      <c r="D215" s="15" t="s">
        <v>1299</v>
      </c>
      <c r="E215" s="13"/>
      <c r="F215" s="13"/>
      <c r="G215" s="13" t="s">
        <v>1300</v>
      </c>
      <c r="H215" s="15" t="s">
        <v>1292</v>
      </c>
      <c r="I215" s="13" t="s">
        <v>1301</v>
      </c>
      <c r="J215" s="13" t="s">
        <v>1302</v>
      </c>
      <c r="K215" s="13" t="s">
        <v>1303</v>
      </c>
      <c r="L215" s="15" t="s">
        <v>1304</v>
      </c>
      <c r="M215" s="13"/>
      <c r="N215" s="16"/>
      <c r="O215" s="13"/>
      <c r="P215" s="13"/>
      <c r="Q215" s="16"/>
      <c r="R215" s="16"/>
      <c r="S215" s="16"/>
      <c r="T215" s="16"/>
      <c r="U215" s="16"/>
      <c r="V215" s="16"/>
      <c r="W215" s="16"/>
      <c r="X215" s="16"/>
    </row>
    <row r="216">
      <c r="A216" s="13" t="s">
        <v>1305</v>
      </c>
      <c r="B216" s="13" t="s">
        <v>15</v>
      </c>
      <c r="C216" s="14" t="s">
        <v>71</v>
      </c>
      <c r="D216" s="15" t="s">
        <v>51</v>
      </c>
      <c r="E216" s="13"/>
      <c r="F216" s="13"/>
      <c r="G216" s="13" t="s">
        <v>1306</v>
      </c>
      <c r="H216" s="13" t="s">
        <v>1307</v>
      </c>
      <c r="I216" s="13" t="s">
        <v>1308</v>
      </c>
      <c r="J216" s="13" t="s">
        <v>1308</v>
      </c>
      <c r="K216" s="15" t="s">
        <v>1309</v>
      </c>
      <c r="L216" s="13"/>
      <c r="M216" s="13"/>
      <c r="N216" s="16"/>
      <c r="O216" s="13"/>
      <c r="P216" s="13"/>
      <c r="Q216" s="16"/>
      <c r="R216" s="16"/>
      <c r="S216" s="16"/>
      <c r="T216" s="16"/>
      <c r="U216" s="16"/>
      <c r="V216" s="16"/>
      <c r="W216" s="16"/>
      <c r="X216" s="16"/>
    </row>
    <row r="217">
      <c r="A217" s="13" t="s">
        <v>1310</v>
      </c>
      <c r="B217" s="13" t="s">
        <v>30</v>
      </c>
      <c r="C217" s="14" t="s">
        <v>1311</v>
      </c>
      <c r="D217" s="15" t="s">
        <v>51</v>
      </c>
      <c r="E217" s="13"/>
      <c r="F217" s="13"/>
      <c r="G217" s="13" t="s">
        <v>1312</v>
      </c>
      <c r="H217" s="13" t="s">
        <v>1313</v>
      </c>
      <c r="I217" s="15" t="s">
        <v>1314</v>
      </c>
      <c r="J217" s="13"/>
      <c r="K217" s="13" t="s">
        <v>1315</v>
      </c>
      <c r="L217" s="15" t="s">
        <v>1316</v>
      </c>
      <c r="M217" s="13"/>
      <c r="N217" s="16"/>
      <c r="O217" s="13"/>
      <c r="P217" s="13"/>
      <c r="Q217" s="16"/>
      <c r="R217" s="16"/>
      <c r="S217" s="16"/>
      <c r="T217" s="16"/>
      <c r="U217" s="16"/>
      <c r="V217" s="16"/>
      <c r="W217" s="16"/>
      <c r="X217" s="16"/>
    </row>
    <row r="218">
      <c r="A218" s="13" t="s">
        <v>1317</v>
      </c>
      <c r="B218" s="13" t="s">
        <v>30</v>
      </c>
      <c r="C218" s="15" t="s">
        <v>16</v>
      </c>
      <c r="D218" s="13"/>
      <c r="E218" s="13"/>
      <c r="F218" s="13"/>
      <c r="G218" s="13" t="s">
        <v>1318</v>
      </c>
      <c r="H218" s="13" t="s">
        <v>1319</v>
      </c>
      <c r="I218" s="15" t="s">
        <v>1320</v>
      </c>
      <c r="J218" s="13"/>
      <c r="K218" s="13" t="s">
        <v>1321</v>
      </c>
      <c r="L218" s="15" t="s">
        <v>1322</v>
      </c>
      <c r="M218" s="13"/>
      <c r="N218" s="16"/>
      <c r="O218" s="13"/>
      <c r="P218" s="16"/>
      <c r="Q218" s="16"/>
      <c r="R218" s="16"/>
      <c r="S218" s="16"/>
      <c r="T218" s="16"/>
      <c r="U218" s="16"/>
      <c r="V218" s="16"/>
      <c r="W218" s="16"/>
      <c r="X218" s="16"/>
    </row>
    <row r="219">
      <c r="A219" s="13" t="s">
        <v>1323</v>
      </c>
      <c r="B219" s="13" t="s">
        <v>107</v>
      </c>
      <c r="C219" s="15" t="s">
        <v>144</v>
      </c>
      <c r="D219" s="13"/>
      <c r="E219" s="13"/>
      <c r="F219" s="13"/>
      <c r="G219" s="13" t="s">
        <v>1324</v>
      </c>
      <c r="H219" s="13" t="s">
        <v>1325</v>
      </c>
      <c r="I219" s="15" t="s">
        <v>1326</v>
      </c>
      <c r="J219" s="13"/>
      <c r="K219" s="13" t="s">
        <v>1327</v>
      </c>
      <c r="L219" s="15" t="s">
        <v>1328</v>
      </c>
      <c r="M219" s="13"/>
      <c r="N219" s="16"/>
      <c r="O219" s="13"/>
      <c r="P219" s="16"/>
      <c r="Q219" s="16"/>
      <c r="R219" s="16"/>
      <c r="S219" s="16"/>
      <c r="T219" s="16"/>
      <c r="U219" s="16"/>
      <c r="V219" s="16"/>
      <c r="W219" s="16"/>
      <c r="X219" s="16"/>
    </row>
    <row r="220">
      <c r="A220" s="13" t="s">
        <v>1329</v>
      </c>
      <c r="B220" s="13" t="s">
        <v>30</v>
      </c>
      <c r="C220" s="13" t="s">
        <v>50</v>
      </c>
      <c r="D220" s="15" t="s">
        <v>1174</v>
      </c>
      <c r="E220" s="13"/>
      <c r="F220" s="13"/>
      <c r="G220" s="13" t="s">
        <v>1330</v>
      </c>
      <c r="H220" s="13" t="s">
        <v>1325</v>
      </c>
      <c r="I220" s="13" t="s">
        <v>1331</v>
      </c>
      <c r="J220" s="13" t="s">
        <v>1332</v>
      </c>
      <c r="K220" s="13" t="s">
        <v>1333</v>
      </c>
      <c r="L220" s="15" t="s">
        <v>1334</v>
      </c>
      <c r="M220" s="13"/>
      <c r="N220" s="16"/>
      <c r="O220" s="13"/>
      <c r="P220" s="16"/>
      <c r="Q220" s="16"/>
      <c r="R220" s="16"/>
      <c r="S220" s="16"/>
      <c r="T220" s="16"/>
      <c r="U220" s="16"/>
      <c r="V220" s="16"/>
      <c r="W220" s="16"/>
      <c r="X220" s="16"/>
    </row>
    <row r="221">
      <c r="A221" s="13" t="s">
        <v>1335</v>
      </c>
      <c r="B221" s="13" t="s">
        <v>107</v>
      </c>
      <c r="C221" s="14" t="s">
        <v>144</v>
      </c>
      <c r="D221" s="15" t="s">
        <v>1174</v>
      </c>
      <c r="E221" s="13"/>
      <c r="F221" s="13"/>
      <c r="G221" s="13" t="s">
        <v>1336</v>
      </c>
      <c r="H221" s="13" t="s">
        <v>1325</v>
      </c>
      <c r="I221" s="15" t="s">
        <v>1337</v>
      </c>
      <c r="J221" s="13"/>
      <c r="K221" s="13" t="s">
        <v>1338</v>
      </c>
      <c r="L221" s="15" t="s">
        <v>1339</v>
      </c>
      <c r="M221" s="13"/>
      <c r="N221" s="16"/>
      <c r="O221" s="13"/>
      <c r="P221" s="16"/>
      <c r="Q221" s="16"/>
      <c r="R221" s="16"/>
      <c r="S221" s="16"/>
      <c r="T221" s="16"/>
      <c r="U221" s="16"/>
      <c r="V221" s="16"/>
      <c r="W221" s="16"/>
      <c r="X221" s="16"/>
    </row>
    <row r="222">
      <c r="A222" s="13" t="s">
        <v>1340</v>
      </c>
      <c r="B222" s="13" t="s">
        <v>1341</v>
      </c>
      <c r="C222" s="13" t="s">
        <v>50</v>
      </c>
      <c r="D222" s="15" t="s">
        <v>1174</v>
      </c>
      <c r="E222" s="13"/>
      <c r="F222" s="13"/>
      <c r="G222" s="13" t="s">
        <v>1342</v>
      </c>
      <c r="H222" s="13" t="s">
        <v>1325</v>
      </c>
      <c r="I222" s="15" t="s">
        <v>1343</v>
      </c>
      <c r="J222" s="13"/>
      <c r="K222" s="15" t="s">
        <v>1344</v>
      </c>
      <c r="L222" s="13"/>
      <c r="M222" s="13"/>
      <c r="N222" s="16"/>
      <c r="O222" s="13"/>
      <c r="P222" s="16"/>
      <c r="Q222" s="16"/>
      <c r="R222" s="16"/>
      <c r="S222" s="16"/>
      <c r="T222" s="16"/>
      <c r="U222" s="16"/>
      <c r="V222" s="16"/>
      <c r="W222" s="16"/>
      <c r="X222" s="16"/>
    </row>
    <row r="223">
      <c r="A223" s="13" t="s">
        <v>1345</v>
      </c>
      <c r="B223" s="13" t="s">
        <v>177</v>
      </c>
      <c r="C223" s="13" t="s">
        <v>50</v>
      </c>
      <c r="D223" s="15" t="s">
        <v>1174</v>
      </c>
      <c r="E223" s="13"/>
      <c r="F223" s="13"/>
      <c r="G223" s="13" t="s">
        <v>1346</v>
      </c>
      <c r="H223" s="13" t="s">
        <v>1325</v>
      </c>
      <c r="I223" s="13" t="s">
        <v>1347</v>
      </c>
      <c r="J223" s="13" t="s">
        <v>1348</v>
      </c>
      <c r="K223" s="15" t="s">
        <v>1349</v>
      </c>
      <c r="L223" s="13"/>
      <c r="M223" s="13"/>
      <c r="N223" s="16"/>
      <c r="O223" s="13"/>
      <c r="P223" s="16"/>
      <c r="Q223" s="16"/>
      <c r="R223" s="16"/>
      <c r="S223" s="16"/>
      <c r="T223" s="16"/>
      <c r="U223" s="16"/>
      <c r="V223" s="16"/>
      <c r="W223" s="16"/>
      <c r="X223" s="16"/>
    </row>
    <row r="224">
      <c r="A224" s="13" t="s">
        <v>1350</v>
      </c>
      <c r="B224" s="13" t="s">
        <v>23</v>
      </c>
      <c r="C224" s="15" t="s">
        <v>1351</v>
      </c>
      <c r="D224" s="13"/>
      <c r="E224" s="13"/>
      <c r="F224" s="13"/>
      <c r="G224" s="13" t="s">
        <v>1352</v>
      </c>
      <c r="H224" s="13" t="s">
        <v>1325</v>
      </c>
      <c r="I224" s="13" t="s">
        <v>1353</v>
      </c>
      <c r="J224" s="13" t="s">
        <v>1353</v>
      </c>
      <c r="K224" s="13" t="s">
        <v>1354</v>
      </c>
      <c r="L224" s="15" t="s">
        <v>1355</v>
      </c>
      <c r="M224" s="13"/>
      <c r="N224" s="16"/>
      <c r="O224" s="13"/>
      <c r="P224" s="16"/>
      <c r="Q224" s="16"/>
      <c r="R224" s="16"/>
      <c r="S224" s="16"/>
      <c r="T224" s="16"/>
      <c r="U224" s="16"/>
      <c r="V224" s="16"/>
      <c r="W224" s="16"/>
      <c r="X224" s="16"/>
    </row>
    <row r="225">
      <c r="A225" s="13" t="s">
        <v>1356</v>
      </c>
      <c r="B225" s="13" t="s">
        <v>1341</v>
      </c>
      <c r="C225" s="15" t="s">
        <v>882</v>
      </c>
      <c r="D225" s="13"/>
      <c r="E225" s="13"/>
      <c r="F225" s="13"/>
      <c r="G225" s="13" t="s">
        <v>1357</v>
      </c>
      <c r="H225" s="13" t="s">
        <v>1325</v>
      </c>
      <c r="I225" s="13" t="s">
        <v>1358</v>
      </c>
      <c r="J225" s="13" t="s">
        <v>1359</v>
      </c>
      <c r="K225" s="13" t="s">
        <v>1360</v>
      </c>
      <c r="L225" s="15" t="s">
        <v>1361</v>
      </c>
      <c r="M225" s="13"/>
      <c r="N225" s="16"/>
      <c r="O225" s="13"/>
      <c r="P225" s="16"/>
      <c r="Q225" s="16"/>
      <c r="R225" s="16"/>
      <c r="S225" s="16"/>
      <c r="T225" s="16"/>
      <c r="U225" s="16"/>
      <c r="V225" s="16"/>
      <c r="W225" s="16"/>
      <c r="X225" s="16"/>
    </row>
    <row r="226">
      <c r="A226" s="13" t="s">
        <v>1362</v>
      </c>
      <c r="B226" s="13" t="s">
        <v>345</v>
      </c>
      <c r="C226" s="15" t="s">
        <v>16</v>
      </c>
      <c r="D226" s="13"/>
      <c r="E226" s="13"/>
      <c r="F226" s="13"/>
      <c r="G226" s="13" t="s">
        <v>1363</v>
      </c>
      <c r="H226" s="13" t="s">
        <v>1325</v>
      </c>
      <c r="I226" s="15" t="s">
        <v>1364</v>
      </c>
      <c r="J226" s="13"/>
      <c r="K226" s="13" t="s">
        <v>1365</v>
      </c>
      <c r="L226" s="15" t="s">
        <v>1366</v>
      </c>
      <c r="M226" s="13"/>
      <c r="N226" s="16"/>
      <c r="O226" s="13"/>
      <c r="P226" s="16"/>
      <c r="Q226" s="16"/>
      <c r="R226" s="16"/>
      <c r="S226" s="16"/>
      <c r="T226" s="16"/>
      <c r="U226" s="16"/>
      <c r="V226" s="16"/>
      <c r="W226" s="16"/>
      <c r="X226" s="16"/>
    </row>
    <row r="227">
      <c r="A227" s="13" t="s">
        <v>1367</v>
      </c>
      <c r="B227" s="13" t="s">
        <v>505</v>
      </c>
      <c r="C227" s="15" t="s">
        <v>1368</v>
      </c>
      <c r="D227" s="13"/>
      <c r="E227" s="13"/>
      <c r="F227" s="13"/>
      <c r="G227" s="13" t="s">
        <v>1369</v>
      </c>
      <c r="H227" s="13" t="s">
        <v>1325</v>
      </c>
      <c r="I227" s="13" t="s">
        <v>1370</v>
      </c>
      <c r="J227" s="13" t="s">
        <v>1371</v>
      </c>
      <c r="K227" s="13" t="s">
        <v>1372</v>
      </c>
      <c r="L227" s="15" t="s">
        <v>1373</v>
      </c>
      <c r="M227" s="13"/>
      <c r="N227" s="16"/>
      <c r="O227" s="13"/>
      <c r="P227" s="16"/>
      <c r="Q227" s="16"/>
      <c r="R227" s="16"/>
      <c r="S227" s="16"/>
      <c r="T227" s="16"/>
      <c r="U227" s="16"/>
      <c r="V227" s="16"/>
      <c r="W227" s="16"/>
      <c r="X227" s="16"/>
    </row>
    <row r="228">
      <c r="A228" s="13" t="s">
        <v>1374</v>
      </c>
      <c r="B228" s="13" t="s">
        <v>107</v>
      </c>
      <c r="C228" s="15" t="s">
        <v>144</v>
      </c>
      <c r="D228" s="13"/>
      <c r="E228" s="13"/>
      <c r="F228" s="13"/>
      <c r="G228" s="13" t="s">
        <v>1375</v>
      </c>
      <c r="H228" s="13" t="s">
        <v>1325</v>
      </c>
      <c r="I228" s="13" t="s">
        <v>1376</v>
      </c>
      <c r="J228" s="13" t="s">
        <v>1377</v>
      </c>
      <c r="K228" s="13" t="s">
        <v>1378</v>
      </c>
      <c r="L228" s="15" t="s">
        <v>1379</v>
      </c>
      <c r="M228" s="13"/>
      <c r="N228" s="16"/>
      <c r="O228" s="13"/>
      <c r="P228" s="16"/>
      <c r="Q228" s="16"/>
      <c r="R228" s="16"/>
      <c r="S228" s="16"/>
      <c r="T228" s="16"/>
      <c r="U228" s="16"/>
      <c r="V228" s="16"/>
      <c r="W228" s="16"/>
      <c r="X228" s="16"/>
    </row>
    <row r="229">
      <c r="A229" s="13" t="s">
        <v>1380</v>
      </c>
      <c r="B229" s="13" t="s">
        <v>30</v>
      </c>
      <c r="C229" s="13" t="s">
        <v>50</v>
      </c>
      <c r="D229" s="15" t="s">
        <v>1174</v>
      </c>
      <c r="E229" s="13"/>
      <c r="F229" s="13"/>
      <c r="G229" s="13" t="s">
        <v>1381</v>
      </c>
      <c r="H229" s="13" t="s">
        <v>1325</v>
      </c>
      <c r="I229" s="15" t="s">
        <v>1382</v>
      </c>
      <c r="J229" s="13"/>
      <c r="K229" s="15" t="s">
        <v>1383</v>
      </c>
      <c r="L229" s="13"/>
      <c r="M229" s="13"/>
      <c r="N229" s="16"/>
      <c r="O229" s="13"/>
      <c r="P229" s="16"/>
      <c r="Q229" s="16"/>
      <c r="R229" s="16"/>
      <c r="S229" s="16"/>
      <c r="T229" s="16"/>
      <c r="U229" s="16"/>
      <c r="V229" s="16"/>
      <c r="W229" s="16"/>
      <c r="X229" s="16"/>
    </row>
    <row r="230">
      <c r="A230" s="13" t="s">
        <v>1384</v>
      </c>
      <c r="B230" s="13" t="s">
        <v>30</v>
      </c>
      <c r="C230" s="14" t="s">
        <v>144</v>
      </c>
      <c r="D230" s="15" t="s">
        <v>1174</v>
      </c>
      <c r="E230" s="13"/>
      <c r="F230" s="13"/>
      <c r="G230" s="13" t="s">
        <v>1385</v>
      </c>
      <c r="H230" s="13" t="s">
        <v>1325</v>
      </c>
      <c r="I230" s="13" t="s">
        <v>1332</v>
      </c>
      <c r="J230" s="13" t="s">
        <v>1386</v>
      </c>
      <c r="K230" s="13" t="s">
        <v>1333</v>
      </c>
      <c r="L230" s="15" t="s">
        <v>1334</v>
      </c>
      <c r="M230" s="13"/>
      <c r="N230" s="16"/>
      <c r="O230" s="13"/>
      <c r="P230" s="16"/>
      <c r="Q230" s="16"/>
      <c r="R230" s="16"/>
      <c r="S230" s="16"/>
      <c r="T230" s="16"/>
      <c r="U230" s="16"/>
      <c r="V230" s="16"/>
      <c r="W230" s="16"/>
      <c r="X230" s="16"/>
    </row>
    <row r="231">
      <c r="A231" s="13" t="s">
        <v>1387</v>
      </c>
      <c r="B231" s="13" t="s">
        <v>1388</v>
      </c>
      <c r="C231" s="13" t="s">
        <v>50</v>
      </c>
      <c r="D231" s="15" t="s">
        <v>1174</v>
      </c>
      <c r="E231" s="13"/>
      <c r="F231" s="13"/>
      <c r="G231" s="13" t="s">
        <v>1389</v>
      </c>
      <c r="H231" s="13" t="s">
        <v>1325</v>
      </c>
      <c r="I231" s="15" t="s">
        <v>1390</v>
      </c>
      <c r="J231" s="13"/>
      <c r="K231" s="15" t="s">
        <v>1391</v>
      </c>
      <c r="L231" s="13"/>
      <c r="M231" s="13"/>
      <c r="N231" s="16"/>
      <c r="O231" s="13"/>
      <c r="P231" s="16"/>
      <c r="Q231" s="16"/>
      <c r="R231" s="16"/>
      <c r="S231" s="16"/>
      <c r="T231" s="16"/>
      <c r="U231" s="16"/>
      <c r="V231" s="16"/>
      <c r="W231" s="16"/>
      <c r="X231" s="16"/>
    </row>
    <row r="232">
      <c r="A232" s="13" t="s">
        <v>1392</v>
      </c>
      <c r="B232" s="13" t="s">
        <v>1393</v>
      </c>
      <c r="C232" s="15" t="s">
        <v>1394</v>
      </c>
      <c r="D232" s="13"/>
      <c r="E232" s="13"/>
      <c r="F232" s="13"/>
      <c r="G232" s="13" t="s">
        <v>1395</v>
      </c>
      <c r="H232" s="13" t="s">
        <v>1325</v>
      </c>
      <c r="I232" s="15" t="s">
        <v>1396</v>
      </c>
      <c r="J232" s="13"/>
      <c r="K232" s="13" t="s">
        <v>1397</v>
      </c>
      <c r="L232" s="15" t="s">
        <v>1398</v>
      </c>
      <c r="M232" s="13"/>
      <c r="N232" s="16"/>
      <c r="O232" s="13"/>
      <c r="P232" s="16"/>
      <c r="Q232" s="16"/>
      <c r="R232" s="16"/>
      <c r="S232" s="16"/>
      <c r="T232" s="16"/>
      <c r="U232" s="16"/>
      <c r="V232" s="16"/>
      <c r="W232" s="16"/>
      <c r="X232" s="16"/>
    </row>
    <row r="233">
      <c r="A233" s="13" t="s">
        <v>1399</v>
      </c>
      <c r="B233" s="13" t="s">
        <v>505</v>
      </c>
      <c r="C233" s="15" t="s">
        <v>1400</v>
      </c>
      <c r="D233" s="13"/>
      <c r="E233" s="13"/>
      <c r="F233" s="13"/>
      <c r="G233" s="13" t="s">
        <v>1401</v>
      </c>
      <c r="H233" s="13" t="s">
        <v>1325</v>
      </c>
      <c r="I233" s="15" t="s">
        <v>1402</v>
      </c>
      <c r="J233" s="13"/>
      <c r="K233" s="13" t="s">
        <v>1403</v>
      </c>
      <c r="L233" s="15" t="s">
        <v>1404</v>
      </c>
      <c r="M233" s="13"/>
      <c r="N233" s="16"/>
      <c r="O233" s="13"/>
      <c r="P233" s="16"/>
      <c r="Q233" s="16"/>
      <c r="R233" s="16"/>
      <c r="S233" s="16"/>
      <c r="T233" s="16"/>
      <c r="U233" s="16"/>
      <c r="V233" s="16"/>
      <c r="W233" s="16"/>
      <c r="X233" s="16"/>
    </row>
    <row r="234">
      <c r="A234" s="13" t="s">
        <v>1405</v>
      </c>
      <c r="B234" s="13" t="s">
        <v>107</v>
      </c>
      <c r="C234" s="15" t="s">
        <v>1406</v>
      </c>
      <c r="D234" s="13"/>
      <c r="E234" s="13"/>
      <c r="F234" s="13"/>
      <c r="G234" s="13" t="s">
        <v>1407</v>
      </c>
      <c r="H234" s="13" t="s">
        <v>1325</v>
      </c>
      <c r="I234" s="15" t="s">
        <v>1408</v>
      </c>
      <c r="J234" s="13"/>
      <c r="K234" s="13" t="s">
        <v>1409</v>
      </c>
      <c r="L234" s="15" t="s">
        <v>1410</v>
      </c>
      <c r="M234" s="13"/>
      <c r="N234" s="16"/>
      <c r="O234" s="13"/>
      <c r="P234" s="16"/>
      <c r="Q234" s="16"/>
      <c r="R234" s="16"/>
      <c r="S234" s="16"/>
      <c r="T234" s="16"/>
      <c r="U234" s="16"/>
      <c r="V234" s="16"/>
      <c r="W234" s="16"/>
      <c r="X234" s="16"/>
    </row>
    <row r="235">
      <c r="A235" s="13" t="s">
        <v>1411</v>
      </c>
      <c r="B235" s="13" t="s">
        <v>107</v>
      </c>
      <c r="C235" s="15" t="s">
        <v>84</v>
      </c>
      <c r="D235" s="13"/>
      <c r="E235" s="13"/>
      <c r="F235" s="13"/>
      <c r="G235" s="13" t="s">
        <v>1412</v>
      </c>
      <c r="H235" s="13" t="s">
        <v>1325</v>
      </c>
      <c r="I235" s="15" t="s">
        <v>1413</v>
      </c>
      <c r="J235" s="13"/>
      <c r="K235" s="13" t="s">
        <v>1414</v>
      </c>
      <c r="L235" s="15" t="s">
        <v>1415</v>
      </c>
      <c r="M235" s="13"/>
      <c r="N235" s="16"/>
      <c r="O235" s="13"/>
      <c r="P235" s="16"/>
      <c r="Q235" s="16"/>
      <c r="R235" s="16"/>
      <c r="S235" s="16"/>
      <c r="T235" s="16"/>
      <c r="U235" s="16"/>
      <c r="V235" s="16"/>
      <c r="W235" s="16"/>
      <c r="X235" s="16"/>
    </row>
    <row r="236">
      <c r="A236" s="13" t="s">
        <v>1416</v>
      </c>
      <c r="B236" s="13" t="s">
        <v>358</v>
      </c>
      <c r="C236" s="15" t="s">
        <v>144</v>
      </c>
      <c r="D236" s="13"/>
      <c r="E236" s="13"/>
      <c r="F236" s="13"/>
      <c r="G236" s="13" t="s">
        <v>1417</v>
      </c>
      <c r="H236" s="13" t="s">
        <v>1325</v>
      </c>
      <c r="I236" s="15" t="s">
        <v>1418</v>
      </c>
      <c r="J236" s="13"/>
      <c r="K236" s="13" t="s">
        <v>1419</v>
      </c>
      <c r="L236" s="15" t="s">
        <v>1420</v>
      </c>
      <c r="M236" s="13"/>
      <c r="N236" s="16"/>
      <c r="O236" s="13"/>
      <c r="P236" s="16"/>
      <c r="Q236" s="16"/>
      <c r="R236" s="16"/>
      <c r="S236" s="16"/>
      <c r="T236" s="16"/>
      <c r="U236" s="16"/>
      <c r="V236" s="16"/>
      <c r="W236" s="16"/>
      <c r="X236" s="16"/>
    </row>
    <row r="237">
      <c r="A237" s="13" t="s">
        <v>1421</v>
      </c>
      <c r="B237" s="13" t="s">
        <v>345</v>
      </c>
      <c r="C237" s="14" t="s">
        <v>144</v>
      </c>
      <c r="D237" s="13" t="s">
        <v>439</v>
      </c>
      <c r="E237" s="13"/>
      <c r="F237" s="13"/>
      <c r="G237" s="13" t="s">
        <v>1422</v>
      </c>
      <c r="H237" s="13" t="s">
        <v>1325</v>
      </c>
      <c r="I237" s="13" t="s">
        <v>1423</v>
      </c>
      <c r="J237" s="13" t="s">
        <v>1424</v>
      </c>
      <c r="K237" s="13" t="s">
        <v>1425</v>
      </c>
      <c r="L237" s="15" t="s">
        <v>1426</v>
      </c>
      <c r="M237" s="13"/>
      <c r="N237" s="16"/>
      <c r="O237" s="13"/>
      <c r="P237" s="16"/>
      <c r="Q237" s="16"/>
      <c r="R237" s="16"/>
      <c r="S237" s="16"/>
      <c r="T237" s="16"/>
      <c r="U237" s="16"/>
      <c r="V237" s="16"/>
      <c r="W237" s="16"/>
      <c r="X237" s="16"/>
    </row>
    <row r="238">
      <c r="A238" s="13" t="s">
        <v>1427</v>
      </c>
      <c r="B238" s="13" t="s">
        <v>1070</v>
      </c>
      <c r="C238" s="15" t="s">
        <v>144</v>
      </c>
      <c r="D238" s="13"/>
      <c r="E238" s="13"/>
      <c r="F238" s="13"/>
      <c r="G238" s="13" t="s">
        <v>1428</v>
      </c>
      <c r="H238" s="13" t="s">
        <v>1325</v>
      </c>
      <c r="I238" s="15" t="s">
        <v>1429</v>
      </c>
      <c r="J238" s="13"/>
      <c r="K238" s="13" t="s">
        <v>1430</v>
      </c>
      <c r="L238" s="15" t="s">
        <v>1431</v>
      </c>
      <c r="M238" s="13"/>
      <c r="N238" s="16"/>
      <c r="O238" s="13"/>
      <c r="P238" s="16"/>
      <c r="Q238" s="16"/>
      <c r="R238" s="16"/>
      <c r="S238" s="16"/>
      <c r="T238" s="16"/>
      <c r="U238" s="16"/>
      <c r="V238" s="16"/>
      <c r="W238" s="16"/>
      <c r="X238" s="16"/>
    </row>
    <row r="239">
      <c r="A239" s="13" t="s">
        <v>1432</v>
      </c>
      <c r="B239" s="13" t="s">
        <v>345</v>
      </c>
      <c r="C239" s="15" t="s">
        <v>144</v>
      </c>
      <c r="D239" s="13"/>
      <c r="E239" s="13"/>
      <c r="F239" s="13"/>
      <c r="G239" s="13" t="s">
        <v>1433</v>
      </c>
      <c r="H239" s="13" t="s">
        <v>1325</v>
      </c>
      <c r="I239" s="13" t="s">
        <v>1434</v>
      </c>
      <c r="J239" s="13" t="s">
        <v>1435</v>
      </c>
      <c r="K239" s="13" t="s">
        <v>1436</v>
      </c>
      <c r="L239" s="15" t="s">
        <v>1437</v>
      </c>
      <c r="M239" s="13"/>
      <c r="N239" s="16"/>
      <c r="O239" s="13"/>
      <c r="P239" s="16"/>
      <c r="Q239" s="16"/>
      <c r="R239" s="16"/>
      <c r="S239" s="16"/>
      <c r="T239" s="16"/>
      <c r="U239" s="16"/>
      <c r="V239" s="16"/>
      <c r="W239" s="16"/>
      <c r="X239" s="16"/>
    </row>
    <row r="240">
      <c r="A240" s="13" t="s">
        <v>1438</v>
      </c>
      <c r="B240" s="13" t="s">
        <v>345</v>
      </c>
      <c r="C240" s="15" t="s">
        <v>882</v>
      </c>
      <c r="D240" s="13"/>
      <c r="E240" s="13"/>
      <c r="F240" s="13"/>
      <c r="G240" s="13" t="s">
        <v>1439</v>
      </c>
      <c r="H240" s="13" t="s">
        <v>1325</v>
      </c>
      <c r="I240" s="13" t="s">
        <v>1440</v>
      </c>
      <c r="J240" s="13" t="s">
        <v>1441</v>
      </c>
      <c r="K240" s="13" t="s">
        <v>1442</v>
      </c>
      <c r="L240" s="15" t="s">
        <v>1443</v>
      </c>
      <c r="M240" s="13"/>
      <c r="N240" s="16"/>
      <c r="O240" s="13"/>
      <c r="P240" s="16"/>
      <c r="Q240" s="16"/>
      <c r="R240" s="16"/>
      <c r="S240" s="16"/>
      <c r="T240" s="16"/>
      <c r="U240" s="16"/>
      <c r="V240" s="16"/>
      <c r="W240" s="16"/>
      <c r="X240" s="16"/>
    </row>
    <row r="241">
      <c r="A241" s="13" t="s">
        <v>1444</v>
      </c>
      <c r="B241" s="13" t="s">
        <v>30</v>
      </c>
      <c r="C241" s="15" t="s">
        <v>16</v>
      </c>
      <c r="D241" s="13"/>
      <c r="E241" s="17">
        <v>1990.0</v>
      </c>
      <c r="F241" s="16"/>
      <c r="G241" s="13" t="s">
        <v>1445</v>
      </c>
      <c r="H241" s="15" t="s">
        <v>1446</v>
      </c>
      <c r="I241" s="15" t="s">
        <v>1447</v>
      </c>
      <c r="J241" s="13"/>
      <c r="K241" s="13" t="s">
        <v>1448</v>
      </c>
      <c r="L241" s="15" t="s">
        <v>1449</v>
      </c>
      <c r="M241" s="13"/>
      <c r="N241" s="16"/>
      <c r="O241" s="13"/>
      <c r="P241" s="16"/>
      <c r="Q241" s="16"/>
      <c r="R241" s="16"/>
      <c r="S241" s="16"/>
      <c r="T241" s="16"/>
      <c r="U241" s="16"/>
      <c r="V241" s="16"/>
      <c r="W241" s="16"/>
      <c r="X241" s="16"/>
    </row>
    <row r="242">
      <c r="A242" s="13" t="s">
        <v>1450</v>
      </c>
      <c r="B242" s="13" t="s">
        <v>177</v>
      </c>
      <c r="C242" s="13" t="s">
        <v>50</v>
      </c>
      <c r="D242" s="15" t="s">
        <v>51</v>
      </c>
      <c r="E242" s="13"/>
      <c r="F242" s="13"/>
      <c r="G242" s="13" t="s">
        <v>1451</v>
      </c>
      <c r="H242" s="15" t="s">
        <v>1446</v>
      </c>
      <c r="I242" s="13" t="s">
        <v>1452</v>
      </c>
      <c r="J242" s="13" t="s">
        <v>1453</v>
      </c>
      <c r="K242" s="13" t="s">
        <v>1454</v>
      </c>
      <c r="L242" s="15" t="s">
        <v>1455</v>
      </c>
      <c r="M242" s="13"/>
      <c r="N242" s="16"/>
      <c r="O242" s="13"/>
      <c r="P242" s="16"/>
      <c r="Q242" s="16"/>
      <c r="R242" s="16"/>
      <c r="S242" s="16"/>
      <c r="T242" s="16"/>
      <c r="U242" s="16"/>
      <c r="V242" s="16"/>
      <c r="W242" s="16"/>
      <c r="X242" s="16"/>
    </row>
    <row r="243">
      <c r="A243" s="13" t="s">
        <v>1456</v>
      </c>
      <c r="B243" s="13" t="s">
        <v>177</v>
      </c>
      <c r="C243" s="15" t="s">
        <v>707</v>
      </c>
      <c r="D243" s="13"/>
      <c r="E243" s="13"/>
      <c r="F243" s="13"/>
      <c r="G243" s="13" t="s">
        <v>1457</v>
      </c>
      <c r="H243" s="15" t="s">
        <v>1446</v>
      </c>
      <c r="I243" s="13" t="s">
        <v>1458</v>
      </c>
      <c r="J243" s="13" t="s">
        <v>1459</v>
      </c>
      <c r="K243" s="13" t="s">
        <v>1460</v>
      </c>
      <c r="L243" s="15" t="s">
        <v>1461</v>
      </c>
      <c r="M243" s="13"/>
      <c r="N243" s="16"/>
      <c r="O243" s="13"/>
      <c r="P243" s="16"/>
      <c r="Q243" s="16"/>
      <c r="R243" s="16"/>
      <c r="S243" s="16"/>
      <c r="T243" s="16"/>
      <c r="U243" s="16"/>
      <c r="V243" s="16"/>
      <c r="W243" s="16"/>
      <c r="X243" s="16"/>
    </row>
    <row r="244">
      <c r="A244" s="13" t="s">
        <v>1462</v>
      </c>
      <c r="B244" s="13" t="s">
        <v>30</v>
      </c>
      <c r="C244" s="15" t="s">
        <v>16</v>
      </c>
      <c r="D244" s="13"/>
      <c r="E244" s="13"/>
      <c r="F244" s="13"/>
      <c r="G244" s="13" t="s">
        <v>1463</v>
      </c>
      <c r="H244" s="15" t="s">
        <v>1446</v>
      </c>
      <c r="I244" s="13" t="s">
        <v>1464</v>
      </c>
      <c r="J244" s="13" t="s">
        <v>1465</v>
      </c>
      <c r="K244" s="13" t="s">
        <v>1466</v>
      </c>
      <c r="L244" s="15" t="s">
        <v>1467</v>
      </c>
      <c r="M244" s="13"/>
      <c r="N244" s="16"/>
      <c r="O244" s="13"/>
      <c r="P244" s="16"/>
      <c r="Q244" s="16"/>
      <c r="R244" s="16"/>
      <c r="S244" s="16"/>
      <c r="T244" s="16"/>
      <c r="U244" s="16"/>
      <c r="V244" s="16"/>
      <c r="W244" s="16"/>
      <c r="X244" s="16"/>
    </row>
    <row r="245">
      <c r="A245" s="13" t="s">
        <v>1468</v>
      </c>
      <c r="B245" s="13" t="s">
        <v>163</v>
      </c>
      <c r="C245" s="15" t="s">
        <v>1057</v>
      </c>
      <c r="D245" s="13"/>
      <c r="E245" s="13"/>
      <c r="F245" s="13"/>
      <c r="G245" s="13" t="s">
        <v>1469</v>
      </c>
      <c r="H245" s="15" t="s">
        <v>1446</v>
      </c>
      <c r="I245" s="13" t="s">
        <v>1470</v>
      </c>
      <c r="J245" s="13" t="s">
        <v>1470</v>
      </c>
      <c r="K245" s="13" t="s">
        <v>1471</v>
      </c>
      <c r="L245" s="15" t="s">
        <v>1472</v>
      </c>
      <c r="M245" s="13"/>
      <c r="N245" s="16"/>
      <c r="O245" s="13"/>
      <c r="P245" s="16"/>
      <c r="Q245" s="16"/>
      <c r="R245" s="16"/>
      <c r="S245" s="16"/>
      <c r="T245" s="16"/>
      <c r="U245" s="16"/>
      <c r="V245" s="16"/>
      <c r="W245" s="16"/>
      <c r="X245" s="16"/>
    </row>
    <row r="246">
      <c r="A246" s="13" t="s">
        <v>1473</v>
      </c>
      <c r="B246" s="13" t="s">
        <v>177</v>
      </c>
      <c r="C246" s="13" t="s">
        <v>50</v>
      </c>
      <c r="D246" s="15" t="s">
        <v>1174</v>
      </c>
      <c r="E246" s="13"/>
      <c r="F246" s="13"/>
      <c r="G246" s="13" t="s">
        <v>1474</v>
      </c>
      <c r="H246" s="15" t="s">
        <v>1446</v>
      </c>
      <c r="I246" s="13" t="s">
        <v>1475</v>
      </c>
      <c r="J246" s="13" t="s">
        <v>1475</v>
      </c>
      <c r="K246" s="13" t="s">
        <v>1476</v>
      </c>
      <c r="L246" s="15" t="s">
        <v>1477</v>
      </c>
      <c r="M246" s="13"/>
      <c r="N246" s="16"/>
      <c r="O246" s="13"/>
      <c r="P246" s="16"/>
      <c r="Q246" s="16"/>
      <c r="R246" s="16"/>
      <c r="S246" s="16"/>
      <c r="T246" s="16"/>
      <c r="U246" s="16"/>
      <c r="V246" s="16"/>
      <c r="W246" s="16"/>
      <c r="X246" s="16"/>
    </row>
    <row r="247">
      <c r="A247" s="13" t="s">
        <v>1478</v>
      </c>
      <c r="B247" s="13" t="s">
        <v>23</v>
      </c>
      <c r="C247" s="15" t="s">
        <v>1479</v>
      </c>
      <c r="D247" s="13"/>
      <c r="E247" s="13"/>
      <c r="F247" s="13"/>
      <c r="G247" s="13" t="s">
        <v>1480</v>
      </c>
      <c r="H247" s="15" t="s">
        <v>1446</v>
      </c>
      <c r="I247" s="13" t="s">
        <v>1481</v>
      </c>
      <c r="J247" s="15" t="s">
        <v>1482</v>
      </c>
      <c r="K247" s="13"/>
      <c r="L247" s="15" t="s">
        <v>1483</v>
      </c>
      <c r="M247" s="13"/>
      <c r="N247" s="16"/>
      <c r="O247" s="13"/>
      <c r="P247" s="16"/>
      <c r="Q247" s="16"/>
      <c r="R247" s="16"/>
      <c r="S247" s="16"/>
      <c r="T247" s="16"/>
      <c r="U247" s="16"/>
      <c r="V247" s="16"/>
      <c r="W247" s="16"/>
      <c r="X247" s="16"/>
    </row>
    <row r="248">
      <c r="A248" s="13" t="s">
        <v>1484</v>
      </c>
      <c r="B248" s="13" t="s">
        <v>78</v>
      </c>
      <c r="C248" s="15" t="s">
        <v>71</v>
      </c>
      <c r="D248" s="13"/>
      <c r="E248" s="13"/>
      <c r="F248" s="13"/>
      <c r="G248" s="13" t="s">
        <v>1485</v>
      </c>
      <c r="H248" s="15" t="s">
        <v>1446</v>
      </c>
      <c r="I248" s="15" t="s">
        <v>1486</v>
      </c>
      <c r="J248" s="13"/>
      <c r="K248" s="13" t="s">
        <v>1487</v>
      </c>
      <c r="L248" s="15" t="s">
        <v>1488</v>
      </c>
      <c r="M248" s="13"/>
      <c r="N248" s="16"/>
      <c r="O248" s="13"/>
      <c r="P248" s="16"/>
      <c r="Q248" s="16"/>
      <c r="R248" s="16"/>
      <c r="S248" s="16"/>
      <c r="T248" s="16"/>
      <c r="U248" s="16"/>
      <c r="V248" s="16"/>
      <c r="W248" s="16"/>
      <c r="X248" s="16"/>
    </row>
    <row r="249">
      <c r="A249" s="13" t="s">
        <v>1489</v>
      </c>
      <c r="B249" s="13" t="s">
        <v>177</v>
      </c>
      <c r="C249" s="13" t="s">
        <v>1490</v>
      </c>
      <c r="D249" s="15" t="s">
        <v>51</v>
      </c>
      <c r="E249" s="13"/>
      <c r="F249" s="13"/>
      <c r="G249" s="13" t="s">
        <v>1491</v>
      </c>
      <c r="H249" s="15" t="s">
        <v>1446</v>
      </c>
      <c r="I249" s="13" t="s">
        <v>1492</v>
      </c>
      <c r="J249" s="13" t="s">
        <v>1493</v>
      </c>
      <c r="K249" s="13" t="s">
        <v>1494</v>
      </c>
      <c r="L249" s="15" t="s">
        <v>1495</v>
      </c>
      <c r="M249" s="13"/>
      <c r="N249" s="16"/>
      <c r="O249" s="13"/>
      <c r="P249" s="16"/>
      <c r="Q249" s="16"/>
      <c r="R249" s="16"/>
      <c r="S249" s="16"/>
      <c r="T249" s="16"/>
      <c r="U249" s="16"/>
      <c r="V249" s="16"/>
      <c r="W249" s="16"/>
      <c r="X249" s="16"/>
    </row>
    <row r="250">
      <c r="A250" s="13" t="s">
        <v>1496</v>
      </c>
      <c r="B250" s="13" t="s">
        <v>23</v>
      </c>
      <c r="C250" s="15" t="s">
        <v>16</v>
      </c>
      <c r="D250" s="13"/>
      <c r="E250" s="13"/>
      <c r="F250" s="13"/>
      <c r="G250" s="13" t="s">
        <v>1497</v>
      </c>
      <c r="H250" s="15" t="s">
        <v>1446</v>
      </c>
      <c r="I250" s="15" t="s">
        <v>1498</v>
      </c>
      <c r="J250" s="13"/>
      <c r="K250" s="13" t="s">
        <v>1499</v>
      </c>
      <c r="L250" s="15" t="s">
        <v>1500</v>
      </c>
      <c r="M250" s="13"/>
      <c r="N250" s="16"/>
      <c r="O250" s="13"/>
      <c r="P250" s="16"/>
      <c r="Q250" s="16"/>
      <c r="R250" s="16"/>
      <c r="S250" s="16"/>
      <c r="T250" s="16"/>
      <c r="U250" s="16"/>
      <c r="V250" s="16"/>
      <c r="W250" s="16"/>
      <c r="X250" s="16"/>
    </row>
    <row r="251">
      <c r="A251" s="13" t="s">
        <v>1501</v>
      </c>
      <c r="B251" s="13" t="s">
        <v>78</v>
      </c>
      <c r="C251" s="15" t="s">
        <v>71</v>
      </c>
      <c r="D251" s="13"/>
      <c r="E251" s="13"/>
      <c r="F251" s="13"/>
      <c r="G251" s="13" t="s">
        <v>1502</v>
      </c>
      <c r="H251" s="15" t="s">
        <v>1446</v>
      </c>
      <c r="I251" s="13" t="s">
        <v>1503</v>
      </c>
      <c r="J251" s="13" t="s">
        <v>1504</v>
      </c>
      <c r="K251" s="13" t="s">
        <v>1505</v>
      </c>
      <c r="L251" s="15" t="s">
        <v>1506</v>
      </c>
      <c r="M251" s="13"/>
      <c r="N251" s="16"/>
      <c r="O251" s="13"/>
      <c r="P251" s="16"/>
      <c r="Q251" s="16"/>
      <c r="R251" s="16"/>
      <c r="S251" s="16"/>
      <c r="T251" s="16"/>
      <c r="U251" s="16"/>
      <c r="V251" s="16"/>
      <c r="W251" s="16"/>
      <c r="X251" s="16"/>
    </row>
    <row r="252">
      <c r="A252" s="13" t="s">
        <v>1507</v>
      </c>
      <c r="B252" s="13" t="s">
        <v>30</v>
      </c>
      <c r="C252" s="13" t="s">
        <v>50</v>
      </c>
      <c r="D252" s="15" t="s">
        <v>51</v>
      </c>
      <c r="E252" s="13"/>
      <c r="F252" s="13"/>
      <c r="G252" s="13" t="s">
        <v>1508</v>
      </c>
      <c r="H252" s="15" t="s">
        <v>1446</v>
      </c>
      <c r="I252" s="15" t="s">
        <v>1509</v>
      </c>
      <c r="J252" s="13"/>
      <c r="K252" s="13" t="s">
        <v>1510</v>
      </c>
      <c r="L252" s="15" t="s">
        <v>1511</v>
      </c>
      <c r="M252" s="13"/>
      <c r="N252" s="16"/>
      <c r="O252" s="13"/>
      <c r="P252" s="16"/>
      <c r="Q252" s="16"/>
      <c r="R252" s="16"/>
      <c r="S252" s="16"/>
      <c r="T252" s="16"/>
      <c r="U252" s="16"/>
      <c r="V252" s="16"/>
      <c r="W252" s="16"/>
      <c r="X252" s="16"/>
    </row>
    <row r="253">
      <c r="A253" s="13" t="s">
        <v>1512</v>
      </c>
      <c r="B253" s="13" t="s">
        <v>30</v>
      </c>
      <c r="C253" s="15" t="s">
        <v>16</v>
      </c>
      <c r="D253" s="13"/>
      <c r="E253" s="13"/>
      <c r="F253" s="13"/>
      <c r="G253" s="13" t="s">
        <v>1513</v>
      </c>
      <c r="H253" s="15" t="s">
        <v>1446</v>
      </c>
      <c r="I253" s="15" t="s">
        <v>1514</v>
      </c>
      <c r="J253" s="13"/>
      <c r="K253" s="13" t="s">
        <v>1515</v>
      </c>
      <c r="L253" s="15" t="s">
        <v>1516</v>
      </c>
      <c r="M253" s="13"/>
      <c r="N253" s="16"/>
      <c r="O253" s="13"/>
      <c r="P253" s="16"/>
      <c r="Q253" s="16"/>
      <c r="R253" s="16"/>
      <c r="S253" s="16"/>
      <c r="T253" s="16"/>
      <c r="U253" s="16"/>
      <c r="V253" s="16"/>
      <c r="W253" s="16"/>
      <c r="X253" s="16"/>
    </row>
    <row r="254">
      <c r="A254" s="13" t="s">
        <v>1517</v>
      </c>
      <c r="B254" s="13" t="s">
        <v>30</v>
      </c>
      <c r="C254" s="15" t="s">
        <v>1057</v>
      </c>
      <c r="D254" s="13"/>
      <c r="E254" s="13"/>
      <c r="F254" s="13"/>
      <c r="G254" s="13" t="s">
        <v>1518</v>
      </c>
      <c r="H254" s="15" t="s">
        <v>1446</v>
      </c>
      <c r="I254" s="15" t="s">
        <v>1519</v>
      </c>
      <c r="J254" s="13"/>
      <c r="K254" s="13" t="s">
        <v>1520</v>
      </c>
      <c r="L254" s="15" t="s">
        <v>1521</v>
      </c>
      <c r="M254" s="13"/>
      <c r="N254" s="16"/>
      <c r="O254" s="13"/>
      <c r="P254" s="16"/>
      <c r="Q254" s="16"/>
      <c r="R254" s="16"/>
      <c r="S254" s="16"/>
      <c r="T254" s="16"/>
      <c r="U254" s="16"/>
      <c r="V254" s="16"/>
      <c r="W254" s="16"/>
      <c r="X254" s="16"/>
    </row>
    <row r="255">
      <c r="A255" s="13" t="s">
        <v>1522</v>
      </c>
      <c r="B255" s="13" t="s">
        <v>78</v>
      </c>
      <c r="C255" s="15" t="s">
        <v>1018</v>
      </c>
      <c r="D255" s="13"/>
      <c r="E255" s="13"/>
      <c r="F255" s="13"/>
      <c r="G255" s="13" t="s">
        <v>1523</v>
      </c>
      <c r="H255" s="15" t="s">
        <v>1446</v>
      </c>
      <c r="I255" s="13" t="s">
        <v>1524</v>
      </c>
      <c r="J255" s="13" t="s">
        <v>1524</v>
      </c>
      <c r="K255" s="13" t="s">
        <v>1525</v>
      </c>
      <c r="L255" s="15" t="s">
        <v>1526</v>
      </c>
      <c r="M255" s="13"/>
      <c r="N255" s="16"/>
      <c r="O255" s="13"/>
      <c r="P255" s="16"/>
      <c r="Q255" s="16"/>
      <c r="R255" s="16"/>
      <c r="S255" s="16"/>
      <c r="T255" s="16"/>
      <c r="U255" s="16"/>
      <c r="V255" s="16"/>
      <c r="W255" s="16"/>
      <c r="X255" s="16"/>
    </row>
    <row r="256">
      <c r="A256" s="13" t="s">
        <v>1527</v>
      </c>
      <c r="B256" s="13" t="s">
        <v>177</v>
      </c>
      <c r="C256" s="15" t="s">
        <v>144</v>
      </c>
      <c r="D256" s="13"/>
      <c r="E256" s="13"/>
      <c r="F256" s="13"/>
      <c r="G256" s="13" t="s">
        <v>1528</v>
      </c>
      <c r="H256" s="15" t="s">
        <v>1446</v>
      </c>
      <c r="I256" s="15" t="s">
        <v>1529</v>
      </c>
      <c r="J256" s="13"/>
      <c r="K256" s="13" t="s">
        <v>1530</v>
      </c>
      <c r="L256" s="15" t="s">
        <v>1531</v>
      </c>
      <c r="M256" s="13"/>
      <c r="N256" s="16"/>
      <c r="O256" s="13"/>
      <c r="P256" s="16"/>
      <c r="Q256" s="16"/>
      <c r="R256" s="16"/>
      <c r="S256" s="16"/>
      <c r="T256" s="16"/>
      <c r="U256" s="16"/>
      <c r="V256" s="16"/>
      <c r="W256" s="16"/>
      <c r="X256" s="16"/>
    </row>
    <row r="257">
      <c r="A257" s="13" t="s">
        <v>1532</v>
      </c>
      <c r="B257" s="13" t="s">
        <v>30</v>
      </c>
      <c r="C257" s="15" t="s">
        <v>227</v>
      </c>
      <c r="D257" s="13"/>
      <c r="E257" s="13"/>
      <c r="F257" s="13"/>
      <c r="G257" s="13" t="s">
        <v>1533</v>
      </c>
      <c r="H257" s="15" t="s">
        <v>1446</v>
      </c>
      <c r="I257" s="13" t="s">
        <v>1534</v>
      </c>
      <c r="J257" s="13" t="s">
        <v>1535</v>
      </c>
      <c r="K257" s="13" t="s">
        <v>1536</v>
      </c>
      <c r="L257" s="15" t="s">
        <v>1537</v>
      </c>
      <c r="M257" s="13"/>
      <c r="N257" s="16"/>
      <c r="O257" s="13"/>
      <c r="P257" s="16"/>
      <c r="Q257" s="16"/>
      <c r="R257" s="16"/>
      <c r="S257" s="16"/>
      <c r="T257" s="16"/>
      <c r="U257" s="16"/>
      <c r="V257" s="16"/>
      <c r="W257" s="16"/>
      <c r="X257" s="16"/>
    </row>
    <row r="258">
      <c r="A258" s="13" t="s">
        <v>1538</v>
      </c>
      <c r="B258" s="13" t="s">
        <v>177</v>
      </c>
      <c r="C258" s="15" t="s">
        <v>144</v>
      </c>
      <c r="D258" s="13"/>
      <c r="E258" s="13"/>
      <c r="F258" s="13"/>
      <c r="G258" s="13" t="s">
        <v>1539</v>
      </c>
      <c r="H258" s="15" t="s">
        <v>1446</v>
      </c>
      <c r="I258" s="13" t="s">
        <v>1540</v>
      </c>
      <c r="J258" s="13" t="s">
        <v>1540</v>
      </c>
      <c r="K258" s="13" t="s">
        <v>1541</v>
      </c>
      <c r="L258" s="15" t="s">
        <v>1542</v>
      </c>
      <c r="M258" s="13"/>
      <c r="N258" s="16"/>
      <c r="O258" s="13"/>
      <c r="P258" s="16"/>
      <c r="Q258" s="16"/>
      <c r="R258" s="16"/>
      <c r="S258" s="16"/>
      <c r="T258" s="16"/>
      <c r="U258" s="16"/>
      <c r="V258" s="16"/>
      <c r="W258" s="16"/>
      <c r="X258" s="16"/>
    </row>
    <row r="259">
      <c r="A259" s="13" t="s">
        <v>1543</v>
      </c>
      <c r="B259" s="13" t="s">
        <v>30</v>
      </c>
      <c r="C259" s="15" t="s">
        <v>144</v>
      </c>
      <c r="D259" s="13"/>
      <c r="E259" s="13"/>
      <c r="F259" s="13"/>
      <c r="G259" s="13" t="s">
        <v>1544</v>
      </c>
      <c r="H259" s="15" t="s">
        <v>1446</v>
      </c>
      <c r="I259" s="13" t="s">
        <v>1545</v>
      </c>
      <c r="J259" s="13" t="s">
        <v>1546</v>
      </c>
      <c r="K259" s="13" t="s">
        <v>1547</v>
      </c>
      <c r="L259" s="15" t="s">
        <v>1548</v>
      </c>
      <c r="M259" s="13"/>
      <c r="N259" s="16"/>
      <c r="O259" s="13"/>
      <c r="P259" s="16"/>
      <c r="Q259" s="16"/>
      <c r="R259" s="16"/>
      <c r="S259" s="16"/>
      <c r="T259" s="16"/>
      <c r="U259" s="16"/>
      <c r="V259" s="16"/>
      <c r="W259" s="16"/>
      <c r="X259" s="16"/>
    </row>
    <row r="260">
      <c r="A260" s="13" t="s">
        <v>1549</v>
      </c>
      <c r="B260" s="13" t="s">
        <v>177</v>
      </c>
      <c r="C260" s="15" t="s">
        <v>71</v>
      </c>
      <c r="D260" s="13"/>
      <c r="E260" s="13"/>
      <c r="F260" s="13"/>
      <c r="G260" s="13" t="s">
        <v>1550</v>
      </c>
      <c r="H260" s="15" t="s">
        <v>1446</v>
      </c>
      <c r="I260" s="13" t="s">
        <v>1551</v>
      </c>
      <c r="J260" s="13" t="s">
        <v>1552</v>
      </c>
      <c r="K260" s="13" t="s">
        <v>1553</v>
      </c>
      <c r="L260" s="15" t="s">
        <v>1554</v>
      </c>
      <c r="M260" s="13"/>
      <c r="N260" s="16"/>
      <c r="O260" s="13"/>
      <c r="P260" s="16"/>
      <c r="Q260" s="16"/>
      <c r="R260" s="16"/>
      <c r="S260" s="16"/>
      <c r="T260" s="16"/>
      <c r="U260" s="16"/>
      <c r="V260" s="16"/>
      <c r="W260" s="16"/>
      <c r="X260" s="16"/>
    </row>
    <row r="261">
      <c r="A261" s="13" t="s">
        <v>1555</v>
      </c>
      <c r="B261" s="13" t="s">
        <v>107</v>
      </c>
      <c r="C261" s="15" t="s">
        <v>144</v>
      </c>
      <c r="D261" s="13"/>
      <c r="E261" s="13"/>
      <c r="F261" s="13"/>
      <c r="G261" s="13" t="s">
        <v>1556</v>
      </c>
      <c r="H261" s="15" t="s">
        <v>1557</v>
      </c>
      <c r="I261" s="17">
        <v>3.51225E11</v>
      </c>
      <c r="J261" s="17">
        <v>3.51225E11</v>
      </c>
      <c r="K261" s="15" t="s">
        <v>1558</v>
      </c>
      <c r="L261" s="13"/>
      <c r="M261" s="13"/>
      <c r="N261" s="16"/>
      <c r="O261" s="13"/>
      <c r="P261" s="16"/>
      <c r="Q261" s="16"/>
      <c r="R261" s="16"/>
      <c r="S261" s="16"/>
      <c r="T261" s="16"/>
      <c r="U261" s="16"/>
      <c r="V261" s="16"/>
      <c r="W261" s="16"/>
      <c r="X261" s="16"/>
    </row>
    <row r="262">
      <c r="A262" s="13" t="s">
        <v>1559</v>
      </c>
      <c r="B262" s="13" t="s">
        <v>177</v>
      </c>
      <c r="C262" s="15" t="s">
        <v>269</v>
      </c>
      <c r="D262" s="13"/>
      <c r="E262" s="17">
        <v>1980.0</v>
      </c>
      <c r="F262" s="13" t="s">
        <v>1560</v>
      </c>
      <c r="G262" s="13" t="s">
        <v>1561</v>
      </c>
      <c r="H262" s="15" t="s">
        <v>1562</v>
      </c>
      <c r="I262" s="13" t="s">
        <v>1563</v>
      </c>
      <c r="J262" s="13" t="s">
        <v>1564</v>
      </c>
      <c r="K262" s="13" t="s">
        <v>1565</v>
      </c>
      <c r="L262" s="15" t="s">
        <v>1566</v>
      </c>
      <c r="M262" s="13"/>
      <c r="N262" s="16"/>
      <c r="O262" s="13"/>
      <c r="P262" s="16"/>
      <c r="Q262" s="16"/>
      <c r="R262" s="16"/>
      <c r="S262" s="16"/>
      <c r="T262" s="16"/>
      <c r="U262" s="16"/>
      <c r="V262" s="16"/>
      <c r="W262" s="16"/>
      <c r="X262" s="16"/>
    </row>
    <row r="263">
      <c r="A263" s="13" t="s">
        <v>1567</v>
      </c>
      <c r="B263" s="13" t="s">
        <v>107</v>
      </c>
      <c r="C263" s="14" t="s">
        <v>130</v>
      </c>
      <c r="D263" s="15" t="s">
        <v>1568</v>
      </c>
      <c r="E263" s="17">
        <v>1999.0</v>
      </c>
      <c r="F263" s="13" t="s">
        <v>1569</v>
      </c>
      <c r="G263" s="13" t="s">
        <v>1570</v>
      </c>
      <c r="H263" s="15" t="s">
        <v>1562</v>
      </c>
      <c r="I263" s="13" t="s">
        <v>1571</v>
      </c>
      <c r="J263" s="15" t="s">
        <v>1572</v>
      </c>
      <c r="K263" s="13"/>
      <c r="L263" s="15" t="s">
        <v>1573</v>
      </c>
      <c r="M263" s="13"/>
      <c r="N263" s="16"/>
      <c r="O263" s="13"/>
      <c r="P263" s="16"/>
      <c r="Q263" s="16"/>
      <c r="R263" s="16"/>
      <c r="S263" s="16"/>
      <c r="T263" s="16"/>
      <c r="U263" s="16"/>
      <c r="V263" s="16"/>
      <c r="W263" s="16"/>
      <c r="X263" s="16"/>
    </row>
    <row r="264">
      <c r="A264" s="13" t="s">
        <v>1574</v>
      </c>
      <c r="B264" s="13" t="s">
        <v>23</v>
      </c>
      <c r="C264" s="13" t="s">
        <v>50</v>
      </c>
      <c r="D264" s="15" t="s">
        <v>51</v>
      </c>
      <c r="E264" s="13"/>
      <c r="F264" s="13"/>
      <c r="G264" s="13" t="s">
        <v>1575</v>
      </c>
      <c r="H264" s="15" t="s">
        <v>1562</v>
      </c>
      <c r="I264" s="13" t="s">
        <v>1576</v>
      </c>
      <c r="J264" s="13" t="s">
        <v>1577</v>
      </c>
      <c r="K264" s="13" t="s">
        <v>1578</v>
      </c>
      <c r="L264" s="15" t="s">
        <v>1579</v>
      </c>
      <c r="M264" s="13"/>
      <c r="N264" s="16"/>
      <c r="O264" s="13"/>
      <c r="P264" s="16"/>
      <c r="Q264" s="16"/>
      <c r="R264" s="16"/>
      <c r="S264" s="16"/>
      <c r="T264" s="16"/>
      <c r="U264" s="16"/>
      <c r="V264" s="16"/>
      <c r="W264" s="16"/>
      <c r="X264" s="16"/>
    </row>
    <row r="265">
      <c r="A265" s="13" t="s">
        <v>1580</v>
      </c>
      <c r="B265" s="13" t="s">
        <v>30</v>
      </c>
      <c r="C265" s="13" t="s">
        <v>1581</v>
      </c>
      <c r="D265" s="15" t="s">
        <v>51</v>
      </c>
      <c r="E265" s="13"/>
      <c r="F265" s="13"/>
      <c r="G265" s="13" t="s">
        <v>1582</v>
      </c>
      <c r="H265" s="15" t="s">
        <v>1562</v>
      </c>
      <c r="I265" s="15" t="s">
        <v>1583</v>
      </c>
      <c r="J265" s="13"/>
      <c r="K265" s="13" t="s">
        <v>1584</v>
      </c>
      <c r="L265" s="15" t="s">
        <v>1585</v>
      </c>
      <c r="M265" s="13"/>
      <c r="N265" s="16"/>
      <c r="O265" s="13"/>
      <c r="P265" s="16"/>
      <c r="Q265" s="16"/>
      <c r="R265" s="16"/>
      <c r="S265" s="16"/>
      <c r="T265" s="16"/>
      <c r="U265" s="16"/>
      <c r="V265" s="16"/>
      <c r="W265" s="16"/>
      <c r="X265" s="16"/>
    </row>
    <row r="266">
      <c r="A266" s="13" t="s">
        <v>1586</v>
      </c>
      <c r="B266" s="13" t="s">
        <v>23</v>
      </c>
      <c r="C266" s="15" t="s">
        <v>16</v>
      </c>
      <c r="D266" s="13"/>
      <c r="E266" s="13"/>
      <c r="F266" s="13"/>
      <c r="G266" s="13" t="s">
        <v>1587</v>
      </c>
      <c r="H266" s="15" t="s">
        <v>1562</v>
      </c>
      <c r="I266" s="15" t="s">
        <v>1588</v>
      </c>
      <c r="J266" s="13"/>
      <c r="K266" s="13"/>
      <c r="L266" s="15" t="s">
        <v>1589</v>
      </c>
      <c r="M266" s="13"/>
      <c r="N266" s="16"/>
      <c r="O266" s="13"/>
      <c r="P266" s="16"/>
      <c r="Q266" s="16"/>
      <c r="R266" s="16"/>
      <c r="S266" s="16"/>
      <c r="T266" s="16"/>
      <c r="U266" s="16"/>
      <c r="V266" s="16"/>
      <c r="W266" s="16"/>
      <c r="X266" s="16"/>
    </row>
    <row r="267">
      <c r="A267" s="13" t="s">
        <v>1590</v>
      </c>
      <c r="B267" s="13" t="s">
        <v>30</v>
      </c>
      <c r="C267" s="15" t="s">
        <v>1245</v>
      </c>
      <c r="D267" s="13"/>
      <c r="E267" s="13"/>
      <c r="F267" s="13"/>
      <c r="G267" s="13" t="s">
        <v>1591</v>
      </c>
      <c r="H267" s="15" t="s">
        <v>1562</v>
      </c>
      <c r="I267" s="13" t="s">
        <v>1592</v>
      </c>
      <c r="J267" s="13" t="s">
        <v>1593</v>
      </c>
      <c r="K267" s="15" t="s">
        <v>1594</v>
      </c>
      <c r="L267" s="13"/>
      <c r="M267" s="13"/>
      <c r="N267" s="16"/>
      <c r="O267" s="13"/>
      <c r="P267" s="16"/>
      <c r="Q267" s="16"/>
      <c r="R267" s="16"/>
      <c r="S267" s="16"/>
      <c r="T267" s="16"/>
      <c r="U267" s="16"/>
      <c r="V267" s="16"/>
      <c r="W267" s="16"/>
      <c r="X267" s="16"/>
    </row>
    <row r="268">
      <c r="A268" s="13" t="s">
        <v>1595</v>
      </c>
      <c r="B268" s="13" t="s">
        <v>30</v>
      </c>
      <c r="C268" s="15" t="s">
        <v>882</v>
      </c>
      <c r="D268" s="13"/>
      <c r="E268" s="13"/>
      <c r="F268" s="13" t="s">
        <v>1596</v>
      </c>
      <c r="G268" s="13" t="s">
        <v>1597</v>
      </c>
      <c r="H268" s="15" t="s">
        <v>1562</v>
      </c>
      <c r="I268" s="13" t="s">
        <v>1598</v>
      </c>
      <c r="J268" s="13" t="s">
        <v>1599</v>
      </c>
      <c r="K268" s="13" t="s">
        <v>1600</v>
      </c>
      <c r="L268" s="15" t="s">
        <v>1601</v>
      </c>
      <c r="M268" s="13"/>
      <c r="N268" s="16"/>
      <c r="O268" s="13"/>
      <c r="P268" s="16"/>
      <c r="Q268" s="16"/>
      <c r="R268" s="16"/>
      <c r="S268" s="16"/>
      <c r="T268" s="16"/>
      <c r="U268" s="16"/>
      <c r="V268" s="16"/>
      <c r="W268" s="16"/>
      <c r="X268" s="16"/>
    </row>
    <row r="269">
      <c r="A269" s="13" t="s">
        <v>1602</v>
      </c>
      <c r="B269" s="13" t="s">
        <v>1603</v>
      </c>
      <c r="C269" s="13" t="s">
        <v>50</v>
      </c>
      <c r="D269" s="15" t="s">
        <v>51</v>
      </c>
      <c r="E269" s="13"/>
      <c r="F269" s="13"/>
      <c r="G269" s="13" t="s">
        <v>1604</v>
      </c>
      <c r="H269" s="15" t="s">
        <v>1562</v>
      </c>
      <c r="I269" s="13" t="s">
        <v>1605</v>
      </c>
      <c r="J269" s="13" t="s">
        <v>1606</v>
      </c>
      <c r="K269" s="13" t="s">
        <v>1607</v>
      </c>
      <c r="L269" s="15" t="s">
        <v>1608</v>
      </c>
      <c r="M269" s="13"/>
      <c r="N269" s="16"/>
      <c r="O269" s="13"/>
      <c r="P269" s="16"/>
      <c r="Q269" s="16"/>
      <c r="R269" s="16"/>
      <c r="S269" s="16"/>
      <c r="T269" s="16"/>
      <c r="U269" s="16"/>
      <c r="V269" s="16"/>
      <c r="W269" s="16"/>
      <c r="X269" s="16"/>
    </row>
    <row r="270">
      <c r="A270" s="13" t="s">
        <v>1609</v>
      </c>
      <c r="B270" s="13" t="s">
        <v>1603</v>
      </c>
      <c r="C270" s="15" t="s">
        <v>71</v>
      </c>
      <c r="D270" s="13"/>
      <c r="E270" s="13"/>
      <c r="F270" s="13"/>
      <c r="G270" s="13" t="s">
        <v>1610</v>
      </c>
      <c r="H270" s="15" t="s">
        <v>1562</v>
      </c>
      <c r="I270" s="13" t="s">
        <v>1611</v>
      </c>
      <c r="J270" s="13" t="s">
        <v>1612</v>
      </c>
      <c r="K270" s="15" t="s">
        <v>1613</v>
      </c>
      <c r="L270" s="13"/>
      <c r="M270" s="13"/>
      <c r="N270" s="16"/>
      <c r="O270" s="13"/>
      <c r="P270" s="16"/>
      <c r="Q270" s="16"/>
      <c r="R270" s="16"/>
      <c r="S270" s="16"/>
      <c r="T270" s="16"/>
      <c r="U270" s="16"/>
      <c r="V270" s="16"/>
      <c r="W270" s="16"/>
      <c r="X270" s="16"/>
    </row>
    <row r="271">
      <c r="A271" s="13" t="s">
        <v>1614</v>
      </c>
      <c r="B271" s="13" t="s">
        <v>107</v>
      </c>
      <c r="C271" s="15" t="s">
        <v>144</v>
      </c>
      <c r="D271" s="13"/>
      <c r="E271" s="13"/>
      <c r="F271" s="13"/>
      <c r="G271" s="13" t="s">
        <v>1615</v>
      </c>
      <c r="H271" s="15" t="s">
        <v>1562</v>
      </c>
      <c r="I271" s="13" t="s">
        <v>1616</v>
      </c>
      <c r="J271" s="13" t="s">
        <v>1617</v>
      </c>
      <c r="K271" s="13" t="s">
        <v>1618</v>
      </c>
      <c r="L271" s="15" t="s">
        <v>1619</v>
      </c>
      <c r="M271" s="13"/>
      <c r="N271" s="16"/>
      <c r="O271" s="13"/>
      <c r="P271" s="16"/>
      <c r="Q271" s="16"/>
      <c r="R271" s="16"/>
      <c r="S271" s="16"/>
      <c r="T271" s="16"/>
      <c r="U271" s="16"/>
      <c r="V271" s="16"/>
      <c r="W271" s="16"/>
      <c r="X271" s="16"/>
    </row>
    <row r="272">
      <c r="A272" s="13" t="s">
        <v>1620</v>
      </c>
      <c r="B272" s="13" t="s">
        <v>23</v>
      </c>
      <c r="C272" s="13" t="s">
        <v>50</v>
      </c>
      <c r="D272" s="15" t="s">
        <v>51</v>
      </c>
      <c r="E272" s="13"/>
      <c r="F272" s="13" t="s">
        <v>1621</v>
      </c>
      <c r="G272" s="13" t="s">
        <v>1622</v>
      </c>
      <c r="H272" s="15" t="s">
        <v>1562</v>
      </c>
      <c r="I272" s="13" t="s">
        <v>1623</v>
      </c>
      <c r="J272" s="13" t="s">
        <v>1624</v>
      </c>
      <c r="K272" s="15" t="s">
        <v>1625</v>
      </c>
      <c r="L272" s="13"/>
      <c r="M272" s="13"/>
      <c r="N272" s="16"/>
      <c r="O272" s="13"/>
      <c r="P272" s="16"/>
      <c r="Q272" s="16"/>
      <c r="R272" s="16"/>
      <c r="S272" s="16"/>
      <c r="T272" s="16"/>
      <c r="U272" s="16"/>
      <c r="V272" s="16"/>
      <c r="W272" s="16"/>
      <c r="X272" s="16"/>
    </row>
    <row r="273">
      <c r="A273" s="502" t="s">
        <v>1626</v>
      </c>
      <c r="B273" s="502" t="s">
        <v>107</v>
      </c>
      <c r="C273" s="503" t="s">
        <v>144</v>
      </c>
      <c r="D273" s="502" t="s">
        <v>1627</v>
      </c>
      <c r="E273" s="502"/>
      <c r="F273" s="502"/>
      <c r="G273" s="502" t="s">
        <v>1628</v>
      </c>
      <c r="H273" s="504" t="s">
        <v>1562</v>
      </c>
      <c r="I273" s="502" t="s">
        <v>1629</v>
      </c>
      <c r="J273" s="502" t="s">
        <v>1630</v>
      </c>
      <c r="K273" s="502" t="s">
        <v>1631</v>
      </c>
      <c r="L273" s="504" t="s">
        <v>1632</v>
      </c>
      <c r="M273" s="502"/>
      <c r="N273" s="505"/>
      <c r="O273" s="502"/>
      <c r="P273" s="505"/>
      <c r="Q273" s="505"/>
      <c r="R273" s="505"/>
      <c r="S273" s="505"/>
      <c r="T273" s="505"/>
      <c r="U273" s="505"/>
      <c r="V273" s="505"/>
      <c r="W273" s="505"/>
      <c r="X273" s="505"/>
    </row>
    <row r="274">
      <c r="A274" s="502" t="s">
        <v>1633</v>
      </c>
      <c r="B274" s="502" t="s">
        <v>177</v>
      </c>
      <c r="C274" s="504" t="s">
        <v>1634</v>
      </c>
      <c r="D274" s="502"/>
      <c r="E274" s="502"/>
      <c r="F274" s="502"/>
      <c r="G274" s="502" t="s">
        <v>1635</v>
      </c>
      <c r="H274" s="504" t="s">
        <v>1562</v>
      </c>
      <c r="I274" s="502" t="s">
        <v>1636</v>
      </c>
      <c r="J274" s="502" t="s">
        <v>1637</v>
      </c>
      <c r="K274" s="502" t="s">
        <v>1638</v>
      </c>
      <c r="L274" s="504" t="s">
        <v>1639</v>
      </c>
      <c r="M274" s="502"/>
      <c r="N274" s="505"/>
      <c r="O274" s="502"/>
      <c r="P274" s="505"/>
      <c r="Q274" s="505"/>
      <c r="R274" s="505"/>
      <c r="S274" s="505"/>
      <c r="T274" s="505"/>
      <c r="U274" s="505"/>
      <c r="V274" s="505"/>
      <c r="W274" s="505"/>
      <c r="X274" s="505"/>
    </row>
    <row r="275">
      <c r="A275" s="502" t="s">
        <v>1640</v>
      </c>
      <c r="B275" s="502" t="s">
        <v>358</v>
      </c>
      <c r="C275" s="504" t="s">
        <v>170</v>
      </c>
      <c r="D275" s="502"/>
      <c r="E275" s="502"/>
      <c r="F275" s="502"/>
      <c r="G275" s="502" t="s">
        <v>1641</v>
      </c>
      <c r="H275" s="504" t="s">
        <v>1562</v>
      </c>
      <c r="I275" s="502" t="s">
        <v>1642</v>
      </c>
      <c r="J275" s="502" t="s">
        <v>1643</v>
      </c>
      <c r="K275" s="502" t="s">
        <v>1644</v>
      </c>
      <c r="L275" s="504" t="s">
        <v>1645</v>
      </c>
      <c r="M275" s="502"/>
      <c r="N275" s="505"/>
      <c r="O275" s="502"/>
      <c r="P275" s="505"/>
      <c r="Q275" s="505"/>
      <c r="R275" s="505"/>
      <c r="S275" s="505"/>
      <c r="T275" s="505"/>
      <c r="U275" s="505"/>
      <c r="V275" s="505"/>
      <c r="W275" s="505"/>
      <c r="X275" s="505"/>
    </row>
    <row r="276">
      <c r="A276" s="502" t="s">
        <v>1646</v>
      </c>
      <c r="B276" s="502" t="s">
        <v>30</v>
      </c>
      <c r="C276" s="504" t="s">
        <v>71</v>
      </c>
      <c r="D276" s="502"/>
      <c r="E276" s="506">
        <v>1870.0</v>
      </c>
      <c r="F276" s="502" t="s">
        <v>1647</v>
      </c>
      <c r="G276" s="502" t="s">
        <v>1648</v>
      </c>
      <c r="H276" s="502" t="s">
        <v>1649</v>
      </c>
      <c r="I276" s="502" t="s">
        <v>1650</v>
      </c>
      <c r="J276" s="502" t="s">
        <v>1651</v>
      </c>
      <c r="K276" s="502" t="s">
        <v>1652</v>
      </c>
      <c r="L276" s="504" t="s">
        <v>1653</v>
      </c>
      <c r="M276" s="502"/>
      <c r="N276" s="505"/>
      <c r="O276" s="502"/>
      <c r="P276" s="505"/>
      <c r="Q276" s="505"/>
      <c r="R276" s="505"/>
      <c r="S276" s="505"/>
      <c r="T276" s="505"/>
      <c r="U276" s="505"/>
      <c r="V276" s="505"/>
      <c r="W276" s="505"/>
      <c r="X276" s="505"/>
    </row>
    <row r="277">
      <c r="A277" s="502" t="s">
        <v>1654</v>
      </c>
      <c r="B277" s="502" t="s">
        <v>107</v>
      </c>
      <c r="C277" s="504" t="s">
        <v>1057</v>
      </c>
      <c r="D277" s="502"/>
      <c r="E277" s="506"/>
      <c r="F277" s="502" t="s">
        <v>1655</v>
      </c>
      <c r="G277" s="502" t="s">
        <v>1656</v>
      </c>
      <c r="H277" s="502" t="s">
        <v>1649</v>
      </c>
      <c r="I277" s="502" t="s">
        <v>1657</v>
      </c>
      <c r="J277" s="502" t="s">
        <v>1658</v>
      </c>
      <c r="K277" s="502" t="s">
        <v>1659</v>
      </c>
      <c r="L277" s="504" t="s">
        <v>1660</v>
      </c>
      <c r="M277" s="502"/>
      <c r="N277" s="505"/>
      <c r="O277" s="502"/>
      <c r="P277" s="505"/>
      <c r="Q277" s="505"/>
      <c r="R277" s="505"/>
      <c r="S277" s="505"/>
      <c r="T277" s="505"/>
      <c r="U277" s="505"/>
      <c r="V277" s="505"/>
      <c r="W277" s="505"/>
      <c r="X277" s="505"/>
    </row>
    <row r="278">
      <c r="A278" s="502" t="s">
        <v>1661</v>
      </c>
      <c r="B278" s="502" t="s">
        <v>23</v>
      </c>
      <c r="C278" s="504" t="s">
        <v>707</v>
      </c>
      <c r="D278" s="502"/>
      <c r="E278" s="506">
        <v>1979.0</v>
      </c>
      <c r="F278" s="502"/>
      <c r="G278" s="502" t="s">
        <v>1662</v>
      </c>
      <c r="H278" s="502" t="s">
        <v>1649</v>
      </c>
      <c r="I278" s="502" t="s">
        <v>1663</v>
      </c>
      <c r="J278" s="502" t="s">
        <v>1664</v>
      </c>
      <c r="K278" s="502" t="s">
        <v>1665</v>
      </c>
      <c r="L278" s="504" t="s">
        <v>1666</v>
      </c>
      <c r="M278" s="502"/>
      <c r="N278" s="505"/>
      <c r="O278" s="502"/>
      <c r="P278" s="505"/>
      <c r="Q278" s="505"/>
      <c r="R278" s="505"/>
      <c r="S278" s="505"/>
      <c r="T278" s="505"/>
      <c r="U278" s="505"/>
      <c r="V278" s="505"/>
      <c r="W278" s="505"/>
      <c r="X278" s="505"/>
    </row>
    <row r="279">
      <c r="A279" s="502" t="s">
        <v>1667</v>
      </c>
      <c r="B279" s="502" t="s">
        <v>107</v>
      </c>
      <c r="C279" s="504" t="s">
        <v>144</v>
      </c>
      <c r="D279" s="502"/>
      <c r="E279" s="506"/>
      <c r="F279" s="502"/>
      <c r="G279" s="502" t="s">
        <v>1668</v>
      </c>
      <c r="H279" s="502" t="s">
        <v>1649</v>
      </c>
      <c r="I279" s="502" t="s">
        <v>1669</v>
      </c>
      <c r="J279" s="502" t="s">
        <v>1670</v>
      </c>
      <c r="K279" s="504" t="s">
        <v>1671</v>
      </c>
      <c r="L279" s="502"/>
      <c r="M279" s="502"/>
      <c r="N279" s="505"/>
      <c r="O279" s="502"/>
      <c r="P279" s="505"/>
      <c r="Q279" s="505"/>
      <c r="R279" s="505"/>
      <c r="S279" s="505"/>
      <c r="T279" s="505"/>
      <c r="U279" s="505"/>
      <c r="V279" s="505"/>
      <c r="W279" s="505"/>
      <c r="X279" s="505"/>
    </row>
    <row r="280">
      <c r="A280" s="502" t="s">
        <v>1672</v>
      </c>
      <c r="B280" s="502" t="s">
        <v>107</v>
      </c>
      <c r="C280" s="504" t="s">
        <v>144</v>
      </c>
      <c r="D280" s="502"/>
      <c r="E280" s="506"/>
      <c r="F280" s="502"/>
      <c r="G280" s="502" t="s">
        <v>1673</v>
      </c>
      <c r="H280" s="502" t="s">
        <v>1649</v>
      </c>
      <c r="I280" s="506">
        <v>9.33015689E8</v>
      </c>
      <c r="J280" s="502"/>
      <c r="K280" s="502"/>
      <c r="L280" s="502"/>
      <c r="M280" s="502"/>
      <c r="N280" s="505"/>
      <c r="O280" s="502"/>
      <c r="P280" s="505"/>
      <c r="Q280" s="505"/>
      <c r="R280" s="505"/>
      <c r="S280" s="505"/>
      <c r="T280" s="505"/>
      <c r="U280" s="505"/>
      <c r="V280" s="505"/>
      <c r="W280" s="505"/>
      <c r="X280" s="505"/>
    </row>
    <row r="281">
      <c r="A281" s="502" t="s">
        <v>1674</v>
      </c>
      <c r="B281" s="502" t="s">
        <v>30</v>
      </c>
      <c r="C281" s="504" t="s">
        <v>144</v>
      </c>
      <c r="D281" s="502"/>
      <c r="E281" s="506">
        <v>1995.0</v>
      </c>
      <c r="F281" s="502" t="s">
        <v>1675</v>
      </c>
      <c r="G281" s="502" t="s">
        <v>1676</v>
      </c>
      <c r="H281" s="502" t="s">
        <v>1649</v>
      </c>
      <c r="I281" s="502" t="s">
        <v>1677</v>
      </c>
      <c r="J281" s="502" t="s">
        <v>1678</v>
      </c>
      <c r="K281" s="502" t="s">
        <v>1679</v>
      </c>
      <c r="L281" s="504" t="s">
        <v>1680</v>
      </c>
      <c r="M281" s="502"/>
      <c r="N281" s="505"/>
      <c r="O281" s="502"/>
      <c r="P281" s="505"/>
      <c r="Q281" s="505"/>
      <c r="R281" s="505"/>
      <c r="S281" s="505"/>
      <c r="T281" s="505"/>
      <c r="U281" s="505"/>
      <c r="V281" s="505"/>
      <c r="W281" s="505"/>
      <c r="X281" s="505"/>
    </row>
    <row r="282">
      <c r="A282" s="502" t="s">
        <v>1681</v>
      </c>
      <c r="B282" s="502" t="s">
        <v>30</v>
      </c>
      <c r="C282" s="504" t="s">
        <v>16</v>
      </c>
      <c r="D282" s="502"/>
      <c r="E282" s="506">
        <v>2010.0</v>
      </c>
      <c r="F282" s="502" t="s">
        <v>1682</v>
      </c>
      <c r="G282" s="502" t="s">
        <v>1683</v>
      </c>
      <c r="H282" s="502" t="s">
        <v>1649</v>
      </c>
      <c r="I282" s="502" t="s">
        <v>1684</v>
      </c>
      <c r="J282" s="502" t="s">
        <v>1685</v>
      </c>
      <c r="K282" s="502" t="s">
        <v>1686</v>
      </c>
      <c r="L282" s="504" t="s">
        <v>1687</v>
      </c>
      <c r="M282" s="502"/>
      <c r="N282" s="505"/>
      <c r="O282" s="502"/>
      <c r="P282" s="505"/>
      <c r="Q282" s="505"/>
      <c r="R282" s="505"/>
      <c r="S282" s="505"/>
      <c r="T282" s="505"/>
      <c r="U282" s="505"/>
      <c r="V282" s="505"/>
      <c r="W282" s="505"/>
      <c r="X282" s="505"/>
    </row>
    <row r="283">
      <c r="A283" s="502" t="s">
        <v>1688</v>
      </c>
      <c r="B283" s="502" t="s">
        <v>78</v>
      </c>
      <c r="C283" s="504" t="s">
        <v>65</v>
      </c>
      <c r="D283" s="502"/>
      <c r="E283" s="502"/>
      <c r="F283" s="502"/>
      <c r="G283" s="502" t="s">
        <v>1689</v>
      </c>
      <c r="H283" s="502" t="s">
        <v>1649</v>
      </c>
      <c r="I283" s="502" t="s">
        <v>1690</v>
      </c>
      <c r="J283" s="502" t="s">
        <v>1691</v>
      </c>
      <c r="K283" s="502" t="s">
        <v>1692</v>
      </c>
      <c r="L283" s="504" t="s">
        <v>1693</v>
      </c>
      <c r="M283" s="502"/>
      <c r="N283" s="505"/>
      <c r="O283" s="502"/>
      <c r="P283" s="505"/>
      <c r="Q283" s="505"/>
      <c r="R283" s="505"/>
      <c r="S283" s="505"/>
      <c r="T283" s="505"/>
      <c r="U283" s="505"/>
      <c r="V283" s="505"/>
      <c r="W283" s="505"/>
      <c r="X283" s="505"/>
    </row>
    <row r="284">
      <c r="A284" s="502" t="s">
        <v>1694</v>
      </c>
      <c r="B284" s="502" t="s">
        <v>358</v>
      </c>
      <c r="C284" s="504" t="s">
        <v>144</v>
      </c>
      <c r="D284" s="502"/>
      <c r="E284" s="502"/>
      <c r="F284" s="502"/>
      <c r="G284" s="502" t="s">
        <v>1695</v>
      </c>
      <c r="H284" s="502" t="s">
        <v>1649</v>
      </c>
      <c r="I284" s="502" t="s">
        <v>1696</v>
      </c>
      <c r="J284" s="506">
        <v>9.2222076E8</v>
      </c>
      <c r="K284" s="504" t="s">
        <v>1697</v>
      </c>
      <c r="L284" s="502"/>
      <c r="M284" s="502"/>
      <c r="N284" s="505"/>
      <c r="O284" s="502"/>
      <c r="P284" s="505"/>
      <c r="Q284" s="505"/>
      <c r="R284" s="505"/>
      <c r="S284" s="505"/>
      <c r="T284" s="505"/>
      <c r="U284" s="505"/>
      <c r="V284" s="505"/>
      <c r="W284" s="505"/>
      <c r="X284" s="505"/>
    </row>
    <row r="285">
      <c r="A285" s="502" t="s">
        <v>1698</v>
      </c>
      <c r="B285" s="502" t="s">
        <v>107</v>
      </c>
      <c r="C285" s="504" t="s">
        <v>144</v>
      </c>
      <c r="D285" s="502"/>
      <c r="E285" s="502"/>
      <c r="F285" s="502"/>
      <c r="G285" s="502" t="s">
        <v>1699</v>
      </c>
      <c r="H285" s="502" t="s">
        <v>1649</v>
      </c>
      <c r="I285" s="504" t="s">
        <v>1700</v>
      </c>
      <c r="J285" s="506"/>
      <c r="K285" s="502" t="s">
        <v>1701</v>
      </c>
      <c r="L285" s="504" t="s">
        <v>1702</v>
      </c>
      <c r="M285" s="502"/>
      <c r="N285" s="505"/>
      <c r="O285" s="502"/>
      <c r="P285" s="505"/>
      <c r="Q285" s="505"/>
      <c r="R285" s="505"/>
      <c r="S285" s="505"/>
      <c r="T285" s="505"/>
      <c r="U285" s="505"/>
      <c r="V285" s="505"/>
      <c r="W285" s="505"/>
      <c r="X285" s="505"/>
    </row>
    <row r="286">
      <c r="A286" s="502" t="s">
        <v>1703</v>
      </c>
      <c r="B286" s="502" t="s">
        <v>107</v>
      </c>
      <c r="C286" s="504" t="s">
        <v>144</v>
      </c>
      <c r="D286" s="502"/>
      <c r="E286" s="502"/>
      <c r="F286" s="502"/>
      <c r="G286" s="502" t="s">
        <v>1704</v>
      </c>
      <c r="H286" s="502" t="s">
        <v>1649</v>
      </c>
      <c r="I286" s="506">
        <v>9.63751077E8</v>
      </c>
      <c r="J286" s="506"/>
      <c r="K286" s="504" t="s">
        <v>1705</v>
      </c>
      <c r="L286" s="502"/>
      <c r="M286" s="502"/>
      <c r="N286" s="505"/>
      <c r="O286" s="502"/>
      <c r="P286" s="505"/>
      <c r="Q286" s="505"/>
      <c r="R286" s="505"/>
      <c r="S286" s="505"/>
      <c r="T286" s="505"/>
      <c r="U286" s="505"/>
      <c r="V286" s="505"/>
      <c r="W286" s="505"/>
      <c r="X286" s="505"/>
    </row>
    <row r="287">
      <c r="A287" s="502" t="s">
        <v>1706</v>
      </c>
      <c r="B287" s="502" t="s">
        <v>107</v>
      </c>
      <c r="C287" s="504" t="s">
        <v>144</v>
      </c>
      <c r="D287" s="502"/>
      <c r="E287" s="502"/>
      <c r="F287" s="502"/>
      <c r="G287" s="502" t="s">
        <v>1707</v>
      </c>
      <c r="H287" s="502" t="s">
        <v>1649</v>
      </c>
      <c r="I287" s="506">
        <v>3.49245691E10</v>
      </c>
      <c r="J287" s="506" t="s">
        <v>1708</v>
      </c>
      <c r="K287" s="502" t="s">
        <v>1709</v>
      </c>
      <c r="L287" s="504" t="s">
        <v>1710</v>
      </c>
      <c r="M287" s="502"/>
      <c r="N287" s="505"/>
      <c r="O287" s="502"/>
      <c r="P287" s="505"/>
      <c r="Q287" s="505"/>
      <c r="R287" s="505"/>
      <c r="S287" s="505"/>
      <c r="T287" s="505"/>
      <c r="U287" s="505"/>
      <c r="V287" s="505"/>
      <c r="W287" s="505"/>
      <c r="X287" s="505"/>
    </row>
    <row r="288">
      <c r="A288" s="502" t="s">
        <v>1711</v>
      </c>
      <c r="B288" s="502" t="s">
        <v>30</v>
      </c>
      <c r="C288" s="502" t="s">
        <v>50</v>
      </c>
      <c r="D288" s="504" t="s">
        <v>51</v>
      </c>
      <c r="E288" s="502"/>
      <c r="F288" s="502" t="s">
        <v>1712</v>
      </c>
      <c r="G288" s="502" t="s">
        <v>1713</v>
      </c>
      <c r="H288" s="502" t="s">
        <v>1649</v>
      </c>
      <c r="I288" s="502" t="s">
        <v>1714</v>
      </c>
      <c r="J288" s="506" t="s">
        <v>1715</v>
      </c>
      <c r="K288" s="502" t="s">
        <v>1716</v>
      </c>
      <c r="L288" s="504" t="s">
        <v>1717</v>
      </c>
      <c r="M288" s="502"/>
      <c r="N288" s="505"/>
      <c r="O288" s="502"/>
      <c r="P288" s="505"/>
      <c r="Q288" s="505"/>
      <c r="R288" s="505"/>
      <c r="S288" s="505"/>
      <c r="T288" s="505"/>
      <c r="U288" s="505"/>
      <c r="V288" s="505"/>
      <c r="W288" s="505"/>
      <c r="X288" s="505"/>
    </row>
    <row r="289">
      <c r="A289" s="502" t="s">
        <v>1718</v>
      </c>
      <c r="B289" s="502" t="s">
        <v>15</v>
      </c>
      <c r="C289" s="504" t="s">
        <v>144</v>
      </c>
      <c r="D289" s="502"/>
      <c r="E289" s="502"/>
      <c r="F289" s="502"/>
      <c r="G289" s="502" t="s">
        <v>1719</v>
      </c>
      <c r="H289" s="502" t="s">
        <v>1649</v>
      </c>
      <c r="I289" s="504" t="s">
        <v>1720</v>
      </c>
      <c r="J289" s="506"/>
      <c r="K289" s="502" t="s">
        <v>1721</v>
      </c>
      <c r="L289" s="504" t="s">
        <v>1722</v>
      </c>
      <c r="M289" s="502"/>
      <c r="N289" s="505"/>
      <c r="O289" s="502"/>
      <c r="P289" s="505"/>
      <c r="Q289" s="505"/>
      <c r="R289" s="505"/>
      <c r="S289" s="505"/>
      <c r="T289" s="505"/>
      <c r="U289" s="505"/>
      <c r="V289" s="505"/>
      <c r="W289" s="505"/>
      <c r="X289" s="505"/>
    </row>
    <row r="290">
      <c r="A290" s="502" t="s">
        <v>1723</v>
      </c>
      <c r="B290" s="502" t="s">
        <v>107</v>
      </c>
      <c r="C290" s="504" t="s">
        <v>144</v>
      </c>
      <c r="D290" s="502"/>
      <c r="E290" s="502"/>
      <c r="F290" s="502"/>
      <c r="G290" s="502" t="s">
        <v>1724</v>
      </c>
      <c r="H290" s="502" t="s">
        <v>1649</v>
      </c>
      <c r="I290" s="504" t="s">
        <v>1725</v>
      </c>
      <c r="J290" s="506"/>
      <c r="K290" s="504" t="s">
        <v>1726</v>
      </c>
      <c r="L290" s="502"/>
      <c r="M290" s="502"/>
      <c r="N290" s="505"/>
      <c r="O290" s="502"/>
      <c r="P290" s="505"/>
      <c r="Q290" s="505"/>
      <c r="R290" s="505"/>
      <c r="S290" s="505"/>
      <c r="T290" s="505"/>
      <c r="U290" s="505"/>
      <c r="V290" s="505"/>
      <c r="W290" s="505"/>
      <c r="X290" s="505"/>
    </row>
    <row r="291">
      <c r="A291" s="502" t="s">
        <v>1727</v>
      </c>
      <c r="B291" s="502" t="s">
        <v>107</v>
      </c>
      <c r="C291" s="504" t="s">
        <v>144</v>
      </c>
      <c r="D291" s="502"/>
      <c r="E291" s="502"/>
      <c r="F291" s="502"/>
      <c r="G291" s="502" t="s">
        <v>1728</v>
      </c>
      <c r="H291" s="502" t="s">
        <v>1649</v>
      </c>
      <c r="I291" s="504" t="s">
        <v>1729</v>
      </c>
      <c r="J291" s="506"/>
      <c r="K291" s="502"/>
      <c r="L291" s="502"/>
      <c r="M291" s="502"/>
      <c r="N291" s="505"/>
      <c r="O291" s="502"/>
      <c r="P291" s="505"/>
      <c r="Q291" s="505"/>
      <c r="R291" s="505"/>
      <c r="S291" s="505"/>
      <c r="T291" s="505"/>
      <c r="U291" s="505"/>
      <c r="V291" s="505"/>
      <c r="W291" s="505"/>
      <c r="X291" s="505"/>
    </row>
    <row r="292">
      <c r="A292" s="502" t="s">
        <v>1730</v>
      </c>
      <c r="B292" s="502" t="s">
        <v>107</v>
      </c>
      <c r="C292" s="504" t="s">
        <v>144</v>
      </c>
      <c r="D292" s="502"/>
      <c r="E292" s="502"/>
      <c r="F292" s="502"/>
      <c r="G292" s="502" t="s">
        <v>1731</v>
      </c>
      <c r="H292" s="502" t="s">
        <v>1649</v>
      </c>
      <c r="I292" s="504" t="s">
        <v>1732</v>
      </c>
      <c r="J292" s="506"/>
      <c r="K292" s="502" t="s">
        <v>1733</v>
      </c>
      <c r="L292" s="504" t="s">
        <v>1734</v>
      </c>
      <c r="M292" s="502"/>
      <c r="N292" s="505"/>
      <c r="O292" s="502"/>
      <c r="P292" s="505"/>
      <c r="Q292" s="505"/>
      <c r="R292" s="505"/>
      <c r="S292" s="505"/>
      <c r="T292" s="505"/>
      <c r="U292" s="505"/>
      <c r="V292" s="505"/>
      <c r="W292" s="505"/>
      <c r="X292" s="505"/>
    </row>
    <row r="293">
      <c r="A293" s="502" t="s">
        <v>1735</v>
      </c>
      <c r="B293" s="502" t="s">
        <v>107</v>
      </c>
      <c r="C293" s="504" t="s">
        <v>144</v>
      </c>
      <c r="D293" s="502"/>
      <c r="E293" s="502"/>
      <c r="F293" s="502"/>
      <c r="G293" s="502" t="s">
        <v>1736</v>
      </c>
      <c r="H293" s="502" t="s">
        <v>1649</v>
      </c>
      <c r="I293" s="502" t="s">
        <v>1737</v>
      </c>
      <c r="J293" s="506" t="s">
        <v>1737</v>
      </c>
      <c r="K293" s="502" t="s">
        <v>1738</v>
      </c>
      <c r="L293" s="504" t="s">
        <v>1739</v>
      </c>
      <c r="M293" s="502"/>
      <c r="N293" s="505"/>
      <c r="O293" s="502"/>
      <c r="P293" s="505"/>
      <c r="Q293" s="505"/>
      <c r="R293" s="505"/>
      <c r="S293" s="505"/>
      <c r="T293" s="505"/>
      <c r="U293" s="505"/>
      <c r="V293" s="505"/>
      <c r="W293" s="505"/>
      <c r="X293" s="505"/>
    </row>
    <row r="294">
      <c r="A294" s="502" t="s">
        <v>1740</v>
      </c>
      <c r="B294" s="502" t="s">
        <v>30</v>
      </c>
      <c r="C294" s="504" t="s">
        <v>71</v>
      </c>
      <c r="D294" s="502"/>
      <c r="E294" s="506">
        <v>1972.0</v>
      </c>
      <c r="F294" s="502" t="s">
        <v>1741</v>
      </c>
      <c r="G294" s="502" t="s">
        <v>1742</v>
      </c>
      <c r="H294" s="502" t="s">
        <v>1649</v>
      </c>
      <c r="I294" s="502" t="s">
        <v>1743</v>
      </c>
      <c r="J294" s="506" t="s">
        <v>1744</v>
      </c>
      <c r="K294" s="502" t="s">
        <v>1745</v>
      </c>
      <c r="L294" s="504" t="s">
        <v>1746</v>
      </c>
      <c r="M294" s="502"/>
      <c r="N294" s="505"/>
      <c r="O294" s="502"/>
      <c r="P294" s="505"/>
      <c r="Q294" s="505"/>
      <c r="R294" s="505"/>
      <c r="S294" s="505"/>
      <c r="T294" s="505"/>
      <c r="U294" s="505"/>
      <c r="V294" s="505"/>
      <c r="W294" s="505"/>
      <c r="X294" s="505"/>
    </row>
    <row r="295">
      <c r="A295" s="502" t="s">
        <v>1747</v>
      </c>
      <c r="B295" s="502" t="s">
        <v>107</v>
      </c>
      <c r="C295" s="504" t="s">
        <v>144</v>
      </c>
      <c r="D295" s="502"/>
      <c r="E295" s="506"/>
      <c r="F295" s="505"/>
      <c r="G295" s="502" t="s">
        <v>1748</v>
      </c>
      <c r="H295" s="502" t="s">
        <v>1649</v>
      </c>
      <c r="I295" s="502" t="s">
        <v>1749</v>
      </c>
      <c r="J295" s="506">
        <v>3.4915700296E10</v>
      </c>
      <c r="K295" s="504" t="s">
        <v>1750</v>
      </c>
      <c r="L295" s="502"/>
      <c r="M295" s="502"/>
      <c r="N295" s="505"/>
      <c r="O295" s="502"/>
      <c r="P295" s="505"/>
      <c r="Q295" s="505"/>
      <c r="R295" s="505"/>
      <c r="S295" s="505"/>
      <c r="T295" s="505"/>
      <c r="U295" s="505"/>
      <c r="V295" s="505"/>
      <c r="W295" s="505"/>
      <c r="X295" s="505"/>
    </row>
    <row r="296">
      <c r="A296" s="502" t="s">
        <v>1751</v>
      </c>
      <c r="B296" s="502" t="s">
        <v>15</v>
      </c>
      <c r="C296" s="504" t="s">
        <v>144</v>
      </c>
      <c r="D296" s="502"/>
      <c r="E296" s="506"/>
      <c r="F296" s="505"/>
      <c r="G296" s="502" t="s">
        <v>1752</v>
      </c>
      <c r="H296" s="502" t="s">
        <v>1649</v>
      </c>
      <c r="I296" s="504" t="s">
        <v>1753</v>
      </c>
      <c r="J296" s="502"/>
      <c r="K296" s="502" t="s">
        <v>1754</v>
      </c>
      <c r="L296" s="504" t="s">
        <v>1755</v>
      </c>
      <c r="M296" s="502"/>
      <c r="N296" s="505"/>
      <c r="O296" s="502"/>
      <c r="P296" s="505"/>
      <c r="Q296" s="505"/>
      <c r="R296" s="505"/>
      <c r="S296" s="505"/>
      <c r="T296" s="505"/>
      <c r="U296" s="505"/>
      <c r="V296" s="505"/>
      <c r="W296" s="505"/>
      <c r="X296" s="505"/>
    </row>
    <row r="297">
      <c r="A297" s="502" t="s">
        <v>1756</v>
      </c>
      <c r="B297" s="502" t="s">
        <v>107</v>
      </c>
      <c r="C297" s="504" t="s">
        <v>144</v>
      </c>
      <c r="D297" s="502"/>
      <c r="E297" s="506"/>
      <c r="F297" s="505"/>
      <c r="G297" s="502" t="s">
        <v>1757</v>
      </c>
      <c r="H297" s="502" t="s">
        <v>1649</v>
      </c>
      <c r="I297" s="506">
        <v>3.4913038177E10</v>
      </c>
      <c r="J297" s="502"/>
      <c r="K297" s="504" t="s">
        <v>1758</v>
      </c>
      <c r="L297" s="502"/>
      <c r="M297" s="502"/>
      <c r="N297" s="505"/>
      <c r="O297" s="502"/>
      <c r="P297" s="505"/>
      <c r="Q297" s="505"/>
      <c r="R297" s="505"/>
      <c r="S297" s="505"/>
      <c r="T297" s="505"/>
      <c r="U297" s="505"/>
      <c r="V297" s="505"/>
      <c r="W297" s="505"/>
      <c r="X297" s="505"/>
    </row>
    <row r="298">
      <c r="A298" s="502" t="s">
        <v>1759</v>
      </c>
      <c r="B298" s="502" t="s">
        <v>107</v>
      </c>
      <c r="C298" s="504" t="s">
        <v>144</v>
      </c>
      <c r="D298" s="502"/>
      <c r="E298" s="506"/>
      <c r="F298" s="505"/>
      <c r="G298" s="502" t="s">
        <v>1760</v>
      </c>
      <c r="H298" s="502" t="s">
        <v>1649</v>
      </c>
      <c r="I298" s="506">
        <v>9.14711178E8</v>
      </c>
      <c r="J298" s="502"/>
      <c r="K298" s="504" t="s">
        <v>1761</v>
      </c>
      <c r="L298" s="502"/>
      <c r="M298" s="502"/>
      <c r="N298" s="505"/>
      <c r="O298" s="502"/>
      <c r="P298" s="505"/>
      <c r="Q298" s="505"/>
      <c r="R298" s="505"/>
      <c r="S298" s="505"/>
      <c r="T298" s="505"/>
      <c r="U298" s="505"/>
      <c r="V298" s="505"/>
      <c r="W298" s="505"/>
      <c r="X298" s="505"/>
    </row>
    <row r="299">
      <c r="A299" s="502" t="s">
        <v>1762</v>
      </c>
      <c r="B299" s="502" t="s">
        <v>107</v>
      </c>
      <c r="C299" s="504" t="s">
        <v>144</v>
      </c>
      <c r="D299" s="502"/>
      <c r="E299" s="506"/>
      <c r="F299" s="505"/>
      <c r="G299" s="502" t="s">
        <v>1763</v>
      </c>
      <c r="H299" s="502" t="s">
        <v>1649</v>
      </c>
      <c r="I299" s="504" t="s">
        <v>1764</v>
      </c>
      <c r="J299" s="502"/>
      <c r="K299" s="502" t="s">
        <v>1765</v>
      </c>
      <c r="L299" s="504" t="s">
        <v>1766</v>
      </c>
      <c r="M299" s="502"/>
      <c r="N299" s="505"/>
      <c r="O299" s="502"/>
      <c r="P299" s="505"/>
      <c r="Q299" s="505"/>
      <c r="R299" s="505"/>
      <c r="S299" s="505"/>
      <c r="T299" s="505"/>
      <c r="U299" s="505"/>
      <c r="V299" s="505"/>
      <c r="W299" s="505"/>
      <c r="X299" s="505"/>
    </row>
    <row r="300">
      <c r="A300" s="502" t="s">
        <v>1767</v>
      </c>
      <c r="B300" s="502" t="s">
        <v>15</v>
      </c>
      <c r="C300" s="504" t="s">
        <v>144</v>
      </c>
      <c r="D300" s="502"/>
      <c r="E300" s="506"/>
      <c r="F300" s="505"/>
      <c r="G300" s="502" t="s">
        <v>1768</v>
      </c>
      <c r="H300" s="502" t="s">
        <v>1649</v>
      </c>
      <c r="I300" s="502" t="s">
        <v>1769</v>
      </c>
      <c r="J300" s="502" t="s">
        <v>1770</v>
      </c>
      <c r="K300" s="502" t="s">
        <v>1771</v>
      </c>
      <c r="L300" s="504" t="s">
        <v>1772</v>
      </c>
      <c r="M300" s="502"/>
      <c r="N300" s="505"/>
      <c r="O300" s="502"/>
      <c r="P300" s="505"/>
      <c r="Q300" s="505"/>
      <c r="R300" s="505"/>
      <c r="S300" s="505"/>
      <c r="T300" s="505"/>
      <c r="U300" s="505"/>
      <c r="V300" s="505"/>
      <c r="W300" s="505"/>
      <c r="X300" s="505"/>
    </row>
    <row r="301">
      <c r="A301" s="502" t="s">
        <v>1773</v>
      </c>
      <c r="B301" s="502" t="s">
        <v>107</v>
      </c>
      <c r="C301" s="504" t="s">
        <v>144</v>
      </c>
      <c r="D301" s="502"/>
      <c r="E301" s="506"/>
      <c r="F301" s="505"/>
      <c r="G301" s="502" t="s">
        <v>1774</v>
      </c>
      <c r="H301" s="502" t="s">
        <v>1649</v>
      </c>
      <c r="I301" s="504" t="s">
        <v>1775</v>
      </c>
      <c r="J301" s="502"/>
      <c r="K301" s="502" t="s">
        <v>1776</v>
      </c>
      <c r="L301" s="504" t="s">
        <v>1777</v>
      </c>
      <c r="M301" s="502"/>
      <c r="N301" s="505"/>
      <c r="O301" s="502"/>
      <c r="P301" s="505"/>
      <c r="Q301" s="505"/>
      <c r="R301" s="505"/>
      <c r="S301" s="505"/>
      <c r="T301" s="505"/>
      <c r="U301" s="505"/>
      <c r="V301" s="505"/>
      <c r="W301" s="505"/>
      <c r="X301" s="505"/>
    </row>
    <row r="302">
      <c r="A302" s="502" t="s">
        <v>1778</v>
      </c>
      <c r="B302" s="502" t="s">
        <v>107</v>
      </c>
      <c r="C302" s="504" t="s">
        <v>144</v>
      </c>
      <c r="D302" s="502"/>
      <c r="E302" s="506"/>
      <c r="F302" s="505"/>
      <c r="G302" s="502" t="s">
        <v>1779</v>
      </c>
      <c r="H302" s="502" t="s">
        <v>1649</v>
      </c>
      <c r="I302" s="504" t="s">
        <v>1780</v>
      </c>
      <c r="J302" s="502"/>
      <c r="K302" s="502" t="s">
        <v>1781</v>
      </c>
      <c r="L302" s="504" t="s">
        <v>1782</v>
      </c>
      <c r="M302" s="502"/>
      <c r="N302" s="505"/>
      <c r="O302" s="502"/>
      <c r="P302" s="505"/>
      <c r="Q302" s="505"/>
      <c r="R302" s="505"/>
      <c r="S302" s="505"/>
      <c r="T302" s="505"/>
      <c r="U302" s="505"/>
      <c r="V302" s="505"/>
      <c r="W302" s="505"/>
      <c r="X302" s="505"/>
    </row>
    <row r="303">
      <c r="A303" s="502" t="s">
        <v>1783</v>
      </c>
      <c r="B303" s="502" t="s">
        <v>107</v>
      </c>
      <c r="C303" s="504" t="s">
        <v>144</v>
      </c>
      <c r="D303" s="502"/>
      <c r="E303" s="506"/>
      <c r="F303" s="505"/>
      <c r="G303" s="502" t="s">
        <v>1784</v>
      </c>
      <c r="H303" s="502" t="s">
        <v>1649</v>
      </c>
      <c r="I303" s="504" t="s">
        <v>1785</v>
      </c>
      <c r="J303" s="502"/>
      <c r="K303" s="502" t="s">
        <v>1786</v>
      </c>
      <c r="L303" s="504" t="s">
        <v>1787</v>
      </c>
      <c r="M303" s="502"/>
      <c r="N303" s="505"/>
      <c r="O303" s="502"/>
      <c r="P303" s="505"/>
      <c r="Q303" s="505"/>
      <c r="R303" s="505"/>
      <c r="S303" s="505"/>
      <c r="T303" s="505"/>
      <c r="U303" s="505"/>
      <c r="V303" s="505"/>
      <c r="W303" s="505"/>
      <c r="X303" s="505"/>
    </row>
    <row r="304">
      <c r="A304" s="502" t="s">
        <v>1788</v>
      </c>
      <c r="B304" s="502" t="s">
        <v>107</v>
      </c>
      <c r="C304" s="502" t="s">
        <v>50</v>
      </c>
      <c r="D304" s="504" t="s">
        <v>1789</v>
      </c>
      <c r="E304" s="506"/>
      <c r="F304" s="505"/>
      <c r="G304" s="502" t="s">
        <v>1790</v>
      </c>
      <c r="H304" s="502" t="s">
        <v>1649</v>
      </c>
      <c r="I304" s="506">
        <v>-9.63712236E8</v>
      </c>
      <c r="J304" s="506">
        <v>-9.63728497E8</v>
      </c>
      <c r="K304" s="502" t="s">
        <v>1791</v>
      </c>
      <c r="L304" s="504" t="s">
        <v>1792</v>
      </c>
      <c r="M304" s="502"/>
      <c r="N304" s="505"/>
      <c r="O304" s="502"/>
      <c r="P304" s="505"/>
      <c r="Q304" s="505"/>
      <c r="R304" s="505"/>
      <c r="S304" s="505"/>
      <c r="T304" s="505"/>
      <c r="U304" s="505"/>
      <c r="V304" s="505"/>
      <c r="W304" s="505"/>
      <c r="X304" s="505"/>
    </row>
    <row r="305">
      <c r="A305" s="502" t="s">
        <v>1793</v>
      </c>
      <c r="B305" s="502" t="s">
        <v>30</v>
      </c>
      <c r="C305" s="504" t="s">
        <v>16</v>
      </c>
      <c r="D305" s="502"/>
      <c r="E305" s="506">
        <v>1997.0</v>
      </c>
      <c r="F305" s="502" t="s">
        <v>1794</v>
      </c>
      <c r="G305" s="502" t="s">
        <v>1795</v>
      </c>
      <c r="H305" s="502" t="s">
        <v>1649</v>
      </c>
      <c r="I305" s="506" t="s">
        <v>1796</v>
      </c>
      <c r="J305" s="506" t="s">
        <v>1797</v>
      </c>
      <c r="K305" s="502" t="s">
        <v>1798</v>
      </c>
      <c r="L305" s="504" t="s">
        <v>1799</v>
      </c>
      <c r="M305" s="502"/>
      <c r="N305" s="505"/>
      <c r="O305" s="502"/>
      <c r="P305" s="505"/>
      <c r="Q305" s="505"/>
      <c r="R305" s="505"/>
      <c r="S305" s="505"/>
      <c r="T305" s="505"/>
      <c r="U305" s="505"/>
      <c r="V305" s="505"/>
      <c r="W305" s="505"/>
      <c r="X305" s="505"/>
    </row>
    <row r="306">
      <c r="A306" s="502" t="s">
        <v>1800</v>
      </c>
      <c r="B306" s="502" t="s">
        <v>30</v>
      </c>
      <c r="C306" s="504" t="s">
        <v>16</v>
      </c>
      <c r="D306" s="502"/>
      <c r="E306" s="506"/>
      <c r="F306" s="502" t="s">
        <v>1801</v>
      </c>
      <c r="G306" s="502" t="s">
        <v>1802</v>
      </c>
      <c r="H306" s="502" t="s">
        <v>1649</v>
      </c>
      <c r="I306" s="507" t="s">
        <v>1803</v>
      </c>
      <c r="J306" s="506"/>
      <c r="K306" s="502" t="s">
        <v>1804</v>
      </c>
      <c r="L306" s="504" t="s">
        <v>1805</v>
      </c>
      <c r="M306" s="502"/>
      <c r="N306" s="505"/>
      <c r="O306" s="502"/>
      <c r="P306" s="505"/>
      <c r="Q306" s="505"/>
      <c r="R306" s="505"/>
      <c r="S306" s="505"/>
      <c r="T306" s="505"/>
      <c r="U306" s="505"/>
      <c r="V306" s="505"/>
      <c r="W306" s="505"/>
      <c r="X306" s="505"/>
    </row>
    <row r="307">
      <c r="A307" s="502" t="s">
        <v>1806</v>
      </c>
      <c r="B307" s="502" t="s">
        <v>107</v>
      </c>
      <c r="C307" s="504" t="s">
        <v>144</v>
      </c>
      <c r="D307" s="502"/>
      <c r="E307" s="506"/>
      <c r="F307" s="502"/>
      <c r="G307" s="502" t="s">
        <v>1807</v>
      </c>
      <c r="H307" s="502" t="s">
        <v>1649</v>
      </c>
      <c r="I307" s="506" t="s">
        <v>1808</v>
      </c>
      <c r="J307" s="506" t="s">
        <v>1809</v>
      </c>
      <c r="K307" s="502" t="s">
        <v>1810</v>
      </c>
      <c r="L307" s="504" t="s">
        <v>1811</v>
      </c>
      <c r="M307" s="502"/>
      <c r="N307" s="505"/>
      <c r="O307" s="502"/>
      <c r="P307" s="505"/>
      <c r="Q307" s="505"/>
      <c r="R307" s="505"/>
      <c r="S307" s="505"/>
      <c r="T307" s="505"/>
      <c r="U307" s="505"/>
      <c r="V307" s="505"/>
      <c r="W307" s="505"/>
      <c r="X307" s="505"/>
    </row>
    <row r="308">
      <c r="A308" s="502" t="s">
        <v>1812</v>
      </c>
      <c r="B308" s="502" t="s">
        <v>30</v>
      </c>
      <c r="C308" s="508" t="s">
        <v>71</v>
      </c>
      <c r="D308" s="504" t="s">
        <v>1813</v>
      </c>
      <c r="E308" s="506"/>
      <c r="F308" s="502" t="s">
        <v>1814</v>
      </c>
      <c r="G308" s="502" t="s">
        <v>1815</v>
      </c>
      <c r="H308" s="502" t="s">
        <v>1649</v>
      </c>
      <c r="I308" s="507" t="s">
        <v>1816</v>
      </c>
      <c r="J308" s="506"/>
      <c r="K308" s="502" t="s">
        <v>1817</v>
      </c>
      <c r="L308" s="504" t="s">
        <v>1818</v>
      </c>
      <c r="M308" s="502"/>
      <c r="N308" s="505"/>
      <c r="O308" s="502"/>
      <c r="P308" s="505"/>
      <c r="Q308" s="505"/>
      <c r="R308" s="505"/>
      <c r="S308" s="505"/>
      <c r="T308" s="505"/>
      <c r="U308" s="505"/>
      <c r="V308" s="505"/>
      <c r="W308" s="505"/>
      <c r="X308" s="505"/>
    </row>
    <row r="309">
      <c r="A309" s="502" t="s">
        <v>1819</v>
      </c>
      <c r="B309" s="502" t="s">
        <v>30</v>
      </c>
      <c r="C309" s="504" t="s">
        <v>71</v>
      </c>
      <c r="D309" s="502"/>
      <c r="E309" s="506">
        <v>1962.0</v>
      </c>
      <c r="F309" s="505"/>
      <c r="G309" s="502" t="s">
        <v>1820</v>
      </c>
      <c r="H309" s="502" t="s">
        <v>1649</v>
      </c>
      <c r="I309" s="506" t="s">
        <v>1821</v>
      </c>
      <c r="J309" s="506" t="s">
        <v>1822</v>
      </c>
      <c r="K309" s="502" t="s">
        <v>1823</v>
      </c>
      <c r="L309" s="504" t="s">
        <v>1824</v>
      </c>
      <c r="M309" s="502"/>
      <c r="N309" s="505"/>
      <c r="O309" s="502"/>
      <c r="P309" s="505"/>
      <c r="Q309" s="505"/>
      <c r="R309" s="505"/>
      <c r="S309" s="505"/>
      <c r="T309" s="505"/>
      <c r="U309" s="505"/>
      <c r="V309" s="505"/>
      <c r="W309" s="505"/>
      <c r="X309" s="505"/>
    </row>
    <row r="310">
      <c r="A310" s="502" t="s">
        <v>1825</v>
      </c>
      <c r="B310" s="502" t="s">
        <v>107</v>
      </c>
      <c r="C310" s="504" t="s">
        <v>144</v>
      </c>
      <c r="D310" s="502"/>
      <c r="E310" s="502"/>
      <c r="F310" s="502"/>
      <c r="G310" s="502" t="s">
        <v>1826</v>
      </c>
      <c r="H310" s="502" t="s">
        <v>1649</v>
      </c>
      <c r="I310" s="506">
        <v>9.13580976E8</v>
      </c>
      <c r="J310" s="506"/>
      <c r="K310" s="502" t="s">
        <v>1827</v>
      </c>
      <c r="L310" s="504" t="s">
        <v>1828</v>
      </c>
      <c r="M310" s="502"/>
      <c r="N310" s="505"/>
      <c r="O310" s="502"/>
      <c r="P310" s="505"/>
      <c r="Q310" s="505"/>
      <c r="R310" s="505"/>
      <c r="S310" s="505"/>
      <c r="T310" s="505"/>
      <c r="U310" s="505"/>
      <c r="V310" s="505"/>
      <c r="W310" s="505"/>
      <c r="X310" s="505"/>
    </row>
    <row r="311">
      <c r="A311" s="502" t="s">
        <v>1829</v>
      </c>
      <c r="B311" s="502" t="s">
        <v>107</v>
      </c>
      <c r="C311" s="504" t="s">
        <v>144</v>
      </c>
      <c r="D311" s="502"/>
      <c r="E311" s="502"/>
      <c r="F311" s="502"/>
      <c r="G311" s="502" t="s">
        <v>1830</v>
      </c>
      <c r="H311" s="502" t="s">
        <v>1649</v>
      </c>
      <c r="I311" s="506" t="s">
        <v>1831</v>
      </c>
      <c r="J311" s="506">
        <v>3.4913042186E10</v>
      </c>
      <c r="K311" s="504" t="s">
        <v>1832</v>
      </c>
      <c r="L311" s="502"/>
      <c r="M311" s="502"/>
      <c r="N311" s="505"/>
      <c r="O311" s="502"/>
      <c r="P311" s="505"/>
      <c r="Q311" s="505"/>
      <c r="R311" s="505"/>
      <c r="S311" s="505"/>
      <c r="T311" s="505"/>
      <c r="U311" s="505"/>
      <c r="V311" s="505"/>
      <c r="W311" s="505"/>
      <c r="X311" s="505"/>
    </row>
    <row r="312">
      <c r="A312" s="502" t="s">
        <v>1833</v>
      </c>
      <c r="B312" s="502" t="s">
        <v>107</v>
      </c>
      <c r="C312" s="504" t="s">
        <v>144</v>
      </c>
      <c r="D312" s="502"/>
      <c r="E312" s="502"/>
      <c r="F312" s="502"/>
      <c r="G312" s="502" t="s">
        <v>1834</v>
      </c>
      <c r="H312" s="502" t="s">
        <v>1649</v>
      </c>
      <c r="I312" s="506">
        <v>9.57470296E8</v>
      </c>
      <c r="J312" s="506"/>
      <c r="K312" s="504" t="s">
        <v>1835</v>
      </c>
      <c r="L312" s="502"/>
      <c r="M312" s="502"/>
      <c r="N312" s="505"/>
      <c r="O312" s="502"/>
      <c r="P312" s="505"/>
      <c r="Q312" s="505"/>
      <c r="R312" s="505"/>
      <c r="S312" s="505"/>
      <c r="T312" s="505"/>
      <c r="U312" s="505"/>
      <c r="V312" s="505"/>
      <c r="W312" s="505"/>
      <c r="X312" s="505"/>
    </row>
    <row r="313">
      <c r="A313" s="502" t="s">
        <v>1836</v>
      </c>
      <c r="B313" s="502" t="s">
        <v>15</v>
      </c>
      <c r="C313" s="504" t="s">
        <v>144</v>
      </c>
      <c r="D313" s="502"/>
      <c r="E313" s="502"/>
      <c r="F313" s="502"/>
      <c r="G313" s="502" t="s">
        <v>1837</v>
      </c>
      <c r="H313" s="502" t="s">
        <v>1649</v>
      </c>
      <c r="I313" s="502" t="s">
        <v>1838</v>
      </c>
      <c r="J313" s="502" t="s">
        <v>1839</v>
      </c>
      <c r="K313" s="502" t="s">
        <v>1840</v>
      </c>
      <c r="L313" s="504" t="s">
        <v>1841</v>
      </c>
      <c r="M313" s="502"/>
      <c r="N313" s="505"/>
      <c r="O313" s="502"/>
      <c r="P313" s="505"/>
      <c r="Q313" s="505"/>
      <c r="R313" s="505"/>
      <c r="S313" s="505"/>
      <c r="T313" s="505"/>
      <c r="U313" s="505"/>
      <c r="V313" s="505"/>
      <c r="W313" s="505"/>
      <c r="X313" s="505"/>
    </row>
    <row r="314">
      <c r="A314" s="502" t="s">
        <v>1842</v>
      </c>
      <c r="B314" s="502" t="s">
        <v>30</v>
      </c>
      <c r="C314" s="504" t="s">
        <v>1843</v>
      </c>
      <c r="D314" s="502"/>
      <c r="E314" s="509">
        <v>1666.0</v>
      </c>
      <c r="F314" s="505"/>
      <c r="G314" s="502" t="s">
        <v>1844</v>
      </c>
      <c r="H314" s="502" t="s">
        <v>1845</v>
      </c>
      <c r="I314" s="502" t="s">
        <v>1846</v>
      </c>
      <c r="J314" s="502" t="s">
        <v>1847</v>
      </c>
      <c r="K314" s="502" t="s">
        <v>1848</v>
      </c>
      <c r="L314" s="504" t="s">
        <v>1849</v>
      </c>
      <c r="M314" s="502"/>
      <c r="N314" s="505"/>
      <c r="O314" s="502"/>
      <c r="P314" s="502"/>
      <c r="Q314" s="502"/>
      <c r="R314" s="502"/>
      <c r="S314" s="502"/>
      <c r="T314" s="502"/>
      <c r="U314" s="502"/>
      <c r="V314" s="502"/>
      <c r="W314" s="502"/>
      <c r="X314" s="502"/>
    </row>
    <row r="315">
      <c r="A315" s="502" t="s">
        <v>1850</v>
      </c>
      <c r="B315" s="502" t="s">
        <v>177</v>
      </c>
      <c r="C315" s="504" t="s">
        <v>170</v>
      </c>
      <c r="D315" s="502"/>
      <c r="E315" s="502"/>
      <c r="F315" s="505"/>
      <c r="G315" s="502" t="s">
        <v>1851</v>
      </c>
      <c r="H315" s="502" t="s">
        <v>1845</v>
      </c>
      <c r="I315" s="502" t="s">
        <v>1852</v>
      </c>
      <c r="J315" s="502" t="s">
        <v>1853</v>
      </c>
      <c r="K315" s="502" t="s">
        <v>1854</v>
      </c>
      <c r="L315" s="504" t="s">
        <v>1855</v>
      </c>
      <c r="M315" s="502"/>
      <c r="N315" s="505"/>
      <c r="O315" s="502"/>
      <c r="P315" s="502"/>
      <c r="Q315" s="502"/>
      <c r="R315" s="502"/>
      <c r="S315" s="502"/>
      <c r="T315" s="502"/>
      <c r="U315" s="502"/>
      <c r="V315" s="502"/>
      <c r="W315" s="502"/>
      <c r="X315" s="502"/>
    </row>
    <row r="316">
      <c r="A316" s="502" t="s">
        <v>1856</v>
      </c>
      <c r="B316" s="502" t="s">
        <v>23</v>
      </c>
      <c r="C316" s="504" t="s">
        <v>71</v>
      </c>
      <c r="D316" s="502"/>
      <c r="E316" s="502"/>
      <c r="F316" s="505"/>
      <c r="G316" s="502" t="s">
        <v>1857</v>
      </c>
      <c r="H316" s="502" t="s">
        <v>1845</v>
      </c>
      <c r="I316" s="502" t="s">
        <v>1858</v>
      </c>
      <c r="J316" s="502" t="s">
        <v>1859</v>
      </c>
      <c r="K316" s="502" t="s">
        <v>1860</v>
      </c>
      <c r="L316" s="504" t="s">
        <v>1861</v>
      </c>
      <c r="M316" s="502"/>
      <c r="N316" s="505"/>
      <c r="O316" s="502"/>
      <c r="P316" s="502"/>
      <c r="Q316" s="502"/>
      <c r="R316" s="502"/>
      <c r="S316" s="502"/>
      <c r="T316" s="502"/>
      <c r="U316" s="502"/>
      <c r="V316" s="502"/>
      <c r="W316" s="502"/>
      <c r="X316" s="502"/>
    </row>
    <row r="317">
      <c r="A317" s="502" t="s">
        <v>1862</v>
      </c>
      <c r="B317" s="502" t="s">
        <v>30</v>
      </c>
      <c r="C317" s="502" t="s">
        <v>1863</v>
      </c>
      <c r="D317" s="504" t="s">
        <v>1864</v>
      </c>
      <c r="E317" s="509">
        <v>1970.0</v>
      </c>
      <c r="F317" s="502" t="s">
        <v>1865</v>
      </c>
      <c r="G317" s="502" t="s">
        <v>1866</v>
      </c>
      <c r="H317" s="502" t="s">
        <v>1845</v>
      </c>
      <c r="I317" s="502" t="s">
        <v>1867</v>
      </c>
      <c r="J317" s="502" t="s">
        <v>1868</v>
      </c>
      <c r="K317" s="502" t="s">
        <v>1869</v>
      </c>
      <c r="L317" s="504" t="s">
        <v>1870</v>
      </c>
      <c r="M317" s="502"/>
      <c r="N317" s="505"/>
      <c r="O317" s="502"/>
      <c r="P317" s="502"/>
      <c r="Q317" s="502"/>
      <c r="R317" s="502"/>
      <c r="S317" s="502"/>
      <c r="T317" s="502"/>
      <c r="U317" s="502"/>
      <c r="V317" s="502"/>
      <c r="W317" s="502"/>
      <c r="X317" s="502"/>
    </row>
    <row r="318">
      <c r="A318" s="502" t="s">
        <v>1871</v>
      </c>
      <c r="B318" s="502" t="s">
        <v>30</v>
      </c>
      <c r="C318" s="504" t="s">
        <v>1018</v>
      </c>
      <c r="D318" s="502"/>
      <c r="E318" s="509">
        <v>1947.0</v>
      </c>
      <c r="F318" s="505"/>
      <c r="G318" s="502" t="s">
        <v>1872</v>
      </c>
      <c r="H318" s="502" t="s">
        <v>1845</v>
      </c>
      <c r="I318" s="502" t="s">
        <v>1873</v>
      </c>
      <c r="J318" s="502" t="s">
        <v>1874</v>
      </c>
      <c r="K318" s="502" t="s">
        <v>1875</v>
      </c>
      <c r="L318" s="504" t="s">
        <v>1876</v>
      </c>
      <c r="M318" s="502"/>
      <c r="N318" s="505"/>
      <c r="O318" s="502"/>
      <c r="P318" s="502"/>
      <c r="Q318" s="502"/>
      <c r="R318" s="502"/>
      <c r="S318" s="502"/>
      <c r="T318" s="502"/>
      <c r="U318" s="502"/>
      <c r="V318" s="502"/>
      <c r="W318" s="502"/>
      <c r="X318" s="502"/>
    </row>
    <row r="319">
      <c r="A319" s="502" t="s">
        <v>1877</v>
      </c>
      <c r="B319" s="502" t="s">
        <v>30</v>
      </c>
      <c r="C319" s="504" t="s">
        <v>1018</v>
      </c>
      <c r="D319" s="502"/>
      <c r="E319" s="502"/>
      <c r="F319" s="505"/>
      <c r="G319" s="502" t="s">
        <v>1878</v>
      </c>
      <c r="H319" s="502" t="s">
        <v>1845</v>
      </c>
      <c r="I319" s="502" t="s">
        <v>1879</v>
      </c>
      <c r="J319" s="502" t="s">
        <v>1880</v>
      </c>
      <c r="K319" s="502" t="s">
        <v>1881</v>
      </c>
      <c r="L319" s="504" t="s">
        <v>1882</v>
      </c>
      <c r="M319" s="502"/>
      <c r="N319" s="505"/>
      <c r="O319" s="502"/>
      <c r="P319" s="502"/>
      <c r="Q319" s="502"/>
      <c r="R319" s="502"/>
      <c r="S319" s="502"/>
      <c r="T319" s="502"/>
      <c r="U319" s="502"/>
      <c r="V319" s="502"/>
      <c r="W319" s="502"/>
      <c r="X319" s="502"/>
    </row>
    <row r="320">
      <c r="A320" s="502" t="s">
        <v>1883</v>
      </c>
      <c r="B320" s="502" t="s">
        <v>30</v>
      </c>
      <c r="C320" s="504" t="s">
        <v>144</v>
      </c>
      <c r="D320" s="502"/>
      <c r="E320" s="502"/>
      <c r="F320" s="505"/>
      <c r="G320" s="502" t="s">
        <v>1884</v>
      </c>
      <c r="H320" s="502" t="s">
        <v>1845</v>
      </c>
      <c r="I320" s="502" t="s">
        <v>1885</v>
      </c>
      <c r="J320" s="502" t="s">
        <v>1886</v>
      </c>
      <c r="K320" s="502" t="s">
        <v>1887</v>
      </c>
      <c r="L320" s="504" t="s">
        <v>1888</v>
      </c>
      <c r="M320" s="502"/>
      <c r="N320" s="505"/>
      <c r="O320" s="502"/>
      <c r="P320" s="502"/>
      <c r="Q320" s="502"/>
      <c r="R320" s="502"/>
      <c r="S320" s="502"/>
      <c r="T320" s="502"/>
      <c r="U320" s="502"/>
      <c r="V320" s="502"/>
      <c r="W320" s="502"/>
      <c r="X320" s="502"/>
    </row>
    <row r="321">
      <c r="A321" s="502" t="s">
        <v>1889</v>
      </c>
      <c r="B321" s="502" t="s">
        <v>30</v>
      </c>
      <c r="C321" s="504" t="s">
        <v>1634</v>
      </c>
      <c r="D321" s="502"/>
      <c r="E321" s="502"/>
      <c r="F321" s="505"/>
      <c r="G321" s="502" t="s">
        <v>1890</v>
      </c>
      <c r="H321" s="502" t="s">
        <v>1845</v>
      </c>
      <c r="I321" s="504" t="s">
        <v>1891</v>
      </c>
      <c r="J321" s="502"/>
      <c r="K321" s="502" t="s">
        <v>1892</v>
      </c>
      <c r="L321" s="504" t="s">
        <v>1893</v>
      </c>
      <c r="M321" s="502"/>
      <c r="N321" s="505"/>
      <c r="O321" s="502"/>
      <c r="P321" s="502"/>
      <c r="Q321" s="502"/>
      <c r="R321" s="502"/>
      <c r="S321" s="502"/>
      <c r="T321" s="502"/>
      <c r="U321" s="502"/>
      <c r="V321" s="502"/>
      <c r="W321" s="502"/>
      <c r="X321" s="502"/>
    </row>
    <row r="322">
      <c r="A322" s="502" t="s">
        <v>1894</v>
      </c>
      <c r="B322" s="502" t="s">
        <v>30</v>
      </c>
      <c r="C322" s="504" t="s">
        <v>144</v>
      </c>
      <c r="D322" s="502"/>
      <c r="E322" s="502"/>
      <c r="F322" s="505"/>
      <c r="G322" s="502" t="s">
        <v>1895</v>
      </c>
      <c r="H322" s="502" t="s">
        <v>1845</v>
      </c>
      <c r="I322" s="502" t="s">
        <v>1896</v>
      </c>
      <c r="J322" s="502" t="s">
        <v>1897</v>
      </c>
      <c r="K322" s="502" t="s">
        <v>1898</v>
      </c>
      <c r="L322" s="504" t="s">
        <v>1899</v>
      </c>
      <c r="M322" s="502"/>
      <c r="N322" s="505"/>
      <c r="O322" s="502"/>
      <c r="P322" s="502"/>
      <c r="Q322" s="502"/>
      <c r="R322" s="502"/>
      <c r="S322" s="502"/>
      <c r="T322" s="502"/>
      <c r="U322" s="502"/>
      <c r="V322" s="502"/>
      <c r="W322" s="502"/>
      <c r="X322" s="502"/>
    </row>
    <row r="323">
      <c r="A323" s="502" t="s">
        <v>1900</v>
      </c>
      <c r="B323" s="502" t="s">
        <v>30</v>
      </c>
      <c r="C323" s="504" t="s">
        <v>1018</v>
      </c>
      <c r="D323" s="502"/>
      <c r="E323" s="509">
        <v>1975.0</v>
      </c>
      <c r="F323" s="505"/>
      <c r="G323" s="502" t="s">
        <v>1901</v>
      </c>
      <c r="H323" s="502" t="s">
        <v>1845</v>
      </c>
      <c r="I323" s="502" t="s">
        <v>1902</v>
      </c>
      <c r="J323" s="502" t="s">
        <v>1903</v>
      </c>
      <c r="K323" s="502" t="s">
        <v>1904</v>
      </c>
      <c r="L323" s="504" t="s">
        <v>1905</v>
      </c>
      <c r="M323" s="502"/>
      <c r="N323" s="505"/>
      <c r="O323" s="502"/>
      <c r="P323" s="502"/>
      <c r="Q323" s="502"/>
      <c r="R323" s="502"/>
      <c r="S323" s="502"/>
      <c r="T323" s="502"/>
      <c r="U323" s="502"/>
      <c r="V323" s="502"/>
      <c r="W323" s="502"/>
      <c r="X323" s="502"/>
    </row>
    <row r="324">
      <c r="A324" s="502" t="s">
        <v>1906</v>
      </c>
      <c r="B324" s="502" t="s">
        <v>78</v>
      </c>
      <c r="C324" s="504" t="s">
        <v>1400</v>
      </c>
      <c r="D324" s="502"/>
      <c r="E324" s="502"/>
      <c r="F324" s="502"/>
      <c r="G324" s="502" t="s">
        <v>1907</v>
      </c>
      <c r="H324" s="502" t="s">
        <v>1845</v>
      </c>
      <c r="I324" s="504" t="s">
        <v>1908</v>
      </c>
      <c r="J324" s="502"/>
      <c r="K324" s="502" t="s">
        <v>1909</v>
      </c>
      <c r="L324" s="504" t="s">
        <v>1910</v>
      </c>
      <c r="M324" s="502"/>
      <c r="N324" s="505"/>
      <c r="O324" s="502"/>
      <c r="P324" s="502"/>
      <c r="Q324" s="502"/>
      <c r="R324" s="502"/>
      <c r="S324" s="502"/>
      <c r="T324" s="502"/>
      <c r="U324" s="502"/>
      <c r="V324" s="502"/>
      <c r="W324" s="502"/>
      <c r="X324" s="502"/>
    </row>
    <row r="325">
      <c r="A325" s="502" t="s">
        <v>1911</v>
      </c>
      <c r="B325" s="502" t="s">
        <v>78</v>
      </c>
      <c r="C325" s="504" t="s">
        <v>269</v>
      </c>
      <c r="D325" s="502"/>
      <c r="E325" s="502"/>
      <c r="F325" s="502"/>
      <c r="G325" s="502" t="s">
        <v>1912</v>
      </c>
      <c r="H325" s="502" t="s">
        <v>1845</v>
      </c>
      <c r="I325" s="502" t="s">
        <v>1913</v>
      </c>
      <c r="J325" s="502" t="s">
        <v>1914</v>
      </c>
      <c r="K325" s="502" t="s">
        <v>1915</v>
      </c>
      <c r="L325" s="504" t="s">
        <v>1916</v>
      </c>
      <c r="M325" s="502"/>
      <c r="N325" s="505"/>
      <c r="O325" s="502"/>
      <c r="P325" s="502"/>
      <c r="Q325" s="502"/>
      <c r="R325" s="502"/>
      <c r="S325" s="502"/>
      <c r="T325" s="502"/>
      <c r="U325" s="502"/>
      <c r="V325" s="502"/>
      <c r="W325" s="502"/>
      <c r="X325" s="502"/>
    </row>
    <row r="326">
      <c r="A326" s="502" t="s">
        <v>1917</v>
      </c>
      <c r="B326" s="502" t="s">
        <v>30</v>
      </c>
      <c r="C326" s="504" t="s">
        <v>16</v>
      </c>
      <c r="D326" s="502"/>
      <c r="E326" s="502"/>
      <c r="F326" s="502"/>
      <c r="G326" s="502" t="s">
        <v>1918</v>
      </c>
      <c r="H326" s="502" t="s">
        <v>1845</v>
      </c>
      <c r="I326" s="502" t="s">
        <v>1919</v>
      </c>
      <c r="J326" s="502" t="s">
        <v>1920</v>
      </c>
      <c r="K326" s="502" t="s">
        <v>1921</v>
      </c>
      <c r="L326" s="504" t="s">
        <v>1922</v>
      </c>
      <c r="M326" s="502"/>
      <c r="N326" s="505"/>
      <c r="O326" s="502"/>
      <c r="P326" s="502"/>
      <c r="Q326" s="502"/>
      <c r="R326" s="502"/>
      <c r="S326" s="502"/>
      <c r="T326" s="502"/>
      <c r="U326" s="502"/>
      <c r="V326" s="502"/>
      <c r="W326" s="502"/>
      <c r="X326" s="502"/>
    </row>
    <row r="327">
      <c r="A327" s="502" t="s">
        <v>1923</v>
      </c>
      <c r="B327" s="502" t="s">
        <v>30</v>
      </c>
      <c r="C327" s="504" t="s">
        <v>16</v>
      </c>
      <c r="D327" s="502"/>
      <c r="E327" s="502"/>
      <c r="F327" s="502"/>
      <c r="G327" s="502" t="s">
        <v>1924</v>
      </c>
      <c r="H327" s="502" t="s">
        <v>1845</v>
      </c>
      <c r="I327" s="502" t="s">
        <v>1925</v>
      </c>
      <c r="J327" s="502" t="s">
        <v>1926</v>
      </c>
      <c r="K327" s="502" t="s">
        <v>1927</v>
      </c>
      <c r="L327" s="504" t="s">
        <v>1928</v>
      </c>
      <c r="M327" s="502"/>
      <c r="N327" s="505"/>
      <c r="O327" s="502"/>
      <c r="P327" s="502"/>
      <c r="Q327" s="502"/>
      <c r="R327" s="502"/>
      <c r="S327" s="502"/>
      <c r="T327" s="502"/>
      <c r="U327" s="502"/>
      <c r="V327" s="502"/>
      <c r="W327" s="502"/>
      <c r="X327" s="502"/>
    </row>
    <row r="328">
      <c r="A328" s="502" t="s">
        <v>1929</v>
      </c>
      <c r="B328" s="502" t="s">
        <v>23</v>
      </c>
      <c r="C328" s="504" t="s">
        <v>144</v>
      </c>
      <c r="D328" s="502"/>
      <c r="E328" s="502"/>
      <c r="F328" s="502"/>
      <c r="G328" s="502" t="s">
        <v>1930</v>
      </c>
      <c r="H328" s="502" t="s">
        <v>1845</v>
      </c>
      <c r="I328" s="502" t="s">
        <v>1931</v>
      </c>
      <c r="J328" s="502" t="s">
        <v>1932</v>
      </c>
      <c r="K328" s="504" t="s">
        <v>1933</v>
      </c>
      <c r="L328" s="502"/>
      <c r="M328" s="502"/>
      <c r="N328" s="505"/>
      <c r="O328" s="502"/>
      <c r="P328" s="502"/>
      <c r="Q328" s="502"/>
      <c r="R328" s="502"/>
      <c r="S328" s="502"/>
      <c r="T328" s="502"/>
      <c r="U328" s="502"/>
      <c r="V328" s="502"/>
      <c r="W328" s="502"/>
      <c r="X328" s="502"/>
    </row>
    <row r="329">
      <c r="A329" s="502" t="s">
        <v>1934</v>
      </c>
      <c r="B329" s="502" t="s">
        <v>23</v>
      </c>
      <c r="C329" s="502" t="s">
        <v>50</v>
      </c>
      <c r="D329" s="504" t="s">
        <v>51</v>
      </c>
      <c r="E329" s="502"/>
      <c r="F329" s="502" t="s">
        <v>1935</v>
      </c>
      <c r="G329" s="502" t="s">
        <v>1936</v>
      </c>
      <c r="H329" s="502" t="s">
        <v>1845</v>
      </c>
      <c r="I329" s="502" t="s">
        <v>1937</v>
      </c>
      <c r="J329" s="502" t="s">
        <v>1938</v>
      </c>
      <c r="K329" s="502" t="s">
        <v>1939</v>
      </c>
      <c r="L329" s="504" t="s">
        <v>1940</v>
      </c>
      <c r="M329" s="502"/>
      <c r="N329" s="505"/>
      <c r="O329" s="502"/>
      <c r="P329" s="502"/>
      <c r="Q329" s="502"/>
      <c r="R329" s="502"/>
      <c r="S329" s="502"/>
      <c r="T329" s="502"/>
      <c r="U329" s="502"/>
      <c r="V329" s="502"/>
      <c r="W329" s="502"/>
      <c r="X329" s="502"/>
    </row>
    <row r="330">
      <c r="A330" s="502" t="s">
        <v>1941</v>
      </c>
      <c r="B330" s="502" t="s">
        <v>15</v>
      </c>
      <c r="C330" s="502" t="s">
        <v>50</v>
      </c>
      <c r="D330" s="504" t="s">
        <v>51</v>
      </c>
      <c r="E330" s="502"/>
      <c r="F330" s="502"/>
      <c r="G330" s="502" t="s">
        <v>1942</v>
      </c>
      <c r="H330" s="502" t="s">
        <v>1845</v>
      </c>
      <c r="I330" s="502" t="s">
        <v>1943</v>
      </c>
      <c r="J330" s="502" t="s">
        <v>1944</v>
      </c>
      <c r="K330" s="504" t="s">
        <v>1945</v>
      </c>
      <c r="L330" s="502"/>
      <c r="M330" s="502"/>
      <c r="N330" s="505"/>
      <c r="O330" s="502"/>
      <c r="P330" s="502"/>
      <c r="Q330" s="502"/>
      <c r="R330" s="502"/>
      <c r="S330" s="502"/>
      <c r="T330" s="502"/>
      <c r="U330" s="502"/>
      <c r="V330" s="502"/>
      <c r="W330" s="502"/>
      <c r="X330" s="502"/>
    </row>
    <row r="331">
      <c r="A331" s="502" t="s">
        <v>1946</v>
      </c>
      <c r="B331" s="502" t="s">
        <v>23</v>
      </c>
      <c r="C331" s="502" t="s">
        <v>50</v>
      </c>
      <c r="D331" s="504" t="s">
        <v>51</v>
      </c>
      <c r="E331" s="502"/>
      <c r="F331" s="502"/>
      <c r="G331" s="502" t="s">
        <v>1947</v>
      </c>
      <c r="H331" s="502" t="s">
        <v>1845</v>
      </c>
      <c r="I331" s="504" t="s">
        <v>1948</v>
      </c>
      <c r="J331" s="502"/>
      <c r="K331" s="502" t="s">
        <v>1949</v>
      </c>
      <c r="L331" s="504" t="s">
        <v>1950</v>
      </c>
      <c r="M331" s="502"/>
      <c r="N331" s="505"/>
      <c r="O331" s="502"/>
      <c r="P331" s="502"/>
      <c r="Q331" s="502"/>
      <c r="R331" s="502"/>
      <c r="S331" s="502"/>
      <c r="T331" s="502"/>
      <c r="U331" s="502"/>
      <c r="V331" s="502"/>
      <c r="W331" s="502"/>
      <c r="X331" s="502"/>
    </row>
    <row r="332">
      <c r="A332" s="502" t="s">
        <v>1951</v>
      </c>
      <c r="B332" s="502" t="s">
        <v>23</v>
      </c>
      <c r="C332" s="504" t="s">
        <v>16</v>
      </c>
      <c r="D332" s="502"/>
      <c r="E332" s="502"/>
      <c r="F332" s="502"/>
      <c r="G332" s="502" t="s">
        <v>1952</v>
      </c>
      <c r="H332" s="502" t="s">
        <v>1845</v>
      </c>
      <c r="I332" s="502" t="s">
        <v>1953</v>
      </c>
      <c r="J332" s="502" t="s">
        <v>1954</v>
      </c>
      <c r="K332" s="502" t="s">
        <v>1955</v>
      </c>
      <c r="L332" s="504" t="s">
        <v>1956</v>
      </c>
      <c r="M332" s="502"/>
      <c r="N332" s="505"/>
      <c r="O332" s="502"/>
      <c r="P332" s="502"/>
      <c r="Q332" s="502"/>
      <c r="R332" s="502"/>
      <c r="S332" s="502"/>
      <c r="T332" s="502"/>
      <c r="U332" s="502"/>
      <c r="V332" s="502"/>
      <c r="W332" s="502"/>
      <c r="X332" s="502"/>
    </row>
    <row r="333">
      <c r="A333" s="502" t="s">
        <v>1957</v>
      </c>
      <c r="B333" s="502" t="s">
        <v>78</v>
      </c>
      <c r="C333" s="504" t="s">
        <v>16</v>
      </c>
      <c r="D333" s="502"/>
      <c r="E333" s="502"/>
      <c r="F333" s="502"/>
      <c r="G333" s="502" t="s">
        <v>1958</v>
      </c>
      <c r="H333" s="502" t="s">
        <v>1845</v>
      </c>
      <c r="I333" s="502" t="s">
        <v>1959</v>
      </c>
      <c r="J333" s="502" t="s">
        <v>1960</v>
      </c>
      <c r="K333" s="502" t="s">
        <v>1961</v>
      </c>
      <c r="L333" s="504" t="s">
        <v>1962</v>
      </c>
      <c r="M333" s="502"/>
      <c r="N333" s="505"/>
      <c r="O333" s="502"/>
      <c r="P333" s="502"/>
      <c r="Q333" s="502"/>
      <c r="R333" s="502"/>
      <c r="S333" s="502"/>
      <c r="T333" s="502"/>
      <c r="U333" s="502"/>
      <c r="V333" s="502"/>
      <c r="W333" s="502"/>
      <c r="X333" s="502"/>
    </row>
    <row r="334">
      <c r="A334" s="502" t="s">
        <v>1963</v>
      </c>
      <c r="B334" s="502" t="s">
        <v>107</v>
      </c>
      <c r="C334" s="502" t="s">
        <v>50</v>
      </c>
      <c r="D334" s="504" t="s">
        <v>1964</v>
      </c>
      <c r="E334" s="502"/>
      <c r="F334" s="502"/>
      <c r="G334" s="502" t="s">
        <v>1965</v>
      </c>
      <c r="H334" s="502" t="s">
        <v>1845</v>
      </c>
      <c r="I334" s="502" t="s">
        <v>1966</v>
      </c>
      <c r="J334" s="502" t="s">
        <v>1967</v>
      </c>
      <c r="K334" s="502" t="s">
        <v>1968</v>
      </c>
      <c r="L334" s="504" t="s">
        <v>1969</v>
      </c>
      <c r="M334" s="502"/>
      <c r="N334" s="505"/>
      <c r="O334" s="502"/>
      <c r="P334" s="502"/>
      <c r="Q334" s="502"/>
      <c r="R334" s="502"/>
      <c r="S334" s="502"/>
      <c r="T334" s="502"/>
      <c r="U334" s="502"/>
      <c r="V334" s="502"/>
      <c r="W334" s="502"/>
      <c r="X334" s="502"/>
    </row>
    <row r="335">
      <c r="A335" s="502" t="s">
        <v>1970</v>
      </c>
      <c r="B335" s="502" t="s">
        <v>107</v>
      </c>
      <c r="C335" s="502" t="s">
        <v>50</v>
      </c>
      <c r="D335" s="504" t="s">
        <v>51</v>
      </c>
      <c r="E335" s="502"/>
      <c r="F335" s="502"/>
      <c r="G335" s="502" t="s">
        <v>1971</v>
      </c>
      <c r="H335" s="502" t="s">
        <v>1845</v>
      </c>
      <c r="I335" s="502" t="s">
        <v>1972</v>
      </c>
      <c r="J335" s="502" t="s">
        <v>1973</v>
      </c>
      <c r="K335" s="504" t="s">
        <v>1974</v>
      </c>
      <c r="L335" s="502"/>
      <c r="M335" s="502"/>
      <c r="N335" s="505"/>
      <c r="O335" s="502"/>
      <c r="P335" s="502"/>
      <c r="Q335" s="502"/>
      <c r="R335" s="502"/>
      <c r="S335" s="502"/>
      <c r="T335" s="502"/>
      <c r="U335" s="502"/>
      <c r="V335" s="502"/>
      <c r="W335" s="502"/>
      <c r="X335" s="502"/>
    </row>
    <row r="336">
      <c r="A336" s="502" t="s">
        <v>1975</v>
      </c>
      <c r="B336" s="502" t="s">
        <v>358</v>
      </c>
      <c r="C336" s="502" t="s">
        <v>37</v>
      </c>
      <c r="D336" s="504" t="s">
        <v>1568</v>
      </c>
      <c r="E336" s="502"/>
      <c r="F336" s="502"/>
      <c r="G336" s="502" t="s">
        <v>1976</v>
      </c>
      <c r="H336" s="502" t="s">
        <v>1845</v>
      </c>
      <c r="I336" s="502" t="s">
        <v>1977</v>
      </c>
      <c r="J336" s="502" t="s">
        <v>1978</v>
      </c>
      <c r="K336" s="502" t="s">
        <v>1979</v>
      </c>
      <c r="L336" s="504" t="s">
        <v>1980</v>
      </c>
      <c r="M336" s="502"/>
      <c r="N336" s="505"/>
      <c r="O336" s="502"/>
      <c r="P336" s="502"/>
      <c r="Q336" s="502"/>
      <c r="R336" s="502"/>
      <c r="S336" s="502"/>
      <c r="T336" s="502"/>
      <c r="U336" s="502"/>
      <c r="V336" s="502"/>
      <c r="W336" s="502"/>
      <c r="X336" s="502"/>
    </row>
    <row r="337">
      <c r="A337" s="502" t="s">
        <v>1981</v>
      </c>
      <c r="B337" s="502" t="s">
        <v>78</v>
      </c>
      <c r="C337" s="504" t="s">
        <v>1982</v>
      </c>
      <c r="D337" s="502"/>
      <c r="E337" s="502"/>
      <c r="F337" s="502"/>
      <c r="G337" s="502" t="s">
        <v>1983</v>
      </c>
      <c r="H337" s="502" t="s">
        <v>1845</v>
      </c>
      <c r="I337" s="502" t="s">
        <v>1984</v>
      </c>
      <c r="J337" s="502" t="s">
        <v>1985</v>
      </c>
      <c r="K337" s="502" t="s">
        <v>1986</v>
      </c>
      <c r="L337" s="504" t="s">
        <v>1987</v>
      </c>
      <c r="M337" s="502"/>
      <c r="N337" s="505"/>
      <c r="O337" s="502"/>
      <c r="P337" s="502"/>
      <c r="Q337" s="502"/>
      <c r="R337" s="502"/>
      <c r="S337" s="502"/>
      <c r="T337" s="502"/>
      <c r="U337" s="502"/>
      <c r="V337" s="502"/>
      <c r="W337" s="502"/>
      <c r="X337" s="502"/>
    </row>
    <row r="338">
      <c r="A338" s="502" t="s">
        <v>1988</v>
      </c>
      <c r="B338" s="502" t="s">
        <v>78</v>
      </c>
      <c r="C338" s="504" t="s">
        <v>16</v>
      </c>
      <c r="D338" s="502"/>
      <c r="E338" s="502"/>
      <c r="F338" s="502"/>
      <c r="G338" s="502" t="s">
        <v>1989</v>
      </c>
      <c r="H338" s="502" t="s">
        <v>1845</v>
      </c>
      <c r="I338" s="504" t="s">
        <v>1990</v>
      </c>
      <c r="J338" s="502"/>
      <c r="K338" s="502" t="s">
        <v>1991</v>
      </c>
      <c r="L338" s="504" t="s">
        <v>1992</v>
      </c>
      <c r="M338" s="502"/>
      <c r="N338" s="505"/>
      <c r="O338" s="502"/>
      <c r="P338" s="502"/>
      <c r="Q338" s="502"/>
      <c r="R338" s="502"/>
      <c r="S338" s="502"/>
      <c r="T338" s="502"/>
      <c r="U338" s="502"/>
      <c r="V338" s="502"/>
      <c r="W338" s="502"/>
      <c r="X338" s="502"/>
    </row>
    <row r="339">
      <c r="A339" s="502" t="s">
        <v>1993</v>
      </c>
      <c r="B339" s="502" t="s">
        <v>30</v>
      </c>
      <c r="C339" s="504" t="s">
        <v>16</v>
      </c>
      <c r="D339" s="502"/>
      <c r="E339" s="502"/>
      <c r="F339" s="502"/>
      <c r="G339" s="502" t="s">
        <v>1994</v>
      </c>
      <c r="H339" s="502" t="s">
        <v>1845</v>
      </c>
      <c r="I339" s="502" t="s">
        <v>1995</v>
      </c>
      <c r="J339" s="502" t="s">
        <v>1996</v>
      </c>
      <c r="K339" s="502" t="s">
        <v>1997</v>
      </c>
      <c r="L339" s="504" t="s">
        <v>1998</v>
      </c>
      <c r="M339" s="502"/>
      <c r="N339" s="505"/>
      <c r="O339" s="502"/>
      <c r="P339" s="502"/>
      <c r="Q339" s="502"/>
      <c r="R339" s="502"/>
      <c r="S339" s="502"/>
      <c r="T339" s="502"/>
      <c r="U339" s="502"/>
      <c r="V339" s="502"/>
      <c r="W339" s="502"/>
      <c r="X339" s="502"/>
    </row>
    <row r="340">
      <c r="A340" s="502" t="s">
        <v>1999</v>
      </c>
      <c r="B340" s="502" t="s">
        <v>78</v>
      </c>
      <c r="C340" s="502" t="s">
        <v>50</v>
      </c>
      <c r="D340" s="504" t="s">
        <v>51</v>
      </c>
      <c r="E340" s="502"/>
      <c r="F340" s="502"/>
      <c r="G340" s="502" t="s">
        <v>2000</v>
      </c>
      <c r="H340" s="502" t="s">
        <v>1845</v>
      </c>
      <c r="I340" s="502" t="s">
        <v>2001</v>
      </c>
      <c r="J340" s="502" t="s">
        <v>2002</v>
      </c>
      <c r="K340" s="502" t="s">
        <v>2003</v>
      </c>
      <c r="L340" s="504" t="s">
        <v>2004</v>
      </c>
      <c r="M340" s="502"/>
      <c r="N340" s="505"/>
      <c r="O340" s="502"/>
      <c r="P340" s="502"/>
      <c r="Q340" s="502"/>
      <c r="R340" s="502"/>
      <c r="S340" s="502"/>
      <c r="T340" s="502"/>
      <c r="U340" s="502"/>
      <c r="V340" s="502"/>
      <c r="W340" s="502"/>
      <c r="X340" s="502"/>
    </row>
    <row r="341">
      <c r="A341" s="502" t="s">
        <v>2005</v>
      </c>
      <c r="B341" s="502" t="s">
        <v>107</v>
      </c>
      <c r="C341" s="504" t="s">
        <v>16</v>
      </c>
      <c r="D341" s="502"/>
      <c r="E341" s="502"/>
      <c r="F341" s="502"/>
      <c r="G341" s="502" t="s">
        <v>2006</v>
      </c>
      <c r="H341" s="502" t="s">
        <v>1845</v>
      </c>
      <c r="I341" s="502" t="s">
        <v>2007</v>
      </c>
      <c r="J341" s="502" t="s">
        <v>2008</v>
      </c>
      <c r="K341" s="502" t="s">
        <v>2009</v>
      </c>
      <c r="L341" s="504" t="s">
        <v>2010</v>
      </c>
      <c r="M341" s="502"/>
      <c r="N341" s="505"/>
      <c r="O341" s="502"/>
      <c r="P341" s="502"/>
      <c r="Q341" s="502"/>
      <c r="R341" s="502"/>
      <c r="S341" s="502"/>
      <c r="T341" s="502"/>
      <c r="U341" s="502"/>
      <c r="V341" s="502"/>
      <c r="W341" s="502"/>
      <c r="X341" s="502"/>
    </row>
    <row r="342">
      <c r="A342" s="502" t="s">
        <v>2011</v>
      </c>
      <c r="B342" s="502" t="s">
        <v>23</v>
      </c>
      <c r="C342" s="502" t="s">
        <v>50</v>
      </c>
      <c r="D342" s="504" t="s">
        <v>51</v>
      </c>
      <c r="E342" s="502"/>
      <c r="F342" s="502"/>
      <c r="G342" s="502" t="s">
        <v>2012</v>
      </c>
      <c r="H342" s="502" t="s">
        <v>1845</v>
      </c>
      <c r="I342" s="502" t="s">
        <v>2013</v>
      </c>
      <c r="J342" s="502" t="s">
        <v>2014</v>
      </c>
      <c r="K342" s="502" t="s">
        <v>2015</v>
      </c>
      <c r="L342" s="504" t="s">
        <v>2016</v>
      </c>
      <c r="M342" s="502"/>
      <c r="N342" s="505"/>
      <c r="O342" s="502"/>
      <c r="P342" s="502"/>
      <c r="Q342" s="502"/>
      <c r="R342" s="502"/>
      <c r="S342" s="502"/>
      <c r="T342" s="502"/>
      <c r="U342" s="502"/>
      <c r="V342" s="502"/>
      <c r="W342" s="502"/>
      <c r="X342" s="502"/>
    </row>
    <row r="343">
      <c r="A343" s="502" t="s">
        <v>2017</v>
      </c>
      <c r="B343" s="502" t="s">
        <v>78</v>
      </c>
      <c r="C343" s="504" t="s">
        <v>707</v>
      </c>
      <c r="D343" s="502"/>
      <c r="E343" s="502"/>
      <c r="F343" s="502"/>
      <c r="G343" s="502" t="s">
        <v>2018</v>
      </c>
      <c r="H343" s="502" t="s">
        <v>1845</v>
      </c>
      <c r="I343" s="504" t="s">
        <v>2019</v>
      </c>
      <c r="J343" s="502"/>
      <c r="K343" s="502" t="s">
        <v>2020</v>
      </c>
      <c r="L343" s="504" t="s">
        <v>2021</v>
      </c>
      <c r="M343" s="502"/>
      <c r="N343" s="505"/>
      <c r="O343" s="502"/>
      <c r="P343" s="502"/>
      <c r="Q343" s="502"/>
      <c r="R343" s="502"/>
      <c r="S343" s="502"/>
      <c r="T343" s="502"/>
      <c r="U343" s="502"/>
      <c r="V343" s="502"/>
      <c r="W343" s="502"/>
      <c r="X343" s="502"/>
    </row>
    <row r="344">
      <c r="A344" s="502" t="s">
        <v>2022</v>
      </c>
      <c r="B344" s="502" t="s">
        <v>177</v>
      </c>
      <c r="C344" s="504" t="s">
        <v>65</v>
      </c>
      <c r="D344" s="502"/>
      <c r="E344" s="502"/>
      <c r="F344" s="502" t="s">
        <v>2023</v>
      </c>
      <c r="G344" s="502" t="s">
        <v>2024</v>
      </c>
      <c r="H344" s="502" t="s">
        <v>1845</v>
      </c>
      <c r="I344" s="502" t="s">
        <v>2025</v>
      </c>
      <c r="J344" s="502" t="s">
        <v>2026</v>
      </c>
      <c r="K344" s="502" t="s">
        <v>2027</v>
      </c>
      <c r="L344" s="504" t="s">
        <v>2028</v>
      </c>
      <c r="M344" s="502"/>
      <c r="N344" s="505"/>
      <c r="O344" s="502"/>
      <c r="P344" s="502"/>
      <c r="Q344" s="502"/>
      <c r="R344" s="502"/>
      <c r="S344" s="502"/>
      <c r="T344" s="502"/>
      <c r="U344" s="502"/>
      <c r="V344" s="502"/>
      <c r="W344" s="502"/>
      <c r="X344" s="502"/>
    </row>
    <row r="345">
      <c r="A345" s="502" t="s">
        <v>2029</v>
      </c>
      <c r="B345" s="502" t="s">
        <v>23</v>
      </c>
      <c r="C345" s="502" t="s">
        <v>50</v>
      </c>
      <c r="D345" s="504" t="s">
        <v>51</v>
      </c>
      <c r="E345" s="502"/>
      <c r="F345" s="502"/>
      <c r="G345" s="502" t="s">
        <v>2030</v>
      </c>
      <c r="H345" s="504" t="s">
        <v>2031</v>
      </c>
      <c r="I345" s="502" t="s">
        <v>2032</v>
      </c>
      <c r="J345" s="504" t="s">
        <v>2033</v>
      </c>
      <c r="K345" s="502"/>
      <c r="L345" s="504" t="s">
        <v>2034</v>
      </c>
      <c r="M345" s="502"/>
      <c r="N345" s="505"/>
      <c r="O345" s="502"/>
      <c r="P345" s="502"/>
      <c r="Q345" s="502"/>
      <c r="R345" s="502"/>
      <c r="S345" s="502"/>
      <c r="T345" s="502"/>
      <c r="U345" s="502"/>
      <c r="V345" s="502"/>
      <c r="W345" s="502"/>
      <c r="X345" s="502"/>
    </row>
    <row r="346">
      <c r="A346" s="502" t="s">
        <v>2035</v>
      </c>
      <c r="B346" s="502" t="s">
        <v>15</v>
      </c>
      <c r="C346" s="504" t="s">
        <v>299</v>
      </c>
      <c r="D346" s="502"/>
      <c r="E346" s="502"/>
      <c r="F346" s="502" t="s">
        <v>2036</v>
      </c>
      <c r="G346" s="502" t="s">
        <v>2037</v>
      </c>
      <c r="H346" s="504" t="s">
        <v>2031</v>
      </c>
      <c r="I346" s="502" t="s">
        <v>2038</v>
      </c>
      <c r="J346" s="502" t="s">
        <v>2039</v>
      </c>
      <c r="K346" s="504" t="s">
        <v>2040</v>
      </c>
      <c r="L346" s="502"/>
      <c r="M346" s="502"/>
      <c r="N346" s="505"/>
      <c r="O346" s="502"/>
      <c r="P346" s="502"/>
      <c r="Q346" s="502"/>
      <c r="R346" s="502"/>
      <c r="S346" s="502"/>
      <c r="T346" s="502"/>
      <c r="U346" s="502"/>
      <c r="V346" s="502"/>
      <c r="W346" s="502"/>
      <c r="X346" s="502"/>
    </row>
    <row r="347">
      <c r="A347" s="502" t="s">
        <v>2041</v>
      </c>
      <c r="B347" s="502" t="s">
        <v>30</v>
      </c>
      <c r="C347" s="502" t="s">
        <v>50</v>
      </c>
      <c r="D347" s="504" t="s">
        <v>51</v>
      </c>
      <c r="E347" s="509">
        <v>1989.0</v>
      </c>
      <c r="F347" s="505"/>
      <c r="G347" s="502" t="s">
        <v>2042</v>
      </c>
      <c r="H347" s="504" t="s">
        <v>2031</v>
      </c>
      <c r="I347" s="502" t="s">
        <v>2043</v>
      </c>
      <c r="J347" s="502" t="s">
        <v>2044</v>
      </c>
      <c r="K347" s="502" t="s">
        <v>2045</v>
      </c>
      <c r="L347" s="504" t="s">
        <v>2046</v>
      </c>
      <c r="M347" s="502"/>
      <c r="N347" s="505"/>
      <c r="O347" s="502"/>
      <c r="P347" s="502"/>
      <c r="Q347" s="502"/>
      <c r="R347" s="502"/>
      <c r="S347" s="502"/>
      <c r="T347" s="502"/>
      <c r="U347" s="502"/>
      <c r="V347" s="502"/>
      <c r="W347" s="502"/>
      <c r="X347" s="502"/>
    </row>
    <row r="348">
      <c r="A348" s="502" t="s">
        <v>2047</v>
      </c>
      <c r="B348" s="502" t="s">
        <v>30</v>
      </c>
      <c r="C348" s="502" t="s">
        <v>50</v>
      </c>
      <c r="D348" s="504" t="s">
        <v>51</v>
      </c>
      <c r="E348" s="502"/>
      <c r="F348" s="505"/>
      <c r="G348" s="502" t="s">
        <v>2048</v>
      </c>
      <c r="H348" s="504" t="s">
        <v>2031</v>
      </c>
      <c r="I348" s="504" t="s">
        <v>2049</v>
      </c>
      <c r="J348" s="502"/>
      <c r="K348" s="502" t="s">
        <v>2050</v>
      </c>
      <c r="L348" s="504" t="s">
        <v>2051</v>
      </c>
      <c r="M348" s="502"/>
      <c r="N348" s="505"/>
      <c r="O348" s="502"/>
      <c r="P348" s="502"/>
      <c r="Q348" s="502"/>
      <c r="R348" s="502"/>
      <c r="S348" s="502"/>
      <c r="T348" s="502"/>
      <c r="U348" s="502"/>
      <c r="V348" s="502"/>
      <c r="W348" s="502"/>
      <c r="X348" s="502"/>
    </row>
    <row r="349">
      <c r="A349" s="502" t="s">
        <v>2052</v>
      </c>
      <c r="B349" s="502" t="s">
        <v>78</v>
      </c>
      <c r="C349" s="504" t="s">
        <v>16</v>
      </c>
      <c r="D349" s="502"/>
      <c r="E349" s="502"/>
      <c r="F349" s="505"/>
      <c r="G349" s="502" t="s">
        <v>2053</v>
      </c>
      <c r="H349" s="504" t="s">
        <v>2031</v>
      </c>
      <c r="I349" s="504" t="s">
        <v>2054</v>
      </c>
      <c r="J349" s="502"/>
      <c r="K349" s="502" t="s">
        <v>2055</v>
      </c>
      <c r="L349" s="504" t="s">
        <v>2056</v>
      </c>
      <c r="M349" s="502"/>
      <c r="N349" s="505"/>
      <c r="O349" s="502"/>
      <c r="P349" s="502"/>
      <c r="Q349" s="502"/>
      <c r="R349" s="502"/>
      <c r="S349" s="502"/>
      <c r="T349" s="502"/>
      <c r="U349" s="502"/>
      <c r="V349" s="502"/>
      <c r="W349" s="502"/>
      <c r="X349" s="502"/>
    </row>
    <row r="350">
      <c r="A350" s="502" t="s">
        <v>2057</v>
      </c>
      <c r="B350" s="502" t="s">
        <v>30</v>
      </c>
      <c r="C350" s="502" t="s">
        <v>2058</v>
      </c>
      <c r="D350" s="504" t="s">
        <v>51</v>
      </c>
      <c r="E350" s="509">
        <v>1986.0</v>
      </c>
      <c r="F350" s="505"/>
      <c r="G350" s="502" t="s">
        <v>2059</v>
      </c>
      <c r="H350" s="504" t="s">
        <v>2031</v>
      </c>
      <c r="I350" s="504" t="s">
        <v>2060</v>
      </c>
      <c r="J350" s="502"/>
      <c r="K350" s="502" t="s">
        <v>2061</v>
      </c>
      <c r="L350" s="504" t="s">
        <v>2062</v>
      </c>
      <c r="M350" s="502"/>
      <c r="N350" s="505"/>
      <c r="O350" s="502"/>
      <c r="P350" s="502"/>
      <c r="Q350" s="502"/>
      <c r="R350" s="502"/>
      <c r="S350" s="502"/>
      <c r="T350" s="502"/>
      <c r="U350" s="502"/>
      <c r="V350" s="502"/>
      <c r="W350" s="502"/>
      <c r="X350" s="502"/>
    </row>
    <row r="351">
      <c r="A351" s="502" t="s">
        <v>2063</v>
      </c>
      <c r="B351" s="502" t="s">
        <v>23</v>
      </c>
      <c r="C351" s="502" t="s">
        <v>50</v>
      </c>
      <c r="D351" s="504" t="s">
        <v>51</v>
      </c>
      <c r="E351" s="502"/>
      <c r="F351" s="505"/>
      <c r="G351" s="502" t="s">
        <v>2064</v>
      </c>
      <c r="H351" s="504" t="s">
        <v>2031</v>
      </c>
      <c r="I351" s="502" t="s">
        <v>2065</v>
      </c>
      <c r="J351" s="502" t="s">
        <v>2066</v>
      </c>
      <c r="K351" s="502" t="s">
        <v>2067</v>
      </c>
      <c r="L351" s="504" t="s">
        <v>2068</v>
      </c>
      <c r="M351" s="502"/>
      <c r="N351" s="505"/>
      <c r="O351" s="502"/>
      <c r="P351" s="502"/>
      <c r="Q351" s="502"/>
      <c r="R351" s="502"/>
      <c r="S351" s="502"/>
      <c r="T351" s="502"/>
      <c r="U351" s="502"/>
      <c r="V351" s="502"/>
      <c r="W351" s="502"/>
      <c r="X351" s="502"/>
    </row>
    <row r="352">
      <c r="A352" s="502" t="s">
        <v>2069</v>
      </c>
      <c r="B352" s="502" t="s">
        <v>23</v>
      </c>
      <c r="C352" s="502" t="s">
        <v>50</v>
      </c>
      <c r="D352" s="504" t="s">
        <v>51</v>
      </c>
      <c r="E352" s="502"/>
      <c r="F352" s="505"/>
      <c r="G352" s="502" t="s">
        <v>2070</v>
      </c>
      <c r="H352" s="504" t="s">
        <v>2031</v>
      </c>
      <c r="I352" s="502" t="s">
        <v>2071</v>
      </c>
      <c r="J352" s="502" t="s">
        <v>2072</v>
      </c>
      <c r="K352" s="502" t="s">
        <v>2073</v>
      </c>
      <c r="L352" s="504" t="s">
        <v>2074</v>
      </c>
      <c r="M352" s="502"/>
      <c r="N352" s="505"/>
      <c r="O352" s="502"/>
      <c r="P352" s="502"/>
      <c r="Q352" s="502"/>
      <c r="R352" s="502"/>
      <c r="S352" s="502"/>
      <c r="T352" s="502"/>
      <c r="U352" s="502"/>
      <c r="V352" s="502"/>
      <c r="W352" s="502"/>
      <c r="X352" s="502"/>
    </row>
    <row r="353">
      <c r="A353" s="502" t="s">
        <v>2075</v>
      </c>
      <c r="B353" s="502" t="s">
        <v>23</v>
      </c>
      <c r="C353" s="502" t="s">
        <v>50</v>
      </c>
      <c r="D353" s="504" t="s">
        <v>51</v>
      </c>
      <c r="E353" s="509">
        <v>1888.0</v>
      </c>
      <c r="F353" s="505"/>
      <c r="G353" s="502" t="s">
        <v>2076</v>
      </c>
      <c r="H353" s="504" t="s">
        <v>2031</v>
      </c>
      <c r="I353" s="502" t="s">
        <v>2077</v>
      </c>
      <c r="J353" s="502" t="s">
        <v>2078</v>
      </c>
      <c r="K353" s="502" t="s">
        <v>2079</v>
      </c>
      <c r="L353" s="504" t="s">
        <v>2080</v>
      </c>
      <c r="M353" s="502"/>
      <c r="N353" s="505"/>
      <c r="O353" s="502"/>
      <c r="P353" s="502"/>
      <c r="Q353" s="502"/>
      <c r="R353" s="502"/>
      <c r="S353" s="502"/>
      <c r="T353" s="502"/>
      <c r="U353" s="502"/>
      <c r="V353" s="502"/>
      <c r="W353" s="502"/>
      <c r="X353" s="502"/>
    </row>
    <row r="354">
      <c r="A354" s="502" t="s">
        <v>2081</v>
      </c>
      <c r="B354" s="502" t="s">
        <v>30</v>
      </c>
      <c r="C354" s="504" t="s">
        <v>16</v>
      </c>
      <c r="D354" s="502"/>
      <c r="E354" s="502"/>
      <c r="F354" s="502"/>
      <c r="G354" s="502" t="s">
        <v>2082</v>
      </c>
      <c r="H354" s="504" t="s">
        <v>2031</v>
      </c>
      <c r="I354" s="504" t="s">
        <v>2083</v>
      </c>
      <c r="J354" s="502"/>
      <c r="K354" s="502" t="s">
        <v>2084</v>
      </c>
      <c r="L354" s="504" t="s">
        <v>2085</v>
      </c>
      <c r="M354" s="502"/>
      <c r="N354" s="505"/>
      <c r="O354" s="502"/>
      <c r="P354" s="502"/>
      <c r="Q354" s="502"/>
      <c r="R354" s="502"/>
      <c r="S354" s="502"/>
      <c r="T354" s="502"/>
      <c r="U354" s="502"/>
      <c r="V354" s="502"/>
      <c r="W354" s="502"/>
      <c r="X354" s="502"/>
    </row>
    <row r="355">
      <c r="A355" s="502" t="s">
        <v>2086</v>
      </c>
      <c r="B355" s="502" t="s">
        <v>23</v>
      </c>
      <c r="C355" s="504" t="s">
        <v>269</v>
      </c>
      <c r="D355" s="502"/>
      <c r="E355" s="502"/>
      <c r="F355" s="502"/>
      <c r="G355" s="502" t="s">
        <v>2087</v>
      </c>
      <c r="H355" s="504" t="s">
        <v>2031</v>
      </c>
      <c r="I355" s="504" t="s">
        <v>2088</v>
      </c>
      <c r="J355" s="502"/>
      <c r="K355" s="502" t="s">
        <v>2089</v>
      </c>
      <c r="L355" s="504" t="s">
        <v>2090</v>
      </c>
      <c r="M355" s="502"/>
      <c r="N355" s="505"/>
      <c r="O355" s="502"/>
      <c r="P355" s="502"/>
      <c r="Q355" s="502"/>
      <c r="R355" s="502"/>
      <c r="S355" s="502"/>
      <c r="T355" s="502"/>
      <c r="U355" s="502"/>
      <c r="V355" s="502"/>
      <c r="W355" s="502"/>
      <c r="X355" s="502"/>
    </row>
    <row r="356">
      <c r="A356" s="502" t="s">
        <v>2091</v>
      </c>
      <c r="B356" s="502" t="s">
        <v>30</v>
      </c>
      <c r="C356" s="504" t="s">
        <v>1076</v>
      </c>
      <c r="D356" s="502"/>
      <c r="E356" s="502"/>
      <c r="F356" s="502"/>
      <c r="G356" s="502" t="s">
        <v>2092</v>
      </c>
      <c r="H356" s="504" t="s">
        <v>2031</v>
      </c>
      <c r="I356" s="502" t="s">
        <v>2093</v>
      </c>
      <c r="J356" s="502" t="s">
        <v>2094</v>
      </c>
      <c r="K356" s="502" t="s">
        <v>2095</v>
      </c>
      <c r="L356" s="504" t="s">
        <v>2096</v>
      </c>
      <c r="M356" s="502"/>
      <c r="N356" s="505"/>
      <c r="O356" s="502"/>
      <c r="P356" s="502"/>
      <c r="Q356" s="502"/>
      <c r="R356" s="502"/>
      <c r="S356" s="502"/>
      <c r="T356" s="502"/>
      <c r="U356" s="502"/>
      <c r="V356" s="502"/>
      <c r="W356" s="502"/>
      <c r="X356" s="502"/>
    </row>
    <row r="357">
      <c r="A357" s="502" t="s">
        <v>2097</v>
      </c>
      <c r="B357" s="502" t="s">
        <v>107</v>
      </c>
      <c r="C357" s="504" t="s">
        <v>227</v>
      </c>
      <c r="D357" s="502"/>
      <c r="E357" s="502"/>
      <c r="F357" s="502"/>
      <c r="G357" s="502" t="s">
        <v>2098</v>
      </c>
      <c r="H357" s="504" t="s">
        <v>2031</v>
      </c>
      <c r="I357" s="502" t="s">
        <v>2099</v>
      </c>
      <c r="J357" s="502" t="s">
        <v>2099</v>
      </c>
      <c r="K357" s="502" t="s">
        <v>2100</v>
      </c>
      <c r="L357" s="504" t="s">
        <v>2101</v>
      </c>
      <c r="M357" s="502"/>
      <c r="N357" s="505"/>
      <c r="O357" s="502"/>
      <c r="P357" s="502"/>
      <c r="Q357" s="502"/>
      <c r="R357" s="502"/>
      <c r="S357" s="502"/>
      <c r="T357" s="502"/>
      <c r="U357" s="502"/>
      <c r="V357" s="502"/>
      <c r="W357" s="502"/>
      <c r="X357" s="502"/>
    </row>
    <row r="358">
      <c r="A358" s="502" t="s">
        <v>2102</v>
      </c>
      <c r="B358" s="502" t="s">
        <v>107</v>
      </c>
      <c r="C358" s="502" t="s">
        <v>2103</v>
      </c>
      <c r="D358" s="504" t="s">
        <v>51</v>
      </c>
      <c r="E358" s="502"/>
      <c r="F358" s="502"/>
      <c r="G358" s="502" t="s">
        <v>2104</v>
      </c>
      <c r="H358" s="504" t="s">
        <v>2031</v>
      </c>
      <c r="I358" s="502" t="s">
        <v>2105</v>
      </c>
      <c r="J358" s="502" t="s">
        <v>2106</v>
      </c>
      <c r="K358" s="502" t="s">
        <v>2107</v>
      </c>
      <c r="L358" s="504" t="s">
        <v>2108</v>
      </c>
      <c r="M358" s="502"/>
      <c r="N358" s="505"/>
      <c r="O358" s="502"/>
      <c r="P358" s="502"/>
      <c r="Q358" s="502"/>
      <c r="R358" s="502"/>
      <c r="S358" s="502"/>
      <c r="T358" s="502"/>
      <c r="U358" s="502"/>
      <c r="V358" s="502"/>
      <c r="W358" s="502"/>
      <c r="X358" s="502"/>
    </row>
    <row r="359">
      <c r="A359" s="502" t="s">
        <v>2109</v>
      </c>
      <c r="B359" s="502" t="s">
        <v>23</v>
      </c>
      <c r="C359" s="502" t="s">
        <v>50</v>
      </c>
      <c r="D359" s="504" t="s">
        <v>51</v>
      </c>
      <c r="E359" s="502"/>
      <c r="F359" s="502"/>
      <c r="G359" s="502" t="s">
        <v>2110</v>
      </c>
      <c r="H359" s="504" t="s">
        <v>2031</v>
      </c>
      <c r="I359" s="502" t="s">
        <v>2111</v>
      </c>
      <c r="J359" s="502" t="s">
        <v>2112</v>
      </c>
      <c r="K359" s="502" t="s">
        <v>2113</v>
      </c>
      <c r="L359" s="504" t="s">
        <v>2114</v>
      </c>
      <c r="M359" s="502"/>
      <c r="N359" s="505"/>
      <c r="O359" s="502"/>
      <c r="P359" s="502"/>
      <c r="Q359" s="502"/>
      <c r="R359" s="502"/>
      <c r="S359" s="502"/>
      <c r="T359" s="502"/>
      <c r="U359" s="502"/>
      <c r="V359" s="502"/>
      <c r="W359" s="502"/>
      <c r="X359" s="502"/>
    </row>
    <row r="360">
      <c r="A360" s="502" t="s">
        <v>2115</v>
      </c>
      <c r="B360" s="502" t="s">
        <v>78</v>
      </c>
      <c r="C360" s="504" t="s">
        <v>71</v>
      </c>
      <c r="D360" s="502"/>
      <c r="E360" s="502"/>
      <c r="F360" s="502"/>
      <c r="G360" s="502" t="s">
        <v>2116</v>
      </c>
      <c r="H360" s="504" t="s">
        <v>2031</v>
      </c>
      <c r="I360" s="502" t="s">
        <v>2117</v>
      </c>
      <c r="J360" s="502" t="s">
        <v>2118</v>
      </c>
      <c r="K360" s="502" t="s">
        <v>2119</v>
      </c>
      <c r="L360" s="504" t="s">
        <v>2120</v>
      </c>
      <c r="M360" s="502"/>
      <c r="N360" s="505"/>
      <c r="O360" s="502"/>
      <c r="P360" s="502"/>
      <c r="Q360" s="502"/>
      <c r="R360" s="502"/>
      <c r="S360" s="502"/>
      <c r="T360" s="502"/>
      <c r="U360" s="502"/>
      <c r="V360" s="502"/>
      <c r="W360" s="502"/>
      <c r="X360" s="502"/>
    </row>
    <row r="361">
      <c r="A361" s="502" t="s">
        <v>2121</v>
      </c>
      <c r="B361" s="502" t="s">
        <v>23</v>
      </c>
      <c r="C361" s="502" t="s">
        <v>50</v>
      </c>
      <c r="D361" s="504" t="s">
        <v>51</v>
      </c>
      <c r="E361" s="502"/>
      <c r="F361" s="502"/>
      <c r="G361" s="502" t="s">
        <v>2122</v>
      </c>
      <c r="H361" s="504" t="s">
        <v>2031</v>
      </c>
      <c r="I361" s="502" t="s">
        <v>2123</v>
      </c>
      <c r="J361" s="502" t="s">
        <v>2124</v>
      </c>
      <c r="K361" s="502" t="s">
        <v>2125</v>
      </c>
      <c r="L361" s="504" t="s">
        <v>2126</v>
      </c>
      <c r="M361" s="502"/>
      <c r="N361" s="505"/>
      <c r="O361" s="502"/>
      <c r="P361" s="502"/>
      <c r="Q361" s="502"/>
      <c r="R361" s="502"/>
      <c r="S361" s="502"/>
      <c r="T361" s="502"/>
      <c r="U361" s="502"/>
      <c r="V361" s="502"/>
      <c r="W361" s="502"/>
      <c r="X361" s="502"/>
    </row>
    <row r="362">
      <c r="A362" s="502" t="s">
        <v>2127</v>
      </c>
      <c r="B362" s="502" t="s">
        <v>177</v>
      </c>
      <c r="C362" s="502" t="s">
        <v>91</v>
      </c>
      <c r="D362" s="504" t="s">
        <v>51</v>
      </c>
      <c r="E362" s="502"/>
      <c r="F362" s="502" t="s">
        <v>2128</v>
      </c>
      <c r="G362" s="502" t="s">
        <v>2129</v>
      </c>
      <c r="H362" s="504" t="s">
        <v>2031</v>
      </c>
      <c r="I362" s="502" t="s">
        <v>2130</v>
      </c>
      <c r="J362" s="502" t="s">
        <v>2131</v>
      </c>
      <c r="K362" s="502" t="s">
        <v>2132</v>
      </c>
      <c r="L362" s="504" t="s">
        <v>2133</v>
      </c>
      <c r="M362" s="502"/>
      <c r="N362" s="505"/>
      <c r="O362" s="502"/>
      <c r="P362" s="502"/>
      <c r="Q362" s="502"/>
      <c r="R362" s="502"/>
      <c r="S362" s="502"/>
      <c r="T362" s="502"/>
      <c r="U362" s="502"/>
      <c r="V362" s="502"/>
      <c r="W362" s="502"/>
      <c r="X362" s="502"/>
    </row>
    <row r="363">
      <c r="A363" s="502" t="s">
        <v>2134</v>
      </c>
      <c r="B363" s="502" t="s">
        <v>78</v>
      </c>
      <c r="C363" s="502" t="s">
        <v>50</v>
      </c>
      <c r="D363" s="504" t="s">
        <v>51</v>
      </c>
      <c r="E363" s="509">
        <v>1837.0</v>
      </c>
      <c r="F363" s="502"/>
      <c r="G363" s="502" t="s">
        <v>2135</v>
      </c>
      <c r="H363" s="504" t="s">
        <v>2031</v>
      </c>
      <c r="I363" s="502" t="s">
        <v>2136</v>
      </c>
      <c r="J363" s="502" t="s">
        <v>2137</v>
      </c>
      <c r="K363" s="502" t="s">
        <v>2138</v>
      </c>
      <c r="L363" s="504" t="s">
        <v>2139</v>
      </c>
      <c r="M363" s="502"/>
      <c r="N363" s="505"/>
      <c r="O363" s="502"/>
      <c r="P363" s="502"/>
      <c r="Q363" s="502"/>
      <c r="R363" s="502"/>
      <c r="S363" s="502"/>
      <c r="T363" s="502"/>
      <c r="U363" s="502"/>
      <c r="V363" s="502"/>
      <c r="W363" s="502"/>
      <c r="X363" s="502"/>
    </row>
    <row r="364">
      <c r="A364" s="502" t="s">
        <v>2140</v>
      </c>
      <c r="B364" s="502" t="s">
        <v>78</v>
      </c>
      <c r="C364" s="502" t="s">
        <v>50</v>
      </c>
      <c r="D364" s="504" t="s">
        <v>51</v>
      </c>
      <c r="E364" s="502"/>
      <c r="F364" s="502"/>
      <c r="G364" s="502" t="s">
        <v>2141</v>
      </c>
      <c r="H364" s="504" t="s">
        <v>2031</v>
      </c>
      <c r="I364" s="502" t="s">
        <v>2142</v>
      </c>
      <c r="J364" s="502" t="s">
        <v>2142</v>
      </c>
      <c r="K364" s="502" t="s">
        <v>2143</v>
      </c>
      <c r="L364" s="504" t="s">
        <v>2144</v>
      </c>
      <c r="M364" s="502"/>
      <c r="N364" s="505"/>
      <c r="O364" s="502"/>
      <c r="P364" s="502"/>
      <c r="Q364" s="502"/>
      <c r="R364" s="502"/>
      <c r="S364" s="502"/>
      <c r="T364" s="502"/>
      <c r="U364" s="502"/>
      <c r="V364" s="502"/>
      <c r="W364" s="502"/>
      <c r="X364" s="502"/>
    </row>
    <row r="365">
      <c r="A365" s="502" t="s">
        <v>2145</v>
      </c>
      <c r="B365" s="502" t="s">
        <v>30</v>
      </c>
      <c r="C365" s="504" t="s">
        <v>1221</v>
      </c>
      <c r="D365" s="502"/>
      <c r="E365" s="502"/>
      <c r="F365" s="502" t="s">
        <v>2146</v>
      </c>
      <c r="G365" s="502" t="s">
        <v>2147</v>
      </c>
      <c r="H365" s="504" t="s">
        <v>2031</v>
      </c>
      <c r="I365" s="502" t="s">
        <v>2148</v>
      </c>
      <c r="J365" s="502" t="s">
        <v>2149</v>
      </c>
      <c r="K365" s="504" t="s">
        <v>2150</v>
      </c>
      <c r="L365" s="502"/>
      <c r="M365" s="502"/>
      <c r="N365" s="505"/>
      <c r="O365" s="502"/>
      <c r="P365" s="502"/>
      <c r="Q365" s="502"/>
      <c r="R365" s="502"/>
      <c r="S365" s="502"/>
      <c r="T365" s="502"/>
      <c r="U365" s="502"/>
      <c r="V365" s="502"/>
      <c r="W365" s="502"/>
      <c r="X365" s="502"/>
    </row>
    <row r="366">
      <c r="A366" s="502" t="s">
        <v>2151</v>
      </c>
      <c r="B366" s="502" t="s">
        <v>30</v>
      </c>
      <c r="C366" s="502" t="s">
        <v>50</v>
      </c>
      <c r="D366" s="504" t="s">
        <v>51</v>
      </c>
      <c r="E366" s="502"/>
      <c r="F366" s="502"/>
      <c r="G366" s="502" t="s">
        <v>2152</v>
      </c>
      <c r="H366" s="504" t="s">
        <v>2031</v>
      </c>
      <c r="I366" s="504" t="s">
        <v>2153</v>
      </c>
      <c r="J366" s="502"/>
      <c r="K366" s="502" t="s">
        <v>2154</v>
      </c>
      <c r="L366" s="504" t="s">
        <v>2155</v>
      </c>
      <c r="M366" s="502"/>
      <c r="N366" s="505"/>
      <c r="O366" s="502"/>
      <c r="P366" s="502"/>
      <c r="Q366" s="502"/>
      <c r="R366" s="502"/>
      <c r="S366" s="502"/>
      <c r="T366" s="502"/>
      <c r="U366" s="502"/>
      <c r="V366" s="502"/>
      <c r="W366" s="502"/>
      <c r="X366" s="502"/>
    </row>
    <row r="367">
      <c r="A367" s="502" t="s">
        <v>2156</v>
      </c>
      <c r="B367" s="502" t="s">
        <v>30</v>
      </c>
      <c r="C367" s="502" t="s">
        <v>50</v>
      </c>
      <c r="D367" s="504" t="s">
        <v>51</v>
      </c>
      <c r="E367" s="502"/>
      <c r="F367" s="502"/>
      <c r="G367" s="502" t="s">
        <v>2157</v>
      </c>
      <c r="H367" s="504" t="s">
        <v>2031</v>
      </c>
      <c r="I367" s="502" t="s">
        <v>2158</v>
      </c>
      <c r="J367" s="502" t="s">
        <v>2159</v>
      </c>
      <c r="K367" s="502" t="s">
        <v>2160</v>
      </c>
      <c r="L367" s="504" t="s">
        <v>2161</v>
      </c>
      <c r="M367" s="502"/>
      <c r="N367" s="505"/>
      <c r="O367" s="502"/>
      <c r="P367" s="502"/>
      <c r="Q367" s="502"/>
      <c r="R367" s="502"/>
      <c r="S367" s="502"/>
      <c r="T367" s="502"/>
      <c r="U367" s="502"/>
      <c r="V367" s="502"/>
      <c r="W367" s="502"/>
      <c r="X367" s="502"/>
    </row>
    <row r="368">
      <c r="A368" s="502" t="s">
        <v>2162</v>
      </c>
      <c r="B368" s="502" t="s">
        <v>30</v>
      </c>
      <c r="C368" s="504" t="s">
        <v>401</v>
      </c>
      <c r="D368" s="502"/>
      <c r="E368" s="502"/>
      <c r="F368" s="502"/>
      <c r="G368" s="502" t="s">
        <v>2163</v>
      </c>
      <c r="H368" s="504" t="s">
        <v>2031</v>
      </c>
      <c r="I368" s="502" t="s">
        <v>2164</v>
      </c>
      <c r="J368" s="502" t="s">
        <v>2165</v>
      </c>
      <c r="K368" s="502" t="s">
        <v>2166</v>
      </c>
      <c r="L368" s="504" t="s">
        <v>2167</v>
      </c>
      <c r="M368" s="502"/>
      <c r="N368" s="505"/>
      <c r="O368" s="502"/>
      <c r="P368" s="502"/>
      <c r="Q368" s="502"/>
      <c r="R368" s="502"/>
      <c r="S368" s="502"/>
      <c r="T368" s="502"/>
      <c r="U368" s="502"/>
      <c r="V368" s="502"/>
      <c r="W368" s="502"/>
      <c r="X368" s="502"/>
    </row>
    <row r="369">
      <c r="A369" s="502" t="s">
        <v>2168</v>
      </c>
      <c r="B369" s="502" t="s">
        <v>30</v>
      </c>
      <c r="C369" s="504" t="s">
        <v>144</v>
      </c>
      <c r="D369" s="502"/>
      <c r="E369" s="502"/>
      <c r="F369" s="502"/>
      <c r="G369" s="502" t="s">
        <v>2169</v>
      </c>
      <c r="H369" s="504" t="s">
        <v>2031</v>
      </c>
      <c r="I369" s="502" t="s">
        <v>2170</v>
      </c>
      <c r="J369" s="502" t="s">
        <v>2171</v>
      </c>
      <c r="K369" s="502" t="s">
        <v>2172</v>
      </c>
      <c r="L369" s="504" t="s">
        <v>2173</v>
      </c>
      <c r="M369" s="502"/>
      <c r="N369" s="505"/>
      <c r="O369" s="502"/>
      <c r="P369" s="502"/>
      <c r="Q369" s="502"/>
      <c r="R369" s="502"/>
      <c r="S369" s="502"/>
      <c r="T369" s="502"/>
      <c r="U369" s="502"/>
      <c r="V369" s="502"/>
      <c r="W369" s="502"/>
      <c r="X369" s="502"/>
    </row>
    <row r="370">
      <c r="A370" s="502" t="s">
        <v>2174</v>
      </c>
      <c r="B370" s="502" t="s">
        <v>30</v>
      </c>
      <c r="C370" s="504" t="s">
        <v>1018</v>
      </c>
      <c r="D370" s="502"/>
      <c r="E370" s="502"/>
      <c r="F370" s="502"/>
      <c r="G370" s="502" t="s">
        <v>2175</v>
      </c>
      <c r="H370" s="504" t="s">
        <v>2031</v>
      </c>
      <c r="I370" s="502" t="s">
        <v>2176</v>
      </c>
      <c r="J370" s="502" t="s">
        <v>2177</v>
      </c>
      <c r="K370" s="502" t="s">
        <v>2178</v>
      </c>
      <c r="L370" s="504" t="s">
        <v>2179</v>
      </c>
      <c r="M370" s="502"/>
      <c r="N370" s="505"/>
      <c r="O370" s="502"/>
      <c r="P370" s="502"/>
      <c r="Q370" s="502"/>
      <c r="R370" s="502"/>
      <c r="S370" s="502"/>
      <c r="T370" s="502"/>
      <c r="U370" s="502"/>
      <c r="V370" s="502"/>
      <c r="W370" s="502"/>
      <c r="X370" s="502"/>
    </row>
    <row r="371">
      <c r="A371" s="502" t="s">
        <v>2180</v>
      </c>
      <c r="B371" s="502" t="s">
        <v>30</v>
      </c>
      <c r="C371" s="504" t="s">
        <v>1634</v>
      </c>
      <c r="D371" s="502"/>
      <c r="E371" s="502"/>
      <c r="F371" s="502"/>
      <c r="G371" s="502" t="s">
        <v>2181</v>
      </c>
      <c r="H371" s="504" t="s">
        <v>2031</v>
      </c>
      <c r="I371" s="504" t="s">
        <v>2182</v>
      </c>
      <c r="J371" s="502"/>
      <c r="K371" s="502" t="s">
        <v>2183</v>
      </c>
      <c r="L371" s="504" t="s">
        <v>2184</v>
      </c>
      <c r="M371" s="502"/>
      <c r="N371" s="505"/>
      <c r="O371" s="502"/>
      <c r="P371" s="502"/>
      <c r="Q371" s="502"/>
      <c r="R371" s="502"/>
      <c r="S371" s="502"/>
      <c r="T371" s="502"/>
      <c r="U371" s="502"/>
      <c r="V371" s="502"/>
      <c r="W371" s="502"/>
      <c r="X371" s="502"/>
    </row>
    <row r="372">
      <c r="A372" s="502" t="s">
        <v>2185</v>
      </c>
      <c r="B372" s="502" t="s">
        <v>23</v>
      </c>
      <c r="C372" s="502" t="s">
        <v>50</v>
      </c>
      <c r="D372" s="504" t="s">
        <v>51</v>
      </c>
      <c r="E372" s="502"/>
      <c r="F372" s="502"/>
      <c r="G372" s="502" t="s">
        <v>2186</v>
      </c>
      <c r="H372" s="504" t="s">
        <v>2031</v>
      </c>
      <c r="I372" s="504" t="s">
        <v>2187</v>
      </c>
      <c r="J372" s="502"/>
      <c r="K372" s="502" t="s">
        <v>2188</v>
      </c>
      <c r="L372" s="504" t="s">
        <v>2189</v>
      </c>
      <c r="M372" s="502"/>
      <c r="N372" s="505"/>
      <c r="O372" s="502"/>
      <c r="P372" s="502"/>
      <c r="Q372" s="502"/>
      <c r="R372" s="502"/>
      <c r="S372" s="502"/>
      <c r="T372" s="502"/>
      <c r="U372" s="502"/>
      <c r="V372" s="502"/>
      <c r="W372" s="502"/>
      <c r="X372" s="502"/>
    </row>
    <row r="373">
      <c r="A373" s="502" t="s">
        <v>2190</v>
      </c>
      <c r="B373" s="502" t="s">
        <v>78</v>
      </c>
      <c r="C373" s="504" t="s">
        <v>130</v>
      </c>
      <c r="D373" s="502"/>
      <c r="E373" s="502"/>
      <c r="F373" s="502" t="s">
        <v>2191</v>
      </c>
      <c r="G373" s="502" t="s">
        <v>2192</v>
      </c>
      <c r="H373" s="504" t="s">
        <v>2193</v>
      </c>
      <c r="I373" s="502" t="s">
        <v>2194</v>
      </c>
      <c r="J373" s="502" t="s">
        <v>2195</v>
      </c>
      <c r="K373" s="504" t="s">
        <v>2196</v>
      </c>
      <c r="L373" s="502"/>
      <c r="M373" s="502"/>
      <c r="N373" s="505"/>
      <c r="O373" s="502"/>
      <c r="P373" s="502"/>
      <c r="Q373" s="502"/>
      <c r="R373" s="502"/>
      <c r="S373" s="502"/>
      <c r="T373" s="502"/>
      <c r="U373" s="502"/>
      <c r="V373" s="502"/>
      <c r="W373" s="502"/>
      <c r="X373" s="502"/>
    </row>
    <row r="374">
      <c r="A374" s="502" t="s">
        <v>2197</v>
      </c>
      <c r="B374" s="502" t="s">
        <v>30</v>
      </c>
      <c r="C374" s="504" t="s">
        <v>16</v>
      </c>
      <c r="D374" s="502"/>
      <c r="E374" s="502"/>
      <c r="F374" s="502" t="s">
        <v>2198</v>
      </c>
      <c r="G374" s="502" t="s">
        <v>2199</v>
      </c>
      <c r="H374" s="504" t="s">
        <v>2193</v>
      </c>
      <c r="I374" s="502" t="s">
        <v>2200</v>
      </c>
      <c r="J374" s="502" t="s">
        <v>2201</v>
      </c>
      <c r="K374" s="502" t="s">
        <v>2202</v>
      </c>
      <c r="L374" s="504" t="s">
        <v>2203</v>
      </c>
      <c r="M374" s="502"/>
      <c r="N374" s="505"/>
      <c r="O374" s="502"/>
      <c r="P374" s="502"/>
      <c r="Q374" s="502"/>
      <c r="R374" s="502"/>
      <c r="S374" s="502"/>
      <c r="T374" s="502"/>
      <c r="U374" s="502"/>
      <c r="V374" s="502"/>
      <c r="W374" s="502"/>
      <c r="X374" s="502"/>
    </row>
    <row r="375">
      <c r="A375" s="502" t="s">
        <v>2204</v>
      </c>
      <c r="B375" s="502" t="s">
        <v>107</v>
      </c>
      <c r="C375" s="504" t="s">
        <v>16</v>
      </c>
      <c r="D375" s="502"/>
      <c r="E375" s="502"/>
      <c r="F375" s="502"/>
      <c r="G375" s="502" t="s">
        <v>2205</v>
      </c>
      <c r="H375" s="504" t="s">
        <v>2193</v>
      </c>
      <c r="I375" s="502" t="s">
        <v>2206</v>
      </c>
      <c r="J375" s="502" t="s">
        <v>2207</v>
      </c>
      <c r="K375" s="502" t="s">
        <v>2208</v>
      </c>
      <c r="L375" s="504" t="s">
        <v>2209</v>
      </c>
      <c r="M375" s="502"/>
      <c r="N375" s="505"/>
      <c r="O375" s="502"/>
      <c r="P375" s="502"/>
      <c r="Q375" s="502"/>
      <c r="R375" s="502"/>
      <c r="S375" s="502"/>
      <c r="T375" s="502"/>
      <c r="U375" s="502"/>
      <c r="V375" s="502"/>
      <c r="W375" s="502"/>
      <c r="X375" s="502"/>
    </row>
    <row r="376">
      <c r="A376" s="502" t="s">
        <v>2210</v>
      </c>
      <c r="B376" s="502" t="s">
        <v>78</v>
      </c>
      <c r="C376" s="504" t="s">
        <v>299</v>
      </c>
      <c r="D376" s="502"/>
      <c r="E376" s="502"/>
      <c r="F376" s="502"/>
      <c r="G376" s="502" t="s">
        <v>2211</v>
      </c>
      <c r="H376" s="504" t="s">
        <v>2193</v>
      </c>
      <c r="I376" s="504" t="s">
        <v>2212</v>
      </c>
      <c r="J376" s="502"/>
      <c r="K376" s="502" t="s">
        <v>2213</v>
      </c>
      <c r="L376" s="504" t="s">
        <v>2214</v>
      </c>
      <c r="M376" s="502"/>
      <c r="N376" s="505"/>
      <c r="O376" s="502"/>
      <c r="P376" s="502"/>
      <c r="Q376" s="502"/>
      <c r="R376" s="502"/>
      <c r="S376" s="502"/>
      <c r="T376" s="502"/>
      <c r="U376" s="502"/>
      <c r="V376" s="502"/>
      <c r="W376" s="502"/>
      <c r="X376" s="502"/>
    </row>
    <row r="377">
      <c r="A377" s="502" t="s">
        <v>2215</v>
      </c>
      <c r="B377" s="502" t="s">
        <v>163</v>
      </c>
      <c r="C377" s="504" t="s">
        <v>299</v>
      </c>
      <c r="D377" s="502"/>
      <c r="E377" s="502"/>
      <c r="F377" s="502"/>
      <c r="G377" s="502" t="s">
        <v>2216</v>
      </c>
      <c r="H377" s="504" t="s">
        <v>2193</v>
      </c>
      <c r="I377" s="502" t="s">
        <v>2217</v>
      </c>
      <c r="J377" s="502" t="s">
        <v>2218</v>
      </c>
      <c r="K377" s="502" t="s">
        <v>2219</v>
      </c>
      <c r="L377" s="504" t="s">
        <v>2220</v>
      </c>
      <c r="M377" s="502"/>
      <c r="N377" s="505"/>
      <c r="O377" s="502"/>
      <c r="P377" s="502"/>
      <c r="Q377" s="502"/>
      <c r="R377" s="502"/>
      <c r="S377" s="502"/>
      <c r="T377" s="502"/>
      <c r="U377" s="502"/>
      <c r="V377" s="502"/>
      <c r="W377" s="502"/>
      <c r="X377" s="502"/>
    </row>
    <row r="378">
      <c r="A378" s="502" t="s">
        <v>2221</v>
      </c>
      <c r="B378" s="502" t="s">
        <v>23</v>
      </c>
      <c r="C378" s="504" t="s">
        <v>269</v>
      </c>
      <c r="D378" s="502"/>
      <c r="E378" s="509">
        <v>1856.0</v>
      </c>
      <c r="F378" s="505"/>
      <c r="G378" s="502" t="s">
        <v>2222</v>
      </c>
      <c r="H378" s="504" t="s">
        <v>2193</v>
      </c>
      <c r="I378" s="502" t="s">
        <v>2223</v>
      </c>
      <c r="J378" s="502" t="s">
        <v>2224</v>
      </c>
      <c r="K378" s="502" t="s">
        <v>2225</v>
      </c>
      <c r="L378" s="504" t="s">
        <v>2226</v>
      </c>
      <c r="M378" s="502"/>
      <c r="N378" s="505"/>
      <c r="O378" s="502"/>
      <c r="P378" s="502"/>
      <c r="Q378" s="502"/>
      <c r="R378" s="502"/>
      <c r="S378" s="502"/>
      <c r="T378" s="502"/>
      <c r="U378" s="502"/>
      <c r="V378" s="502"/>
      <c r="W378" s="502"/>
      <c r="X378" s="502"/>
    </row>
    <row r="379">
      <c r="A379" s="502" t="s">
        <v>2227</v>
      </c>
      <c r="B379" s="502" t="s">
        <v>78</v>
      </c>
      <c r="C379" s="504" t="s">
        <v>2228</v>
      </c>
      <c r="D379" s="502"/>
      <c r="E379" s="509">
        <v>1862.0</v>
      </c>
      <c r="F379" s="505"/>
      <c r="G379" s="502" t="s">
        <v>2229</v>
      </c>
      <c r="H379" s="504" t="s">
        <v>2193</v>
      </c>
      <c r="I379" s="502" t="s">
        <v>2230</v>
      </c>
      <c r="J379" s="502" t="s">
        <v>2231</v>
      </c>
      <c r="K379" s="502" t="s">
        <v>2232</v>
      </c>
      <c r="L379" s="504" t="s">
        <v>2233</v>
      </c>
      <c r="M379" s="502"/>
      <c r="N379" s="505"/>
      <c r="O379" s="502"/>
      <c r="P379" s="502"/>
      <c r="Q379" s="502"/>
      <c r="R379" s="502"/>
      <c r="S379" s="502"/>
      <c r="T379" s="502"/>
      <c r="U379" s="502"/>
      <c r="V379" s="502"/>
      <c r="W379" s="502"/>
      <c r="X379" s="502"/>
    </row>
    <row r="380">
      <c r="A380" s="502" t="s">
        <v>2234</v>
      </c>
      <c r="B380" s="502" t="s">
        <v>2235</v>
      </c>
      <c r="C380" s="504" t="s">
        <v>1406</v>
      </c>
      <c r="D380" s="502"/>
      <c r="E380" s="509">
        <v>1998.0</v>
      </c>
      <c r="F380" s="505"/>
      <c r="G380" s="502" t="s">
        <v>2236</v>
      </c>
      <c r="H380" s="504" t="s">
        <v>2193</v>
      </c>
      <c r="I380" s="502" t="s">
        <v>2237</v>
      </c>
      <c r="J380" s="502" t="s">
        <v>2238</v>
      </c>
      <c r="K380" s="504" t="s">
        <v>2239</v>
      </c>
      <c r="L380" s="502"/>
      <c r="M380" s="502"/>
      <c r="N380" s="505"/>
      <c r="O380" s="502"/>
      <c r="P380" s="502"/>
      <c r="Q380" s="502"/>
      <c r="R380" s="502"/>
      <c r="S380" s="502"/>
      <c r="T380" s="502"/>
      <c r="U380" s="502"/>
      <c r="V380" s="502"/>
      <c r="W380" s="502"/>
      <c r="X380" s="502"/>
    </row>
    <row r="381">
      <c r="A381" s="502" t="s">
        <v>2240</v>
      </c>
      <c r="B381" s="502" t="s">
        <v>30</v>
      </c>
      <c r="C381" s="504" t="s">
        <v>269</v>
      </c>
      <c r="D381" s="502"/>
      <c r="E381" s="502"/>
      <c r="F381" s="505"/>
      <c r="G381" s="502" t="s">
        <v>2241</v>
      </c>
      <c r="H381" s="504" t="s">
        <v>2193</v>
      </c>
      <c r="I381" s="502" t="s">
        <v>2242</v>
      </c>
      <c r="J381" s="502" t="s">
        <v>2243</v>
      </c>
      <c r="K381" s="502" t="s">
        <v>2244</v>
      </c>
      <c r="L381" s="504" t="s">
        <v>2245</v>
      </c>
      <c r="M381" s="502"/>
      <c r="N381" s="505"/>
      <c r="O381" s="502"/>
      <c r="P381" s="502"/>
      <c r="Q381" s="502"/>
      <c r="R381" s="502"/>
      <c r="S381" s="502"/>
      <c r="T381" s="502"/>
      <c r="U381" s="502"/>
      <c r="V381" s="502"/>
      <c r="W381" s="502"/>
      <c r="X381" s="502"/>
    </row>
    <row r="382">
      <c r="A382" s="502" t="s">
        <v>2246</v>
      </c>
      <c r="B382" s="502" t="s">
        <v>78</v>
      </c>
      <c r="C382" s="502" t="s">
        <v>50</v>
      </c>
      <c r="D382" s="504" t="s">
        <v>51</v>
      </c>
      <c r="E382" s="502"/>
      <c r="F382" s="505"/>
      <c r="G382" s="502" t="s">
        <v>2247</v>
      </c>
      <c r="H382" s="504" t="s">
        <v>2193</v>
      </c>
      <c r="I382" s="502" t="s">
        <v>2248</v>
      </c>
      <c r="J382" s="502" t="s">
        <v>2249</v>
      </c>
      <c r="K382" s="502" t="s">
        <v>2250</v>
      </c>
      <c r="L382" s="504" t="s">
        <v>2251</v>
      </c>
      <c r="M382" s="502"/>
      <c r="N382" s="505"/>
      <c r="O382" s="502"/>
      <c r="P382" s="502"/>
      <c r="Q382" s="502"/>
      <c r="R382" s="502"/>
      <c r="S382" s="502"/>
      <c r="T382" s="502"/>
      <c r="U382" s="502"/>
      <c r="V382" s="502"/>
      <c r="W382" s="502"/>
      <c r="X382" s="502"/>
    </row>
    <row r="383">
      <c r="A383" s="502" t="s">
        <v>2252</v>
      </c>
      <c r="B383" s="502" t="s">
        <v>78</v>
      </c>
      <c r="C383" s="504" t="s">
        <v>720</v>
      </c>
      <c r="D383" s="502"/>
      <c r="E383" s="502"/>
      <c r="F383" s="505"/>
      <c r="G383" s="502" t="s">
        <v>2253</v>
      </c>
      <c r="H383" s="504" t="s">
        <v>2193</v>
      </c>
      <c r="I383" s="504" t="s">
        <v>2254</v>
      </c>
      <c r="J383" s="502"/>
      <c r="K383" s="502" t="s">
        <v>2255</v>
      </c>
      <c r="L383" s="504" t="s">
        <v>2256</v>
      </c>
      <c r="M383" s="502"/>
      <c r="N383" s="505"/>
      <c r="O383" s="502"/>
      <c r="P383" s="502"/>
      <c r="Q383" s="502"/>
      <c r="R383" s="502"/>
      <c r="S383" s="502"/>
      <c r="T383" s="502"/>
      <c r="U383" s="502"/>
      <c r="V383" s="502"/>
      <c r="W383" s="502"/>
      <c r="X383" s="502"/>
    </row>
    <row r="384">
      <c r="A384" s="502" t="s">
        <v>2257</v>
      </c>
      <c r="B384" s="502" t="s">
        <v>30</v>
      </c>
      <c r="C384" s="504" t="s">
        <v>244</v>
      </c>
      <c r="D384" s="502"/>
      <c r="E384" s="509">
        <v>1981.0</v>
      </c>
      <c r="F384" s="505"/>
      <c r="G384" s="502" t="s">
        <v>2258</v>
      </c>
      <c r="H384" s="504" t="s">
        <v>2193</v>
      </c>
      <c r="I384" s="504" t="s">
        <v>2259</v>
      </c>
      <c r="J384" s="502"/>
      <c r="K384" s="502" t="s">
        <v>2260</v>
      </c>
      <c r="L384" s="504" t="s">
        <v>2261</v>
      </c>
      <c r="M384" s="502"/>
      <c r="N384" s="505"/>
      <c r="O384" s="502"/>
      <c r="P384" s="502"/>
      <c r="Q384" s="502"/>
      <c r="R384" s="502"/>
      <c r="S384" s="502"/>
      <c r="T384" s="502"/>
      <c r="U384" s="502"/>
      <c r="V384" s="502"/>
      <c r="W384" s="502"/>
      <c r="X384" s="502"/>
    </row>
    <row r="385">
      <c r="A385" s="502" t="s">
        <v>2262</v>
      </c>
      <c r="B385" s="502" t="s">
        <v>78</v>
      </c>
      <c r="C385" s="504" t="s">
        <v>299</v>
      </c>
      <c r="D385" s="502"/>
      <c r="E385" s="502"/>
      <c r="F385" s="505"/>
      <c r="G385" s="502" t="s">
        <v>2263</v>
      </c>
      <c r="H385" s="504" t="s">
        <v>2193</v>
      </c>
      <c r="I385" s="504" t="s">
        <v>2264</v>
      </c>
      <c r="J385" s="502"/>
      <c r="K385" s="502" t="s">
        <v>2265</v>
      </c>
      <c r="L385" s="504" t="s">
        <v>2266</v>
      </c>
      <c r="M385" s="502"/>
      <c r="N385" s="505"/>
      <c r="O385" s="502"/>
      <c r="P385" s="502"/>
      <c r="Q385" s="502"/>
      <c r="R385" s="502"/>
      <c r="S385" s="502"/>
      <c r="T385" s="502"/>
      <c r="U385" s="502"/>
      <c r="V385" s="502"/>
      <c r="W385" s="502"/>
      <c r="X385" s="502"/>
    </row>
    <row r="386">
      <c r="A386" s="502" t="s">
        <v>2267</v>
      </c>
      <c r="B386" s="502" t="s">
        <v>163</v>
      </c>
      <c r="C386" s="504" t="s">
        <v>2268</v>
      </c>
      <c r="D386" s="502"/>
      <c r="E386" s="502"/>
      <c r="F386" s="505"/>
      <c r="G386" s="502" t="s">
        <v>2269</v>
      </c>
      <c r="H386" s="504" t="s">
        <v>2193</v>
      </c>
      <c r="I386" s="502" t="s">
        <v>2270</v>
      </c>
      <c r="J386" s="502" t="s">
        <v>2271</v>
      </c>
      <c r="K386" s="502" t="s">
        <v>2272</v>
      </c>
      <c r="L386" s="504" t="s">
        <v>2273</v>
      </c>
      <c r="M386" s="502"/>
      <c r="N386" s="505"/>
      <c r="O386" s="502"/>
      <c r="P386" s="502"/>
      <c r="Q386" s="502"/>
      <c r="R386" s="502"/>
      <c r="S386" s="502"/>
      <c r="T386" s="502"/>
      <c r="U386" s="502"/>
      <c r="V386" s="502"/>
      <c r="W386" s="502"/>
      <c r="X386" s="502"/>
    </row>
    <row r="387">
      <c r="A387" s="502" t="s">
        <v>2274</v>
      </c>
      <c r="B387" s="502" t="s">
        <v>358</v>
      </c>
      <c r="C387" s="504" t="s">
        <v>227</v>
      </c>
      <c r="D387" s="502"/>
      <c r="E387" s="509">
        <v>1987.0</v>
      </c>
      <c r="F387" s="505"/>
      <c r="G387" s="502" t="s">
        <v>2275</v>
      </c>
      <c r="H387" s="504" t="s">
        <v>2276</v>
      </c>
      <c r="I387" s="504" t="s">
        <v>2277</v>
      </c>
      <c r="J387" s="502"/>
      <c r="K387" s="502" t="s">
        <v>2278</v>
      </c>
      <c r="L387" s="504" t="s">
        <v>2279</v>
      </c>
      <c r="M387" s="502"/>
      <c r="N387" s="505"/>
      <c r="O387" s="502"/>
      <c r="P387" s="502"/>
      <c r="Q387" s="502"/>
      <c r="R387" s="502"/>
      <c r="S387" s="502"/>
      <c r="T387" s="502"/>
      <c r="U387" s="502"/>
      <c r="V387" s="502"/>
      <c r="W387" s="502"/>
      <c r="X387" s="502"/>
    </row>
    <row r="388">
      <c r="A388" s="502" t="s">
        <v>2280</v>
      </c>
      <c r="B388" s="502" t="s">
        <v>2281</v>
      </c>
      <c r="C388" s="504" t="s">
        <v>1843</v>
      </c>
      <c r="D388" s="502"/>
      <c r="E388" s="502"/>
      <c r="F388" s="502"/>
      <c r="G388" s="502" t="s">
        <v>2282</v>
      </c>
      <c r="H388" s="504" t="s">
        <v>2276</v>
      </c>
      <c r="I388" s="502" t="s">
        <v>2283</v>
      </c>
      <c r="J388" s="502" t="s">
        <v>2284</v>
      </c>
      <c r="K388" s="502" t="s">
        <v>2285</v>
      </c>
      <c r="L388" s="504" t="s">
        <v>2286</v>
      </c>
      <c r="M388" s="502"/>
      <c r="N388" s="505"/>
      <c r="O388" s="502"/>
      <c r="P388" s="502"/>
      <c r="Q388" s="502"/>
      <c r="R388" s="502"/>
      <c r="S388" s="502"/>
      <c r="T388" s="502"/>
      <c r="U388" s="502"/>
      <c r="V388" s="502"/>
      <c r="W388" s="502"/>
      <c r="X388" s="502"/>
    </row>
    <row r="389">
      <c r="A389" s="502" t="s">
        <v>2287</v>
      </c>
      <c r="B389" s="502" t="s">
        <v>23</v>
      </c>
      <c r="C389" s="504" t="s">
        <v>299</v>
      </c>
      <c r="D389" s="502"/>
      <c r="E389" s="502"/>
      <c r="F389" s="502"/>
      <c r="G389" s="502" t="s">
        <v>2288</v>
      </c>
      <c r="H389" s="504" t="s">
        <v>2276</v>
      </c>
      <c r="I389" s="502" t="s">
        <v>2289</v>
      </c>
      <c r="J389" s="502" t="s">
        <v>2290</v>
      </c>
      <c r="K389" s="502" t="s">
        <v>2291</v>
      </c>
      <c r="L389" s="504" t="s">
        <v>2292</v>
      </c>
      <c r="M389" s="502"/>
      <c r="N389" s="505"/>
      <c r="O389" s="502"/>
      <c r="P389" s="502"/>
      <c r="Q389" s="502"/>
      <c r="R389" s="502"/>
      <c r="S389" s="502"/>
      <c r="T389" s="502"/>
      <c r="U389" s="502"/>
      <c r="V389" s="502"/>
      <c r="W389" s="502"/>
      <c r="X389" s="502"/>
    </row>
    <row r="390">
      <c r="A390" s="502" t="s">
        <v>2293</v>
      </c>
      <c r="B390" s="502" t="s">
        <v>163</v>
      </c>
      <c r="C390" s="504" t="s">
        <v>144</v>
      </c>
      <c r="D390" s="502"/>
      <c r="E390" s="502"/>
      <c r="F390" s="502"/>
      <c r="G390" s="502" t="s">
        <v>2294</v>
      </c>
      <c r="H390" s="504" t="s">
        <v>2276</v>
      </c>
      <c r="I390" s="502" t="s">
        <v>2295</v>
      </c>
      <c r="J390" s="502" t="s">
        <v>2296</v>
      </c>
      <c r="K390" s="502" t="s">
        <v>2297</v>
      </c>
      <c r="L390" s="504" t="s">
        <v>2298</v>
      </c>
      <c r="M390" s="502"/>
      <c r="N390" s="505"/>
      <c r="O390" s="502"/>
      <c r="P390" s="502"/>
      <c r="Q390" s="502"/>
      <c r="R390" s="502"/>
      <c r="S390" s="502"/>
      <c r="T390" s="502"/>
      <c r="U390" s="502"/>
      <c r="V390" s="502"/>
      <c r="W390" s="502"/>
      <c r="X390" s="502"/>
    </row>
    <row r="391">
      <c r="A391" s="502" t="s">
        <v>2299</v>
      </c>
      <c r="B391" s="502" t="s">
        <v>30</v>
      </c>
      <c r="C391" s="502" t="s">
        <v>50</v>
      </c>
      <c r="D391" s="504" t="s">
        <v>2300</v>
      </c>
      <c r="E391" s="502"/>
      <c r="F391" s="502"/>
      <c r="G391" s="502" t="s">
        <v>2301</v>
      </c>
      <c r="H391" s="504" t="s">
        <v>2276</v>
      </c>
      <c r="I391" s="502" t="s">
        <v>2302</v>
      </c>
      <c r="J391" s="502" t="s">
        <v>2303</v>
      </c>
      <c r="K391" s="502" t="s">
        <v>2304</v>
      </c>
      <c r="L391" s="504" t="s">
        <v>2305</v>
      </c>
      <c r="M391" s="502"/>
      <c r="N391" s="505"/>
      <c r="O391" s="502"/>
      <c r="P391" s="502"/>
      <c r="Q391" s="502"/>
      <c r="R391" s="502"/>
      <c r="S391" s="502"/>
      <c r="T391" s="502"/>
      <c r="U391" s="502"/>
      <c r="V391" s="502"/>
      <c r="W391" s="502"/>
      <c r="X391" s="502"/>
    </row>
    <row r="392">
      <c r="A392" s="502" t="s">
        <v>2306</v>
      </c>
      <c r="B392" s="502" t="s">
        <v>30</v>
      </c>
      <c r="C392" s="504" t="s">
        <v>1018</v>
      </c>
      <c r="D392" s="502"/>
      <c r="E392" s="502"/>
      <c r="F392" s="502"/>
      <c r="G392" s="502" t="s">
        <v>2307</v>
      </c>
      <c r="H392" s="504" t="s">
        <v>2276</v>
      </c>
      <c r="I392" s="502" t="s">
        <v>2308</v>
      </c>
      <c r="J392" s="502" t="s">
        <v>2309</v>
      </c>
      <c r="K392" s="502" t="s">
        <v>2310</v>
      </c>
      <c r="L392" s="504" t="s">
        <v>2311</v>
      </c>
      <c r="M392" s="502"/>
      <c r="N392" s="505"/>
      <c r="O392" s="502"/>
      <c r="P392" s="502"/>
      <c r="Q392" s="502"/>
      <c r="R392" s="502"/>
      <c r="S392" s="502"/>
      <c r="T392" s="502"/>
      <c r="U392" s="502"/>
      <c r="V392" s="502"/>
      <c r="W392" s="502"/>
      <c r="X392" s="502"/>
    </row>
    <row r="393">
      <c r="A393" s="502" t="s">
        <v>2312</v>
      </c>
      <c r="B393" s="502" t="s">
        <v>371</v>
      </c>
      <c r="C393" s="504" t="s">
        <v>227</v>
      </c>
      <c r="D393" s="502"/>
      <c r="E393" s="502"/>
      <c r="F393" s="502"/>
      <c r="G393" s="502" t="s">
        <v>2313</v>
      </c>
      <c r="H393" s="504" t="s">
        <v>2276</v>
      </c>
      <c r="I393" s="502" t="s">
        <v>2314</v>
      </c>
      <c r="J393" s="502" t="s">
        <v>2315</v>
      </c>
      <c r="K393" s="502" t="s">
        <v>2316</v>
      </c>
      <c r="L393" s="504" t="s">
        <v>2317</v>
      </c>
      <c r="M393" s="502"/>
      <c r="N393" s="505"/>
      <c r="O393" s="502"/>
      <c r="P393" s="502"/>
      <c r="Q393" s="502"/>
      <c r="R393" s="502"/>
      <c r="S393" s="502"/>
      <c r="T393" s="502"/>
      <c r="U393" s="502"/>
      <c r="V393" s="502"/>
      <c r="W393" s="502"/>
      <c r="X393" s="502"/>
    </row>
    <row r="394">
      <c r="A394" s="502" t="s">
        <v>2318</v>
      </c>
      <c r="B394" s="502" t="s">
        <v>177</v>
      </c>
      <c r="C394" s="502" t="s">
        <v>50</v>
      </c>
      <c r="D394" s="504" t="s">
        <v>2300</v>
      </c>
      <c r="E394" s="502"/>
      <c r="F394" s="502"/>
      <c r="G394" s="502" t="s">
        <v>2319</v>
      </c>
      <c r="H394" s="504" t="s">
        <v>2276</v>
      </c>
      <c r="I394" s="502" t="s">
        <v>2320</v>
      </c>
      <c r="J394" s="502" t="s">
        <v>2321</v>
      </c>
      <c r="K394" s="502" t="s">
        <v>2322</v>
      </c>
      <c r="L394" s="504" t="s">
        <v>2323</v>
      </c>
      <c r="M394" s="502"/>
      <c r="N394" s="505"/>
      <c r="O394" s="502"/>
      <c r="P394" s="502"/>
      <c r="Q394" s="502"/>
      <c r="R394" s="502"/>
      <c r="S394" s="502"/>
      <c r="T394" s="502"/>
      <c r="U394" s="502"/>
      <c r="V394" s="502"/>
      <c r="W394" s="502"/>
      <c r="X394" s="502"/>
    </row>
    <row r="395">
      <c r="A395" s="502" t="s">
        <v>2324</v>
      </c>
      <c r="B395" s="502" t="s">
        <v>23</v>
      </c>
      <c r="C395" s="502" t="s">
        <v>2325</v>
      </c>
      <c r="D395" s="504" t="s">
        <v>51</v>
      </c>
      <c r="E395" s="502"/>
      <c r="F395" s="502"/>
      <c r="G395" s="502" t="s">
        <v>2326</v>
      </c>
      <c r="H395" s="504" t="s">
        <v>2276</v>
      </c>
      <c r="I395" s="504" t="s">
        <v>2327</v>
      </c>
      <c r="J395" s="502"/>
      <c r="K395" s="502" t="s">
        <v>2328</v>
      </c>
      <c r="L395" s="504" t="s">
        <v>2329</v>
      </c>
      <c r="M395" s="502"/>
      <c r="N395" s="505"/>
      <c r="O395" s="502"/>
      <c r="P395" s="502"/>
      <c r="Q395" s="502"/>
      <c r="R395" s="502"/>
      <c r="S395" s="502"/>
      <c r="T395" s="502"/>
      <c r="U395" s="502"/>
      <c r="V395" s="502"/>
      <c r="W395" s="502"/>
      <c r="X395" s="502"/>
    </row>
    <row r="396">
      <c r="A396" s="502" t="s">
        <v>2330</v>
      </c>
      <c r="B396" s="502" t="s">
        <v>78</v>
      </c>
      <c r="C396" s="504" t="s">
        <v>401</v>
      </c>
      <c r="D396" s="502"/>
      <c r="E396" s="502"/>
      <c r="F396" s="502"/>
      <c r="G396" s="502" t="s">
        <v>2331</v>
      </c>
      <c r="H396" s="504" t="s">
        <v>2276</v>
      </c>
      <c r="I396" s="502" t="s">
        <v>2332</v>
      </c>
      <c r="J396" s="502" t="s">
        <v>2333</v>
      </c>
      <c r="K396" s="502" t="s">
        <v>2334</v>
      </c>
      <c r="L396" s="504" t="s">
        <v>2335</v>
      </c>
      <c r="M396" s="502"/>
      <c r="N396" s="505"/>
      <c r="O396" s="502"/>
      <c r="P396" s="502"/>
      <c r="Q396" s="502"/>
      <c r="R396" s="502"/>
      <c r="S396" s="502"/>
      <c r="T396" s="502"/>
      <c r="U396" s="502"/>
      <c r="V396" s="502"/>
      <c r="W396" s="502"/>
      <c r="X396" s="502"/>
    </row>
    <row r="397">
      <c r="A397" s="502" t="s">
        <v>2336</v>
      </c>
      <c r="B397" s="502" t="s">
        <v>30</v>
      </c>
      <c r="C397" s="504" t="s">
        <v>615</v>
      </c>
      <c r="D397" s="502"/>
      <c r="E397" s="509">
        <v>1998.0</v>
      </c>
      <c r="F397" s="502" t="s">
        <v>2337</v>
      </c>
      <c r="G397" s="502" t="s">
        <v>2338</v>
      </c>
      <c r="H397" s="504" t="s">
        <v>2276</v>
      </c>
      <c r="I397" s="502" t="s">
        <v>2339</v>
      </c>
      <c r="J397" s="502" t="s">
        <v>2340</v>
      </c>
      <c r="K397" s="502" t="s">
        <v>2341</v>
      </c>
      <c r="L397" s="504" t="s">
        <v>2342</v>
      </c>
      <c r="M397" s="502"/>
      <c r="N397" s="505"/>
      <c r="O397" s="502"/>
      <c r="P397" s="502"/>
      <c r="Q397" s="502"/>
      <c r="R397" s="502"/>
      <c r="S397" s="502"/>
      <c r="T397" s="502"/>
      <c r="U397" s="502"/>
      <c r="V397" s="502"/>
      <c r="W397" s="502"/>
      <c r="X397" s="502"/>
    </row>
    <row r="398">
      <c r="A398" s="502" t="s">
        <v>2343</v>
      </c>
      <c r="B398" s="502" t="s">
        <v>358</v>
      </c>
      <c r="C398" s="504" t="s">
        <v>170</v>
      </c>
      <c r="D398" s="502"/>
      <c r="E398" s="502"/>
      <c r="F398" s="502"/>
      <c r="G398" s="502" t="s">
        <v>2344</v>
      </c>
      <c r="H398" s="504" t="s">
        <v>2276</v>
      </c>
      <c r="I398" s="502" t="s">
        <v>2345</v>
      </c>
      <c r="J398" s="504" t="s">
        <v>2346</v>
      </c>
      <c r="K398" s="502"/>
      <c r="L398" s="504" t="s">
        <v>2347</v>
      </c>
      <c r="M398" s="502"/>
      <c r="N398" s="505"/>
      <c r="O398" s="502"/>
      <c r="P398" s="502"/>
      <c r="Q398" s="502"/>
      <c r="R398" s="502"/>
      <c r="S398" s="502"/>
      <c r="T398" s="502"/>
      <c r="U398" s="502"/>
      <c r="V398" s="502"/>
      <c r="W398" s="502"/>
      <c r="X398" s="502"/>
    </row>
    <row r="399">
      <c r="A399" s="502" t="s">
        <v>2348</v>
      </c>
      <c r="B399" s="502" t="s">
        <v>107</v>
      </c>
      <c r="C399" s="502" t="s">
        <v>2349</v>
      </c>
      <c r="D399" s="504" t="s">
        <v>2300</v>
      </c>
      <c r="E399" s="502"/>
      <c r="F399" s="502"/>
      <c r="G399" s="502" t="s">
        <v>2350</v>
      </c>
      <c r="H399" s="504" t="s">
        <v>2276</v>
      </c>
      <c r="I399" s="504" t="s">
        <v>2351</v>
      </c>
      <c r="J399" s="502"/>
      <c r="K399" s="502" t="s">
        <v>2352</v>
      </c>
      <c r="L399" s="504" t="s">
        <v>2353</v>
      </c>
      <c r="M399" s="502"/>
      <c r="N399" s="505"/>
      <c r="O399" s="502"/>
      <c r="P399" s="502"/>
      <c r="Q399" s="502"/>
      <c r="R399" s="502"/>
      <c r="S399" s="502"/>
      <c r="T399" s="502"/>
      <c r="U399" s="502"/>
      <c r="V399" s="502"/>
      <c r="W399" s="502"/>
      <c r="X399" s="502"/>
    </row>
    <row r="400">
      <c r="A400" s="502" t="s">
        <v>2354</v>
      </c>
      <c r="B400" s="502" t="s">
        <v>177</v>
      </c>
      <c r="C400" s="502" t="s">
        <v>2355</v>
      </c>
      <c r="D400" s="504" t="s">
        <v>51</v>
      </c>
      <c r="E400" s="502"/>
      <c r="F400" s="502" t="s">
        <v>2356</v>
      </c>
      <c r="G400" s="502" t="s">
        <v>2357</v>
      </c>
      <c r="H400" s="504" t="s">
        <v>2276</v>
      </c>
      <c r="I400" s="502" t="s">
        <v>2358</v>
      </c>
      <c r="J400" s="502" t="s">
        <v>2359</v>
      </c>
      <c r="K400" s="502" t="s">
        <v>2360</v>
      </c>
      <c r="L400" s="504" t="s">
        <v>2361</v>
      </c>
      <c r="M400" s="502"/>
      <c r="N400" s="505"/>
      <c r="O400" s="502"/>
      <c r="P400" s="502"/>
      <c r="Q400" s="502"/>
      <c r="R400" s="502"/>
      <c r="S400" s="502"/>
      <c r="T400" s="502"/>
      <c r="U400" s="502"/>
      <c r="V400" s="502"/>
      <c r="W400" s="502"/>
      <c r="X400" s="502"/>
    </row>
    <row r="401">
      <c r="A401" s="502" t="s">
        <v>2362</v>
      </c>
      <c r="B401" s="502" t="s">
        <v>358</v>
      </c>
      <c r="C401" s="502" t="s">
        <v>2363</v>
      </c>
      <c r="D401" s="504" t="s">
        <v>51</v>
      </c>
      <c r="E401" s="502"/>
      <c r="F401" s="502"/>
      <c r="G401" s="502" t="s">
        <v>2364</v>
      </c>
      <c r="H401" s="504" t="s">
        <v>2276</v>
      </c>
      <c r="I401" s="504" t="s">
        <v>2365</v>
      </c>
      <c r="J401" s="502"/>
      <c r="K401" s="502" t="s">
        <v>2366</v>
      </c>
      <c r="L401" s="504" t="s">
        <v>2367</v>
      </c>
      <c r="M401" s="502"/>
      <c r="N401" s="505"/>
      <c r="O401" s="502"/>
      <c r="P401" s="502"/>
      <c r="Q401" s="502"/>
      <c r="R401" s="502"/>
      <c r="S401" s="502"/>
      <c r="T401" s="502"/>
      <c r="U401" s="502"/>
      <c r="V401" s="502"/>
      <c r="W401" s="502"/>
      <c r="X401" s="502"/>
    </row>
    <row r="402">
      <c r="A402" s="502" t="s">
        <v>2368</v>
      </c>
      <c r="B402" s="502" t="s">
        <v>107</v>
      </c>
      <c r="C402" s="504" t="s">
        <v>2369</v>
      </c>
      <c r="D402" s="502"/>
      <c r="E402" s="502"/>
      <c r="F402" s="502"/>
      <c r="G402" s="502" t="s">
        <v>2370</v>
      </c>
      <c r="H402" s="504" t="s">
        <v>2276</v>
      </c>
      <c r="I402" s="502" t="s">
        <v>2371</v>
      </c>
      <c r="J402" s="502" t="s">
        <v>2372</v>
      </c>
      <c r="K402" s="502" t="s">
        <v>2373</v>
      </c>
      <c r="L402" s="504" t="s">
        <v>2374</v>
      </c>
      <c r="M402" s="502"/>
      <c r="N402" s="505"/>
      <c r="O402" s="502"/>
      <c r="P402" s="502"/>
      <c r="Q402" s="502"/>
      <c r="R402" s="502"/>
      <c r="S402" s="502"/>
      <c r="T402" s="502"/>
      <c r="U402" s="502"/>
      <c r="V402" s="502"/>
      <c r="W402" s="502"/>
      <c r="X402" s="502"/>
    </row>
    <row r="403">
      <c r="A403" s="502" t="s">
        <v>2375</v>
      </c>
      <c r="B403" s="502" t="s">
        <v>177</v>
      </c>
      <c r="C403" s="504" t="s">
        <v>1843</v>
      </c>
      <c r="D403" s="502"/>
      <c r="E403" s="502"/>
      <c r="F403" s="502"/>
      <c r="G403" s="502" t="s">
        <v>2376</v>
      </c>
      <c r="H403" s="504" t="s">
        <v>2276</v>
      </c>
      <c r="I403" s="502" t="s">
        <v>2377</v>
      </c>
      <c r="J403" s="502" t="s">
        <v>2378</v>
      </c>
      <c r="K403" s="502" t="s">
        <v>2379</v>
      </c>
      <c r="L403" s="504" t="s">
        <v>2380</v>
      </c>
      <c r="M403" s="502"/>
      <c r="N403" s="505"/>
      <c r="O403" s="502"/>
      <c r="P403" s="502"/>
      <c r="Q403" s="502"/>
      <c r="R403" s="502"/>
      <c r="S403" s="502"/>
      <c r="T403" s="502"/>
      <c r="U403" s="502"/>
      <c r="V403" s="502"/>
      <c r="W403" s="502"/>
      <c r="X403" s="502"/>
    </row>
    <row r="404">
      <c r="A404" s="502" t="s">
        <v>2381</v>
      </c>
      <c r="B404" s="502" t="s">
        <v>107</v>
      </c>
      <c r="C404" s="504" t="s">
        <v>16</v>
      </c>
      <c r="D404" s="502"/>
      <c r="E404" s="502"/>
      <c r="F404" s="502"/>
      <c r="G404" s="502" t="s">
        <v>2382</v>
      </c>
      <c r="H404" s="504" t="s">
        <v>2276</v>
      </c>
      <c r="I404" s="504" t="s">
        <v>2383</v>
      </c>
      <c r="J404" s="502"/>
      <c r="K404" s="502" t="s">
        <v>2384</v>
      </c>
      <c r="L404" s="504" t="s">
        <v>2385</v>
      </c>
      <c r="M404" s="502"/>
      <c r="N404" s="505"/>
      <c r="O404" s="502"/>
      <c r="P404" s="502"/>
      <c r="Q404" s="502"/>
      <c r="R404" s="502"/>
      <c r="S404" s="502"/>
      <c r="T404" s="502"/>
      <c r="U404" s="502"/>
      <c r="V404" s="502"/>
      <c r="W404" s="502"/>
      <c r="X404" s="502"/>
    </row>
    <row r="405">
      <c r="A405" s="502" t="s">
        <v>2386</v>
      </c>
      <c r="B405" s="502" t="s">
        <v>107</v>
      </c>
      <c r="C405" s="502" t="s">
        <v>50</v>
      </c>
      <c r="D405" s="504" t="s">
        <v>1174</v>
      </c>
      <c r="E405" s="509">
        <v>1993.0</v>
      </c>
      <c r="F405" s="502" t="s">
        <v>2387</v>
      </c>
      <c r="G405" s="502" t="s">
        <v>2388</v>
      </c>
      <c r="H405" s="504" t="s">
        <v>2276</v>
      </c>
      <c r="I405" s="502" t="s">
        <v>2389</v>
      </c>
      <c r="J405" s="502" t="s">
        <v>2390</v>
      </c>
      <c r="K405" s="502" t="s">
        <v>2391</v>
      </c>
      <c r="L405" s="504" t="s">
        <v>2392</v>
      </c>
      <c r="M405" s="502"/>
      <c r="N405" s="505"/>
      <c r="O405" s="502"/>
      <c r="P405" s="502"/>
      <c r="Q405" s="502"/>
      <c r="R405" s="502"/>
      <c r="S405" s="502"/>
      <c r="T405" s="502"/>
      <c r="U405" s="502"/>
      <c r="V405" s="502"/>
      <c r="W405" s="502"/>
      <c r="X405" s="502"/>
    </row>
    <row r="406">
      <c r="A406" s="502" t="s">
        <v>2393</v>
      </c>
      <c r="B406" s="502" t="s">
        <v>177</v>
      </c>
      <c r="C406" s="502" t="s">
        <v>50</v>
      </c>
      <c r="D406" s="504" t="s">
        <v>1174</v>
      </c>
      <c r="E406" s="509">
        <v>1986.0</v>
      </c>
      <c r="F406" s="505"/>
      <c r="G406" s="502" t="s">
        <v>2394</v>
      </c>
      <c r="H406" s="504" t="s">
        <v>2276</v>
      </c>
      <c r="I406" s="504" t="s">
        <v>2395</v>
      </c>
      <c r="J406" s="502"/>
      <c r="K406" s="502" t="s">
        <v>2396</v>
      </c>
      <c r="L406" s="504" t="s">
        <v>2397</v>
      </c>
      <c r="M406" s="502"/>
      <c r="N406" s="505"/>
      <c r="O406" s="502"/>
      <c r="P406" s="502"/>
      <c r="Q406" s="502"/>
      <c r="R406" s="502"/>
      <c r="S406" s="502"/>
      <c r="T406" s="502"/>
      <c r="U406" s="502"/>
      <c r="V406" s="502"/>
      <c r="W406" s="502"/>
      <c r="X406" s="502"/>
    </row>
    <row r="407">
      <c r="A407" s="502" t="s">
        <v>2398</v>
      </c>
      <c r="B407" s="502" t="s">
        <v>371</v>
      </c>
      <c r="C407" s="502" t="s">
        <v>50</v>
      </c>
      <c r="D407" s="504" t="s">
        <v>1174</v>
      </c>
      <c r="E407" s="502"/>
      <c r="F407" s="502"/>
      <c r="G407" s="502" t="s">
        <v>2399</v>
      </c>
      <c r="H407" s="504" t="s">
        <v>2276</v>
      </c>
      <c r="I407" s="504" t="s">
        <v>2400</v>
      </c>
      <c r="J407" s="502"/>
      <c r="K407" s="502" t="s">
        <v>2401</v>
      </c>
      <c r="L407" s="504" t="s">
        <v>2402</v>
      </c>
      <c r="M407" s="502"/>
      <c r="N407" s="505"/>
      <c r="O407" s="502"/>
      <c r="P407" s="502"/>
      <c r="Q407" s="502"/>
      <c r="R407" s="502"/>
      <c r="S407" s="502"/>
      <c r="T407" s="502"/>
      <c r="U407" s="502"/>
      <c r="V407" s="502"/>
      <c r="W407" s="502"/>
      <c r="X407" s="502"/>
    </row>
    <row r="408">
      <c r="A408" s="502" t="s">
        <v>2403</v>
      </c>
      <c r="B408" s="502" t="s">
        <v>177</v>
      </c>
      <c r="C408" s="502" t="s">
        <v>50</v>
      </c>
      <c r="D408" s="504" t="s">
        <v>1174</v>
      </c>
      <c r="E408" s="502"/>
      <c r="F408" s="502"/>
      <c r="G408" s="502" t="s">
        <v>2404</v>
      </c>
      <c r="H408" s="504" t="s">
        <v>2276</v>
      </c>
      <c r="I408" s="502" t="s">
        <v>2405</v>
      </c>
      <c r="J408" s="502" t="s">
        <v>2406</v>
      </c>
      <c r="K408" s="502" t="s">
        <v>2407</v>
      </c>
      <c r="L408" s="504" t="s">
        <v>2408</v>
      </c>
      <c r="M408" s="502"/>
      <c r="N408" s="505"/>
      <c r="O408" s="502"/>
      <c r="P408" s="502"/>
      <c r="Q408" s="502"/>
      <c r="R408" s="502"/>
      <c r="S408" s="502"/>
      <c r="T408" s="502"/>
      <c r="U408" s="502"/>
      <c r="V408" s="502"/>
      <c r="W408" s="502"/>
      <c r="X408" s="502"/>
    </row>
    <row r="409">
      <c r="A409" s="510" t="s">
        <v>2409</v>
      </c>
      <c r="B409" s="510" t="s">
        <v>371</v>
      </c>
      <c r="C409" s="511" t="s">
        <v>401</v>
      </c>
      <c r="D409" s="510"/>
      <c r="E409" s="512">
        <v>2016.0</v>
      </c>
      <c r="F409" s="510"/>
      <c r="G409" s="510" t="s">
        <v>2410</v>
      </c>
      <c r="H409" s="511" t="s">
        <v>2276</v>
      </c>
      <c r="I409" s="510" t="s">
        <v>2411</v>
      </c>
      <c r="J409" s="510" t="s">
        <v>2412</v>
      </c>
      <c r="K409" s="510" t="s">
        <v>2413</v>
      </c>
      <c r="L409" s="511" t="s">
        <v>2414</v>
      </c>
      <c r="M409" s="510"/>
      <c r="N409" s="513"/>
      <c r="O409" s="510"/>
      <c r="P409" s="510"/>
      <c r="Q409" s="510"/>
      <c r="R409" s="510"/>
      <c r="S409" s="510"/>
      <c r="T409" s="510"/>
      <c r="U409" s="510"/>
      <c r="V409" s="510"/>
      <c r="W409" s="510"/>
      <c r="X409" s="510"/>
    </row>
    <row r="410">
      <c r="A410" s="510" t="s">
        <v>2415</v>
      </c>
      <c r="B410" s="510" t="s">
        <v>358</v>
      </c>
      <c r="C410" s="511" t="s">
        <v>227</v>
      </c>
      <c r="D410" s="510"/>
      <c r="E410" s="512">
        <v>2003.0</v>
      </c>
      <c r="F410" s="510"/>
      <c r="G410" s="510" t="s">
        <v>2416</v>
      </c>
      <c r="H410" s="511" t="s">
        <v>2276</v>
      </c>
      <c r="I410" s="510" t="s">
        <v>2417</v>
      </c>
      <c r="J410" s="510" t="s">
        <v>2418</v>
      </c>
      <c r="K410" s="510" t="s">
        <v>2419</v>
      </c>
      <c r="L410" s="511" t="s">
        <v>2420</v>
      </c>
      <c r="M410" s="510"/>
      <c r="N410" s="513"/>
      <c r="O410" s="510"/>
      <c r="P410" s="510"/>
      <c r="Q410" s="510"/>
      <c r="R410" s="510"/>
      <c r="S410" s="510"/>
      <c r="T410" s="510"/>
      <c r="U410" s="510"/>
      <c r="V410" s="510"/>
      <c r="W410" s="510"/>
      <c r="X410" s="510"/>
    </row>
    <row r="411">
      <c r="A411" s="510" t="s">
        <v>2421</v>
      </c>
      <c r="B411" s="510" t="s">
        <v>78</v>
      </c>
      <c r="C411" s="511" t="s">
        <v>124</v>
      </c>
      <c r="D411" s="510"/>
      <c r="E411" s="512">
        <v>1998.0</v>
      </c>
      <c r="F411" s="510"/>
      <c r="G411" s="510" t="s">
        <v>2422</v>
      </c>
      <c r="H411" s="511" t="s">
        <v>2276</v>
      </c>
      <c r="I411" s="510" t="s">
        <v>2423</v>
      </c>
      <c r="J411" s="510" t="s">
        <v>2424</v>
      </c>
      <c r="K411" s="510" t="s">
        <v>2425</v>
      </c>
      <c r="L411" s="511" t="s">
        <v>2426</v>
      </c>
      <c r="M411" s="510"/>
      <c r="N411" s="513"/>
      <c r="O411" s="510"/>
      <c r="P411" s="510"/>
      <c r="Q411" s="510"/>
      <c r="R411" s="510"/>
      <c r="S411" s="510"/>
      <c r="T411" s="510"/>
      <c r="U411" s="510"/>
      <c r="V411" s="510"/>
      <c r="W411" s="510"/>
      <c r="X411" s="510"/>
    </row>
    <row r="412">
      <c r="A412" s="510" t="s">
        <v>2427</v>
      </c>
      <c r="B412" s="510" t="s">
        <v>78</v>
      </c>
      <c r="C412" s="511" t="s">
        <v>144</v>
      </c>
      <c r="D412" s="510"/>
      <c r="E412" s="510"/>
      <c r="F412" s="510"/>
      <c r="G412" s="510" t="s">
        <v>2428</v>
      </c>
      <c r="H412" s="511" t="s">
        <v>2276</v>
      </c>
      <c r="I412" s="510" t="s">
        <v>2429</v>
      </c>
      <c r="J412" s="510" t="s">
        <v>2430</v>
      </c>
      <c r="K412" s="510" t="s">
        <v>2431</v>
      </c>
      <c r="L412" s="511" t="s">
        <v>2432</v>
      </c>
      <c r="M412" s="510"/>
      <c r="N412" s="513"/>
      <c r="O412" s="510"/>
      <c r="P412" s="510"/>
      <c r="Q412" s="510"/>
      <c r="R412" s="510"/>
      <c r="S412" s="510"/>
      <c r="T412" s="510"/>
      <c r="U412" s="510"/>
      <c r="V412" s="510"/>
      <c r="W412" s="510"/>
      <c r="X412" s="510"/>
    </row>
    <row r="413">
      <c r="A413" s="510" t="s">
        <v>2433</v>
      </c>
      <c r="B413" s="510" t="s">
        <v>30</v>
      </c>
      <c r="C413" s="511" t="s">
        <v>401</v>
      </c>
      <c r="D413" s="510"/>
      <c r="E413" s="512">
        <v>1985.0</v>
      </c>
      <c r="F413" s="510"/>
      <c r="G413" s="510" t="s">
        <v>2434</v>
      </c>
      <c r="H413" s="511" t="s">
        <v>2276</v>
      </c>
      <c r="I413" s="511" t="s">
        <v>2435</v>
      </c>
      <c r="J413" s="510"/>
      <c r="K413" s="510" t="s">
        <v>2436</v>
      </c>
      <c r="L413" s="511" t="s">
        <v>2437</v>
      </c>
      <c r="M413" s="510"/>
      <c r="N413" s="513"/>
      <c r="O413" s="510"/>
      <c r="P413" s="510"/>
      <c r="Q413" s="510"/>
      <c r="R413" s="510"/>
      <c r="S413" s="510"/>
      <c r="T413" s="510"/>
      <c r="U413" s="510"/>
      <c r="V413" s="510"/>
      <c r="W413" s="510"/>
      <c r="X413" s="510"/>
    </row>
    <row r="414">
      <c r="A414" s="510" t="s">
        <v>2438</v>
      </c>
      <c r="B414" s="510" t="s">
        <v>30</v>
      </c>
      <c r="C414" s="511" t="s">
        <v>71</v>
      </c>
      <c r="D414" s="510"/>
      <c r="E414" s="510"/>
      <c r="F414" s="510"/>
      <c r="G414" s="510" t="s">
        <v>2439</v>
      </c>
      <c r="H414" s="511" t="s">
        <v>2276</v>
      </c>
      <c r="I414" s="510" t="s">
        <v>2440</v>
      </c>
      <c r="J414" s="510" t="s">
        <v>2441</v>
      </c>
      <c r="K414" s="510" t="s">
        <v>2442</v>
      </c>
      <c r="L414" s="511" t="s">
        <v>2443</v>
      </c>
      <c r="M414" s="510"/>
      <c r="N414" s="513"/>
      <c r="O414" s="510"/>
      <c r="P414" s="510"/>
      <c r="Q414" s="510"/>
      <c r="R414" s="510"/>
      <c r="S414" s="510"/>
      <c r="T414" s="510"/>
      <c r="U414" s="510"/>
      <c r="V414" s="510"/>
      <c r="W414" s="510"/>
      <c r="X414" s="510"/>
    </row>
    <row r="415">
      <c r="A415" s="510" t="s">
        <v>2444</v>
      </c>
      <c r="B415" s="510" t="s">
        <v>163</v>
      </c>
      <c r="C415" s="511" t="s">
        <v>144</v>
      </c>
      <c r="D415" s="510"/>
      <c r="E415" s="512">
        <v>2001.0</v>
      </c>
      <c r="F415" s="510"/>
      <c r="G415" s="510" t="s">
        <v>2445</v>
      </c>
      <c r="H415" s="511" t="s">
        <v>2276</v>
      </c>
      <c r="I415" s="510" t="s">
        <v>2446</v>
      </c>
      <c r="J415" s="510" t="s">
        <v>2447</v>
      </c>
      <c r="K415" s="510" t="s">
        <v>2448</v>
      </c>
      <c r="L415" s="511" t="s">
        <v>2449</v>
      </c>
      <c r="M415" s="510"/>
      <c r="N415" s="513"/>
      <c r="O415" s="510"/>
      <c r="P415" s="510"/>
      <c r="Q415" s="510"/>
      <c r="R415" s="510"/>
      <c r="S415" s="510"/>
      <c r="T415" s="510"/>
      <c r="U415" s="510"/>
      <c r="V415" s="510"/>
      <c r="W415" s="510"/>
      <c r="X415" s="510"/>
    </row>
    <row r="416">
      <c r="A416" s="510" t="s">
        <v>2450</v>
      </c>
      <c r="B416" s="510" t="s">
        <v>107</v>
      </c>
      <c r="C416" s="511" t="s">
        <v>707</v>
      </c>
      <c r="D416" s="510"/>
      <c r="E416" s="512">
        <v>2018.0</v>
      </c>
      <c r="F416" s="510"/>
      <c r="G416" s="510" t="s">
        <v>2451</v>
      </c>
      <c r="H416" s="511" t="s">
        <v>2276</v>
      </c>
      <c r="I416" s="511" t="s">
        <v>2452</v>
      </c>
      <c r="J416" s="510"/>
      <c r="K416" s="510" t="s">
        <v>2453</v>
      </c>
      <c r="L416" s="511" t="s">
        <v>2454</v>
      </c>
      <c r="M416" s="510"/>
      <c r="N416" s="513"/>
      <c r="O416" s="510"/>
      <c r="P416" s="510"/>
      <c r="Q416" s="510"/>
      <c r="R416" s="510"/>
      <c r="S416" s="510"/>
      <c r="T416" s="510"/>
      <c r="U416" s="510"/>
      <c r="V416" s="510"/>
      <c r="W416" s="510"/>
      <c r="X416" s="510"/>
    </row>
    <row r="417">
      <c r="A417" s="510" t="s">
        <v>2455</v>
      </c>
      <c r="B417" s="510" t="s">
        <v>30</v>
      </c>
      <c r="C417" s="511" t="s">
        <v>65</v>
      </c>
      <c r="D417" s="510"/>
      <c r="E417" s="512">
        <v>1986.0</v>
      </c>
      <c r="F417" s="510"/>
      <c r="G417" s="510" t="s">
        <v>2456</v>
      </c>
      <c r="H417" s="511" t="s">
        <v>2276</v>
      </c>
      <c r="I417" s="510" t="s">
        <v>2457</v>
      </c>
      <c r="J417" s="511" t="s">
        <v>2458</v>
      </c>
      <c r="K417" s="510"/>
      <c r="L417" s="510"/>
      <c r="M417" s="510"/>
      <c r="N417" s="513"/>
      <c r="O417" s="510"/>
      <c r="P417" s="510"/>
      <c r="Q417" s="510"/>
      <c r="R417" s="510"/>
      <c r="S417" s="510"/>
      <c r="T417" s="510"/>
      <c r="U417" s="510"/>
      <c r="V417" s="510"/>
      <c r="W417" s="510"/>
      <c r="X417" s="510"/>
    </row>
    <row r="418">
      <c r="A418" s="510" t="s">
        <v>2459</v>
      </c>
      <c r="B418" s="510" t="s">
        <v>30</v>
      </c>
      <c r="C418" s="511" t="s">
        <v>1400</v>
      </c>
      <c r="D418" s="510"/>
      <c r="E418" s="512">
        <v>2011.0</v>
      </c>
      <c r="F418" s="510"/>
      <c r="G418" s="510" t="s">
        <v>2460</v>
      </c>
      <c r="H418" s="511" t="s">
        <v>2276</v>
      </c>
      <c r="I418" s="510" t="s">
        <v>2461</v>
      </c>
      <c r="J418" s="510" t="s">
        <v>2462</v>
      </c>
      <c r="K418" s="511" t="s">
        <v>2463</v>
      </c>
      <c r="L418" s="510"/>
      <c r="M418" s="510"/>
      <c r="N418" s="513"/>
      <c r="O418" s="510"/>
      <c r="P418" s="510"/>
      <c r="Q418" s="510"/>
      <c r="R418" s="510"/>
      <c r="S418" s="510"/>
      <c r="T418" s="510"/>
      <c r="U418" s="510"/>
      <c r="V418" s="510"/>
      <c r="W418" s="510"/>
      <c r="X418" s="510"/>
    </row>
    <row r="419">
      <c r="A419" s="510" t="s">
        <v>2464</v>
      </c>
      <c r="B419" s="510" t="s">
        <v>107</v>
      </c>
      <c r="C419" s="511" t="s">
        <v>144</v>
      </c>
      <c r="D419" s="510"/>
      <c r="E419" s="512">
        <v>1986.0</v>
      </c>
      <c r="F419" s="510"/>
      <c r="G419" s="510" t="s">
        <v>2465</v>
      </c>
      <c r="H419" s="511" t="s">
        <v>2276</v>
      </c>
      <c r="I419" s="510" t="s">
        <v>2466</v>
      </c>
      <c r="J419" s="510" t="s">
        <v>2467</v>
      </c>
      <c r="K419" s="510" t="s">
        <v>2468</v>
      </c>
      <c r="L419" s="511" t="s">
        <v>2469</v>
      </c>
      <c r="M419" s="510"/>
      <c r="N419" s="513"/>
      <c r="O419" s="510"/>
      <c r="P419" s="510"/>
      <c r="Q419" s="510"/>
      <c r="R419" s="510"/>
      <c r="S419" s="510"/>
      <c r="T419" s="510"/>
      <c r="U419" s="510"/>
      <c r="V419" s="510"/>
      <c r="W419" s="510"/>
      <c r="X419" s="510"/>
    </row>
    <row r="420">
      <c r="A420" s="510" t="s">
        <v>2470</v>
      </c>
      <c r="B420" s="510" t="s">
        <v>30</v>
      </c>
      <c r="C420" s="510" t="s">
        <v>50</v>
      </c>
      <c r="D420" s="511" t="s">
        <v>51</v>
      </c>
      <c r="E420" s="512">
        <v>1973.0</v>
      </c>
      <c r="F420" s="510"/>
      <c r="G420" s="510" t="s">
        <v>2471</v>
      </c>
      <c r="H420" s="511" t="s">
        <v>2276</v>
      </c>
      <c r="I420" s="510" t="s">
        <v>2472</v>
      </c>
      <c r="J420" s="511" t="s">
        <v>2473</v>
      </c>
      <c r="K420" s="510"/>
      <c r="L420" s="511" t="s">
        <v>2474</v>
      </c>
      <c r="M420" s="510"/>
      <c r="N420" s="513"/>
      <c r="O420" s="510"/>
      <c r="P420" s="510"/>
      <c r="Q420" s="510"/>
      <c r="R420" s="510"/>
      <c r="S420" s="510"/>
      <c r="T420" s="510"/>
      <c r="U420" s="510"/>
      <c r="V420" s="510"/>
      <c r="W420" s="510"/>
      <c r="X420" s="510"/>
    </row>
    <row r="421">
      <c r="A421" s="510" t="s">
        <v>2475</v>
      </c>
      <c r="B421" s="510" t="s">
        <v>30</v>
      </c>
      <c r="C421" s="510" t="s">
        <v>2476</v>
      </c>
      <c r="D421" s="512" t="s">
        <v>2477</v>
      </c>
      <c r="E421" s="512">
        <v>2003.0</v>
      </c>
      <c r="F421" s="510"/>
      <c r="G421" s="510" t="s">
        <v>2478</v>
      </c>
      <c r="H421" s="511" t="s">
        <v>2276</v>
      </c>
      <c r="I421" s="511" t="s">
        <v>2479</v>
      </c>
      <c r="J421" s="510"/>
      <c r="K421" s="510" t="s">
        <v>2480</v>
      </c>
      <c r="L421" s="511" t="s">
        <v>2481</v>
      </c>
      <c r="M421" s="510"/>
      <c r="N421" s="513"/>
      <c r="O421" s="510"/>
      <c r="P421" s="510"/>
      <c r="Q421" s="510"/>
      <c r="R421" s="510"/>
      <c r="S421" s="510"/>
      <c r="T421" s="510"/>
      <c r="U421" s="510"/>
      <c r="V421" s="510"/>
      <c r="W421" s="510"/>
      <c r="X421" s="510"/>
    </row>
    <row r="422">
      <c r="A422" s="510" t="s">
        <v>2482</v>
      </c>
      <c r="B422" s="510" t="s">
        <v>30</v>
      </c>
      <c r="C422" s="510" t="s">
        <v>1863</v>
      </c>
      <c r="D422" s="511" t="s">
        <v>51</v>
      </c>
      <c r="E422" s="514">
        <v>2013.0</v>
      </c>
      <c r="F422" s="510" t="s">
        <v>2483</v>
      </c>
      <c r="G422" s="510" t="s">
        <v>2484</v>
      </c>
      <c r="H422" s="511" t="s">
        <v>2276</v>
      </c>
      <c r="I422" s="510" t="s">
        <v>2485</v>
      </c>
      <c r="J422" s="510" t="s">
        <v>2486</v>
      </c>
      <c r="K422" s="511" t="s">
        <v>2487</v>
      </c>
      <c r="L422" s="510"/>
      <c r="M422" s="510"/>
      <c r="N422" s="513"/>
      <c r="O422" s="510"/>
      <c r="P422" s="510"/>
      <c r="Q422" s="510"/>
      <c r="R422" s="510"/>
      <c r="S422" s="510"/>
      <c r="T422" s="510"/>
      <c r="U422" s="510"/>
      <c r="V422" s="510"/>
      <c r="W422" s="510"/>
      <c r="X422" s="510"/>
    </row>
    <row r="423">
      <c r="A423" s="510" t="s">
        <v>2488</v>
      </c>
      <c r="B423" s="510" t="s">
        <v>177</v>
      </c>
      <c r="C423" s="511" t="s">
        <v>227</v>
      </c>
      <c r="D423" s="510"/>
      <c r="E423" s="512">
        <v>1953.0</v>
      </c>
      <c r="F423" s="510"/>
      <c r="G423" s="510" t="s">
        <v>2489</v>
      </c>
      <c r="H423" s="511" t="s">
        <v>2276</v>
      </c>
      <c r="I423" s="511" t="s">
        <v>2490</v>
      </c>
      <c r="J423" s="510"/>
      <c r="K423" s="510" t="s">
        <v>2491</v>
      </c>
      <c r="L423" s="511" t="s">
        <v>2492</v>
      </c>
      <c r="M423" s="510"/>
      <c r="N423" s="513"/>
      <c r="O423" s="510"/>
      <c r="P423" s="510"/>
      <c r="Q423" s="510"/>
      <c r="R423" s="510"/>
      <c r="S423" s="510"/>
      <c r="T423" s="510"/>
      <c r="U423" s="510"/>
      <c r="V423" s="510"/>
      <c r="W423" s="510"/>
      <c r="X423" s="510"/>
    </row>
    <row r="424">
      <c r="A424" s="510" t="s">
        <v>2493</v>
      </c>
      <c r="B424" s="510" t="s">
        <v>30</v>
      </c>
      <c r="C424" s="511" t="s">
        <v>720</v>
      </c>
      <c r="D424" s="510"/>
      <c r="E424" s="510"/>
      <c r="F424" s="510"/>
      <c r="G424" s="510" t="s">
        <v>2494</v>
      </c>
      <c r="H424" s="511" t="s">
        <v>2276</v>
      </c>
      <c r="I424" s="510" t="s">
        <v>2495</v>
      </c>
      <c r="J424" s="510" t="s">
        <v>2496</v>
      </c>
      <c r="K424" s="510" t="s">
        <v>2497</v>
      </c>
      <c r="L424" s="511" t="s">
        <v>2498</v>
      </c>
      <c r="M424" s="510"/>
      <c r="N424" s="513"/>
      <c r="O424" s="510"/>
      <c r="P424" s="510"/>
      <c r="Q424" s="510"/>
      <c r="R424" s="510"/>
      <c r="S424" s="510"/>
      <c r="T424" s="510"/>
      <c r="U424" s="510"/>
      <c r="V424" s="510"/>
      <c r="W424" s="510"/>
      <c r="X424" s="510"/>
    </row>
    <row r="425">
      <c r="A425" s="510" t="s">
        <v>2499</v>
      </c>
      <c r="B425" s="510" t="s">
        <v>78</v>
      </c>
      <c r="C425" s="511" t="s">
        <v>401</v>
      </c>
      <c r="D425" s="510"/>
      <c r="E425" s="510"/>
      <c r="F425" s="510"/>
      <c r="G425" s="510" t="s">
        <v>2500</v>
      </c>
      <c r="H425" s="511" t="s">
        <v>2276</v>
      </c>
      <c r="I425" s="511" t="s">
        <v>2501</v>
      </c>
      <c r="J425" s="510"/>
      <c r="K425" s="510"/>
      <c r="L425" s="511" t="s">
        <v>2502</v>
      </c>
      <c r="M425" s="510"/>
      <c r="N425" s="513"/>
      <c r="O425" s="510"/>
      <c r="P425" s="510"/>
      <c r="Q425" s="510"/>
      <c r="R425" s="510"/>
      <c r="S425" s="510"/>
      <c r="T425" s="510"/>
      <c r="U425" s="510"/>
      <c r="V425" s="510"/>
      <c r="W425" s="510"/>
      <c r="X425" s="510"/>
    </row>
    <row r="426">
      <c r="A426" s="510" t="s">
        <v>2503</v>
      </c>
      <c r="B426" s="510" t="s">
        <v>30</v>
      </c>
      <c r="C426" s="511" t="s">
        <v>244</v>
      </c>
      <c r="D426" s="510"/>
      <c r="E426" s="510"/>
      <c r="F426" s="510"/>
      <c r="G426" s="510" t="s">
        <v>2504</v>
      </c>
      <c r="H426" s="511" t="s">
        <v>2276</v>
      </c>
      <c r="I426" s="510" t="s">
        <v>2505</v>
      </c>
      <c r="J426" s="511" t="s">
        <v>2506</v>
      </c>
      <c r="K426" s="510"/>
      <c r="L426" s="511" t="s">
        <v>2507</v>
      </c>
      <c r="M426" s="510"/>
      <c r="N426" s="513"/>
      <c r="O426" s="510"/>
      <c r="P426" s="510"/>
      <c r="Q426" s="510"/>
      <c r="R426" s="510"/>
      <c r="S426" s="510"/>
      <c r="T426" s="510"/>
      <c r="U426" s="510"/>
      <c r="V426" s="510"/>
      <c r="W426" s="510"/>
      <c r="X426" s="510"/>
    </row>
    <row r="427">
      <c r="A427" s="510" t="s">
        <v>2508</v>
      </c>
      <c r="B427" s="510" t="s">
        <v>30</v>
      </c>
      <c r="C427" s="511" t="s">
        <v>16</v>
      </c>
      <c r="D427" s="510"/>
      <c r="E427" s="510"/>
      <c r="F427" s="510"/>
      <c r="G427" s="510" t="s">
        <v>2509</v>
      </c>
      <c r="H427" s="511" t="s">
        <v>2276</v>
      </c>
      <c r="I427" s="510" t="s">
        <v>2510</v>
      </c>
      <c r="J427" s="510" t="s">
        <v>2511</v>
      </c>
      <c r="K427" s="510" t="s">
        <v>2512</v>
      </c>
      <c r="L427" s="511" t="s">
        <v>2513</v>
      </c>
      <c r="M427" s="510"/>
      <c r="N427" s="513"/>
      <c r="O427" s="510"/>
      <c r="P427" s="510"/>
      <c r="Q427" s="510"/>
      <c r="R427" s="510"/>
      <c r="S427" s="510"/>
      <c r="T427" s="510"/>
      <c r="U427" s="510"/>
      <c r="V427" s="510"/>
      <c r="W427" s="510"/>
      <c r="X427" s="510"/>
    </row>
    <row r="428">
      <c r="A428" s="510" t="s">
        <v>2514</v>
      </c>
      <c r="B428" s="510" t="s">
        <v>177</v>
      </c>
      <c r="C428" s="511" t="s">
        <v>2515</v>
      </c>
      <c r="D428" s="510"/>
      <c r="E428" s="510"/>
      <c r="F428" s="510"/>
      <c r="G428" s="510" t="s">
        <v>2516</v>
      </c>
      <c r="H428" s="511" t="s">
        <v>2276</v>
      </c>
      <c r="I428" s="510" t="s">
        <v>2517</v>
      </c>
      <c r="J428" s="510" t="s">
        <v>2518</v>
      </c>
      <c r="K428" s="510" t="s">
        <v>2519</v>
      </c>
      <c r="L428" s="511" t="s">
        <v>2520</v>
      </c>
      <c r="M428" s="510"/>
      <c r="N428" s="513"/>
      <c r="O428" s="510"/>
      <c r="P428" s="510"/>
      <c r="Q428" s="510"/>
      <c r="R428" s="510"/>
      <c r="S428" s="510"/>
      <c r="T428" s="510"/>
      <c r="U428" s="510"/>
      <c r="V428" s="510"/>
      <c r="W428" s="510"/>
      <c r="X428" s="510"/>
    </row>
    <row r="429">
      <c r="A429" s="510" t="s">
        <v>2521</v>
      </c>
      <c r="B429" s="510" t="s">
        <v>30</v>
      </c>
      <c r="C429" s="511" t="s">
        <v>16</v>
      </c>
      <c r="D429" s="510"/>
      <c r="E429" s="512">
        <v>1986.0</v>
      </c>
      <c r="F429" s="510"/>
      <c r="G429" s="510" t="s">
        <v>2522</v>
      </c>
      <c r="H429" s="511" t="s">
        <v>2276</v>
      </c>
      <c r="I429" s="510" t="s">
        <v>2523</v>
      </c>
      <c r="J429" s="510" t="s">
        <v>2524</v>
      </c>
      <c r="K429" s="510" t="s">
        <v>2525</v>
      </c>
      <c r="L429" s="511" t="s">
        <v>2526</v>
      </c>
      <c r="M429" s="510"/>
      <c r="N429" s="513"/>
      <c r="O429" s="510"/>
      <c r="P429" s="510"/>
      <c r="Q429" s="510"/>
      <c r="R429" s="510"/>
      <c r="S429" s="510"/>
      <c r="T429" s="510"/>
      <c r="U429" s="510"/>
      <c r="V429" s="510"/>
      <c r="W429" s="510"/>
      <c r="X429" s="510"/>
    </row>
    <row r="430">
      <c r="A430" s="510" t="s">
        <v>2527</v>
      </c>
      <c r="B430" s="510" t="s">
        <v>78</v>
      </c>
      <c r="C430" s="511" t="s">
        <v>299</v>
      </c>
      <c r="D430" s="510"/>
      <c r="E430" s="512">
        <v>1998.0</v>
      </c>
      <c r="F430" s="510"/>
      <c r="G430" s="510" t="s">
        <v>2528</v>
      </c>
      <c r="H430" s="511" t="s">
        <v>2276</v>
      </c>
      <c r="I430" s="511" t="s">
        <v>2529</v>
      </c>
      <c r="J430" s="510"/>
      <c r="K430" s="510" t="s">
        <v>2530</v>
      </c>
      <c r="L430" s="511" t="s">
        <v>2531</v>
      </c>
      <c r="M430" s="510"/>
      <c r="N430" s="513"/>
      <c r="O430" s="510"/>
      <c r="P430" s="510"/>
      <c r="Q430" s="510"/>
      <c r="R430" s="510"/>
      <c r="S430" s="510"/>
      <c r="T430" s="510"/>
      <c r="U430" s="510"/>
      <c r="V430" s="510"/>
      <c r="W430" s="510"/>
      <c r="X430" s="510"/>
    </row>
    <row r="431">
      <c r="A431" s="510" t="s">
        <v>2532</v>
      </c>
      <c r="B431" s="510" t="s">
        <v>107</v>
      </c>
      <c r="C431" s="510" t="s">
        <v>2533</v>
      </c>
      <c r="D431" s="511" t="s">
        <v>51</v>
      </c>
      <c r="E431" s="512">
        <v>1961.0</v>
      </c>
      <c r="F431" s="510"/>
      <c r="G431" s="510" t="s">
        <v>2534</v>
      </c>
      <c r="H431" s="511" t="s">
        <v>2276</v>
      </c>
      <c r="I431" s="510" t="s">
        <v>2535</v>
      </c>
      <c r="J431" s="510" t="s">
        <v>2536</v>
      </c>
      <c r="K431" s="510" t="s">
        <v>2537</v>
      </c>
      <c r="L431" s="511" t="s">
        <v>2538</v>
      </c>
      <c r="M431" s="510"/>
      <c r="N431" s="513"/>
      <c r="O431" s="510"/>
      <c r="P431" s="510"/>
      <c r="Q431" s="510"/>
      <c r="R431" s="510"/>
      <c r="S431" s="510"/>
      <c r="T431" s="510"/>
      <c r="U431" s="510"/>
      <c r="V431" s="510"/>
      <c r="W431" s="510"/>
      <c r="X431" s="510"/>
    </row>
    <row r="432">
      <c r="A432" s="510" t="s">
        <v>2539</v>
      </c>
      <c r="B432" s="510" t="s">
        <v>293</v>
      </c>
      <c r="C432" s="510" t="s">
        <v>2540</v>
      </c>
      <c r="D432" s="511" t="s">
        <v>51</v>
      </c>
      <c r="E432" s="510"/>
      <c r="F432" s="510"/>
      <c r="G432" s="510" t="s">
        <v>2541</v>
      </c>
      <c r="H432" s="511" t="s">
        <v>2276</v>
      </c>
      <c r="I432" s="510" t="s">
        <v>2542</v>
      </c>
      <c r="J432" s="510" t="s">
        <v>2543</v>
      </c>
      <c r="K432" s="510" t="s">
        <v>2544</v>
      </c>
      <c r="L432" s="511" t="s">
        <v>2545</v>
      </c>
      <c r="M432" s="510"/>
      <c r="N432" s="513"/>
      <c r="O432" s="510"/>
      <c r="P432" s="510"/>
      <c r="Q432" s="510"/>
      <c r="R432" s="510"/>
      <c r="S432" s="510"/>
      <c r="T432" s="510"/>
      <c r="U432" s="510"/>
      <c r="V432" s="510"/>
      <c r="W432" s="510"/>
      <c r="X432" s="510"/>
    </row>
    <row r="433">
      <c r="A433" s="510" t="s">
        <v>2546</v>
      </c>
      <c r="B433" s="510" t="s">
        <v>107</v>
      </c>
      <c r="C433" s="511" t="s">
        <v>144</v>
      </c>
      <c r="D433" s="510"/>
      <c r="E433" s="510"/>
      <c r="F433" s="510"/>
      <c r="G433" s="510" t="s">
        <v>2547</v>
      </c>
      <c r="H433" s="511" t="s">
        <v>2276</v>
      </c>
      <c r="I433" s="511" t="s">
        <v>2548</v>
      </c>
      <c r="J433" s="510"/>
      <c r="K433" s="510"/>
      <c r="L433" s="511" t="s">
        <v>2549</v>
      </c>
      <c r="M433" s="510"/>
      <c r="N433" s="513"/>
      <c r="O433" s="510"/>
      <c r="P433" s="510"/>
      <c r="Q433" s="510"/>
      <c r="R433" s="510"/>
      <c r="S433" s="510"/>
      <c r="T433" s="510"/>
      <c r="U433" s="510"/>
      <c r="V433" s="510"/>
      <c r="W433" s="510"/>
      <c r="X433" s="510"/>
    </row>
    <row r="434">
      <c r="A434" s="510" t="s">
        <v>2550</v>
      </c>
      <c r="B434" s="510" t="s">
        <v>107</v>
      </c>
      <c r="C434" s="510" t="s">
        <v>50</v>
      </c>
      <c r="D434" s="511" t="s">
        <v>2300</v>
      </c>
      <c r="E434" s="512">
        <v>2020.0</v>
      </c>
      <c r="F434" s="510"/>
      <c r="G434" s="510" t="s">
        <v>2551</v>
      </c>
      <c r="H434" s="511" t="s">
        <v>2276</v>
      </c>
      <c r="I434" s="510" t="s">
        <v>2552</v>
      </c>
      <c r="J434" s="510" t="s">
        <v>2553</v>
      </c>
      <c r="K434" s="510" t="s">
        <v>2554</v>
      </c>
      <c r="L434" s="511" t="s">
        <v>2555</v>
      </c>
      <c r="M434" s="510"/>
      <c r="N434" s="513"/>
      <c r="O434" s="510"/>
      <c r="P434" s="510"/>
      <c r="Q434" s="510"/>
      <c r="R434" s="510"/>
      <c r="S434" s="510"/>
      <c r="T434" s="510"/>
      <c r="U434" s="510"/>
      <c r="V434" s="510"/>
      <c r="W434" s="510"/>
      <c r="X434" s="510"/>
    </row>
    <row r="435">
      <c r="A435" s="510" t="s">
        <v>2556</v>
      </c>
      <c r="B435" s="510" t="s">
        <v>584</v>
      </c>
      <c r="C435" s="511" t="s">
        <v>2557</v>
      </c>
      <c r="D435" s="511" t="s">
        <v>2558</v>
      </c>
      <c r="E435" s="513"/>
      <c r="F435" s="510"/>
      <c r="G435" s="510" t="s">
        <v>2559</v>
      </c>
      <c r="H435" s="511" t="s">
        <v>2276</v>
      </c>
      <c r="I435" s="510" t="s">
        <v>2560</v>
      </c>
      <c r="J435" s="510" t="s">
        <v>2561</v>
      </c>
      <c r="K435" s="510" t="s">
        <v>2562</v>
      </c>
      <c r="L435" s="511" t="s">
        <v>2563</v>
      </c>
      <c r="M435" s="510"/>
      <c r="N435" s="513"/>
      <c r="O435" s="510"/>
      <c r="P435" s="510"/>
      <c r="Q435" s="510"/>
      <c r="R435" s="510"/>
      <c r="S435" s="510"/>
      <c r="T435" s="510"/>
      <c r="U435" s="510"/>
      <c r="V435" s="510"/>
      <c r="W435" s="510"/>
      <c r="X435" s="510"/>
    </row>
    <row r="436">
      <c r="A436" s="510" t="s">
        <v>2564</v>
      </c>
      <c r="B436" s="510" t="s">
        <v>371</v>
      </c>
      <c r="C436" s="511" t="s">
        <v>707</v>
      </c>
      <c r="D436" s="510"/>
      <c r="E436" s="512">
        <v>1979.0</v>
      </c>
      <c r="F436" s="510"/>
      <c r="G436" s="510" t="s">
        <v>2565</v>
      </c>
      <c r="H436" s="511" t="s">
        <v>2276</v>
      </c>
      <c r="I436" s="510" t="s">
        <v>2566</v>
      </c>
      <c r="J436" s="511" t="s">
        <v>2567</v>
      </c>
      <c r="K436" s="510"/>
      <c r="L436" s="511" t="s">
        <v>2568</v>
      </c>
      <c r="M436" s="510"/>
      <c r="N436" s="513"/>
      <c r="O436" s="510"/>
      <c r="P436" s="510"/>
      <c r="Q436" s="510"/>
      <c r="R436" s="510"/>
      <c r="S436" s="510"/>
      <c r="T436" s="510"/>
      <c r="U436" s="510"/>
      <c r="V436" s="510"/>
      <c r="W436" s="510"/>
      <c r="X436" s="510"/>
    </row>
    <row r="437">
      <c r="A437" s="510" t="s">
        <v>2569</v>
      </c>
      <c r="B437" s="510" t="s">
        <v>177</v>
      </c>
      <c r="C437" s="510" t="s">
        <v>50</v>
      </c>
      <c r="D437" s="510" t="s">
        <v>2570</v>
      </c>
      <c r="E437" s="512">
        <v>1995.0</v>
      </c>
      <c r="F437" s="510"/>
      <c r="G437" s="510" t="s">
        <v>2571</v>
      </c>
      <c r="H437" s="511" t="s">
        <v>2276</v>
      </c>
      <c r="I437" s="510" t="s">
        <v>2572</v>
      </c>
      <c r="J437" s="510" t="s">
        <v>2573</v>
      </c>
      <c r="K437" s="510" t="s">
        <v>2574</v>
      </c>
      <c r="L437" s="511" t="s">
        <v>2575</v>
      </c>
      <c r="M437" s="510"/>
      <c r="N437" s="513"/>
      <c r="O437" s="510"/>
      <c r="P437" s="510"/>
      <c r="Q437" s="510"/>
      <c r="R437" s="510"/>
      <c r="S437" s="510"/>
      <c r="T437" s="510"/>
      <c r="U437" s="510"/>
      <c r="V437" s="510"/>
      <c r="W437" s="510"/>
      <c r="X437" s="510"/>
    </row>
    <row r="438">
      <c r="A438" s="510" t="s">
        <v>2576</v>
      </c>
      <c r="B438" s="510" t="s">
        <v>30</v>
      </c>
      <c r="C438" s="511" t="s">
        <v>144</v>
      </c>
      <c r="D438" s="510"/>
      <c r="E438" s="510"/>
      <c r="F438" s="510"/>
      <c r="G438" s="510" t="s">
        <v>2577</v>
      </c>
      <c r="H438" s="511" t="s">
        <v>2276</v>
      </c>
      <c r="I438" s="510" t="s">
        <v>2578</v>
      </c>
      <c r="J438" s="510" t="s">
        <v>2579</v>
      </c>
      <c r="K438" s="510" t="s">
        <v>2580</v>
      </c>
      <c r="L438" s="511" t="s">
        <v>2581</v>
      </c>
      <c r="M438" s="510"/>
      <c r="N438" s="513"/>
      <c r="O438" s="510"/>
      <c r="P438" s="510"/>
      <c r="Q438" s="510"/>
      <c r="R438" s="510"/>
      <c r="S438" s="510"/>
      <c r="T438" s="510"/>
      <c r="U438" s="510"/>
      <c r="V438" s="510"/>
      <c r="W438" s="510"/>
      <c r="X438" s="510"/>
    </row>
    <row r="439">
      <c r="A439" s="510" t="s">
        <v>2582</v>
      </c>
      <c r="B439" s="510" t="s">
        <v>293</v>
      </c>
      <c r="C439" s="511" t="s">
        <v>299</v>
      </c>
      <c r="D439" s="510"/>
      <c r="E439" s="512">
        <v>1946.0</v>
      </c>
      <c r="F439" s="510"/>
      <c r="G439" s="510" t="s">
        <v>2583</v>
      </c>
      <c r="H439" s="511" t="s">
        <v>2276</v>
      </c>
      <c r="I439" s="510" t="s">
        <v>2584</v>
      </c>
      <c r="J439" s="510" t="s">
        <v>2585</v>
      </c>
      <c r="K439" s="510" t="s">
        <v>2586</v>
      </c>
      <c r="L439" s="511" t="s">
        <v>2587</v>
      </c>
      <c r="M439" s="510"/>
      <c r="N439" s="513"/>
      <c r="O439" s="510"/>
      <c r="P439" s="510"/>
      <c r="Q439" s="510"/>
      <c r="R439" s="510"/>
      <c r="S439" s="510"/>
      <c r="T439" s="510"/>
      <c r="U439" s="510"/>
      <c r="V439" s="510"/>
      <c r="W439" s="510"/>
      <c r="X439" s="510"/>
    </row>
    <row r="440">
      <c r="A440" s="510" t="s">
        <v>2588</v>
      </c>
      <c r="B440" s="510" t="s">
        <v>177</v>
      </c>
      <c r="C440" s="511" t="s">
        <v>144</v>
      </c>
      <c r="D440" s="510"/>
      <c r="E440" s="512">
        <v>1993.0</v>
      </c>
      <c r="F440" s="510"/>
      <c r="G440" s="510" t="s">
        <v>2589</v>
      </c>
      <c r="H440" s="511" t="s">
        <v>2276</v>
      </c>
      <c r="I440" s="510" t="s">
        <v>2590</v>
      </c>
      <c r="J440" s="510" t="s">
        <v>2591</v>
      </c>
      <c r="K440" s="510" t="s">
        <v>2592</v>
      </c>
      <c r="L440" s="511" t="s">
        <v>2593</v>
      </c>
      <c r="M440" s="510"/>
      <c r="N440" s="513"/>
      <c r="O440" s="510"/>
      <c r="P440" s="510"/>
      <c r="Q440" s="510"/>
      <c r="R440" s="510"/>
      <c r="S440" s="510"/>
      <c r="T440" s="510"/>
      <c r="U440" s="510"/>
      <c r="V440" s="510"/>
      <c r="W440" s="510"/>
      <c r="X440" s="510"/>
    </row>
    <row r="441">
      <c r="A441" s="512" t="s">
        <v>2594</v>
      </c>
      <c r="B441" s="510" t="s">
        <v>107</v>
      </c>
      <c r="C441" s="511" t="s">
        <v>2595</v>
      </c>
      <c r="D441" s="510"/>
      <c r="E441" s="512">
        <v>1990.0</v>
      </c>
      <c r="F441" s="510"/>
      <c r="G441" s="510" t="s">
        <v>2596</v>
      </c>
      <c r="H441" s="511" t="s">
        <v>2276</v>
      </c>
      <c r="I441" s="510" t="s">
        <v>2597</v>
      </c>
      <c r="J441" s="510" t="s">
        <v>2598</v>
      </c>
      <c r="K441" s="510" t="s">
        <v>2599</v>
      </c>
      <c r="L441" s="511" t="s">
        <v>2600</v>
      </c>
      <c r="M441" s="510"/>
      <c r="N441" s="513"/>
      <c r="O441" s="510"/>
      <c r="P441" s="510"/>
      <c r="Q441" s="510"/>
      <c r="R441" s="510"/>
      <c r="S441" s="510"/>
      <c r="T441" s="510"/>
      <c r="U441" s="510"/>
      <c r="V441" s="510"/>
      <c r="W441" s="510"/>
      <c r="X441" s="510"/>
    </row>
    <row r="442">
      <c r="A442" s="510" t="s">
        <v>2601</v>
      </c>
      <c r="B442" s="510" t="s">
        <v>107</v>
      </c>
      <c r="C442" s="511" t="s">
        <v>299</v>
      </c>
      <c r="D442" s="510"/>
      <c r="E442" s="512">
        <v>2013.0</v>
      </c>
      <c r="F442" s="510"/>
      <c r="G442" s="510" t="s">
        <v>2602</v>
      </c>
      <c r="H442" s="511" t="s">
        <v>2276</v>
      </c>
      <c r="I442" s="511" t="s">
        <v>2603</v>
      </c>
      <c r="J442" s="510"/>
      <c r="K442" s="510"/>
      <c r="L442" s="511" t="s">
        <v>2604</v>
      </c>
      <c r="M442" s="510"/>
      <c r="N442" s="513"/>
      <c r="O442" s="510"/>
      <c r="P442" s="510"/>
      <c r="Q442" s="510"/>
      <c r="R442" s="510"/>
      <c r="S442" s="510"/>
      <c r="T442" s="510"/>
      <c r="U442" s="510"/>
      <c r="V442" s="510"/>
      <c r="W442" s="510"/>
      <c r="X442" s="510"/>
    </row>
    <row r="443">
      <c r="A443" s="510" t="s">
        <v>2605</v>
      </c>
      <c r="B443" s="510" t="s">
        <v>23</v>
      </c>
      <c r="C443" s="511" t="s">
        <v>299</v>
      </c>
      <c r="D443" s="510"/>
      <c r="E443" s="512">
        <v>1959.0</v>
      </c>
      <c r="F443" s="510"/>
      <c r="G443" s="510" t="s">
        <v>2606</v>
      </c>
      <c r="H443" s="511" t="s">
        <v>2276</v>
      </c>
      <c r="I443" s="510"/>
      <c r="J443" s="510"/>
      <c r="K443" s="510" t="s">
        <v>2607</v>
      </c>
      <c r="L443" s="511" t="s">
        <v>2608</v>
      </c>
      <c r="M443" s="510"/>
      <c r="N443" s="513"/>
      <c r="O443" s="510"/>
      <c r="P443" s="510"/>
      <c r="Q443" s="510"/>
      <c r="R443" s="510"/>
      <c r="S443" s="510"/>
      <c r="T443" s="510"/>
      <c r="U443" s="510"/>
      <c r="V443" s="510"/>
      <c r="W443" s="510"/>
      <c r="X443" s="510"/>
    </row>
    <row r="444">
      <c r="A444" s="510" t="s">
        <v>2609</v>
      </c>
      <c r="B444" s="510" t="s">
        <v>23</v>
      </c>
      <c r="C444" s="511" t="s">
        <v>144</v>
      </c>
      <c r="D444" s="510"/>
      <c r="E444" s="512">
        <v>2005.0</v>
      </c>
      <c r="F444" s="510"/>
      <c r="G444" s="510" t="s">
        <v>2610</v>
      </c>
      <c r="H444" s="511" t="s">
        <v>2276</v>
      </c>
      <c r="I444" s="511" t="s">
        <v>2611</v>
      </c>
      <c r="J444" s="510"/>
      <c r="K444" s="510" t="s">
        <v>2612</v>
      </c>
      <c r="L444" s="511" t="s">
        <v>2613</v>
      </c>
      <c r="M444" s="510"/>
      <c r="N444" s="513"/>
      <c r="O444" s="510"/>
      <c r="P444" s="510"/>
      <c r="Q444" s="510"/>
      <c r="R444" s="510"/>
      <c r="S444" s="510"/>
      <c r="T444" s="510"/>
      <c r="U444" s="510"/>
      <c r="V444" s="510"/>
      <c r="W444" s="510"/>
      <c r="X444" s="510"/>
    </row>
    <row r="445">
      <c r="A445" s="510" t="s">
        <v>2614</v>
      </c>
      <c r="B445" s="510" t="s">
        <v>23</v>
      </c>
      <c r="C445" s="511" t="s">
        <v>65</v>
      </c>
      <c r="D445" s="510"/>
      <c r="E445" s="512">
        <v>2000.0</v>
      </c>
      <c r="F445" s="510"/>
      <c r="G445" s="510" t="s">
        <v>2615</v>
      </c>
      <c r="H445" s="511" t="s">
        <v>2276</v>
      </c>
      <c r="I445" s="510" t="s">
        <v>2616</v>
      </c>
      <c r="J445" s="510" t="s">
        <v>2617</v>
      </c>
      <c r="K445" s="510" t="s">
        <v>2618</v>
      </c>
      <c r="L445" s="511" t="s">
        <v>2619</v>
      </c>
      <c r="M445" s="510"/>
      <c r="N445" s="513"/>
      <c r="O445" s="510"/>
      <c r="P445" s="510"/>
      <c r="Q445" s="510"/>
      <c r="R445" s="510"/>
      <c r="S445" s="510"/>
      <c r="T445" s="510"/>
      <c r="U445" s="510"/>
      <c r="V445" s="510"/>
      <c r="W445" s="510"/>
      <c r="X445" s="510"/>
    </row>
    <row r="446">
      <c r="A446" s="510" t="s">
        <v>2620</v>
      </c>
      <c r="B446" s="510" t="s">
        <v>15</v>
      </c>
      <c r="C446" s="511" t="s">
        <v>65</v>
      </c>
      <c r="D446" s="510"/>
      <c r="E446" s="512">
        <v>1996.0</v>
      </c>
      <c r="F446" s="510"/>
      <c r="G446" s="510" t="s">
        <v>2621</v>
      </c>
      <c r="H446" s="511" t="s">
        <v>2276</v>
      </c>
      <c r="I446" s="511" t="s">
        <v>2622</v>
      </c>
      <c r="J446" s="510"/>
      <c r="K446" s="510" t="s">
        <v>2623</v>
      </c>
      <c r="L446" s="511" t="s">
        <v>2624</v>
      </c>
      <c r="M446" s="510"/>
      <c r="N446" s="513"/>
      <c r="O446" s="510"/>
      <c r="P446" s="510"/>
      <c r="Q446" s="510"/>
      <c r="R446" s="510"/>
      <c r="S446" s="510"/>
      <c r="T446" s="510"/>
      <c r="U446" s="510"/>
      <c r="V446" s="510"/>
      <c r="W446" s="510"/>
      <c r="X446" s="510"/>
    </row>
    <row r="447">
      <c r="A447" s="510" t="s">
        <v>2625</v>
      </c>
      <c r="B447" s="510" t="s">
        <v>30</v>
      </c>
      <c r="C447" s="511" t="s">
        <v>16</v>
      </c>
      <c r="D447" s="510"/>
      <c r="E447" s="510"/>
      <c r="F447" s="510"/>
      <c r="G447" s="510" t="s">
        <v>2626</v>
      </c>
      <c r="H447" s="511" t="s">
        <v>2276</v>
      </c>
      <c r="I447" s="510" t="s">
        <v>2627</v>
      </c>
      <c r="J447" s="511" t="s">
        <v>2628</v>
      </c>
      <c r="K447" s="510"/>
      <c r="L447" s="510"/>
      <c r="M447" s="510"/>
      <c r="N447" s="513"/>
      <c r="O447" s="510"/>
      <c r="P447" s="510"/>
      <c r="Q447" s="510"/>
      <c r="R447" s="510"/>
      <c r="S447" s="510"/>
      <c r="T447" s="510"/>
      <c r="U447" s="510"/>
      <c r="V447" s="510"/>
      <c r="W447" s="510"/>
      <c r="X447" s="510"/>
    </row>
    <row r="448">
      <c r="A448" s="510" t="s">
        <v>2629</v>
      </c>
      <c r="B448" s="510" t="s">
        <v>107</v>
      </c>
      <c r="C448" s="511" t="s">
        <v>144</v>
      </c>
      <c r="D448" s="510"/>
      <c r="E448" s="510"/>
      <c r="F448" s="510"/>
      <c r="G448" s="510" t="s">
        <v>2630</v>
      </c>
      <c r="H448" s="511" t="s">
        <v>2276</v>
      </c>
      <c r="I448" s="511" t="s">
        <v>2631</v>
      </c>
      <c r="J448" s="510"/>
      <c r="K448" s="510" t="s">
        <v>2632</v>
      </c>
      <c r="L448" s="511" t="s">
        <v>2633</v>
      </c>
      <c r="M448" s="510"/>
      <c r="N448" s="513"/>
      <c r="O448" s="510"/>
      <c r="P448" s="510"/>
      <c r="Q448" s="510"/>
      <c r="R448" s="510"/>
      <c r="S448" s="510"/>
      <c r="T448" s="510"/>
      <c r="U448" s="510"/>
      <c r="V448" s="510"/>
      <c r="W448" s="510"/>
      <c r="X448" s="510"/>
    </row>
    <row r="449">
      <c r="A449" s="510" t="s">
        <v>2634</v>
      </c>
      <c r="B449" s="510" t="s">
        <v>30</v>
      </c>
      <c r="C449" s="511" t="s">
        <v>16</v>
      </c>
      <c r="D449" s="510"/>
      <c r="E449" s="510"/>
      <c r="F449" s="510"/>
      <c r="G449" s="510" t="s">
        <v>2635</v>
      </c>
      <c r="H449" s="511" t="s">
        <v>2276</v>
      </c>
      <c r="I449" s="511" t="s">
        <v>2636</v>
      </c>
      <c r="J449" s="510"/>
      <c r="K449" s="510" t="s">
        <v>2637</v>
      </c>
      <c r="L449" s="511" t="s">
        <v>2638</v>
      </c>
      <c r="M449" s="510"/>
      <c r="N449" s="513"/>
      <c r="O449" s="510"/>
      <c r="P449" s="510"/>
      <c r="Q449" s="510"/>
      <c r="R449" s="510"/>
      <c r="S449" s="510"/>
      <c r="T449" s="510"/>
      <c r="U449" s="510"/>
      <c r="V449" s="510"/>
      <c r="W449" s="510"/>
      <c r="X449" s="510"/>
    </row>
    <row r="450">
      <c r="A450" s="510" t="s">
        <v>2639</v>
      </c>
      <c r="B450" s="510" t="s">
        <v>107</v>
      </c>
      <c r="C450" s="510" t="s">
        <v>58</v>
      </c>
      <c r="D450" s="511" t="s">
        <v>1174</v>
      </c>
      <c r="E450" s="510"/>
      <c r="F450" s="510"/>
      <c r="G450" s="510" t="s">
        <v>2640</v>
      </c>
      <c r="H450" s="511" t="s">
        <v>2276</v>
      </c>
      <c r="I450" s="511" t="s">
        <v>2641</v>
      </c>
      <c r="J450" s="510"/>
      <c r="K450" s="510" t="s">
        <v>2642</v>
      </c>
      <c r="L450" s="511" t="s">
        <v>2643</v>
      </c>
      <c r="M450" s="510"/>
      <c r="N450" s="513"/>
      <c r="O450" s="510"/>
      <c r="P450" s="510"/>
      <c r="Q450" s="510"/>
      <c r="R450" s="510"/>
      <c r="S450" s="510"/>
      <c r="T450" s="510"/>
      <c r="U450" s="510"/>
      <c r="V450" s="510"/>
      <c r="W450" s="510"/>
      <c r="X450" s="510"/>
    </row>
    <row r="451">
      <c r="A451" s="510" t="s">
        <v>2644</v>
      </c>
      <c r="B451" s="510" t="s">
        <v>78</v>
      </c>
      <c r="C451" s="511" t="s">
        <v>2645</v>
      </c>
      <c r="D451" s="510"/>
      <c r="E451" s="512">
        <v>1996.0</v>
      </c>
      <c r="F451" s="510"/>
      <c r="G451" s="510" t="s">
        <v>2646</v>
      </c>
      <c r="H451" s="511" t="s">
        <v>2276</v>
      </c>
      <c r="I451" s="510" t="s">
        <v>2647</v>
      </c>
      <c r="J451" s="510" t="s">
        <v>2648</v>
      </c>
      <c r="K451" s="510" t="s">
        <v>2649</v>
      </c>
      <c r="L451" s="511" t="s">
        <v>2650</v>
      </c>
      <c r="M451" s="510"/>
      <c r="N451" s="513"/>
      <c r="O451" s="510"/>
      <c r="P451" s="510"/>
      <c r="Q451" s="510"/>
      <c r="R451" s="510"/>
      <c r="S451" s="510"/>
      <c r="T451" s="510"/>
      <c r="U451" s="510"/>
      <c r="V451" s="510"/>
      <c r="W451" s="510"/>
      <c r="X451" s="510"/>
    </row>
    <row r="452">
      <c r="A452" s="510" t="s">
        <v>2651</v>
      </c>
      <c r="B452" s="510" t="s">
        <v>23</v>
      </c>
      <c r="C452" s="510" t="s">
        <v>2652</v>
      </c>
      <c r="D452" s="511" t="s">
        <v>51</v>
      </c>
      <c r="E452" s="510"/>
      <c r="F452" s="510"/>
      <c r="G452" s="510" t="s">
        <v>2653</v>
      </c>
      <c r="H452" s="511" t="s">
        <v>2276</v>
      </c>
      <c r="I452" s="511" t="s">
        <v>2654</v>
      </c>
      <c r="J452" s="510"/>
      <c r="K452" s="510" t="s">
        <v>2655</v>
      </c>
      <c r="L452" s="511" t="s">
        <v>2656</v>
      </c>
      <c r="M452" s="510"/>
      <c r="N452" s="513"/>
      <c r="O452" s="510"/>
      <c r="P452" s="510"/>
      <c r="Q452" s="510"/>
      <c r="R452" s="510"/>
      <c r="S452" s="510"/>
      <c r="T452" s="510"/>
      <c r="U452" s="510"/>
      <c r="V452" s="510"/>
      <c r="W452" s="510"/>
      <c r="X452" s="510"/>
    </row>
    <row r="453">
      <c r="A453" s="510" t="s">
        <v>2657</v>
      </c>
      <c r="B453" s="510" t="s">
        <v>177</v>
      </c>
      <c r="C453" s="511" t="s">
        <v>144</v>
      </c>
      <c r="D453" s="510"/>
      <c r="E453" s="510"/>
      <c r="F453" s="510"/>
      <c r="G453" s="510" t="s">
        <v>2658</v>
      </c>
      <c r="H453" s="511" t="s">
        <v>2276</v>
      </c>
      <c r="I453" s="510" t="s">
        <v>2659</v>
      </c>
      <c r="J453" s="510" t="s">
        <v>2660</v>
      </c>
      <c r="K453" s="510" t="s">
        <v>2661</v>
      </c>
      <c r="L453" s="511" t="s">
        <v>2662</v>
      </c>
      <c r="M453" s="510"/>
      <c r="N453" s="513"/>
      <c r="O453" s="510"/>
      <c r="P453" s="510"/>
      <c r="Q453" s="510"/>
      <c r="R453" s="510"/>
      <c r="S453" s="510"/>
      <c r="T453" s="510"/>
      <c r="U453" s="510"/>
      <c r="V453" s="510"/>
      <c r="W453" s="510"/>
      <c r="X453" s="510"/>
    </row>
    <row r="454">
      <c r="A454" s="510" t="s">
        <v>2663</v>
      </c>
      <c r="B454" s="510" t="s">
        <v>30</v>
      </c>
      <c r="C454" s="511" t="s">
        <v>2664</v>
      </c>
      <c r="D454" s="510"/>
      <c r="E454" s="512">
        <v>2006.0</v>
      </c>
      <c r="F454" s="510"/>
      <c r="G454" s="510" t="s">
        <v>2665</v>
      </c>
      <c r="H454" s="511" t="s">
        <v>2276</v>
      </c>
      <c r="I454" s="511" t="s">
        <v>2666</v>
      </c>
      <c r="J454" s="510"/>
      <c r="K454" s="510" t="s">
        <v>2667</v>
      </c>
      <c r="L454" s="511" t="s">
        <v>2668</v>
      </c>
      <c r="M454" s="510"/>
      <c r="N454" s="513"/>
      <c r="O454" s="510"/>
      <c r="P454" s="510"/>
      <c r="Q454" s="510"/>
      <c r="R454" s="510"/>
      <c r="S454" s="510"/>
      <c r="T454" s="510"/>
      <c r="U454" s="510"/>
      <c r="V454" s="510"/>
      <c r="W454" s="510"/>
      <c r="X454" s="510"/>
    </row>
    <row r="455">
      <c r="A455" s="510" t="s">
        <v>2669</v>
      </c>
      <c r="B455" s="510" t="s">
        <v>30</v>
      </c>
      <c r="C455" s="511" t="s">
        <v>71</v>
      </c>
      <c r="D455" s="510"/>
      <c r="E455" s="512">
        <v>2002.0</v>
      </c>
      <c r="F455" s="510"/>
      <c r="G455" s="510" t="s">
        <v>2670</v>
      </c>
      <c r="H455" s="511" t="s">
        <v>2276</v>
      </c>
      <c r="I455" s="510" t="s">
        <v>2671</v>
      </c>
      <c r="J455" s="510" t="s">
        <v>2672</v>
      </c>
      <c r="K455" s="510" t="s">
        <v>2673</v>
      </c>
      <c r="L455" s="511" t="s">
        <v>2674</v>
      </c>
      <c r="M455" s="510"/>
      <c r="N455" s="513"/>
      <c r="O455" s="510"/>
      <c r="P455" s="510"/>
      <c r="Q455" s="510"/>
      <c r="R455" s="510"/>
      <c r="S455" s="510"/>
      <c r="T455" s="510"/>
      <c r="U455" s="510"/>
      <c r="V455" s="510"/>
      <c r="W455" s="510"/>
      <c r="X455" s="510"/>
    </row>
    <row r="456">
      <c r="A456" s="510" t="s">
        <v>2675</v>
      </c>
      <c r="B456" s="510" t="s">
        <v>2676</v>
      </c>
      <c r="C456" s="511" t="s">
        <v>1634</v>
      </c>
      <c r="D456" s="510"/>
      <c r="E456" s="510"/>
      <c r="F456" s="510"/>
      <c r="G456" s="510" t="s">
        <v>2677</v>
      </c>
      <c r="H456" s="511" t="s">
        <v>2276</v>
      </c>
      <c r="I456" s="511" t="s">
        <v>2678</v>
      </c>
      <c r="J456" s="510"/>
      <c r="K456" s="510" t="s">
        <v>2679</v>
      </c>
      <c r="L456" s="511" t="s">
        <v>2680</v>
      </c>
      <c r="M456" s="510"/>
      <c r="N456" s="513"/>
      <c r="O456" s="510"/>
      <c r="P456" s="510"/>
      <c r="Q456" s="510"/>
      <c r="R456" s="510"/>
      <c r="S456" s="510"/>
      <c r="T456" s="510"/>
      <c r="U456" s="510"/>
      <c r="V456" s="510"/>
      <c r="W456" s="510"/>
      <c r="X456" s="510"/>
    </row>
    <row r="457">
      <c r="A457" s="510" t="s">
        <v>2681</v>
      </c>
      <c r="B457" s="510" t="s">
        <v>30</v>
      </c>
      <c r="C457" s="511" t="s">
        <v>1018</v>
      </c>
      <c r="D457" s="510"/>
      <c r="E457" s="510"/>
      <c r="F457" s="510"/>
      <c r="G457" s="510" t="s">
        <v>2682</v>
      </c>
      <c r="H457" s="511" t="s">
        <v>2276</v>
      </c>
      <c r="I457" s="511" t="s">
        <v>2683</v>
      </c>
      <c r="J457" s="510"/>
      <c r="K457" s="510" t="s">
        <v>2684</v>
      </c>
      <c r="L457" s="511" t="s">
        <v>2685</v>
      </c>
      <c r="M457" s="510"/>
      <c r="N457" s="513"/>
      <c r="O457" s="510"/>
      <c r="P457" s="510"/>
      <c r="Q457" s="510"/>
      <c r="R457" s="510"/>
      <c r="S457" s="510"/>
      <c r="T457" s="510"/>
      <c r="U457" s="510"/>
      <c r="V457" s="510"/>
      <c r="W457" s="510"/>
      <c r="X457" s="510"/>
    </row>
    <row r="458">
      <c r="A458" s="510" t="s">
        <v>2686</v>
      </c>
      <c r="B458" s="510" t="s">
        <v>23</v>
      </c>
      <c r="C458" s="510" t="s">
        <v>50</v>
      </c>
      <c r="D458" s="511" t="s">
        <v>2687</v>
      </c>
      <c r="E458" s="512">
        <v>1847.0</v>
      </c>
      <c r="F458" s="510"/>
      <c r="G458" s="510" t="s">
        <v>2688</v>
      </c>
      <c r="H458" s="511" t="s">
        <v>2276</v>
      </c>
      <c r="I458" s="510" t="s">
        <v>2689</v>
      </c>
      <c r="J458" s="511" t="s">
        <v>2690</v>
      </c>
      <c r="K458" s="510"/>
      <c r="L458" s="511" t="s">
        <v>2691</v>
      </c>
      <c r="M458" s="510"/>
      <c r="N458" s="513"/>
      <c r="O458" s="510"/>
      <c r="P458" s="510"/>
      <c r="Q458" s="510"/>
      <c r="R458" s="510"/>
      <c r="S458" s="510"/>
      <c r="T458" s="510"/>
      <c r="U458" s="510"/>
      <c r="V458" s="510"/>
      <c r="W458" s="510"/>
      <c r="X458" s="510"/>
    </row>
    <row r="459">
      <c r="A459" s="510" t="s">
        <v>2692</v>
      </c>
      <c r="B459" s="510" t="s">
        <v>1603</v>
      </c>
      <c r="C459" s="511" t="s">
        <v>2693</v>
      </c>
      <c r="D459" s="510"/>
      <c r="E459" s="510"/>
      <c r="F459" s="510"/>
      <c r="G459" s="510" t="s">
        <v>2694</v>
      </c>
      <c r="H459" s="511" t="s">
        <v>2276</v>
      </c>
      <c r="I459" s="510" t="s">
        <v>2695</v>
      </c>
      <c r="J459" s="510" t="s">
        <v>2696</v>
      </c>
      <c r="K459" s="510" t="s">
        <v>2697</v>
      </c>
      <c r="L459" s="511" t="s">
        <v>2698</v>
      </c>
      <c r="M459" s="510"/>
      <c r="N459" s="513"/>
      <c r="O459" s="510"/>
      <c r="P459" s="510"/>
      <c r="Q459" s="510"/>
      <c r="R459" s="510"/>
      <c r="S459" s="510"/>
      <c r="T459" s="510"/>
      <c r="U459" s="510"/>
      <c r="V459" s="510"/>
      <c r="W459" s="510"/>
      <c r="X459" s="510"/>
    </row>
    <row r="460">
      <c r="A460" s="510" t="s">
        <v>2699</v>
      </c>
      <c r="B460" s="510" t="s">
        <v>78</v>
      </c>
      <c r="C460" s="511" t="s">
        <v>299</v>
      </c>
      <c r="D460" s="510"/>
      <c r="E460" s="510"/>
      <c r="F460" s="510"/>
      <c r="G460" s="510" t="s">
        <v>2700</v>
      </c>
      <c r="H460" s="511" t="s">
        <v>2276</v>
      </c>
      <c r="I460" s="511" t="s">
        <v>2701</v>
      </c>
      <c r="J460" s="510"/>
      <c r="K460" s="510"/>
      <c r="L460" s="511" t="s">
        <v>2702</v>
      </c>
      <c r="M460" s="510"/>
      <c r="N460" s="513"/>
      <c r="O460" s="510"/>
      <c r="P460" s="510"/>
      <c r="Q460" s="510"/>
      <c r="R460" s="510"/>
      <c r="S460" s="510"/>
      <c r="T460" s="510"/>
      <c r="U460" s="510"/>
      <c r="V460" s="510"/>
      <c r="W460" s="510"/>
      <c r="X460" s="510"/>
    </row>
    <row r="461">
      <c r="A461" s="510" t="s">
        <v>2703</v>
      </c>
      <c r="B461" s="510" t="s">
        <v>23</v>
      </c>
      <c r="C461" s="510" t="s">
        <v>2325</v>
      </c>
      <c r="D461" s="511" t="s">
        <v>51</v>
      </c>
      <c r="E461" s="510"/>
      <c r="F461" s="510"/>
      <c r="G461" s="510" t="s">
        <v>2704</v>
      </c>
      <c r="H461" s="511" t="s">
        <v>2276</v>
      </c>
      <c r="I461" s="511" t="s">
        <v>2705</v>
      </c>
      <c r="J461" s="510"/>
      <c r="K461" s="510" t="s">
        <v>2706</v>
      </c>
      <c r="L461" s="511" t="s">
        <v>2707</v>
      </c>
      <c r="M461" s="510"/>
      <c r="N461" s="513"/>
      <c r="O461" s="510"/>
      <c r="P461" s="510"/>
      <c r="Q461" s="510"/>
      <c r="R461" s="510"/>
      <c r="S461" s="510"/>
      <c r="T461" s="510"/>
      <c r="U461" s="510"/>
      <c r="V461" s="510"/>
      <c r="W461" s="510"/>
      <c r="X461" s="510"/>
    </row>
    <row r="462">
      <c r="A462" s="510" t="s">
        <v>2708</v>
      </c>
      <c r="B462" s="510" t="s">
        <v>107</v>
      </c>
      <c r="C462" s="511" t="s">
        <v>227</v>
      </c>
      <c r="D462" s="510"/>
      <c r="E462" s="510"/>
      <c r="F462" s="510"/>
      <c r="G462" s="510" t="s">
        <v>2709</v>
      </c>
      <c r="H462" s="511" t="s">
        <v>2276</v>
      </c>
      <c r="I462" s="511" t="s">
        <v>2710</v>
      </c>
      <c r="J462" s="510"/>
      <c r="K462" s="511" t="s">
        <v>2711</v>
      </c>
      <c r="L462" s="510"/>
      <c r="M462" s="510"/>
      <c r="N462" s="513"/>
      <c r="O462" s="510"/>
      <c r="P462" s="510"/>
      <c r="Q462" s="510"/>
      <c r="R462" s="510"/>
      <c r="S462" s="510"/>
      <c r="T462" s="510"/>
      <c r="U462" s="510"/>
      <c r="V462" s="510"/>
      <c r="W462" s="510"/>
      <c r="X462" s="510"/>
    </row>
    <row r="463">
      <c r="A463" s="510" t="s">
        <v>2712</v>
      </c>
      <c r="B463" s="510" t="s">
        <v>358</v>
      </c>
      <c r="C463" s="511" t="s">
        <v>144</v>
      </c>
      <c r="D463" s="510"/>
      <c r="E463" s="510"/>
      <c r="F463" s="510"/>
      <c r="G463" s="510" t="s">
        <v>2713</v>
      </c>
      <c r="H463" s="511" t="s">
        <v>2276</v>
      </c>
      <c r="I463" s="510" t="s">
        <v>2714</v>
      </c>
      <c r="J463" s="510" t="s">
        <v>2715</v>
      </c>
      <c r="K463" s="511" t="s">
        <v>2716</v>
      </c>
      <c r="L463" s="510"/>
      <c r="M463" s="510"/>
      <c r="N463" s="513"/>
      <c r="O463" s="510"/>
      <c r="P463" s="510"/>
      <c r="Q463" s="510"/>
      <c r="R463" s="510"/>
      <c r="S463" s="510"/>
      <c r="T463" s="510"/>
      <c r="U463" s="510"/>
      <c r="V463" s="510"/>
      <c r="W463" s="510"/>
      <c r="X463" s="510"/>
    </row>
    <row r="464">
      <c r="A464" s="510" t="s">
        <v>2717</v>
      </c>
      <c r="B464" s="510" t="s">
        <v>30</v>
      </c>
      <c r="C464" s="511" t="s">
        <v>1076</v>
      </c>
      <c r="D464" s="510"/>
      <c r="E464" s="510"/>
      <c r="F464" s="510"/>
      <c r="G464" s="510" t="s">
        <v>2718</v>
      </c>
      <c r="H464" s="511" t="s">
        <v>2276</v>
      </c>
      <c r="I464" s="510" t="s">
        <v>2719</v>
      </c>
      <c r="J464" s="510" t="s">
        <v>2720</v>
      </c>
      <c r="K464" s="510" t="s">
        <v>2721</v>
      </c>
      <c r="L464" s="511" t="s">
        <v>2722</v>
      </c>
      <c r="M464" s="510"/>
      <c r="N464" s="513"/>
      <c r="O464" s="510"/>
      <c r="P464" s="510"/>
      <c r="Q464" s="510"/>
      <c r="R464" s="510"/>
      <c r="S464" s="510"/>
      <c r="T464" s="510"/>
      <c r="U464" s="510"/>
      <c r="V464" s="510"/>
      <c r="W464" s="510"/>
      <c r="X464" s="510"/>
    </row>
    <row r="465">
      <c r="A465" s="510" t="s">
        <v>2723</v>
      </c>
      <c r="B465" s="510" t="s">
        <v>30</v>
      </c>
      <c r="C465" s="511" t="s">
        <v>707</v>
      </c>
      <c r="D465" s="510"/>
      <c r="E465" s="510"/>
      <c r="F465" s="510"/>
      <c r="G465" s="510" t="s">
        <v>2724</v>
      </c>
      <c r="H465" s="511" t="s">
        <v>2276</v>
      </c>
      <c r="I465" s="510" t="s">
        <v>2725</v>
      </c>
      <c r="J465" s="510" t="s">
        <v>2726</v>
      </c>
      <c r="K465" s="510" t="s">
        <v>2727</v>
      </c>
      <c r="L465" s="511" t="s">
        <v>2728</v>
      </c>
      <c r="M465" s="510"/>
      <c r="N465" s="513"/>
      <c r="O465" s="510"/>
      <c r="P465" s="510"/>
      <c r="Q465" s="510"/>
      <c r="R465" s="510"/>
      <c r="S465" s="510"/>
      <c r="T465" s="510"/>
      <c r="U465" s="510"/>
      <c r="V465" s="510"/>
      <c r="W465" s="510"/>
      <c r="X465" s="510"/>
    </row>
    <row r="466">
      <c r="A466" s="510" t="s">
        <v>2729</v>
      </c>
      <c r="B466" s="510" t="s">
        <v>23</v>
      </c>
      <c r="C466" s="511" t="s">
        <v>130</v>
      </c>
      <c r="D466" s="510"/>
      <c r="E466" s="510"/>
      <c r="F466" s="510"/>
      <c r="G466" s="510" t="s">
        <v>2730</v>
      </c>
      <c r="H466" s="511" t="s">
        <v>2276</v>
      </c>
      <c r="I466" s="510" t="s">
        <v>2731</v>
      </c>
      <c r="J466" s="510" t="s">
        <v>2732</v>
      </c>
      <c r="K466" s="510" t="s">
        <v>2733</v>
      </c>
      <c r="L466" s="511" t="s">
        <v>2734</v>
      </c>
      <c r="M466" s="510"/>
      <c r="N466" s="513"/>
      <c r="O466" s="510"/>
      <c r="P466" s="510"/>
      <c r="Q466" s="510"/>
      <c r="R466" s="510"/>
      <c r="S466" s="510"/>
      <c r="T466" s="510"/>
      <c r="U466" s="510"/>
      <c r="V466" s="510"/>
      <c r="W466" s="510"/>
      <c r="X466" s="510"/>
    </row>
    <row r="467">
      <c r="A467" s="510" t="s">
        <v>2735</v>
      </c>
      <c r="B467" s="510" t="s">
        <v>107</v>
      </c>
      <c r="C467" s="511" t="s">
        <v>1221</v>
      </c>
      <c r="D467" s="510"/>
      <c r="E467" s="510"/>
      <c r="F467" s="510"/>
      <c r="G467" s="510" t="s">
        <v>2736</v>
      </c>
      <c r="H467" s="511" t="s">
        <v>2276</v>
      </c>
      <c r="I467" s="510" t="s">
        <v>2737</v>
      </c>
      <c r="J467" s="510" t="s">
        <v>2738</v>
      </c>
      <c r="K467" s="510" t="s">
        <v>2739</v>
      </c>
      <c r="L467" s="511" t="s">
        <v>2740</v>
      </c>
      <c r="M467" s="510"/>
      <c r="N467" s="513"/>
      <c r="O467" s="510"/>
      <c r="P467" s="510"/>
      <c r="Q467" s="510"/>
      <c r="R467" s="510"/>
      <c r="S467" s="510"/>
      <c r="T467" s="510"/>
      <c r="U467" s="510"/>
      <c r="V467" s="510"/>
      <c r="W467" s="510"/>
      <c r="X467" s="510"/>
    </row>
    <row r="468">
      <c r="A468" s="510" t="s">
        <v>2741</v>
      </c>
      <c r="B468" s="510" t="s">
        <v>107</v>
      </c>
      <c r="C468" s="511" t="s">
        <v>299</v>
      </c>
      <c r="D468" s="510"/>
      <c r="E468" s="510"/>
      <c r="F468" s="510"/>
      <c r="G468" s="510" t="s">
        <v>2742</v>
      </c>
      <c r="H468" s="511" t="s">
        <v>2276</v>
      </c>
      <c r="I468" s="510" t="s">
        <v>2743</v>
      </c>
      <c r="J468" s="510" t="s">
        <v>2744</v>
      </c>
      <c r="K468" s="510" t="s">
        <v>2745</v>
      </c>
      <c r="L468" s="511" t="s">
        <v>2746</v>
      </c>
      <c r="M468" s="510"/>
      <c r="N468" s="513"/>
      <c r="O468" s="510"/>
      <c r="P468" s="510"/>
      <c r="Q468" s="510"/>
      <c r="R468" s="510"/>
      <c r="S468" s="510"/>
      <c r="T468" s="510"/>
      <c r="U468" s="510"/>
      <c r="V468" s="510"/>
      <c r="W468" s="510"/>
      <c r="X468" s="510"/>
    </row>
    <row r="469">
      <c r="A469" s="510" t="s">
        <v>2747</v>
      </c>
      <c r="B469" s="510" t="s">
        <v>30</v>
      </c>
      <c r="C469" s="511" t="s">
        <v>65</v>
      </c>
      <c r="D469" s="510"/>
      <c r="E469" s="510"/>
      <c r="F469" s="510"/>
      <c r="G469" s="510" t="s">
        <v>2748</v>
      </c>
      <c r="H469" s="511" t="s">
        <v>2276</v>
      </c>
      <c r="I469" s="510" t="s">
        <v>2749</v>
      </c>
      <c r="J469" s="510" t="s">
        <v>2750</v>
      </c>
      <c r="K469" s="510" t="s">
        <v>2751</v>
      </c>
      <c r="L469" s="511" t="s">
        <v>2752</v>
      </c>
      <c r="M469" s="510"/>
      <c r="N469" s="513"/>
      <c r="O469" s="510"/>
      <c r="P469" s="510"/>
      <c r="Q469" s="510"/>
      <c r="R469" s="510"/>
      <c r="S469" s="510"/>
      <c r="T469" s="510"/>
      <c r="U469" s="510"/>
      <c r="V469" s="510"/>
      <c r="W469" s="510"/>
      <c r="X469" s="510"/>
    </row>
    <row r="470">
      <c r="A470" s="510" t="s">
        <v>2753</v>
      </c>
      <c r="B470" s="510" t="s">
        <v>23</v>
      </c>
      <c r="C470" s="511" t="s">
        <v>1076</v>
      </c>
      <c r="D470" s="510"/>
      <c r="E470" s="510"/>
      <c r="F470" s="510"/>
      <c r="G470" s="510" t="s">
        <v>2754</v>
      </c>
      <c r="H470" s="511" t="s">
        <v>2276</v>
      </c>
      <c r="I470" s="510" t="s">
        <v>2755</v>
      </c>
      <c r="J470" s="510" t="s">
        <v>2756</v>
      </c>
      <c r="K470" s="510" t="s">
        <v>2757</v>
      </c>
      <c r="L470" s="511" t="s">
        <v>2758</v>
      </c>
      <c r="M470" s="510"/>
      <c r="N470" s="513"/>
      <c r="O470" s="510"/>
      <c r="P470" s="510"/>
      <c r="Q470" s="510"/>
      <c r="R470" s="510"/>
      <c r="S470" s="510"/>
      <c r="T470" s="510"/>
      <c r="U470" s="510"/>
      <c r="V470" s="510"/>
      <c r="W470" s="510"/>
      <c r="X470" s="510"/>
    </row>
    <row r="471">
      <c r="A471" s="510" t="s">
        <v>2759</v>
      </c>
      <c r="B471" s="510" t="s">
        <v>30</v>
      </c>
      <c r="C471" s="510" t="s">
        <v>50</v>
      </c>
      <c r="D471" s="511" t="s">
        <v>2300</v>
      </c>
      <c r="E471" s="510"/>
      <c r="F471" s="510"/>
      <c r="G471" s="510" t="s">
        <v>2760</v>
      </c>
      <c r="H471" s="511" t="s">
        <v>2276</v>
      </c>
      <c r="I471" s="510" t="s">
        <v>2761</v>
      </c>
      <c r="J471" s="510" t="s">
        <v>2762</v>
      </c>
      <c r="K471" s="510" t="s">
        <v>2763</v>
      </c>
      <c r="L471" s="511" t="s">
        <v>2764</v>
      </c>
      <c r="M471" s="510"/>
      <c r="N471" s="513"/>
      <c r="O471" s="510"/>
      <c r="P471" s="510"/>
      <c r="Q471" s="510"/>
      <c r="R471" s="510"/>
      <c r="S471" s="510"/>
      <c r="T471" s="510"/>
      <c r="U471" s="510"/>
      <c r="V471" s="510"/>
      <c r="W471" s="510"/>
      <c r="X471" s="510"/>
    </row>
    <row r="472">
      <c r="A472" s="510" t="s">
        <v>2765</v>
      </c>
      <c r="B472" s="510" t="s">
        <v>107</v>
      </c>
      <c r="C472" s="511" t="s">
        <v>2766</v>
      </c>
      <c r="D472" s="510"/>
      <c r="E472" s="510"/>
      <c r="F472" s="510" t="s">
        <v>2767</v>
      </c>
      <c r="G472" s="510" t="s">
        <v>2768</v>
      </c>
      <c r="H472" s="511" t="s">
        <v>2276</v>
      </c>
      <c r="I472" s="510" t="s">
        <v>2769</v>
      </c>
      <c r="J472" s="510" t="s">
        <v>2770</v>
      </c>
      <c r="K472" s="511" t="s">
        <v>2771</v>
      </c>
      <c r="L472" s="510"/>
      <c r="M472" s="510"/>
      <c r="N472" s="513"/>
      <c r="O472" s="510"/>
      <c r="P472" s="510"/>
      <c r="Q472" s="510"/>
      <c r="R472" s="510"/>
      <c r="S472" s="510"/>
      <c r="T472" s="510"/>
      <c r="U472" s="510"/>
      <c r="V472" s="510"/>
      <c r="W472" s="510"/>
      <c r="X472" s="510"/>
    </row>
    <row r="473">
      <c r="A473" s="510" t="s">
        <v>2772</v>
      </c>
      <c r="B473" s="510" t="s">
        <v>23</v>
      </c>
      <c r="C473" s="510" t="s">
        <v>2773</v>
      </c>
      <c r="D473" s="510" t="s">
        <v>92</v>
      </c>
      <c r="E473" s="510"/>
      <c r="F473" s="510"/>
      <c r="G473" s="510" t="s">
        <v>2774</v>
      </c>
      <c r="H473" s="511" t="s">
        <v>2276</v>
      </c>
      <c r="I473" s="510" t="s">
        <v>2775</v>
      </c>
      <c r="J473" s="510" t="s">
        <v>2776</v>
      </c>
      <c r="K473" s="510" t="s">
        <v>2777</v>
      </c>
      <c r="L473" s="511" t="s">
        <v>2778</v>
      </c>
      <c r="M473" s="510"/>
      <c r="N473" s="513"/>
      <c r="O473" s="510"/>
      <c r="P473" s="510"/>
      <c r="Q473" s="510"/>
      <c r="R473" s="510"/>
      <c r="S473" s="510"/>
      <c r="T473" s="510"/>
      <c r="U473" s="510"/>
      <c r="V473" s="510"/>
      <c r="W473" s="510"/>
      <c r="X473" s="510"/>
    </row>
    <row r="474">
      <c r="A474" s="510" t="s">
        <v>2779</v>
      </c>
      <c r="B474" s="510" t="s">
        <v>107</v>
      </c>
      <c r="C474" s="511" t="s">
        <v>227</v>
      </c>
      <c r="D474" s="510"/>
      <c r="E474" s="510"/>
      <c r="F474" s="510"/>
      <c r="G474" s="510" t="s">
        <v>2780</v>
      </c>
      <c r="H474" s="511" t="s">
        <v>2276</v>
      </c>
      <c r="I474" s="510" t="s">
        <v>2781</v>
      </c>
      <c r="J474" s="510" t="s">
        <v>2782</v>
      </c>
      <c r="K474" s="510" t="s">
        <v>2783</v>
      </c>
      <c r="L474" s="511" t="s">
        <v>2784</v>
      </c>
      <c r="M474" s="510"/>
      <c r="N474" s="513"/>
      <c r="O474" s="510"/>
      <c r="P474" s="510"/>
      <c r="Q474" s="510"/>
      <c r="R474" s="510"/>
      <c r="S474" s="510"/>
      <c r="T474" s="510"/>
      <c r="U474" s="510"/>
      <c r="V474" s="510"/>
      <c r="W474" s="510"/>
      <c r="X474" s="510"/>
    </row>
    <row r="475">
      <c r="A475" s="510" t="s">
        <v>2785</v>
      </c>
      <c r="B475" s="510" t="s">
        <v>30</v>
      </c>
      <c r="C475" s="511" t="s">
        <v>2786</v>
      </c>
      <c r="D475" s="510"/>
      <c r="E475" s="510"/>
      <c r="F475" s="510"/>
      <c r="G475" s="510" t="s">
        <v>2787</v>
      </c>
      <c r="H475" s="511" t="s">
        <v>2276</v>
      </c>
      <c r="I475" s="510" t="s">
        <v>2788</v>
      </c>
      <c r="J475" s="510" t="s">
        <v>2789</v>
      </c>
      <c r="K475" s="511" t="s">
        <v>2790</v>
      </c>
      <c r="L475" s="510"/>
      <c r="M475" s="510"/>
      <c r="N475" s="513"/>
      <c r="O475" s="510"/>
      <c r="P475" s="510"/>
      <c r="Q475" s="510"/>
      <c r="R475" s="510"/>
      <c r="S475" s="510"/>
      <c r="T475" s="510"/>
      <c r="U475" s="510"/>
      <c r="V475" s="510"/>
      <c r="W475" s="510"/>
      <c r="X475" s="510"/>
    </row>
    <row r="476">
      <c r="A476" s="510" t="s">
        <v>2791</v>
      </c>
      <c r="B476" s="510" t="s">
        <v>30</v>
      </c>
      <c r="C476" s="511" t="s">
        <v>1076</v>
      </c>
      <c r="D476" s="510"/>
      <c r="E476" s="510"/>
      <c r="F476" s="510"/>
      <c r="G476" s="510" t="s">
        <v>2792</v>
      </c>
      <c r="H476" s="511" t="s">
        <v>2276</v>
      </c>
      <c r="I476" s="511" t="s">
        <v>2793</v>
      </c>
      <c r="J476" s="510"/>
      <c r="K476" s="510" t="s">
        <v>2794</v>
      </c>
      <c r="L476" s="511" t="s">
        <v>2795</v>
      </c>
      <c r="M476" s="510"/>
      <c r="N476" s="513"/>
      <c r="O476" s="510"/>
      <c r="P476" s="510"/>
      <c r="Q476" s="510"/>
      <c r="R476" s="510"/>
      <c r="S476" s="510"/>
      <c r="T476" s="510"/>
      <c r="U476" s="510"/>
      <c r="V476" s="510"/>
      <c r="W476" s="510"/>
      <c r="X476" s="510"/>
    </row>
    <row r="477">
      <c r="A477" s="510" t="s">
        <v>2796</v>
      </c>
      <c r="B477" s="510" t="s">
        <v>30</v>
      </c>
      <c r="C477" s="511" t="s">
        <v>16</v>
      </c>
      <c r="D477" s="510"/>
      <c r="E477" s="510"/>
      <c r="F477" s="510"/>
      <c r="G477" s="510" t="s">
        <v>2797</v>
      </c>
      <c r="H477" s="511" t="s">
        <v>2276</v>
      </c>
      <c r="I477" s="511" t="s">
        <v>2798</v>
      </c>
      <c r="J477" s="510"/>
      <c r="K477" s="510" t="s">
        <v>2799</v>
      </c>
      <c r="L477" s="511" t="s">
        <v>2800</v>
      </c>
      <c r="M477" s="510"/>
      <c r="N477" s="513"/>
      <c r="O477" s="510"/>
      <c r="P477" s="510"/>
      <c r="Q477" s="510"/>
      <c r="R477" s="510"/>
      <c r="S477" s="510"/>
      <c r="T477" s="510"/>
      <c r="U477" s="510"/>
      <c r="V477" s="510"/>
      <c r="W477" s="510"/>
      <c r="X477" s="510"/>
    </row>
    <row r="478">
      <c r="A478" s="510" t="s">
        <v>2801</v>
      </c>
      <c r="B478" s="510" t="s">
        <v>358</v>
      </c>
      <c r="C478" s="511" t="s">
        <v>2802</v>
      </c>
      <c r="D478" s="510"/>
      <c r="E478" s="510"/>
      <c r="F478" s="510"/>
      <c r="G478" s="510" t="s">
        <v>2803</v>
      </c>
      <c r="H478" s="511" t="s">
        <v>2276</v>
      </c>
      <c r="I478" s="510" t="s">
        <v>2804</v>
      </c>
      <c r="J478" s="510" t="s">
        <v>2805</v>
      </c>
      <c r="K478" s="510" t="s">
        <v>2806</v>
      </c>
      <c r="L478" s="511" t="s">
        <v>2807</v>
      </c>
      <c r="M478" s="510"/>
      <c r="N478" s="513"/>
      <c r="O478" s="510"/>
      <c r="P478" s="510"/>
      <c r="Q478" s="510"/>
      <c r="R478" s="510"/>
      <c r="S478" s="510"/>
      <c r="T478" s="510"/>
      <c r="U478" s="510"/>
      <c r="V478" s="510"/>
      <c r="W478" s="510"/>
      <c r="X478" s="510"/>
    </row>
    <row r="479">
      <c r="A479" s="510" t="s">
        <v>2808</v>
      </c>
      <c r="B479" s="510" t="s">
        <v>177</v>
      </c>
      <c r="C479" s="511" t="s">
        <v>16</v>
      </c>
      <c r="D479" s="510"/>
      <c r="E479" s="510"/>
      <c r="F479" s="510"/>
      <c r="G479" s="510" t="s">
        <v>2809</v>
      </c>
      <c r="H479" s="511" t="s">
        <v>2276</v>
      </c>
      <c r="I479" s="511" t="s">
        <v>2810</v>
      </c>
      <c r="J479" s="510"/>
      <c r="K479" s="511" t="s">
        <v>2811</v>
      </c>
      <c r="L479" s="510"/>
      <c r="M479" s="510"/>
      <c r="N479" s="513"/>
      <c r="O479" s="510"/>
      <c r="P479" s="510"/>
      <c r="Q479" s="510"/>
      <c r="R479" s="510"/>
      <c r="S479" s="510"/>
      <c r="T479" s="510"/>
      <c r="U479" s="510"/>
      <c r="V479" s="510"/>
      <c r="W479" s="510"/>
      <c r="X479" s="510"/>
    </row>
    <row r="480">
      <c r="A480" s="510" t="s">
        <v>2812</v>
      </c>
      <c r="B480" s="510" t="s">
        <v>30</v>
      </c>
      <c r="C480" s="511" t="s">
        <v>269</v>
      </c>
      <c r="D480" s="510"/>
      <c r="E480" s="510"/>
      <c r="F480" s="510"/>
      <c r="G480" s="510" t="s">
        <v>2813</v>
      </c>
      <c r="H480" s="511" t="s">
        <v>2276</v>
      </c>
      <c r="I480" s="510" t="s">
        <v>2814</v>
      </c>
      <c r="J480" s="510" t="s">
        <v>2815</v>
      </c>
      <c r="K480" s="510" t="s">
        <v>2816</v>
      </c>
      <c r="L480" s="511" t="s">
        <v>2817</v>
      </c>
      <c r="M480" s="510"/>
      <c r="N480" s="513"/>
      <c r="O480" s="510"/>
      <c r="P480" s="510"/>
      <c r="Q480" s="510"/>
      <c r="R480" s="510"/>
      <c r="S480" s="510"/>
      <c r="T480" s="510"/>
      <c r="U480" s="510"/>
      <c r="V480" s="510"/>
      <c r="W480" s="510"/>
      <c r="X480" s="510"/>
    </row>
    <row r="481">
      <c r="A481" s="510" t="s">
        <v>2818</v>
      </c>
      <c r="B481" s="510" t="s">
        <v>30</v>
      </c>
      <c r="C481" s="511" t="s">
        <v>299</v>
      </c>
      <c r="D481" s="510"/>
      <c r="E481" s="510"/>
      <c r="F481" s="510"/>
      <c r="G481" s="510" t="s">
        <v>2819</v>
      </c>
      <c r="H481" s="511" t="s">
        <v>2276</v>
      </c>
      <c r="I481" s="510" t="s">
        <v>2820</v>
      </c>
      <c r="J481" s="510" t="s">
        <v>2821</v>
      </c>
      <c r="K481" s="510" t="s">
        <v>2822</v>
      </c>
      <c r="L481" s="511" t="s">
        <v>2823</v>
      </c>
      <c r="M481" s="510"/>
      <c r="N481" s="513"/>
      <c r="O481" s="510"/>
      <c r="P481" s="510"/>
      <c r="Q481" s="510"/>
      <c r="R481" s="510"/>
      <c r="S481" s="510"/>
      <c r="T481" s="510"/>
      <c r="U481" s="510"/>
      <c r="V481" s="510"/>
      <c r="W481" s="510"/>
      <c r="X481" s="510"/>
    </row>
    <row r="482">
      <c r="A482" s="510" t="s">
        <v>2824</v>
      </c>
      <c r="B482" s="510" t="s">
        <v>107</v>
      </c>
      <c r="C482" s="511" t="s">
        <v>889</v>
      </c>
      <c r="D482" s="510"/>
      <c r="E482" s="510"/>
      <c r="F482" s="510"/>
      <c r="G482" s="510" t="s">
        <v>2825</v>
      </c>
      <c r="H482" s="511" t="s">
        <v>2276</v>
      </c>
      <c r="I482" s="510" t="s">
        <v>2826</v>
      </c>
      <c r="J482" s="511" t="s">
        <v>2827</v>
      </c>
      <c r="K482" s="510"/>
      <c r="L482" s="511" t="s">
        <v>2828</v>
      </c>
      <c r="M482" s="510"/>
      <c r="N482" s="513"/>
      <c r="O482" s="510"/>
      <c r="P482" s="510"/>
      <c r="Q482" s="510"/>
      <c r="R482" s="510"/>
      <c r="S482" s="510"/>
      <c r="T482" s="510"/>
      <c r="U482" s="510"/>
      <c r="V482" s="510"/>
      <c r="W482" s="510"/>
      <c r="X482" s="510"/>
    </row>
    <row r="483">
      <c r="A483" s="510" t="s">
        <v>2829</v>
      </c>
      <c r="B483" s="510" t="s">
        <v>177</v>
      </c>
      <c r="C483" s="510" t="s">
        <v>2325</v>
      </c>
      <c r="D483" s="511" t="s">
        <v>51</v>
      </c>
      <c r="E483" s="510"/>
      <c r="F483" s="510"/>
      <c r="G483" s="510" t="s">
        <v>2830</v>
      </c>
      <c r="H483" s="511" t="s">
        <v>2276</v>
      </c>
      <c r="I483" s="510" t="s">
        <v>2831</v>
      </c>
      <c r="J483" s="510" t="s">
        <v>2832</v>
      </c>
      <c r="K483" s="510" t="s">
        <v>2833</v>
      </c>
      <c r="L483" s="511" t="s">
        <v>2834</v>
      </c>
      <c r="M483" s="510"/>
      <c r="N483" s="513"/>
      <c r="O483" s="510"/>
      <c r="P483" s="510"/>
      <c r="Q483" s="510"/>
      <c r="R483" s="510"/>
      <c r="S483" s="510"/>
      <c r="T483" s="510"/>
      <c r="U483" s="510"/>
      <c r="V483" s="510"/>
      <c r="W483" s="510"/>
      <c r="X483" s="510"/>
    </row>
    <row r="484">
      <c r="A484" s="510" t="s">
        <v>2835</v>
      </c>
      <c r="B484" s="510" t="s">
        <v>177</v>
      </c>
      <c r="C484" s="511" t="s">
        <v>227</v>
      </c>
      <c r="D484" s="510"/>
      <c r="E484" s="510"/>
      <c r="F484" s="510"/>
      <c r="G484" s="510" t="s">
        <v>2836</v>
      </c>
      <c r="H484" s="511" t="s">
        <v>2276</v>
      </c>
      <c r="I484" s="510" t="s">
        <v>2837</v>
      </c>
      <c r="J484" s="510" t="s">
        <v>2838</v>
      </c>
      <c r="K484" s="510" t="s">
        <v>2839</v>
      </c>
      <c r="L484" s="511" t="s">
        <v>2840</v>
      </c>
      <c r="M484" s="510"/>
      <c r="N484" s="513"/>
      <c r="O484" s="510"/>
      <c r="P484" s="510"/>
      <c r="Q484" s="510"/>
      <c r="R484" s="510"/>
      <c r="S484" s="510"/>
      <c r="T484" s="510"/>
      <c r="U484" s="510"/>
      <c r="V484" s="510"/>
      <c r="W484" s="510"/>
      <c r="X484" s="510"/>
    </row>
    <row r="485">
      <c r="A485" s="510" t="s">
        <v>2841</v>
      </c>
      <c r="B485" s="510" t="s">
        <v>30</v>
      </c>
      <c r="C485" s="511" t="s">
        <v>144</v>
      </c>
      <c r="D485" s="510"/>
      <c r="E485" s="510"/>
      <c r="F485" s="510"/>
      <c r="G485" s="510" t="s">
        <v>2842</v>
      </c>
      <c r="H485" s="511" t="s">
        <v>2276</v>
      </c>
      <c r="I485" s="510" t="s">
        <v>2843</v>
      </c>
      <c r="J485" s="510" t="s">
        <v>2844</v>
      </c>
      <c r="K485" s="510" t="s">
        <v>2845</v>
      </c>
      <c r="L485" s="511" t="s">
        <v>2846</v>
      </c>
      <c r="M485" s="510"/>
      <c r="N485" s="513"/>
      <c r="O485" s="510"/>
      <c r="P485" s="510"/>
      <c r="Q485" s="510"/>
      <c r="R485" s="510"/>
      <c r="S485" s="510"/>
      <c r="T485" s="510"/>
      <c r="U485" s="510"/>
      <c r="V485" s="510"/>
      <c r="W485" s="510"/>
      <c r="X485" s="510"/>
    </row>
    <row r="486">
      <c r="A486" s="510" t="s">
        <v>2847</v>
      </c>
      <c r="B486" s="510" t="s">
        <v>78</v>
      </c>
      <c r="C486" s="511" t="s">
        <v>65</v>
      </c>
      <c r="D486" s="510"/>
      <c r="E486" s="510"/>
      <c r="F486" s="510"/>
      <c r="G486" s="510" t="s">
        <v>2848</v>
      </c>
      <c r="H486" s="511" t="s">
        <v>2276</v>
      </c>
      <c r="I486" s="511" t="s">
        <v>2849</v>
      </c>
      <c r="J486" s="510"/>
      <c r="K486" s="510" t="s">
        <v>2850</v>
      </c>
      <c r="L486" s="511" t="s">
        <v>2851</v>
      </c>
      <c r="M486" s="510"/>
      <c r="N486" s="513"/>
      <c r="O486" s="510"/>
      <c r="P486" s="510"/>
      <c r="Q486" s="510"/>
      <c r="R486" s="510"/>
      <c r="S486" s="510"/>
      <c r="T486" s="510"/>
      <c r="U486" s="510"/>
      <c r="V486" s="510"/>
      <c r="W486" s="510"/>
      <c r="X486" s="510"/>
    </row>
    <row r="487">
      <c r="A487" s="510" t="s">
        <v>2852</v>
      </c>
      <c r="B487" s="510" t="s">
        <v>358</v>
      </c>
      <c r="C487" s="511" t="s">
        <v>299</v>
      </c>
      <c r="D487" s="510"/>
      <c r="E487" s="510"/>
      <c r="F487" s="510"/>
      <c r="G487" s="510" t="s">
        <v>2853</v>
      </c>
      <c r="H487" s="511" t="s">
        <v>2276</v>
      </c>
      <c r="I487" s="510" t="s">
        <v>2854</v>
      </c>
      <c r="J487" s="510" t="s">
        <v>2855</v>
      </c>
      <c r="K487" s="510" t="s">
        <v>2856</v>
      </c>
      <c r="L487" s="511" t="s">
        <v>2857</v>
      </c>
      <c r="M487" s="510"/>
      <c r="N487" s="513"/>
      <c r="O487" s="510"/>
      <c r="P487" s="510"/>
      <c r="Q487" s="510"/>
      <c r="R487" s="510"/>
      <c r="S487" s="510"/>
      <c r="T487" s="510"/>
      <c r="U487" s="510"/>
      <c r="V487" s="510"/>
      <c r="W487" s="510"/>
      <c r="X487" s="510"/>
    </row>
    <row r="488">
      <c r="A488" s="510" t="s">
        <v>2858</v>
      </c>
      <c r="B488" s="510" t="s">
        <v>30</v>
      </c>
      <c r="C488" s="511" t="s">
        <v>71</v>
      </c>
      <c r="D488" s="510"/>
      <c r="E488" s="514">
        <v>1992.0</v>
      </c>
      <c r="F488" s="513"/>
      <c r="G488" s="510" t="s">
        <v>2859</v>
      </c>
      <c r="H488" s="511" t="s">
        <v>2276</v>
      </c>
      <c r="I488" s="510" t="s">
        <v>2860</v>
      </c>
      <c r="J488" s="510" t="s">
        <v>2861</v>
      </c>
      <c r="K488" s="510" t="s">
        <v>2862</v>
      </c>
      <c r="L488" s="511" t="s">
        <v>2863</v>
      </c>
      <c r="M488" s="510"/>
      <c r="N488" s="513"/>
      <c r="O488" s="510"/>
      <c r="P488" s="510"/>
      <c r="Q488" s="510"/>
      <c r="R488" s="510"/>
      <c r="S488" s="510"/>
      <c r="T488" s="510"/>
      <c r="U488" s="510"/>
      <c r="V488" s="510"/>
      <c r="W488" s="510"/>
      <c r="X488" s="510"/>
    </row>
    <row r="489">
      <c r="A489" s="510" t="s">
        <v>2864</v>
      </c>
      <c r="B489" s="510" t="s">
        <v>30</v>
      </c>
      <c r="C489" s="511" t="s">
        <v>144</v>
      </c>
      <c r="D489" s="510"/>
      <c r="E489" s="510"/>
      <c r="F489" s="510"/>
      <c r="G489" s="510" t="s">
        <v>2865</v>
      </c>
      <c r="H489" s="511" t="s">
        <v>2276</v>
      </c>
      <c r="I489" s="511" t="s">
        <v>2866</v>
      </c>
      <c r="J489" s="510"/>
      <c r="K489" s="510" t="s">
        <v>2867</v>
      </c>
      <c r="L489" s="511" t="s">
        <v>2868</v>
      </c>
      <c r="M489" s="510"/>
      <c r="N489" s="513"/>
      <c r="O489" s="510"/>
      <c r="P489" s="510"/>
      <c r="Q489" s="510"/>
      <c r="R489" s="510"/>
      <c r="S489" s="510"/>
      <c r="T489" s="510"/>
      <c r="U489" s="510"/>
      <c r="V489" s="510"/>
      <c r="W489" s="510"/>
      <c r="X489" s="510"/>
    </row>
    <row r="490">
      <c r="A490" s="510" t="s">
        <v>2869</v>
      </c>
      <c r="B490" s="510" t="s">
        <v>163</v>
      </c>
      <c r="C490" s="511" t="s">
        <v>65</v>
      </c>
      <c r="D490" s="510"/>
      <c r="E490" s="510"/>
      <c r="F490" s="510"/>
      <c r="G490" s="510" t="s">
        <v>2870</v>
      </c>
      <c r="H490" s="511" t="s">
        <v>2276</v>
      </c>
      <c r="I490" s="510" t="s">
        <v>2871</v>
      </c>
      <c r="J490" s="510" t="s">
        <v>2872</v>
      </c>
      <c r="K490" s="510" t="s">
        <v>2873</v>
      </c>
      <c r="L490" s="511" t="s">
        <v>2874</v>
      </c>
      <c r="M490" s="510"/>
      <c r="N490" s="513"/>
      <c r="O490" s="510"/>
      <c r="P490" s="510"/>
      <c r="Q490" s="510"/>
      <c r="R490" s="510"/>
      <c r="S490" s="510"/>
      <c r="T490" s="510"/>
      <c r="U490" s="510"/>
      <c r="V490" s="510"/>
      <c r="W490" s="510"/>
      <c r="X490" s="510"/>
    </row>
    <row r="491">
      <c r="A491" s="510" t="s">
        <v>2875</v>
      </c>
      <c r="B491" s="510" t="s">
        <v>177</v>
      </c>
      <c r="C491" s="511" t="s">
        <v>1076</v>
      </c>
      <c r="D491" s="510"/>
      <c r="E491" s="510"/>
      <c r="F491" s="510"/>
      <c r="G491" s="510" t="s">
        <v>2876</v>
      </c>
      <c r="H491" s="511" t="s">
        <v>2276</v>
      </c>
      <c r="I491" s="510" t="s">
        <v>2877</v>
      </c>
      <c r="J491" s="510" t="s">
        <v>2878</v>
      </c>
      <c r="K491" s="511" t="s">
        <v>2879</v>
      </c>
      <c r="L491" s="510"/>
      <c r="M491" s="510"/>
      <c r="N491" s="513"/>
      <c r="O491" s="510"/>
      <c r="P491" s="510"/>
      <c r="Q491" s="510"/>
      <c r="R491" s="510"/>
      <c r="S491" s="510"/>
      <c r="T491" s="510"/>
      <c r="U491" s="510"/>
      <c r="V491" s="510"/>
      <c r="W491" s="510"/>
      <c r="X491" s="510"/>
    </row>
    <row r="492">
      <c r="A492" s="510" t="s">
        <v>2880</v>
      </c>
      <c r="B492" s="510" t="s">
        <v>78</v>
      </c>
      <c r="C492" s="511" t="s">
        <v>882</v>
      </c>
      <c r="D492" s="510"/>
      <c r="E492" s="510"/>
      <c r="F492" s="510"/>
      <c r="G492" s="510" t="s">
        <v>2881</v>
      </c>
      <c r="H492" s="511" t="s">
        <v>2276</v>
      </c>
      <c r="I492" s="511" t="s">
        <v>2882</v>
      </c>
      <c r="J492" s="510"/>
      <c r="K492" s="510" t="s">
        <v>2883</v>
      </c>
      <c r="L492" s="511" t="s">
        <v>2884</v>
      </c>
      <c r="M492" s="510"/>
      <c r="N492" s="513"/>
      <c r="O492" s="510"/>
      <c r="P492" s="510"/>
      <c r="Q492" s="510"/>
      <c r="R492" s="510"/>
      <c r="S492" s="510"/>
      <c r="T492" s="510"/>
      <c r="U492" s="510"/>
      <c r="V492" s="510"/>
      <c r="W492" s="510"/>
      <c r="X492" s="510"/>
    </row>
    <row r="493">
      <c r="A493" s="510" t="s">
        <v>2885</v>
      </c>
      <c r="B493" s="510" t="s">
        <v>30</v>
      </c>
      <c r="C493" s="510" t="s">
        <v>2886</v>
      </c>
      <c r="D493" s="512" t="s">
        <v>2887</v>
      </c>
      <c r="E493" s="510"/>
      <c r="F493" s="510"/>
      <c r="G493" s="510" t="s">
        <v>2888</v>
      </c>
      <c r="H493" s="511" t="s">
        <v>2276</v>
      </c>
      <c r="I493" s="510" t="s">
        <v>2889</v>
      </c>
      <c r="J493" s="510" t="s">
        <v>2890</v>
      </c>
      <c r="K493" s="510" t="s">
        <v>2891</v>
      </c>
      <c r="L493" s="511" t="s">
        <v>2892</v>
      </c>
      <c r="M493" s="510"/>
      <c r="N493" s="513"/>
      <c r="O493" s="510"/>
      <c r="P493" s="510"/>
      <c r="Q493" s="510"/>
      <c r="R493" s="510"/>
      <c r="S493" s="510"/>
      <c r="T493" s="510"/>
      <c r="U493" s="510"/>
      <c r="V493" s="510"/>
      <c r="W493" s="510"/>
      <c r="X493" s="510"/>
    </row>
    <row r="494">
      <c r="A494" s="510" t="s">
        <v>2893</v>
      </c>
      <c r="B494" s="510" t="s">
        <v>177</v>
      </c>
      <c r="C494" s="511" t="s">
        <v>2894</v>
      </c>
      <c r="D494" s="510"/>
      <c r="E494" s="510"/>
      <c r="F494" s="510"/>
      <c r="G494" s="510" t="s">
        <v>2895</v>
      </c>
      <c r="H494" s="511" t="s">
        <v>2276</v>
      </c>
      <c r="I494" s="510" t="s">
        <v>2896</v>
      </c>
      <c r="J494" s="510" t="s">
        <v>2897</v>
      </c>
      <c r="K494" s="510" t="s">
        <v>2898</v>
      </c>
      <c r="L494" s="511" t="s">
        <v>2899</v>
      </c>
      <c r="M494" s="510"/>
      <c r="N494" s="513"/>
      <c r="O494" s="510"/>
      <c r="P494" s="510"/>
      <c r="Q494" s="510"/>
      <c r="R494" s="510"/>
      <c r="S494" s="510"/>
      <c r="T494" s="510"/>
      <c r="U494" s="510"/>
      <c r="V494" s="510"/>
      <c r="W494" s="510"/>
      <c r="X494" s="510"/>
    </row>
    <row r="495">
      <c r="A495" s="510" t="s">
        <v>2900</v>
      </c>
      <c r="B495" s="510" t="s">
        <v>177</v>
      </c>
      <c r="C495" s="511" t="s">
        <v>144</v>
      </c>
      <c r="D495" s="510"/>
      <c r="E495" s="510"/>
      <c r="F495" s="510"/>
      <c r="G495" s="510" t="s">
        <v>2901</v>
      </c>
      <c r="H495" s="511" t="s">
        <v>2276</v>
      </c>
      <c r="I495" s="510" t="s">
        <v>2902</v>
      </c>
      <c r="J495" s="510" t="s">
        <v>2903</v>
      </c>
      <c r="K495" s="510" t="s">
        <v>2904</v>
      </c>
      <c r="L495" s="511" t="s">
        <v>2905</v>
      </c>
      <c r="M495" s="510"/>
      <c r="N495" s="513"/>
      <c r="O495" s="510"/>
      <c r="P495" s="510"/>
      <c r="Q495" s="510"/>
      <c r="R495" s="510"/>
      <c r="S495" s="510"/>
      <c r="T495" s="510"/>
      <c r="U495" s="510"/>
      <c r="V495" s="510"/>
      <c r="W495" s="510"/>
      <c r="X495" s="510"/>
    </row>
    <row r="496">
      <c r="A496" s="510" t="s">
        <v>2906</v>
      </c>
      <c r="B496" s="510" t="s">
        <v>163</v>
      </c>
      <c r="C496" s="511" t="s">
        <v>1076</v>
      </c>
      <c r="D496" s="510"/>
      <c r="E496" s="514">
        <v>1988.0</v>
      </c>
      <c r="F496" s="510" t="s">
        <v>2907</v>
      </c>
      <c r="G496" s="510" t="s">
        <v>2908</v>
      </c>
      <c r="H496" s="511" t="s">
        <v>2276</v>
      </c>
      <c r="I496" s="510" t="s">
        <v>2909</v>
      </c>
      <c r="J496" s="510" t="s">
        <v>2910</v>
      </c>
      <c r="K496" s="511" t="s">
        <v>2911</v>
      </c>
      <c r="L496" s="510"/>
      <c r="M496" s="510"/>
      <c r="N496" s="513"/>
      <c r="O496" s="510"/>
      <c r="P496" s="510"/>
      <c r="Q496" s="510"/>
      <c r="R496" s="510"/>
      <c r="S496" s="510"/>
      <c r="T496" s="510"/>
      <c r="U496" s="510"/>
      <c r="V496" s="510"/>
      <c r="W496" s="510"/>
      <c r="X496" s="510"/>
    </row>
    <row r="497">
      <c r="A497" s="510" t="s">
        <v>2912</v>
      </c>
      <c r="B497" s="510" t="s">
        <v>30</v>
      </c>
      <c r="C497" s="510" t="s">
        <v>50</v>
      </c>
      <c r="D497" s="511" t="s">
        <v>51</v>
      </c>
      <c r="E497" s="510"/>
      <c r="F497" s="510"/>
      <c r="G497" s="510" t="s">
        <v>2913</v>
      </c>
      <c r="H497" s="511" t="s">
        <v>2276</v>
      </c>
      <c r="I497" s="510" t="s">
        <v>2914</v>
      </c>
      <c r="J497" s="510" t="s">
        <v>2915</v>
      </c>
      <c r="K497" s="510" t="s">
        <v>2916</v>
      </c>
      <c r="L497" s="511" t="s">
        <v>2917</v>
      </c>
      <c r="M497" s="510"/>
      <c r="N497" s="513"/>
      <c r="O497" s="510"/>
      <c r="P497" s="510"/>
      <c r="Q497" s="510"/>
      <c r="R497" s="510"/>
      <c r="S497" s="510"/>
      <c r="T497" s="510"/>
      <c r="U497" s="510"/>
      <c r="V497" s="510"/>
      <c r="W497" s="510"/>
      <c r="X497" s="510"/>
    </row>
    <row r="498">
      <c r="A498" s="510" t="s">
        <v>2918</v>
      </c>
      <c r="B498" s="510" t="s">
        <v>107</v>
      </c>
      <c r="C498" s="511" t="s">
        <v>299</v>
      </c>
      <c r="D498" s="510"/>
      <c r="E498" s="510"/>
      <c r="F498" s="510"/>
      <c r="G498" s="510" t="s">
        <v>2919</v>
      </c>
      <c r="H498" s="511" t="s">
        <v>2276</v>
      </c>
      <c r="I498" s="511" t="s">
        <v>2920</v>
      </c>
      <c r="J498" s="510"/>
      <c r="K498" s="510"/>
      <c r="L498" s="511" t="s">
        <v>2921</v>
      </c>
      <c r="M498" s="510"/>
      <c r="N498" s="513"/>
      <c r="O498" s="510"/>
      <c r="P498" s="510"/>
      <c r="Q498" s="510"/>
      <c r="R498" s="510"/>
      <c r="S498" s="510"/>
      <c r="T498" s="510"/>
      <c r="U498" s="510"/>
      <c r="V498" s="510"/>
      <c r="W498" s="510"/>
      <c r="X498" s="510"/>
    </row>
    <row r="499">
      <c r="A499" s="510" t="s">
        <v>2922</v>
      </c>
      <c r="B499" s="510" t="s">
        <v>107</v>
      </c>
      <c r="C499" s="510" t="s">
        <v>50</v>
      </c>
      <c r="D499" s="511" t="s">
        <v>51</v>
      </c>
      <c r="E499" s="510"/>
      <c r="F499" s="510"/>
      <c r="G499" s="510" t="s">
        <v>2923</v>
      </c>
      <c r="H499" s="511" t="s">
        <v>2276</v>
      </c>
      <c r="I499" s="510" t="s">
        <v>2924</v>
      </c>
      <c r="J499" s="510" t="s">
        <v>2925</v>
      </c>
      <c r="K499" s="510" t="s">
        <v>2926</v>
      </c>
      <c r="L499" s="511" t="s">
        <v>2927</v>
      </c>
      <c r="M499" s="510"/>
      <c r="N499" s="513"/>
      <c r="O499" s="510"/>
      <c r="P499" s="510"/>
      <c r="Q499" s="510"/>
      <c r="R499" s="510"/>
      <c r="S499" s="510"/>
      <c r="T499" s="510"/>
      <c r="U499" s="510"/>
      <c r="V499" s="510"/>
      <c r="W499" s="510"/>
      <c r="X499" s="510"/>
    </row>
    <row r="500">
      <c r="A500" s="510" t="s">
        <v>2928</v>
      </c>
      <c r="B500" s="510" t="s">
        <v>107</v>
      </c>
      <c r="C500" s="511" t="s">
        <v>71</v>
      </c>
      <c r="D500" s="510"/>
      <c r="E500" s="510"/>
      <c r="F500" s="510"/>
      <c r="G500" s="510" t="s">
        <v>2929</v>
      </c>
      <c r="H500" s="511" t="s">
        <v>2276</v>
      </c>
      <c r="I500" s="510" t="s">
        <v>2930</v>
      </c>
      <c r="J500" s="510" t="s">
        <v>2931</v>
      </c>
      <c r="K500" s="510" t="s">
        <v>2932</v>
      </c>
      <c r="L500" s="511" t="s">
        <v>2933</v>
      </c>
      <c r="M500" s="510"/>
      <c r="N500" s="513"/>
      <c r="O500" s="510"/>
      <c r="P500" s="510"/>
      <c r="Q500" s="510"/>
      <c r="R500" s="510"/>
      <c r="S500" s="510"/>
      <c r="T500" s="510"/>
      <c r="U500" s="510"/>
      <c r="V500" s="510"/>
      <c r="W500" s="510"/>
      <c r="X500" s="510"/>
    </row>
    <row r="501">
      <c r="A501" s="510" t="s">
        <v>2934</v>
      </c>
      <c r="B501" s="510" t="s">
        <v>107</v>
      </c>
      <c r="C501" s="511" t="s">
        <v>144</v>
      </c>
      <c r="D501" s="510"/>
      <c r="E501" s="510"/>
      <c r="F501" s="510"/>
      <c r="G501" s="510" t="s">
        <v>2935</v>
      </c>
      <c r="H501" s="511" t="s">
        <v>2276</v>
      </c>
      <c r="I501" s="510" t="s">
        <v>2936</v>
      </c>
      <c r="J501" s="510" t="s">
        <v>2937</v>
      </c>
      <c r="K501" s="510" t="s">
        <v>2938</v>
      </c>
      <c r="L501" s="511" t="s">
        <v>2939</v>
      </c>
      <c r="M501" s="510"/>
      <c r="N501" s="513"/>
      <c r="O501" s="510"/>
      <c r="P501" s="510"/>
      <c r="Q501" s="510"/>
      <c r="R501" s="510"/>
      <c r="S501" s="510"/>
      <c r="T501" s="510"/>
      <c r="U501" s="510"/>
      <c r="V501" s="510"/>
      <c r="W501" s="510"/>
      <c r="X501" s="510"/>
    </row>
    <row r="502">
      <c r="A502" s="510" t="s">
        <v>2940</v>
      </c>
      <c r="B502" s="510" t="s">
        <v>107</v>
      </c>
      <c r="C502" s="511" t="s">
        <v>130</v>
      </c>
      <c r="D502" s="510"/>
      <c r="E502" s="510"/>
      <c r="F502" s="510"/>
      <c r="G502" s="510" t="s">
        <v>2941</v>
      </c>
      <c r="H502" s="511" t="s">
        <v>2276</v>
      </c>
      <c r="I502" s="510" t="s">
        <v>2942</v>
      </c>
      <c r="J502" s="510" t="s">
        <v>2943</v>
      </c>
      <c r="K502" s="510" t="s">
        <v>2944</v>
      </c>
      <c r="L502" s="511" t="s">
        <v>2945</v>
      </c>
      <c r="M502" s="510"/>
      <c r="N502" s="513"/>
      <c r="O502" s="510"/>
      <c r="P502" s="510"/>
      <c r="Q502" s="510"/>
      <c r="R502" s="510"/>
      <c r="S502" s="510"/>
      <c r="T502" s="510"/>
      <c r="U502" s="510"/>
      <c r="V502" s="510"/>
      <c r="W502" s="510"/>
      <c r="X502" s="510"/>
    </row>
    <row r="503">
      <c r="A503" s="510" t="s">
        <v>2946</v>
      </c>
      <c r="B503" s="510" t="s">
        <v>30</v>
      </c>
      <c r="C503" s="511" t="s">
        <v>2947</v>
      </c>
      <c r="D503" s="510"/>
      <c r="E503" s="510"/>
      <c r="F503" s="510"/>
      <c r="G503" s="510" t="s">
        <v>2948</v>
      </c>
      <c r="H503" s="511" t="s">
        <v>2276</v>
      </c>
      <c r="I503" s="510" t="s">
        <v>2949</v>
      </c>
      <c r="J503" s="510" t="s">
        <v>2950</v>
      </c>
      <c r="K503" s="510" t="s">
        <v>2951</v>
      </c>
      <c r="L503" s="511" t="s">
        <v>2952</v>
      </c>
      <c r="M503" s="510"/>
      <c r="N503" s="513"/>
      <c r="O503" s="510"/>
      <c r="P503" s="510"/>
      <c r="Q503" s="510"/>
      <c r="R503" s="510"/>
      <c r="S503" s="510"/>
      <c r="T503" s="510"/>
      <c r="U503" s="510"/>
      <c r="V503" s="510"/>
      <c r="W503" s="510"/>
      <c r="X503" s="510"/>
    </row>
    <row r="504">
      <c r="A504" s="510" t="s">
        <v>2953</v>
      </c>
      <c r="B504" s="510" t="s">
        <v>23</v>
      </c>
      <c r="C504" s="511" t="s">
        <v>707</v>
      </c>
      <c r="D504" s="510"/>
      <c r="E504" s="510"/>
      <c r="F504" s="510"/>
      <c r="G504" s="510" t="s">
        <v>2954</v>
      </c>
      <c r="H504" s="511" t="s">
        <v>2276</v>
      </c>
      <c r="I504" s="510" t="s">
        <v>2955</v>
      </c>
      <c r="J504" s="510" t="s">
        <v>2956</v>
      </c>
      <c r="K504" s="510" t="s">
        <v>2957</v>
      </c>
      <c r="L504" s="511" t="s">
        <v>2958</v>
      </c>
      <c r="M504" s="510"/>
      <c r="N504" s="513"/>
      <c r="O504" s="510"/>
      <c r="P504" s="510"/>
      <c r="Q504" s="510"/>
      <c r="R504" s="510"/>
      <c r="S504" s="510"/>
      <c r="T504" s="510"/>
      <c r="U504" s="510"/>
      <c r="V504" s="510"/>
      <c r="W504" s="510"/>
      <c r="X504" s="510"/>
    </row>
    <row r="505">
      <c r="A505" s="510" t="s">
        <v>2959</v>
      </c>
      <c r="B505" s="510" t="s">
        <v>30</v>
      </c>
      <c r="C505" s="511" t="s">
        <v>65</v>
      </c>
      <c r="D505" s="510"/>
      <c r="E505" s="510"/>
      <c r="F505" s="510"/>
      <c r="G505" s="510" t="s">
        <v>2960</v>
      </c>
      <c r="H505" s="511" t="s">
        <v>2276</v>
      </c>
      <c r="I505" s="510" t="s">
        <v>2961</v>
      </c>
      <c r="J505" s="510" t="s">
        <v>2962</v>
      </c>
      <c r="K505" s="510" t="s">
        <v>2963</v>
      </c>
      <c r="L505" s="511" t="s">
        <v>2964</v>
      </c>
      <c r="M505" s="510"/>
      <c r="N505" s="513"/>
      <c r="O505" s="510"/>
      <c r="P505" s="510"/>
      <c r="Q505" s="510"/>
      <c r="R505" s="510"/>
      <c r="S505" s="510"/>
      <c r="T505" s="510"/>
      <c r="U505" s="510"/>
      <c r="V505" s="510"/>
      <c r="W505" s="510"/>
      <c r="X505" s="510"/>
    </row>
    <row r="506">
      <c r="A506" s="510" t="s">
        <v>2965</v>
      </c>
      <c r="B506" s="510" t="s">
        <v>30</v>
      </c>
      <c r="C506" s="511" t="s">
        <v>299</v>
      </c>
      <c r="D506" s="510"/>
      <c r="E506" s="510"/>
      <c r="F506" s="510"/>
      <c r="G506" s="510" t="s">
        <v>2966</v>
      </c>
      <c r="H506" s="511" t="s">
        <v>2276</v>
      </c>
      <c r="I506" s="511" t="s">
        <v>2967</v>
      </c>
      <c r="J506" s="510"/>
      <c r="K506" s="510" t="s">
        <v>2968</v>
      </c>
      <c r="L506" s="511" t="s">
        <v>2969</v>
      </c>
      <c r="M506" s="510"/>
      <c r="N506" s="513"/>
      <c r="O506" s="510"/>
      <c r="P506" s="510"/>
      <c r="Q506" s="510"/>
      <c r="R506" s="510"/>
      <c r="S506" s="510"/>
      <c r="T506" s="510"/>
      <c r="U506" s="510"/>
      <c r="V506" s="510"/>
      <c r="W506" s="510"/>
      <c r="X506" s="510"/>
    </row>
    <row r="507">
      <c r="A507" s="510" t="s">
        <v>2970</v>
      </c>
      <c r="B507" s="510" t="s">
        <v>1603</v>
      </c>
      <c r="C507" s="511" t="s">
        <v>2971</v>
      </c>
      <c r="D507" s="510"/>
      <c r="E507" s="510"/>
      <c r="F507" s="510"/>
      <c r="G507" s="510" t="s">
        <v>2972</v>
      </c>
      <c r="H507" s="511" t="s">
        <v>2276</v>
      </c>
      <c r="I507" s="510" t="s">
        <v>2973</v>
      </c>
      <c r="J507" s="510" t="s">
        <v>2974</v>
      </c>
      <c r="K507" s="511" t="s">
        <v>2975</v>
      </c>
      <c r="L507" s="510"/>
      <c r="M507" s="510"/>
      <c r="N507" s="513"/>
      <c r="O507" s="510"/>
      <c r="P507" s="510"/>
      <c r="Q507" s="510"/>
      <c r="R507" s="510"/>
      <c r="S507" s="510"/>
      <c r="T507" s="510"/>
      <c r="U507" s="510"/>
      <c r="V507" s="510"/>
      <c r="W507" s="510"/>
      <c r="X507" s="510"/>
    </row>
    <row r="508">
      <c r="A508" s="510" t="s">
        <v>2976</v>
      </c>
      <c r="B508" s="510" t="s">
        <v>23</v>
      </c>
      <c r="C508" s="511" t="s">
        <v>65</v>
      </c>
      <c r="D508" s="510"/>
      <c r="E508" s="510"/>
      <c r="F508" s="510"/>
      <c r="G508" s="510" t="s">
        <v>2977</v>
      </c>
      <c r="H508" s="511" t="s">
        <v>2276</v>
      </c>
      <c r="I508" s="511" t="s">
        <v>2978</v>
      </c>
      <c r="J508" s="510"/>
      <c r="K508" s="510" t="s">
        <v>2979</v>
      </c>
      <c r="L508" s="511" t="s">
        <v>2980</v>
      </c>
      <c r="M508" s="510"/>
      <c r="N508" s="513"/>
      <c r="O508" s="510"/>
      <c r="P508" s="510"/>
      <c r="Q508" s="510"/>
      <c r="R508" s="510"/>
      <c r="S508" s="510"/>
      <c r="T508" s="510"/>
      <c r="U508" s="510"/>
      <c r="V508" s="510"/>
      <c r="W508" s="510"/>
      <c r="X508" s="510"/>
    </row>
    <row r="509">
      <c r="A509" s="510" t="s">
        <v>2981</v>
      </c>
      <c r="B509" s="510" t="s">
        <v>177</v>
      </c>
      <c r="C509" s="511" t="s">
        <v>2894</v>
      </c>
      <c r="D509" s="510"/>
      <c r="E509" s="510"/>
      <c r="F509" s="510"/>
      <c r="G509" s="510" t="s">
        <v>2982</v>
      </c>
      <c r="H509" s="511" t="s">
        <v>2276</v>
      </c>
      <c r="I509" s="510" t="s">
        <v>2983</v>
      </c>
      <c r="J509" s="510" t="s">
        <v>2984</v>
      </c>
      <c r="K509" s="510" t="s">
        <v>2985</v>
      </c>
      <c r="L509" s="511" t="s">
        <v>2986</v>
      </c>
      <c r="M509" s="510"/>
      <c r="N509" s="513"/>
      <c r="O509" s="510"/>
      <c r="P509" s="510"/>
      <c r="Q509" s="510"/>
      <c r="R509" s="510"/>
      <c r="S509" s="510"/>
      <c r="T509" s="510"/>
      <c r="U509" s="510"/>
      <c r="V509" s="510"/>
      <c r="W509" s="510"/>
      <c r="X509" s="510"/>
    </row>
    <row r="510">
      <c r="A510" s="510" t="s">
        <v>2987</v>
      </c>
      <c r="B510" s="510" t="s">
        <v>23</v>
      </c>
      <c r="C510" s="510" t="s">
        <v>1863</v>
      </c>
      <c r="D510" s="511" t="s">
        <v>51</v>
      </c>
      <c r="E510" s="510"/>
      <c r="F510" s="510"/>
      <c r="G510" s="510" t="s">
        <v>2988</v>
      </c>
      <c r="H510" s="511" t="s">
        <v>2276</v>
      </c>
      <c r="I510" s="511" t="s">
        <v>2989</v>
      </c>
      <c r="J510" s="510"/>
      <c r="K510" s="510" t="s">
        <v>2990</v>
      </c>
      <c r="L510" s="511" t="s">
        <v>2991</v>
      </c>
      <c r="M510" s="510"/>
      <c r="N510" s="513"/>
      <c r="O510" s="510"/>
      <c r="P510" s="510"/>
      <c r="Q510" s="510"/>
      <c r="R510" s="510"/>
      <c r="S510" s="510"/>
      <c r="T510" s="510"/>
      <c r="U510" s="510"/>
      <c r="V510" s="510"/>
      <c r="W510" s="510"/>
      <c r="X510" s="510"/>
    </row>
    <row r="511">
      <c r="A511" s="510" t="s">
        <v>2992</v>
      </c>
      <c r="B511" s="510" t="s">
        <v>23</v>
      </c>
      <c r="C511" s="510" t="s">
        <v>50</v>
      </c>
      <c r="D511" s="511" t="s">
        <v>51</v>
      </c>
      <c r="E511" s="510"/>
      <c r="F511" s="510"/>
      <c r="G511" s="510" t="s">
        <v>2993</v>
      </c>
      <c r="H511" s="511" t="s">
        <v>2276</v>
      </c>
      <c r="I511" s="511" t="s">
        <v>2994</v>
      </c>
      <c r="J511" s="510"/>
      <c r="K511" s="510" t="s">
        <v>2995</v>
      </c>
      <c r="L511" s="511" t="s">
        <v>2996</v>
      </c>
      <c r="M511" s="510"/>
      <c r="N511" s="513"/>
      <c r="O511" s="510"/>
      <c r="P511" s="510"/>
      <c r="Q511" s="510"/>
      <c r="R511" s="510"/>
      <c r="S511" s="510"/>
      <c r="T511" s="510"/>
      <c r="U511" s="510"/>
      <c r="V511" s="510"/>
      <c r="W511" s="510"/>
      <c r="X511" s="510"/>
    </row>
    <row r="512">
      <c r="A512" s="510" t="s">
        <v>2997</v>
      </c>
      <c r="B512" s="510" t="s">
        <v>30</v>
      </c>
      <c r="C512" s="510" t="s">
        <v>2998</v>
      </c>
      <c r="D512" s="511" t="s">
        <v>51</v>
      </c>
      <c r="E512" s="510"/>
      <c r="F512" s="510"/>
      <c r="G512" s="510" t="s">
        <v>2999</v>
      </c>
      <c r="H512" s="511" t="s">
        <v>2276</v>
      </c>
      <c r="I512" s="510" t="s">
        <v>3000</v>
      </c>
      <c r="J512" s="510" t="s">
        <v>3001</v>
      </c>
      <c r="K512" s="510" t="s">
        <v>3002</v>
      </c>
      <c r="L512" s="511" t="s">
        <v>3003</v>
      </c>
      <c r="M512" s="510"/>
      <c r="N512" s="513"/>
      <c r="O512" s="510"/>
      <c r="P512" s="510"/>
      <c r="Q512" s="510"/>
      <c r="R512" s="510"/>
      <c r="S512" s="510"/>
      <c r="T512" s="510"/>
      <c r="U512" s="510"/>
      <c r="V512" s="510"/>
      <c r="W512" s="510"/>
      <c r="X512" s="510"/>
    </row>
    <row r="513">
      <c r="A513" s="510" t="s">
        <v>3004</v>
      </c>
      <c r="B513" s="510" t="s">
        <v>30</v>
      </c>
      <c r="C513" s="511" t="s">
        <v>227</v>
      </c>
      <c r="D513" s="510"/>
      <c r="E513" s="510"/>
      <c r="F513" s="510"/>
      <c r="G513" s="510" t="s">
        <v>3005</v>
      </c>
      <c r="H513" s="511" t="s">
        <v>2276</v>
      </c>
      <c r="I513" s="511" t="s">
        <v>3006</v>
      </c>
      <c r="J513" s="510"/>
      <c r="K513" s="510" t="s">
        <v>3007</v>
      </c>
      <c r="L513" s="511" t="s">
        <v>3008</v>
      </c>
      <c r="M513" s="510"/>
      <c r="N513" s="513"/>
      <c r="O513" s="510"/>
      <c r="P513" s="510"/>
      <c r="Q513" s="510"/>
      <c r="R513" s="510"/>
      <c r="S513" s="510"/>
      <c r="T513" s="510"/>
      <c r="U513" s="510"/>
      <c r="V513" s="510"/>
      <c r="W513" s="510"/>
      <c r="X513" s="510"/>
    </row>
    <row r="514">
      <c r="A514" s="510" t="s">
        <v>3009</v>
      </c>
      <c r="B514" s="510" t="s">
        <v>30</v>
      </c>
      <c r="C514" s="511" t="s">
        <v>2971</v>
      </c>
      <c r="D514" s="510"/>
      <c r="E514" s="514">
        <v>1992.0</v>
      </c>
      <c r="F514" s="513"/>
      <c r="G514" s="510" t="s">
        <v>3010</v>
      </c>
      <c r="H514" s="511" t="s">
        <v>2276</v>
      </c>
      <c r="I514" s="510" t="s">
        <v>3011</v>
      </c>
      <c r="J514" s="510" t="s">
        <v>3012</v>
      </c>
      <c r="K514" s="510" t="s">
        <v>3013</v>
      </c>
      <c r="L514" s="511" t="s">
        <v>3014</v>
      </c>
      <c r="M514" s="510"/>
      <c r="N514" s="513"/>
      <c r="O514" s="510"/>
      <c r="P514" s="510"/>
      <c r="Q514" s="510"/>
      <c r="R514" s="510"/>
      <c r="S514" s="510"/>
      <c r="T514" s="510"/>
      <c r="U514" s="510"/>
      <c r="V514" s="510"/>
      <c r="W514" s="510"/>
      <c r="X514" s="510"/>
    </row>
    <row r="515">
      <c r="A515" s="510" t="s">
        <v>3015</v>
      </c>
      <c r="B515" s="510" t="s">
        <v>30</v>
      </c>
      <c r="C515" s="510" t="s">
        <v>1863</v>
      </c>
      <c r="D515" s="511" t="s">
        <v>1864</v>
      </c>
      <c r="E515" s="514">
        <v>1981.0</v>
      </c>
      <c r="F515" s="513"/>
      <c r="G515" s="510" t="s">
        <v>3016</v>
      </c>
      <c r="H515" s="511" t="s">
        <v>2276</v>
      </c>
      <c r="I515" s="510" t="s">
        <v>3017</v>
      </c>
      <c r="J515" s="510" t="s">
        <v>3018</v>
      </c>
      <c r="K515" s="511" t="s">
        <v>3019</v>
      </c>
      <c r="L515" s="510"/>
      <c r="M515" s="510"/>
      <c r="N515" s="513"/>
      <c r="O515" s="510"/>
      <c r="P515" s="510"/>
      <c r="Q515" s="510"/>
      <c r="R515" s="510"/>
      <c r="S515" s="510"/>
      <c r="T515" s="510"/>
      <c r="U515" s="510"/>
      <c r="V515" s="510"/>
      <c r="W515" s="510"/>
      <c r="X515" s="510"/>
    </row>
    <row r="516">
      <c r="A516" s="510" t="s">
        <v>3020</v>
      </c>
      <c r="B516" s="510" t="s">
        <v>293</v>
      </c>
      <c r="C516" s="511" t="s">
        <v>144</v>
      </c>
      <c r="D516" s="510"/>
      <c r="E516" s="510"/>
      <c r="F516" s="510"/>
      <c r="G516" s="510" t="s">
        <v>3021</v>
      </c>
      <c r="H516" s="511" t="s">
        <v>2276</v>
      </c>
      <c r="I516" s="511" t="s">
        <v>3022</v>
      </c>
      <c r="J516" s="510"/>
      <c r="K516" s="511" t="s">
        <v>3023</v>
      </c>
      <c r="L516" s="510"/>
      <c r="M516" s="510"/>
      <c r="N516" s="513"/>
      <c r="O516" s="510"/>
      <c r="P516" s="510"/>
      <c r="Q516" s="510"/>
      <c r="R516" s="510"/>
      <c r="S516" s="510"/>
      <c r="T516" s="510"/>
      <c r="U516" s="510"/>
      <c r="V516" s="510"/>
      <c r="W516" s="510"/>
      <c r="X516" s="510"/>
    </row>
    <row r="517">
      <c r="A517" s="510" t="s">
        <v>3024</v>
      </c>
      <c r="B517" s="510" t="s">
        <v>23</v>
      </c>
      <c r="C517" s="511" t="s">
        <v>2786</v>
      </c>
      <c r="D517" s="510"/>
      <c r="E517" s="510"/>
      <c r="F517" s="510"/>
      <c r="G517" s="510" t="s">
        <v>3025</v>
      </c>
      <c r="H517" s="511" t="s">
        <v>2276</v>
      </c>
      <c r="I517" s="510" t="s">
        <v>3026</v>
      </c>
      <c r="J517" s="511" t="s">
        <v>3027</v>
      </c>
      <c r="K517" s="510"/>
      <c r="L517" s="511" t="s">
        <v>3028</v>
      </c>
      <c r="M517" s="510"/>
      <c r="N517" s="513"/>
      <c r="O517" s="510"/>
      <c r="P517" s="510"/>
      <c r="Q517" s="510"/>
      <c r="R517" s="510"/>
      <c r="S517" s="510"/>
      <c r="T517" s="510"/>
      <c r="U517" s="510"/>
      <c r="V517" s="510"/>
      <c r="W517" s="510"/>
      <c r="X517" s="510"/>
    </row>
    <row r="518">
      <c r="A518" s="510" t="s">
        <v>3029</v>
      </c>
      <c r="B518" s="510" t="s">
        <v>177</v>
      </c>
      <c r="C518" s="511" t="s">
        <v>71</v>
      </c>
      <c r="D518" s="510"/>
      <c r="E518" s="510"/>
      <c r="F518" s="510"/>
      <c r="G518" s="510" t="s">
        <v>3030</v>
      </c>
      <c r="H518" s="511" t="s">
        <v>2276</v>
      </c>
      <c r="I518" s="510" t="s">
        <v>3031</v>
      </c>
      <c r="J518" s="510" t="s">
        <v>3032</v>
      </c>
      <c r="K518" s="510" t="s">
        <v>3033</v>
      </c>
      <c r="L518" s="511" t="s">
        <v>3034</v>
      </c>
      <c r="M518" s="510"/>
      <c r="N518" s="513"/>
      <c r="O518" s="510"/>
      <c r="P518" s="510"/>
      <c r="Q518" s="510"/>
      <c r="R518" s="510"/>
      <c r="S518" s="510"/>
      <c r="T518" s="510"/>
      <c r="U518" s="510"/>
      <c r="V518" s="510"/>
      <c r="W518" s="510"/>
      <c r="X518" s="510"/>
    </row>
    <row r="519">
      <c r="A519" s="510" t="s">
        <v>3035</v>
      </c>
      <c r="B519" s="510" t="s">
        <v>30</v>
      </c>
      <c r="C519" s="511" t="s">
        <v>65</v>
      </c>
      <c r="D519" s="510"/>
      <c r="E519" s="510"/>
      <c r="F519" s="510"/>
      <c r="G519" s="510" t="s">
        <v>3036</v>
      </c>
      <c r="H519" s="511" t="s">
        <v>2276</v>
      </c>
      <c r="I519" s="510" t="s">
        <v>3037</v>
      </c>
      <c r="J519" s="510" t="s">
        <v>3038</v>
      </c>
      <c r="K519" s="510" t="s">
        <v>3039</v>
      </c>
      <c r="L519" s="511" t="s">
        <v>3040</v>
      </c>
      <c r="M519" s="510"/>
      <c r="N519" s="513"/>
      <c r="O519" s="510"/>
      <c r="P519" s="510"/>
      <c r="Q519" s="510"/>
      <c r="R519" s="510"/>
      <c r="S519" s="510"/>
      <c r="T519" s="510"/>
      <c r="U519" s="510"/>
      <c r="V519" s="510"/>
      <c r="W519" s="510"/>
      <c r="X519" s="510"/>
    </row>
    <row r="520">
      <c r="A520" s="510" t="s">
        <v>3041</v>
      </c>
      <c r="B520" s="510" t="s">
        <v>30</v>
      </c>
      <c r="C520" s="511" t="s">
        <v>65</v>
      </c>
      <c r="D520" s="510"/>
      <c r="E520" s="510"/>
      <c r="F520" s="510"/>
      <c r="G520" s="510" t="s">
        <v>3042</v>
      </c>
      <c r="H520" s="511" t="s">
        <v>2276</v>
      </c>
      <c r="I520" s="510" t="s">
        <v>3043</v>
      </c>
      <c r="J520" s="510" t="s">
        <v>3044</v>
      </c>
      <c r="K520" s="510" t="s">
        <v>3045</v>
      </c>
      <c r="L520" s="511" t="s">
        <v>3046</v>
      </c>
      <c r="M520" s="510"/>
      <c r="N520" s="513"/>
      <c r="O520" s="510"/>
      <c r="P520" s="510"/>
      <c r="Q520" s="510"/>
      <c r="R520" s="510"/>
      <c r="S520" s="510"/>
      <c r="T520" s="510"/>
      <c r="U520" s="510"/>
      <c r="V520" s="510"/>
      <c r="W520" s="510"/>
      <c r="X520" s="510"/>
    </row>
    <row r="521">
      <c r="A521" s="510" t="s">
        <v>3047</v>
      </c>
      <c r="B521" s="510" t="s">
        <v>78</v>
      </c>
      <c r="C521" s="511" t="s">
        <v>299</v>
      </c>
      <c r="D521" s="510"/>
      <c r="E521" s="510"/>
      <c r="F521" s="510"/>
      <c r="G521" s="510" t="s">
        <v>3048</v>
      </c>
      <c r="H521" s="511" t="s">
        <v>2276</v>
      </c>
      <c r="I521" s="510" t="s">
        <v>3049</v>
      </c>
      <c r="J521" s="510" t="s">
        <v>3050</v>
      </c>
      <c r="K521" s="510" t="s">
        <v>3051</v>
      </c>
      <c r="L521" s="511" t="s">
        <v>3052</v>
      </c>
      <c r="M521" s="510"/>
      <c r="N521" s="513"/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</row>
    <row r="522">
      <c r="A522" s="510" t="s">
        <v>3053</v>
      </c>
      <c r="B522" s="510" t="s">
        <v>177</v>
      </c>
      <c r="C522" s="511" t="s">
        <v>2786</v>
      </c>
      <c r="D522" s="510"/>
      <c r="E522" s="510"/>
      <c r="F522" s="510"/>
      <c r="G522" s="510" t="s">
        <v>3054</v>
      </c>
      <c r="H522" s="511" t="s">
        <v>2276</v>
      </c>
      <c r="I522" s="510" t="s">
        <v>3055</v>
      </c>
      <c r="J522" s="511" t="s">
        <v>3056</v>
      </c>
      <c r="K522" s="510"/>
      <c r="L522" s="511" t="s">
        <v>3057</v>
      </c>
      <c r="M522" s="510"/>
      <c r="N522" s="513"/>
      <c r="O522" s="510"/>
      <c r="P522" s="510"/>
      <c r="Q522" s="510"/>
      <c r="R522" s="510"/>
      <c r="S522" s="510"/>
      <c r="T522" s="510"/>
      <c r="U522" s="510"/>
      <c r="V522" s="510"/>
      <c r="W522" s="510"/>
      <c r="X522" s="510"/>
    </row>
    <row r="523">
      <c r="A523" s="510" t="s">
        <v>3058</v>
      </c>
      <c r="B523" s="510" t="s">
        <v>78</v>
      </c>
      <c r="C523" s="511" t="s">
        <v>1076</v>
      </c>
      <c r="D523" s="510"/>
      <c r="E523" s="510"/>
      <c r="F523" s="510"/>
      <c r="G523" s="510" t="s">
        <v>3059</v>
      </c>
      <c r="H523" s="511" t="s">
        <v>2276</v>
      </c>
      <c r="I523" s="510" t="s">
        <v>3060</v>
      </c>
      <c r="J523" s="510" t="s">
        <v>3061</v>
      </c>
      <c r="K523" s="510" t="s">
        <v>3062</v>
      </c>
      <c r="L523" s="511" t="s">
        <v>3063</v>
      </c>
      <c r="M523" s="510"/>
      <c r="N523" s="513"/>
      <c r="O523" s="510"/>
      <c r="P523" s="510"/>
      <c r="Q523" s="510"/>
      <c r="R523" s="510"/>
      <c r="S523" s="510"/>
      <c r="T523" s="510"/>
      <c r="U523" s="510"/>
      <c r="V523" s="510"/>
      <c r="W523" s="510"/>
      <c r="X523" s="510"/>
    </row>
    <row r="524">
      <c r="A524" s="510" t="s">
        <v>3064</v>
      </c>
      <c r="B524" s="510" t="s">
        <v>23</v>
      </c>
      <c r="C524" s="511" t="s">
        <v>299</v>
      </c>
      <c r="D524" s="510"/>
      <c r="E524" s="510"/>
      <c r="F524" s="510"/>
      <c r="G524" s="510" t="s">
        <v>3065</v>
      </c>
      <c r="H524" s="511" t="s">
        <v>2276</v>
      </c>
      <c r="I524" s="510" t="s">
        <v>3066</v>
      </c>
      <c r="J524" s="510" t="s">
        <v>3067</v>
      </c>
      <c r="K524" s="510" t="s">
        <v>3068</v>
      </c>
      <c r="L524" s="511" t="s">
        <v>3069</v>
      </c>
      <c r="M524" s="510"/>
      <c r="N524" s="513"/>
      <c r="O524" s="510"/>
      <c r="P524" s="510"/>
      <c r="Q524" s="510"/>
      <c r="R524" s="510"/>
      <c r="S524" s="510"/>
      <c r="T524" s="510"/>
      <c r="U524" s="510"/>
      <c r="V524" s="510"/>
      <c r="W524" s="510"/>
      <c r="X524" s="510"/>
    </row>
    <row r="525">
      <c r="A525" s="510" t="s">
        <v>3070</v>
      </c>
      <c r="B525" s="510" t="s">
        <v>78</v>
      </c>
      <c r="C525" s="511" t="s">
        <v>299</v>
      </c>
      <c r="D525" s="510"/>
      <c r="E525" s="510"/>
      <c r="F525" s="510"/>
      <c r="G525" s="510" t="s">
        <v>3071</v>
      </c>
      <c r="H525" s="511" t="s">
        <v>2276</v>
      </c>
      <c r="I525" s="510" t="s">
        <v>3072</v>
      </c>
      <c r="J525" s="510" t="s">
        <v>3073</v>
      </c>
      <c r="K525" s="510" t="s">
        <v>3074</v>
      </c>
      <c r="L525" s="511" t="s">
        <v>3075</v>
      </c>
      <c r="M525" s="510"/>
      <c r="N525" s="513"/>
      <c r="O525" s="510"/>
      <c r="P525" s="510"/>
      <c r="Q525" s="510"/>
      <c r="R525" s="510"/>
      <c r="S525" s="510"/>
      <c r="T525" s="510"/>
      <c r="U525" s="510"/>
      <c r="V525" s="510"/>
      <c r="W525" s="510"/>
      <c r="X525" s="510"/>
    </row>
    <row r="526">
      <c r="A526" s="510" t="s">
        <v>3076</v>
      </c>
      <c r="B526" s="510" t="s">
        <v>30</v>
      </c>
      <c r="C526" s="511" t="s">
        <v>227</v>
      </c>
      <c r="D526" s="510"/>
      <c r="E526" s="510"/>
      <c r="F526" s="510"/>
      <c r="G526" s="510" t="s">
        <v>3077</v>
      </c>
      <c r="H526" s="511" t="s">
        <v>2276</v>
      </c>
      <c r="I526" s="511" t="s">
        <v>3078</v>
      </c>
      <c r="J526" s="510"/>
      <c r="K526" s="510" t="s">
        <v>3079</v>
      </c>
      <c r="L526" s="511" t="s">
        <v>3080</v>
      </c>
      <c r="M526" s="510"/>
      <c r="N526" s="513"/>
      <c r="O526" s="510"/>
      <c r="P526" s="510"/>
      <c r="Q526" s="510"/>
      <c r="R526" s="510"/>
      <c r="S526" s="510"/>
      <c r="T526" s="510"/>
      <c r="U526" s="510"/>
      <c r="V526" s="510"/>
      <c r="W526" s="510"/>
      <c r="X526" s="510"/>
    </row>
    <row r="527">
      <c r="A527" s="510" t="s">
        <v>3081</v>
      </c>
      <c r="B527" s="510" t="s">
        <v>78</v>
      </c>
      <c r="C527" s="511" t="s">
        <v>144</v>
      </c>
      <c r="D527" s="510"/>
      <c r="E527" s="510"/>
      <c r="F527" s="510"/>
      <c r="G527" s="510" t="s">
        <v>3082</v>
      </c>
      <c r="H527" s="511" t="s">
        <v>2276</v>
      </c>
      <c r="I527" s="511" t="s">
        <v>3083</v>
      </c>
      <c r="J527" s="510"/>
      <c r="K527" s="510" t="s">
        <v>3084</v>
      </c>
      <c r="L527" s="511" t="s">
        <v>3085</v>
      </c>
      <c r="M527" s="510"/>
      <c r="N527" s="513"/>
      <c r="O527" s="510"/>
      <c r="P527" s="510"/>
      <c r="Q527" s="510"/>
      <c r="R527" s="510"/>
      <c r="S527" s="510"/>
      <c r="T527" s="510"/>
      <c r="U527" s="510"/>
      <c r="V527" s="510"/>
      <c r="W527" s="510"/>
      <c r="X527" s="510"/>
    </row>
    <row r="528">
      <c r="A528" s="510" t="s">
        <v>3086</v>
      </c>
      <c r="B528" s="510" t="s">
        <v>23</v>
      </c>
      <c r="C528" s="511" t="s">
        <v>269</v>
      </c>
      <c r="D528" s="510"/>
      <c r="E528" s="510"/>
      <c r="F528" s="510"/>
      <c r="G528" s="510" t="s">
        <v>3087</v>
      </c>
      <c r="H528" s="511" t="s">
        <v>2276</v>
      </c>
      <c r="I528" s="510" t="s">
        <v>3088</v>
      </c>
      <c r="J528" s="510" t="s">
        <v>3089</v>
      </c>
      <c r="K528" s="510" t="s">
        <v>3090</v>
      </c>
      <c r="L528" s="511" t="s">
        <v>3091</v>
      </c>
      <c r="M528" s="510"/>
      <c r="N528" s="513"/>
      <c r="O528" s="510"/>
      <c r="P528" s="510"/>
      <c r="Q528" s="510"/>
      <c r="R528" s="510"/>
      <c r="S528" s="510"/>
      <c r="T528" s="510"/>
      <c r="U528" s="510"/>
      <c r="V528" s="510"/>
      <c r="W528" s="510"/>
      <c r="X528" s="510"/>
    </row>
    <row r="529">
      <c r="A529" s="510" t="s">
        <v>3092</v>
      </c>
      <c r="B529" s="510" t="s">
        <v>30</v>
      </c>
      <c r="C529" s="511" t="s">
        <v>299</v>
      </c>
      <c r="D529" s="510"/>
      <c r="E529" s="510"/>
      <c r="F529" s="510"/>
      <c r="G529" s="510" t="s">
        <v>3093</v>
      </c>
      <c r="H529" s="511" t="s">
        <v>2276</v>
      </c>
      <c r="I529" s="510" t="s">
        <v>3094</v>
      </c>
      <c r="J529" s="510" t="s">
        <v>3095</v>
      </c>
      <c r="K529" s="510" t="s">
        <v>3096</v>
      </c>
      <c r="L529" s="511" t="s">
        <v>3097</v>
      </c>
      <c r="M529" s="510"/>
      <c r="N529" s="513"/>
      <c r="O529" s="510"/>
      <c r="P529" s="510"/>
      <c r="Q529" s="510"/>
      <c r="R529" s="510"/>
      <c r="S529" s="510"/>
      <c r="T529" s="510"/>
      <c r="U529" s="510"/>
      <c r="V529" s="510"/>
      <c r="W529" s="510"/>
      <c r="X529" s="510"/>
    </row>
    <row r="530">
      <c r="A530" s="510" t="s">
        <v>3098</v>
      </c>
      <c r="B530" s="510" t="s">
        <v>30</v>
      </c>
      <c r="C530" s="511" t="s">
        <v>1076</v>
      </c>
      <c r="D530" s="510"/>
      <c r="E530" s="510"/>
      <c r="F530" s="510"/>
      <c r="G530" s="510" t="s">
        <v>3099</v>
      </c>
      <c r="H530" s="511" t="s">
        <v>2276</v>
      </c>
      <c r="I530" s="511" t="s">
        <v>2358</v>
      </c>
      <c r="J530" s="510"/>
      <c r="K530" s="510" t="s">
        <v>3100</v>
      </c>
      <c r="L530" s="511" t="s">
        <v>2361</v>
      </c>
      <c r="M530" s="510"/>
      <c r="N530" s="513"/>
      <c r="O530" s="510"/>
      <c r="P530" s="510"/>
      <c r="Q530" s="510"/>
      <c r="R530" s="510"/>
      <c r="S530" s="510"/>
      <c r="T530" s="510"/>
      <c r="U530" s="510"/>
      <c r="V530" s="510"/>
      <c r="W530" s="510"/>
      <c r="X530" s="510"/>
    </row>
    <row r="531">
      <c r="A531" s="510" t="s">
        <v>3101</v>
      </c>
      <c r="B531" s="510" t="s">
        <v>1603</v>
      </c>
      <c r="C531" s="511" t="s">
        <v>1843</v>
      </c>
      <c r="D531" s="510"/>
      <c r="E531" s="510"/>
      <c r="F531" s="510"/>
      <c r="G531" s="510" t="s">
        <v>3102</v>
      </c>
      <c r="H531" s="511" t="s">
        <v>2276</v>
      </c>
      <c r="I531" s="510" t="s">
        <v>3103</v>
      </c>
      <c r="J531" s="510" t="s">
        <v>3104</v>
      </c>
      <c r="K531" s="510" t="s">
        <v>3105</v>
      </c>
      <c r="L531" s="511" t="s">
        <v>3106</v>
      </c>
      <c r="M531" s="510"/>
      <c r="N531" s="513"/>
      <c r="O531" s="510"/>
      <c r="P531" s="510"/>
      <c r="Q531" s="510"/>
      <c r="R531" s="510"/>
      <c r="S531" s="510"/>
      <c r="T531" s="510"/>
      <c r="U531" s="510"/>
      <c r="V531" s="510"/>
      <c r="W531" s="510"/>
      <c r="X531" s="510"/>
    </row>
    <row r="532">
      <c r="A532" s="510" t="s">
        <v>3107</v>
      </c>
      <c r="B532" s="510" t="s">
        <v>177</v>
      </c>
      <c r="C532" s="511" t="s">
        <v>16</v>
      </c>
      <c r="D532" s="510"/>
      <c r="E532" s="510"/>
      <c r="F532" s="510"/>
      <c r="G532" s="510" t="s">
        <v>3108</v>
      </c>
      <c r="H532" s="511" t="s">
        <v>2276</v>
      </c>
      <c r="I532" s="510" t="s">
        <v>3109</v>
      </c>
      <c r="J532" s="510" t="s">
        <v>3110</v>
      </c>
      <c r="K532" s="510" t="s">
        <v>3111</v>
      </c>
      <c r="L532" s="511" t="s">
        <v>3112</v>
      </c>
      <c r="M532" s="510"/>
      <c r="N532" s="513"/>
      <c r="O532" s="510"/>
      <c r="P532" s="510"/>
      <c r="Q532" s="510"/>
      <c r="R532" s="510"/>
      <c r="S532" s="510"/>
      <c r="T532" s="510"/>
      <c r="U532" s="510"/>
      <c r="V532" s="510"/>
      <c r="W532" s="510"/>
      <c r="X532" s="510"/>
    </row>
    <row r="533">
      <c r="A533" s="510" t="s">
        <v>3113</v>
      </c>
      <c r="B533" s="510" t="s">
        <v>177</v>
      </c>
      <c r="C533" s="510" t="s">
        <v>3114</v>
      </c>
      <c r="D533" s="512" t="s">
        <v>3115</v>
      </c>
      <c r="E533" s="510"/>
      <c r="F533" s="510"/>
      <c r="G533" s="510" t="s">
        <v>3116</v>
      </c>
      <c r="H533" s="511" t="s">
        <v>2276</v>
      </c>
      <c r="I533" s="510" t="s">
        <v>3117</v>
      </c>
      <c r="J533" s="510" t="s">
        <v>3118</v>
      </c>
      <c r="K533" s="510" t="s">
        <v>3119</v>
      </c>
      <c r="L533" s="511" t="s">
        <v>3120</v>
      </c>
      <c r="M533" s="510"/>
      <c r="N533" s="513"/>
      <c r="O533" s="510"/>
      <c r="P533" s="510"/>
      <c r="Q533" s="510"/>
      <c r="R533" s="510"/>
      <c r="S533" s="510"/>
      <c r="T533" s="510"/>
      <c r="U533" s="510"/>
      <c r="V533" s="510"/>
      <c r="W533" s="510"/>
      <c r="X533" s="510"/>
    </row>
    <row r="534">
      <c r="A534" s="510" t="s">
        <v>3121</v>
      </c>
      <c r="B534" s="510" t="s">
        <v>584</v>
      </c>
      <c r="C534" s="510" t="s">
        <v>2355</v>
      </c>
      <c r="D534" s="511" t="s">
        <v>51</v>
      </c>
      <c r="E534" s="510"/>
      <c r="F534" s="510"/>
      <c r="G534" s="510" t="s">
        <v>3122</v>
      </c>
      <c r="H534" s="511" t="s">
        <v>2276</v>
      </c>
      <c r="I534" s="510" t="s">
        <v>3123</v>
      </c>
      <c r="J534" s="510" t="s">
        <v>3124</v>
      </c>
      <c r="K534" s="510" t="s">
        <v>3125</v>
      </c>
      <c r="L534" s="511" t="s">
        <v>3126</v>
      </c>
      <c r="M534" s="510"/>
      <c r="N534" s="513"/>
      <c r="O534" s="510"/>
      <c r="P534" s="510"/>
      <c r="Q534" s="510"/>
      <c r="R534" s="510"/>
      <c r="S534" s="510"/>
      <c r="T534" s="510"/>
      <c r="U534" s="510"/>
      <c r="V534" s="510"/>
      <c r="W534" s="510"/>
      <c r="X534" s="510"/>
    </row>
    <row r="535">
      <c r="A535" s="510" t="s">
        <v>3127</v>
      </c>
      <c r="B535" s="510" t="s">
        <v>107</v>
      </c>
      <c r="C535" s="511" t="s">
        <v>144</v>
      </c>
      <c r="D535" s="510"/>
      <c r="E535" s="510"/>
      <c r="F535" s="510"/>
      <c r="G535" s="510" t="s">
        <v>3128</v>
      </c>
      <c r="H535" s="511" t="s">
        <v>2276</v>
      </c>
      <c r="I535" s="510" t="s">
        <v>3129</v>
      </c>
      <c r="J535" s="510" t="s">
        <v>3130</v>
      </c>
      <c r="K535" s="511" t="s">
        <v>3131</v>
      </c>
      <c r="L535" s="510"/>
      <c r="M535" s="510"/>
      <c r="N535" s="513"/>
      <c r="O535" s="510"/>
      <c r="P535" s="510"/>
      <c r="Q535" s="510"/>
      <c r="R535" s="510"/>
      <c r="S535" s="510"/>
      <c r="T535" s="510"/>
      <c r="U535" s="510"/>
      <c r="V535" s="510"/>
      <c r="W535" s="510"/>
      <c r="X535" s="510"/>
    </row>
    <row r="536">
      <c r="A536" s="510" t="s">
        <v>3132</v>
      </c>
      <c r="B536" s="510" t="s">
        <v>78</v>
      </c>
      <c r="C536" s="511" t="s">
        <v>3133</v>
      </c>
      <c r="D536" s="510"/>
      <c r="E536" s="510"/>
      <c r="F536" s="510"/>
      <c r="G536" s="510" t="s">
        <v>3134</v>
      </c>
      <c r="H536" s="511" t="s">
        <v>2276</v>
      </c>
      <c r="I536" s="511" t="s">
        <v>3135</v>
      </c>
      <c r="J536" s="510"/>
      <c r="K536" s="511" t="s">
        <v>3136</v>
      </c>
      <c r="L536" s="510"/>
      <c r="M536" s="510"/>
      <c r="N536" s="513"/>
      <c r="O536" s="510"/>
      <c r="P536" s="510"/>
      <c r="Q536" s="510"/>
      <c r="R536" s="510"/>
      <c r="S536" s="510"/>
      <c r="T536" s="510"/>
      <c r="U536" s="510"/>
      <c r="V536" s="510"/>
      <c r="W536" s="510"/>
      <c r="X536" s="510"/>
    </row>
    <row r="537">
      <c r="A537" s="510" t="s">
        <v>3137</v>
      </c>
      <c r="B537" s="510" t="s">
        <v>107</v>
      </c>
      <c r="C537" s="511" t="s">
        <v>299</v>
      </c>
      <c r="D537" s="510"/>
      <c r="E537" s="510"/>
      <c r="F537" s="510"/>
      <c r="G537" s="510" t="s">
        <v>3138</v>
      </c>
      <c r="H537" s="511" t="s">
        <v>2276</v>
      </c>
      <c r="I537" s="510" t="s">
        <v>3139</v>
      </c>
      <c r="J537" s="510" t="s">
        <v>3140</v>
      </c>
      <c r="K537" s="510" t="s">
        <v>3141</v>
      </c>
      <c r="L537" s="511" t="s">
        <v>3142</v>
      </c>
      <c r="M537" s="510"/>
      <c r="N537" s="513"/>
      <c r="O537" s="510"/>
      <c r="P537" s="510"/>
      <c r="Q537" s="510"/>
      <c r="R537" s="510"/>
      <c r="S537" s="510"/>
      <c r="T537" s="510"/>
      <c r="U537" s="510"/>
      <c r="V537" s="510"/>
      <c r="W537" s="510"/>
      <c r="X537" s="510"/>
    </row>
    <row r="538">
      <c r="A538" s="510" t="s">
        <v>3143</v>
      </c>
      <c r="B538" s="510" t="s">
        <v>23</v>
      </c>
      <c r="C538" s="511" t="s">
        <v>1076</v>
      </c>
      <c r="D538" s="510"/>
      <c r="E538" s="514">
        <v>1986.0</v>
      </c>
      <c r="F538" s="513"/>
      <c r="G538" s="510" t="s">
        <v>3144</v>
      </c>
      <c r="H538" s="511" t="s">
        <v>2276</v>
      </c>
      <c r="I538" s="510" t="s">
        <v>3145</v>
      </c>
      <c r="J538" s="510" t="s">
        <v>3146</v>
      </c>
      <c r="K538" s="510" t="s">
        <v>3147</v>
      </c>
      <c r="L538" s="511" t="s">
        <v>3148</v>
      </c>
      <c r="M538" s="510"/>
      <c r="N538" s="513"/>
      <c r="O538" s="510"/>
      <c r="P538" s="510"/>
      <c r="Q538" s="510"/>
      <c r="R538" s="510"/>
      <c r="S538" s="510"/>
      <c r="T538" s="510"/>
      <c r="U538" s="510"/>
      <c r="V538" s="510"/>
      <c r="W538" s="510"/>
      <c r="X538" s="510"/>
    </row>
    <row r="539">
      <c r="A539" s="510" t="s">
        <v>3149</v>
      </c>
      <c r="B539" s="510" t="s">
        <v>78</v>
      </c>
      <c r="C539" s="511" t="s">
        <v>65</v>
      </c>
      <c r="D539" s="510"/>
      <c r="E539" s="510"/>
      <c r="F539" s="510"/>
      <c r="G539" s="510" t="s">
        <v>3150</v>
      </c>
      <c r="H539" s="511" t="s">
        <v>2276</v>
      </c>
      <c r="I539" s="510" t="s">
        <v>3151</v>
      </c>
      <c r="J539" s="510" t="s">
        <v>3152</v>
      </c>
      <c r="K539" s="510" t="s">
        <v>3153</v>
      </c>
      <c r="L539" s="511" t="s">
        <v>3154</v>
      </c>
      <c r="M539" s="510"/>
      <c r="N539" s="513"/>
      <c r="O539" s="510"/>
      <c r="P539" s="510"/>
      <c r="Q539" s="510"/>
      <c r="R539" s="510"/>
      <c r="S539" s="510"/>
      <c r="T539" s="510"/>
      <c r="U539" s="510"/>
      <c r="V539" s="510"/>
      <c r="W539" s="510"/>
      <c r="X539" s="510"/>
    </row>
    <row r="540">
      <c r="A540" s="510" t="s">
        <v>3155</v>
      </c>
      <c r="B540" s="510" t="s">
        <v>30</v>
      </c>
      <c r="C540" s="510" t="s">
        <v>1863</v>
      </c>
      <c r="D540" s="511" t="s">
        <v>51</v>
      </c>
      <c r="E540" s="510"/>
      <c r="F540" s="510"/>
      <c r="G540" s="510" t="s">
        <v>3156</v>
      </c>
      <c r="H540" s="511" t="s">
        <v>2276</v>
      </c>
      <c r="I540" s="510" t="s">
        <v>3157</v>
      </c>
      <c r="J540" s="510" t="s">
        <v>3158</v>
      </c>
      <c r="K540" s="510" t="s">
        <v>3159</v>
      </c>
      <c r="L540" s="511" t="s">
        <v>3160</v>
      </c>
      <c r="M540" s="510"/>
      <c r="N540" s="513"/>
      <c r="O540" s="510"/>
      <c r="P540" s="510"/>
      <c r="Q540" s="510"/>
      <c r="R540" s="510"/>
      <c r="S540" s="510"/>
      <c r="T540" s="510"/>
      <c r="U540" s="510"/>
      <c r="V540" s="510"/>
      <c r="W540" s="510"/>
      <c r="X540" s="510"/>
    </row>
    <row r="541">
      <c r="A541" s="510" t="s">
        <v>3161</v>
      </c>
      <c r="B541" s="510" t="s">
        <v>30</v>
      </c>
      <c r="C541" s="511" t="s">
        <v>882</v>
      </c>
      <c r="D541" s="510"/>
      <c r="E541" s="510"/>
      <c r="F541" s="510"/>
      <c r="G541" s="510" t="s">
        <v>3162</v>
      </c>
      <c r="H541" s="511" t="s">
        <v>2276</v>
      </c>
      <c r="I541" s="510" t="s">
        <v>3163</v>
      </c>
      <c r="J541" s="510" t="s">
        <v>3164</v>
      </c>
      <c r="K541" s="510" t="s">
        <v>3165</v>
      </c>
      <c r="L541" s="511" t="s">
        <v>3166</v>
      </c>
      <c r="M541" s="510"/>
      <c r="N541" s="513"/>
      <c r="O541" s="510"/>
      <c r="P541" s="510"/>
      <c r="Q541" s="510"/>
      <c r="R541" s="510"/>
      <c r="S541" s="510"/>
      <c r="T541" s="510"/>
      <c r="U541" s="510"/>
      <c r="V541" s="510"/>
      <c r="W541" s="510"/>
      <c r="X541" s="510"/>
    </row>
    <row r="542">
      <c r="A542" s="510" t="s">
        <v>3167</v>
      </c>
      <c r="B542" s="510" t="s">
        <v>107</v>
      </c>
      <c r="C542" s="510" t="s">
        <v>2557</v>
      </c>
      <c r="D542" s="511" t="s">
        <v>3168</v>
      </c>
      <c r="E542" s="510"/>
      <c r="F542" s="510"/>
      <c r="G542" s="510" t="s">
        <v>3169</v>
      </c>
      <c r="H542" s="511" t="s">
        <v>2276</v>
      </c>
      <c r="I542" s="510" t="s">
        <v>3170</v>
      </c>
      <c r="J542" s="510" t="s">
        <v>3171</v>
      </c>
      <c r="K542" s="510" t="s">
        <v>3172</v>
      </c>
      <c r="L542" s="511" t="s">
        <v>3173</v>
      </c>
      <c r="M542" s="510"/>
      <c r="N542" s="513"/>
      <c r="O542" s="510"/>
      <c r="P542" s="510"/>
      <c r="Q542" s="510"/>
      <c r="R542" s="510"/>
      <c r="S542" s="510"/>
      <c r="T542" s="510"/>
      <c r="U542" s="510"/>
      <c r="V542" s="510"/>
      <c r="W542" s="510"/>
      <c r="X542" s="510"/>
    </row>
    <row r="543">
      <c r="A543" s="510" t="s">
        <v>3174</v>
      </c>
      <c r="B543" s="510" t="s">
        <v>371</v>
      </c>
      <c r="C543" s="511" t="s">
        <v>401</v>
      </c>
      <c r="D543" s="510"/>
      <c r="E543" s="510"/>
      <c r="F543" s="510"/>
      <c r="G543" s="510" t="s">
        <v>3175</v>
      </c>
      <c r="H543" s="511" t="s">
        <v>2276</v>
      </c>
      <c r="I543" s="511" t="s">
        <v>3176</v>
      </c>
      <c r="J543" s="510"/>
      <c r="K543" s="510"/>
      <c r="L543" s="511" t="s">
        <v>3177</v>
      </c>
      <c r="M543" s="510"/>
      <c r="N543" s="513"/>
      <c r="O543" s="510"/>
      <c r="P543" s="510"/>
      <c r="Q543" s="510"/>
      <c r="R543" s="510"/>
      <c r="S543" s="510"/>
      <c r="T543" s="510"/>
      <c r="U543" s="510"/>
      <c r="V543" s="510"/>
      <c r="W543" s="510"/>
      <c r="X543" s="510"/>
    </row>
    <row r="544">
      <c r="A544" s="510" t="s">
        <v>3178</v>
      </c>
      <c r="B544" s="510" t="s">
        <v>107</v>
      </c>
      <c r="C544" s="510" t="s">
        <v>118</v>
      </c>
      <c r="D544" s="511" t="s">
        <v>2300</v>
      </c>
      <c r="E544" s="510"/>
      <c r="F544" s="510"/>
      <c r="G544" s="510" t="s">
        <v>3179</v>
      </c>
      <c r="H544" s="511" t="s">
        <v>2276</v>
      </c>
      <c r="I544" s="510" t="s">
        <v>3180</v>
      </c>
      <c r="J544" s="510" t="s">
        <v>3181</v>
      </c>
      <c r="K544" s="510" t="s">
        <v>3182</v>
      </c>
      <c r="L544" s="511" t="s">
        <v>3183</v>
      </c>
      <c r="M544" s="510"/>
      <c r="N544" s="513"/>
      <c r="O544" s="510"/>
      <c r="P544" s="510"/>
      <c r="Q544" s="510"/>
      <c r="R544" s="510"/>
      <c r="S544" s="510"/>
      <c r="T544" s="510"/>
      <c r="U544" s="510"/>
      <c r="V544" s="510"/>
      <c r="W544" s="510"/>
      <c r="X544" s="510"/>
    </row>
    <row r="545">
      <c r="A545" s="510" t="s">
        <v>3184</v>
      </c>
      <c r="B545" s="510" t="s">
        <v>30</v>
      </c>
      <c r="C545" s="511" t="s">
        <v>707</v>
      </c>
      <c r="D545" s="510"/>
      <c r="E545" s="510"/>
      <c r="F545" s="510"/>
      <c r="G545" s="510" t="s">
        <v>3185</v>
      </c>
      <c r="H545" s="511" t="s">
        <v>2276</v>
      </c>
      <c r="I545" s="511" t="s">
        <v>3186</v>
      </c>
      <c r="J545" s="510"/>
      <c r="K545" s="510" t="s">
        <v>3187</v>
      </c>
      <c r="L545" s="511" t="s">
        <v>3188</v>
      </c>
      <c r="M545" s="510"/>
      <c r="N545" s="513"/>
      <c r="O545" s="510"/>
      <c r="P545" s="510"/>
      <c r="Q545" s="510"/>
      <c r="R545" s="510"/>
      <c r="S545" s="510"/>
      <c r="T545" s="510"/>
      <c r="U545" s="510"/>
      <c r="V545" s="510"/>
      <c r="W545" s="510"/>
      <c r="X545" s="510"/>
    </row>
    <row r="546">
      <c r="A546" s="510" t="s">
        <v>3189</v>
      </c>
      <c r="B546" s="510" t="s">
        <v>30</v>
      </c>
      <c r="C546" s="511" t="s">
        <v>1063</v>
      </c>
      <c r="D546" s="510"/>
      <c r="E546" s="510"/>
      <c r="F546" s="510"/>
      <c r="G546" s="510" t="s">
        <v>3190</v>
      </c>
      <c r="H546" s="511" t="s">
        <v>2276</v>
      </c>
      <c r="I546" s="510" t="s">
        <v>3191</v>
      </c>
      <c r="J546" s="510" t="s">
        <v>3192</v>
      </c>
      <c r="K546" s="510" t="s">
        <v>3193</v>
      </c>
      <c r="L546" s="511" t="s">
        <v>3194</v>
      </c>
      <c r="M546" s="510"/>
      <c r="N546" s="513"/>
      <c r="O546" s="510"/>
      <c r="P546" s="510"/>
      <c r="Q546" s="510"/>
      <c r="R546" s="510"/>
      <c r="S546" s="510"/>
      <c r="T546" s="510"/>
      <c r="U546" s="510"/>
      <c r="V546" s="510"/>
      <c r="W546" s="510"/>
      <c r="X546" s="510"/>
    </row>
    <row r="547">
      <c r="A547" s="510" t="s">
        <v>3195</v>
      </c>
      <c r="B547" s="510" t="s">
        <v>78</v>
      </c>
      <c r="C547" s="511" t="s">
        <v>1076</v>
      </c>
      <c r="D547" s="510"/>
      <c r="E547" s="510"/>
      <c r="F547" s="510"/>
      <c r="G547" s="510" t="s">
        <v>3196</v>
      </c>
      <c r="H547" s="511" t="s">
        <v>2276</v>
      </c>
      <c r="I547" s="511" t="s">
        <v>3197</v>
      </c>
      <c r="J547" s="510"/>
      <c r="K547" s="510" t="s">
        <v>3198</v>
      </c>
      <c r="L547" s="511" t="s">
        <v>3199</v>
      </c>
      <c r="M547" s="510"/>
      <c r="N547" s="513"/>
      <c r="O547" s="510"/>
      <c r="P547" s="510"/>
      <c r="Q547" s="510"/>
      <c r="R547" s="510"/>
      <c r="S547" s="510"/>
      <c r="T547" s="510"/>
      <c r="U547" s="510"/>
      <c r="V547" s="510"/>
      <c r="W547" s="510"/>
      <c r="X547" s="510"/>
    </row>
    <row r="548">
      <c r="A548" s="510" t="s">
        <v>3200</v>
      </c>
      <c r="B548" s="510" t="s">
        <v>78</v>
      </c>
      <c r="C548" s="511" t="s">
        <v>65</v>
      </c>
      <c r="D548" s="510"/>
      <c r="E548" s="510"/>
      <c r="F548" s="510"/>
      <c r="G548" s="510" t="s">
        <v>3201</v>
      </c>
      <c r="H548" s="511" t="s">
        <v>2276</v>
      </c>
      <c r="I548" s="511" t="s">
        <v>3202</v>
      </c>
      <c r="J548" s="510"/>
      <c r="K548" s="510" t="s">
        <v>3203</v>
      </c>
      <c r="L548" s="511" t="s">
        <v>3204</v>
      </c>
      <c r="M548" s="510"/>
      <c r="N548" s="513"/>
      <c r="O548" s="510"/>
      <c r="P548" s="510"/>
      <c r="Q548" s="510"/>
      <c r="R548" s="510"/>
      <c r="S548" s="510"/>
      <c r="T548" s="510"/>
      <c r="U548" s="510"/>
      <c r="V548" s="510"/>
      <c r="W548" s="510"/>
      <c r="X548" s="510"/>
    </row>
    <row r="549">
      <c r="A549" s="510" t="s">
        <v>3205</v>
      </c>
      <c r="B549" s="510" t="s">
        <v>78</v>
      </c>
      <c r="C549" s="511" t="s">
        <v>65</v>
      </c>
      <c r="D549" s="510"/>
      <c r="E549" s="510"/>
      <c r="F549" s="510"/>
      <c r="G549" s="510" t="s">
        <v>3206</v>
      </c>
      <c r="H549" s="511" t="s">
        <v>2276</v>
      </c>
      <c r="I549" s="510" t="s">
        <v>3207</v>
      </c>
      <c r="J549" s="510" t="s">
        <v>3208</v>
      </c>
      <c r="K549" s="510" t="s">
        <v>3209</v>
      </c>
      <c r="L549" s="511" t="s">
        <v>3210</v>
      </c>
      <c r="M549" s="510"/>
      <c r="N549" s="513"/>
      <c r="O549" s="510"/>
      <c r="P549" s="510"/>
      <c r="Q549" s="510"/>
      <c r="R549" s="510"/>
      <c r="S549" s="510"/>
      <c r="T549" s="510"/>
      <c r="U549" s="510"/>
      <c r="V549" s="510"/>
      <c r="W549" s="510"/>
      <c r="X549" s="510"/>
    </row>
    <row r="550">
      <c r="A550" s="510" t="s">
        <v>3211</v>
      </c>
      <c r="B550" s="510" t="s">
        <v>78</v>
      </c>
      <c r="C550" s="511" t="s">
        <v>71</v>
      </c>
      <c r="D550" s="510"/>
      <c r="E550" s="510"/>
      <c r="F550" s="510"/>
      <c r="G550" s="510" t="s">
        <v>3212</v>
      </c>
      <c r="H550" s="511" t="s">
        <v>2276</v>
      </c>
      <c r="I550" s="511" t="s">
        <v>3213</v>
      </c>
      <c r="J550" s="510"/>
      <c r="K550" s="511" t="s">
        <v>3214</v>
      </c>
      <c r="L550" s="510"/>
      <c r="M550" s="510"/>
      <c r="N550" s="513"/>
      <c r="O550" s="510"/>
      <c r="P550" s="510"/>
      <c r="Q550" s="510"/>
      <c r="R550" s="510"/>
      <c r="S550" s="510"/>
      <c r="T550" s="510"/>
      <c r="U550" s="510"/>
      <c r="V550" s="510"/>
      <c r="W550" s="510"/>
      <c r="X550" s="510"/>
    </row>
    <row r="551">
      <c r="A551" s="510" t="s">
        <v>3215</v>
      </c>
      <c r="B551" s="510" t="s">
        <v>177</v>
      </c>
      <c r="C551" s="511" t="s">
        <v>144</v>
      </c>
      <c r="D551" s="510"/>
      <c r="E551" s="510"/>
      <c r="F551" s="510" t="s">
        <v>3216</v>
      </c>
      <c r="G551" s="510" t="s">
        <v>3217</v>
      </c>
      <c r="H551" s="511" t="s">
        <v>2276</v>
      </c>
      <c r="I551" s="510" t="s">
        <v>3218</v>
      </c>
      <c r="J551" s="510" t="s">
        <v>3219</v>
      </c>
      <c r="K551" s="510" t="s">
        <v>3220</v>
      </c>
      <c r="L551" s="511" t="s">
        <v>3221</v>
      </c>
      <c r="M551" s="510"/>
      <c r="N551" s="513"/>
      <c r="O551" s="510"/>
      <c r="P551" s="510"/>
      <c r="Q551" s="510"/>
      <c r="R551" s="510"/>
      <c r="S551" s="510"/>
      <c r="T551" s="510"/>
      <c r="U551" s="510"/>
      <c r="V551" s="510"/>
      <c r="W551" s="510"/>
      <c r="X551" s="510"/>
    </row>
    <row r="552">
      <c r="A552" s="510" t="s">
        <v>3222</v>
      </c>
      <c r="B552" s="510" t="s">
        <v>30</v>
      </c>
      <c r="C552" s="511" t="s">
        <v>227</v>
      </c>
      <c r="D552" s="510"/>
      <c r="E552" s="510"/>
      <c r="F552" s="510"/>
      <c r="G552" s="510" t="s">
        <v>3223</v>
      </c>
      <c r="H552" s="511" t="s">
        <v>2276</v>
      </c>
      <c r="I552" s="511" t="s">
        <v>3224</v>
      </c>
      <c r="J552" s="510"/>
      <c r="K552" s="510" t="s">
        <v>3225</v>
      </c>
      <c r="L552" s="511" t="s">
        <v>3226</v>
      </c>
      <c r="M552" s="510"/>
      <c r="N552" s="513"/>
      <c r="O552" s="510"/>
      <c r="P552" s="510"/>
      <c r="Q552" s="510"/>
      <c r="R552" s="510"/>
      <c r="S552" s="510"/>
      <c r="T552" s="510"/>
      <c r="U552" s="510"/>
      <c r="V552" s="510"/>
      <c r="W552" s="510"/>
      <c r="X552" s="510"/>
    </row>
    <row r="553">
      <c r="A553" s="510" t="s">
        <v>3227</v>
      </c>
      <c r="B553" s="510" t="s">
        <v>177</v>
      </c>
      <c r="C553" s="511" t="s">
        <v>3228</v>
      </c>
      <c r="D553" s="510"/>
      <c r="E553" s="510"/>
      <c r="F553" s="510"/>
      <c r="G553" s="510" t="s">
        <v>3229</v>
      </c>
      <c r="H553" s="511" t="s">
        <v>2276</v>
      </c>
      <c r="I553" s="511" t="s">
        <v>3230</v>
      </c>
      <c r="J553" s="510"/>
      <c r="K553" s="510" t="s">
        <v>3231</v>
      </c>
      <c r="L553" s="511" t="s">
        <v>3232</v>
      </c>
      <c r="M553" s="510"/>
      <c r="N553" s="513"/>
      <c r="O553" s="510"/>
      <c r="P553" s="510"/>
      <c r="Q553" s="510"/>
      <c r="R553" s="510"/>
      <c r="S553" s="510"/>
      <c r="T553" s="510"/>
      <c r="U553" s="510"/>
      <c r="V553" s="510"/>
      <c r="W553" s="510"/>
      <c r="X553" s="510"/>
    </row>
    <row r="554">
      <c r="A554" s="510" t="s">
        <v>3233</v>
      </c>
      <c r="B554" s="510" t="s">
        <v>107</v>
      </c>
      <c r="C554" s="511" t="s">
        <v>65</v>
      </c>
      <c r="D554" s="510"/>
      <c r="E554" s="510"/>
      <c r="F554" s="510"/>
      <c r="G554" s="510" t="s">
        <v>3234</v>
      </c>
      <c r="H554" s="511" t="s">
        <v>2276</v>
      </c>
      <c r="I554" s="511" t="s">
        <v>3235</v>
      </c>
      <c r="J554" s="510"/>
      <c r="K554" s="510"/>
      <c r="L554" s="511" t="s">
        <v>3236</v>
      </c>
      <c r="M554" s="510"/>
      <c r="N554" s="513"/>
      <c r="O554" s="510"/>
      <c r="P554" s="510"/>
      <c r="Q554" s="510"/>
      <c r="R554" s="510"/>
      <c r="S554" s="510"/>
      <c r="T554" s="510"/>
      <c r="U554" s="510"/>
      <c r="V554" s="510"/>
      <c r="W554" s="510"/>
      <c r="X554" s="510"/>
    </row>
    <row r="555">
      <c r="A555" s="515" t="s">
        <v>3237</v>
      </c>
      <c r="B555" s="515" t="s">
        <v>30</v>
      </c>
      <c r="C555" s="516" t="s">
        <v>65</v>
      </c>
      <c r="D555" s="515"/>
      <c r="E555" s="515"/>
      <c r="F555" s="515"/>
      <c r="G555" s="515" t="s">
        <v>3238</v>
      </c>
      <c r="H555" s="516" t="s">
        <v>2276</v>
      </c>
      <c r="I555" s="516" t="s">
        <v>3239</v>
      </c>
      <c r="J555" s="515"/>
      <c r="K555" s="515" t="s">
        <v>3240</v>
      </c>
      <c r="L555" s="516" t="s">
        <v>3241</v>
      </c>
      <c r="M555" s="515"/>
      <c r="N555" s="517"/>
      <c r="O555" s="515"/>
      <c r="P555" s="515"/>
      <c r="Q555" s="515"/>
      <c r="R555" s="515"/>
      <c r="S555" s="515"/>
      <c r="T555" s="515"/>
      <c r="U555" s="515"/>
      <c r="V555" s="515"/>
      <c r="W555" s="515"/>
      <c r="X555" s="515"/>
    </row>
    <row r="556">
      <c r="A556" s="515" t="s">
        <v>3242</v>
      </c>
      <c r="B556" s="515" t="s">
        <v>23</v>
      </c>
      <c r="C556" s="515" t="s">
        <v>50</v>
      </c>
      <c r="D556" s="516" t="s">
        <v>51</v>
      </c>
      <c r="E556" s="515"/>
      <c r="F556" s="515"/>
      <c r="G556" s="515" t="s">
        <v>3243</v>
      </c>
      <c r="H556" s="516" t="s">
        <v>2276</v>
      </c>
      <c r="I556" s="515" t="s">
        <v>3244</v>
      </c>
      <c r="J556" s="515" t="s">
        <v>3245</v>
      </c>
      <c r="K556" s="515" t="s">
        <v>3246</v>
      </c>
      <c r="L556" s="516" t="s">
        <v>3247</v>
      </c>
      <c r="M556" s="515"/>
      <c r="N556" s="517"/>
      <c r="O556" s="515"/>
      <c r="P556" s="515"/>
      <c r="Q556" s="515"/>
      <c r="R556" s="515"/>
      <c r="S556" s="515"/>
      <c r="T556" s="515"/>
      <c r="U556" s="515"/>
      <c r="V556" s="515"/>
      <c r="W556" s="515"/>
      <c r="X556" s="515"/>
    </row>
    <row r="557">
      <c r="A557" s="515" t="s">
        <v>3248</v>
      </c>
      <c r="B557" s="515" t="s">
        <v>177</v>
      </c>
      <c r="C557" s="515" t="s">
        <v>50</v>
      </c>
      <c r="D557" s="516" t="s">
        <v>51</v>
      </c>
      <c r="E557" s="515"/>
      <c r="F557" s="515"/>
      <c r="G557" s="515" t="s">
        <v>3249</v>
      </c>
      <c r="H557" s="516" t="s">
        <v>2276</v>
      </c>
      <c r="I557" s="515" t="s">
        <v>3250</v>
      </c>
      <c r="J557" s="515" t="s">
        <v>3251</v>
      </c>
      <c r="K557" s="515" t="s">
        <v>3252</v>
      </c>
      <c r="L557" s="516" t="s">
        <v>3253</v>
      </c>
      <c r="M557" s="515"/>
      <c r="N557" s="517"/>
      <c r="O557" s="515"/>
      <c r="P557" s="515"/>
      <c r="Q557" s="515"/>
      <c r="R557" s="515"/>
      <c r="S557" s="515"/>
      <c r="T557" s="515"/>
      <c r="U557" s="515"/>
      <c r="V557" s="515"/>
      <c r="W557" s="515"/>
      <c r="X557" s="515"/>
    </row>
    <row r="558">
      <c r="A558" s="515" t="s">
        <v>3254</v>
      </c>
      <c r="B558" s="515" t="s">
        <v>30</v>
      </c>
      <c r="C558" s="516" t="s">
        <v>16</v>
      </c>
      <c r="D558" s="515"/>
      <c r="E558" s="515"/>
      <c r="F558" s="515"/>
      <c r="G558" s="515" t="s">
        <v>3255</v>
      </c>
      <c r="H558" s="516" t="s">
        <v>2276</v>
      </c>
      <c r="I558" s="516" t="s">
        <v>3256</v>
      </c>
      <c r="J558" s="515"/>
      <c r="K558" s="515" t="s">
        <v>3257</v>
      </c>
      <c r="L558" s="516" t="s">
        <v>3258</v>
      </c>
      <c r="M558" s="515"/>
      <c r="N558" s="517"/>
      <c r="O558" s="515"/>
      <c r="P558" s="515"/>
      <c r="Q558" s="515"/>
      <c r="R558" s="515"/>
      <c r="S558" s="515"/>
      <c r="T558" s="515"/>
      <c r="U558" s="515"/>
      <c r="V558" s="515"/>
      <c r="W558" s="515"/>
      <c r="X558" s="515"/>
    </row>
    <row r="559">
      <c r="A559" s="515" t="s">
        <v>3259</v>
      </c>
      <c r="B559" s="515" t="s">
        <v>177</v>
      </c>
      <c r="C559" s="516" t="s">
        <v>16</v>
      </c>
      <c r="D559" s="515"/>
      <c r="E559" s="515"/>
      <c r="F559" s="515"/>
      <c r="G559" s="515" t="s">
        <v>3260</v>
      </c>
      <c r="H559" s="516" t="s">
        <v>2276</v>
      </c>
      <c r="I559" s="515" t="s">
        <v>3261</v>
      </c>
      <c r="J559" s="515" t="s">
        <v>3262</v>
      </c>
      <c r="K559" s="515" t="s">
        <v>3263</v>
      </c>
      <c r="L559" s="516" t="s">
        <v>3264</v>
      </c>
      <c r="M559" s="515"/>
      <c r="N559" s="517"/>
      <c r="O559" s="515"/>
      <c r="P559" s="515"/>
      <c r="Q559" s="515"/>
      <c r="R559" s="515"/>
      <c r="S559" s="515"/>
      <c r="T559" s="515"/>
      <c r="U559" s="515"/>
      <c r="V559" s="515"/>
      <c r="W559" s="515"/>
      <c r="X559" s="515"/>
    </row>
    <row r="560">
      <c r="A560" s="515" t="s">
        <v>3265</v>
      </c>
      <c r="B560" s="515" t="s">
        <v>163</v>
      </c>
      <c r="C560" s="516" t="s">
        <v>227</v>
      </c>
      <c r="D560" s="515"/>
      <c r="E560" s="515"/>
      <c r="F560" s="515"/>
      <c r="G560" s="515" t="s">
        <v>3266</v>
      </c>
      <c r="H560" s="516" t="s">
        <v>2276</v>
      </c>
      <c r="I560" s="515" t="s">
        <v>3267</v>
      </c>
      <c r="J560" s="515" t="s">
        <v>3268</v>
      </c>
      <c r="K560" s="515" t="s">
        <v>3269</v>
      </c>
      <c r="L560" s="516" t="s">
        <v>3270</v>
      </c>
      <c r="M560" s="515"/>
      <c r="N560" s="517"/>
      <c r="O560" s="515"/>
      <c r="P560" s="515"/>
      <c r="Q560" s="515"/>
      <c r="R560" s="515"/>
      <c r="S560" s="515"/>
      <c r="T560" s="515"/>
      <c r="U560" s="515"/>
      <c r="V560" s="515"/>
      <c r="W560" s="515"/>
      <c r="X560" s="515"/>
    </row>
    <row r="561">
      <c r="A561" s="515" t="s">
        <v>3271</v>
      </c>
      <c r="B561" s="515" t="s">
        <v>30</v>
      </c>
      <c r="C561" s="516" t="s">
        <v>3272</v>
      </c>
      <c r="D561" s="515"/>
      <c r="E561" s="515"/>
      <c r="F561" s="515" t="s">
        <v>3273</v>
      </c>
      <c r="G561" s="515" t="s">
        <v>3274</v>
      </c>
      <c r="H561" s="516" t="s">
        <v>2276</v>
      </c>
      <c r="I561" s="515" t="s">
        <v>3275</v>
      </c>
      <c r="J561" s="515" t="s">
        <v>3276</v>
      </c>
      <c r="K561" s="515" t="s">
        <v>3277</v>
      </c>
      <c r="L561" s="516" t="s">
        <v>3278</v>
      </c>
      <c r="M561" s="515"/>
      <c r="N561" s="517"/>
      <c r="O561" s="515"/>
      <c r="P561" s="515"/>
      <c r="Q561" s="515"/>
      <c r="R561" s="515"/>
      <c r="S561" s="515"/>
      <c r="T561" s="515"/>
      <c r="U561" s="515"/>
      <c r="V561" s="515"/>
      <c r="W561" s="515"/>
      <c r="X561" s="515"/>
    </row>
    <row r="562">
      <c r="A562" s="515" t="s">
        <v>3279</v>
      </c>
      <c r="B562" s="515" t="s">
        <v>107</v>
      </c>
      <c r="C562" s="516" t="s">
        <v>3272</v>
      </c>
      <c r="D562" s="515"/>
      <c r="E562" s="515"/>
      <c r="F562" s="515"/>
      <c r="G562" s="515" t="s">
        <v>3280</v>
      </c>
      <c r="H562" s="516" t="s">
        <v>2276</v>
      </c>
      <c r="I562" s="516" t="s">
        <v>3281</v>
      </c>
      <c r="J562" s="515"/>
      <c r="K562" s="515" t="s">
        <v>3282</v>
      </c>
      <c r="L562" s="516" t="s">
        <v>3283</v>
      </c>
      <c r="M562" s="515"/>
      <c r="N562" s="517"/>
      <c r="O562" s="515"/>
      <c r="P562" s="515"/>
      <c r="Q562" s="515"/>
      <c r="R562" s="515"/>
      <c r="S562" s="515"/>
      <c r="T562" s="515"/>
      <c r="U562" s="515"/>
      <c r="V562" s="515"/>
      <c r="W562" s="515"/>
      <c r="X562" s="515"/>
    </row>
    <row r="563">
      <c r="A563" s="515" t="s">
        <v>3284</v>
      </c>
      <c r="B563" s="515" t="s">
        <v>78</v>
      </c>
      <c r="C563" s="516" t="s">
        <v>1057</v>
      </c>
      <c r="D563" s="515"/>
      <c r="E563" s="515"/>
      <c r="F563" s="515"/>
      <c r="G563" s="515" t="s">
        <v>3285</v>
      </c>
      <c r="H563" s="516" t="s">
        <v>2276</v>
      </c>
      <c r="I563" s="516" t="s">
        <v>3286</v>
      </c>
      <c r="J563" s="515"/>
      <c r="K563" s="515" t="s">
        <v>3287</v>
      </c>
      <c r="L563" s="516" t="s">
        <v>3288</v>
      </c>
      <c r="M563" s="515"/>
      <c r="N563" s="517"/>
      <c r="O563" s="515"/>
      <c r="P563" s="515"/>
      <c r="Q563" s="515"/>
      <c r="R563" s="515"/>
      <c r="S563" s="515"/>
      <c r="T563" s="515"/>
      <c r="U563" s="515"/>
      <c r="V563" s="515"/>
      <c r="W563" s="515"/>
      <c r="X563" s="515"/>
    </row>
    <row r="564">
      <c r="A564" s="515" t="s">
        <v>3289</v>
      </c>
      <c r="B564" s="515" t="s">
        <v>78</v>
      </c>
      <c r="C564" s="516" t="s">
        <v>71</v>
      </c>
      <c r="D564" s="515"/>
      <c r="E564" s="515"/>
      <c r="F564" s="515"/>
      <c r="G564" s="515" t="s">
        <v>3290</v>
      </c>
      <c r="H564" s="516" t="s">
        <v>2276</v>
      </c>
      <c r="I564" s="515" t="s">
        <v>3291</v>
      </c>
      <c r="J564" s="515" t="s">
        <v>3292</v>
      </c>
      <c r="K564" s="515" t="s">
        <v>3293</v>
      </c>
      <c r="L564" s="516" t="s">
        <v>3294</v>
      </c>
      <c r="M564" s="515"/>
      <c r="N564" s="517"/>
      <c r="O564" s="515"/>
      <c r="P564" s="515"/>
      <c r="Q564" s="515"/>
      <c r="R564" s="515"/>
      <c r="S564" s="515"/>
      <c r="T564" s="515"/>
      <c r="U564" s="515"/>
      <c r="V564" s="515"/>
      <c r="W564" s="515"/>
      <c r="X564" s="515"/>
    </row>
    <row r="565">
      <c r="A565" s="515" t="s">
        <v>3295</v>
      </c>
      <c r="B565" s="515" t="s">
        <v>23</v>
      </c>
      <c r="C565" s="515" t="s">
        <v>50</v>
      </c>
      <c r="D565" s="516" t="s">
        <v>51</v>
      </c>
      <c r="E565" s="515"/>
      <c r="F565" s="515"/>
      <c r="G565" s="515" t="s">
        <v>3296</v>
      </c>
      <c r="H565" s="516" t="s">
        <v>2276</v>
      </c>
      <c r="I565" s="515" t="s">
        <v>3297</v>
      </c>
      <c r="J565" s="515" t="s">
        <v>3298</v>
      </c>
      <c r="K565" s="515" t="s">
        <v>3299</v>
      </c>
      <c r="L565" s="516" t="s">
        <v>3300</v>
      </c>
      <c r="M565" s="515"/>
      <c r="N565" s="517"/>
      <c r="O565" s="515"/>
      <c r="P565" s="515"/>
      <c r="Q565" s="515"/>
      <c r="R565" s="515"/>
      <c r="S565" s="515"/>
      <c r="T565" s="515"/>
      <c r="U565" s="515"/>
      <c r="V565" s="515"/>
      <c r="W565" s="515"/>
      <c r="X565" s="515"/>
    </row>
    <row r="566">
      <c r="A566" s="515" t="s">
        <v>3301</v>
      </c>
      <c r="B566" s="515" t="s">
        <v>107</v>
      </c>
      <c r="C566" s="516" t="s">
        <v>2369</v>
      </c>
      <c r="D566" s="515"/>
      <c r="E566" s="515"/>
      <c r="F566" s="515"/>
      <c r="G566" s="515" t="s">
        <v>3302</v>
      </c>
      <c r="H566" s="516" t="s">
        <v>2276</v>
      </c>
      <c r="I566" s="515" t="s">
        <v>3303</v>
      </c>
      <c r="J566" s="515" t="s">
        <v>3304</v>
      </c>
      <c r="K566" s="515" t="s">
        <v>3305</v>
      </c>
      <c r="L566" s="516" t="s">
        <v>3306</v>
      </c>
      <c r="M566" s="515"/>
      <c r="N566" s="517"/>
      <c r="O566" s="515"/>
      <c r="P566" s="515"/>
      <c r="Q566" s="515"/>
      <c r="R566" s="515"/>
      <c r="S566" s="515"/>
      <c r="T566" s="515"/>
      <c r="U566" s="515"/>
      <c r="V566" s="515"/>
      <c r="W566" s="515"/>
      <c r="X566" s="515"/>
    </row>
    <row r="567">
      <c r="A567" s="515" t="s">
        <v>3307</v>
      </c>
      <c r="B567" s="515" t="s">
        <v>30</v>
      </c>
      <c r="C567" s="516" t="s">
        <v>227</v>
      </c>
      <c r="D567" s="515"/>
      <c r="E567" s="515"/>
      <c r="F567" s="515"/>
      <c r="G567" s="515" t="s">
        <v>3308</v>
      </c>
      <c r="H567" s="516" t="s">
        <v>2276</v>
      </c>
      <c r="I567" s="516" t="s">
        <v>3309</v>
      </c>
      <c r="J567" s="515"/>
      <c r="K567" s="515" t="s">
        <v>3310</v>
      </c>
      <c r="L567" s="516" t="s">
        <v>3311</v>
      </c>
      <c r="M567" s="515"/>
      <c r="N567" s="517"/>
      <c r="O567" s="515"/>
      <c r="P567" s="515"/>
      <c r="Q567" s="515"/>
      <c r="R567" s="515"/>
      <c r="S567" s="515"/>
      <c r="T567" s="515"/>
      <c r="U567" s="515"/>
      <c r="V567" s="515"/>
      <c r="W567" s="515"/>
      <c r="X567" s="515"/>
    </row>
    <row r="568">
      <c r="A568" s="515" t="s">
        <v>3312</v>
      </c>
      <c r="B568" s="515" t="s">
        <v>30</v>
      </c>
      <c r="C568" s="516" t="s">
        <v>65</v>
      </c>
      <c r="D568" s="515"/>
      <c r="E568" s="515"/>
      <c r="F568" s="515"/>
      <c r="G568" s="515" t="s">
        <v>3313</v>
      </c>
      <c r="H568" s="516" t="s">
        <v>2276</v>
      </c>
      <c r="I568" s="516" t="s">
        <v>3314</v>
      </c>
      <c r="J568" s="515"/>
      <c r="K568" s="515" t="s">
        <v>3315</v>
      </c>
      <c r="L568" s="516" t="s">
        <v>3316</v>
      </c>
      <c r="M568" s="515"/>
      <c r="N568" s="517"/>
      <c r="O568" s="515"/>
      <c r="P568" s="515"/>
      <c r="Q568" s="515"/>
      <c r="R568" s="515"/>
      <c r="S568" s="515"/>
      <c r="T568" s="515"/>
      <c r="U568" s="515"/>
      <c r="V568" s="515"/>
      <c r="W568" s="515"/>
      <c r="X568" s="515"/>
    </row>
    <row r="569">
      <c r="A569" s="515" t="s">
        <v>3317</v>
      </c>
      <c r="B569" s="515" t="s">
        <v>177</v>
      </c>
      <c r="C569" s="516" t="s">
        <v>65</v>
      </c>
      <c r="D569" s="515"/>
      <c r="E569" s="515"/>
      <c r="F569" s="515"/>
      <c r="G569" s="515" t="s">
        <v>3318</v>
      </c>
      <c r="H569" s="516" t="s">
        <v>2276</v>
      </c>
      <c r="I569" s="515" t="s">
        <v>3319</v>
      </c>
      <c r="J569" s="515" t="s">
        <v>3320</v>
      </c>
      <c r="K569" s="515" t="s">
        <v>3321</v>
      </c>
      <c r="L569" s="516" t="s">
        <v>3322</v>
      </c>
      <c r="M569" s="515"/>
      <c r="N569" s="517"/>
      <c r="O569" s="515"/>
      <c r="P569" s="515"/>
      <c r="Q569" s="515"/>
      <c r="R569" s="515"/>
      <c r="S569" s="515"/>
      <c r="T569" s="515"/>
      <c r="U569" s="515"/>
      <c r="V569" s="515"/>
      <c r="W569" s="515"/>
      <c r="X569" s="515"/>
    </row>
    <row r="570">
      <c r="A570" s="515" t="s">
        <v>3323</v>
      </c>
      <c r="B570" s="515" t="s">
        <v>30</v>
      </c>
      <c r="C570" s="516" t="s">
        <v>299</v>
      </c>
      <c r="D570" s="515"/>
      <c r="E570" s="515"/>
      <c r="F570" s="515"/>
      <c r="G570" s="515" t="s">
        <v>3324</v>
      </c>
      <c r="H570" s="516" t="s">
        <v>2276</v>
      </c>
      <c r="I570" s="515" t="s">
        <v>3325</v>
      </c>
      <c r="J570" s="515" t="s">
        <v>3326</v>
      </c>
      <c r="K570" s="515" t="s">
        <v>3327</v>
      </c>
      <c r="L570" s="516" t="s">
        <v>3328</v>
      </c>
      <c r="M570" s="515"/>
      <c r="N570" s="517"/>
      <c r="O570" s="515"/>
      <c r="P570" s="515"/>
      <c r="Q570" s="515"/>
      <c r="R570" s="515"/>
      <c r="S570" s="515"/>
      <c r="T570" s="515"/>
      <c r="U570" s="515"/>
      <c r="V570" s="515"/>
      <c r="W570" s="515"/>
      <c r="X570" s="515"/>
    </row>
    <row r="571">
      <c r="A571" s="515" t="s">
        <v>3329</v>
      </c>
      <c r="B571" s="515" t="s">
        <v>30</v>
      </c>
      <c r="C571" s="516" t="s">
        <v>71</v>
      </c>
      <c r="D571" s="515"/>
      <c r="E571" s="515"/>
      <c r="F571" s="515"/>
      <c r="G571" s="515" t="s">
        <v>3330</v>
      </c>
      <c r="H571" s="516" t="s">
        <v>2276</v>
      </c>
      <c r="I571" s="515" t="s">
        <v>3331</v>
      </c>
      <c r="J571" s="515" t="s">
        <v>3332</v>
      </c>
      <c r="K571" s="515" t="s">
        <v>3333</v>
      </c>
      <c r="L571" s="516" t="s">
        <v>3334</v>
      </c>
      <c r="M571" s="515"/>
      <c r="N571" s="517"/>
      <c r="O571" s="515"/>
      <c r="P571" s="515"/>
      <c r="Q571" s="515"/>
      <c r="R571" s="515"/>
      <c r="S571" s="515"/>
      <c r="T571" s="515"/>
      <c r="U571" s="515"/>
      <c r="V571" s="515"/>
      <c r="W571" s="515"/>
      <c r="X571" s="515"/>
    </row>
    <row r="572">
      <c r="A572" s="515" t="s">
        <v>3335</v>
      </c>
      <c r="B572" s="515" t="s">
        <v>163</v>
      </c>
      <c r="C572" s="516" t="s">
        <v>16</v>
      </c>
      <c r="D572" s="515"/>
      <c r="E572" s="515"/>
      <c r="F572" s="515"/>
      <c r="G572" s="515" t="s">
        <v>3336</v>
      </c>
      <c r="H572" s="516" t="s">
        <v>2276</v>
      </c>
      <c r="I572" s="515" t="s">
        <v>3337</v>
      </c>
      <c r="J572" s="516" t="s">
        <v>3338</v>
      </c>
      <c r="K572" s="515"/>
      <c r="L572" s="516" t="s">
        <v>3339</v>
      </c>
      <c r="M572" s="515"/>
      <c r="N572" s="517"/>
      <c r="O572" s="515"/>
      <c r="P572" s="515"/>
      <c r="Q572" s="515"/>
      <c r="R572" s="515"/>
      <c r="S572" s="515"/>
      <c r="T572" s="515"/>
      <c r="U572" s="515"/>
      <c r="V572" s="515"/>
      <c r="W572" s="515"/>
      <c r="X572" s="515"/>
    </row>
    <row r="573">
      <c r="A573" s="515" t="s">
        <v>3340</v>
      </c>
      <c r="B573" s="515" t="s">
        <v>177</v>
      </c>
      <c r="C573" s="516" t="s">
        <v>2894</v>
      </c>
      <c r="D573" s="515"/>
      <c r="E573" s="515"/>
      <c r="F573" s="515"/>
      <c r="G573" s="515" t="s">
        <v>3341</v>
      </c>
      <c r="H573" s="516" t="s">
        <v>2276</v>
      </c>
      <c r="I573" s="515" t="s">
        <v>3342</v>
      </c>
      <c r="J573" s="515" t="s">
        <v>3342</v>
      </c>
      <c r="K573" s="515" t="s">
        <v>3343</v>
      </c>
      <c r="L573" s="516" t="s">
        <v>3344</v>
      </c>
      <c r="M573" s="515"/>
      <c r="N573" s="517"/>
      <c r="O573" s="515"/>
      <c r="P573" s="515"/>
      <c r="Q573" s="515"/>
      <c r="R573" s="515"/>
      <c r="S573" s="515"/>
      <c r="T573" s="515"/>
      <c r="U573" s="515"/>
      <c r="V573" s="515"/>
      <c r="W573" s="515"/>
      <c r="X573" s="515"/>
    </row>
    <row r="574">
      <c r="A574" s="515" t="s">
        <v>3345</v>
      </c>
      <c r="B574" s="515" t="s">
        <v>30</v>
      </c>
      <c r="C574" s="515" t="s">
        <v>3346</v>
      </c>
      <c r="D574" s="516" t="s">
        <v>51</v>
      </c>
      <c r="E574" s="515"/>
      <c r="F574" s="515"/>
      <c r="G574" s="515" t="s">
        <v>3347</v>
      </c>
      <c r="H574" s="516" t="s">
        <v>2276</v>
      </c>
      <c r="I574" s="515" t="s">
        <v>3348</v>
      </c>
      <c r="J574" s="515" t="s">
        <v>3349</v>
      </c>
      <c r="K574" s="515" t="s">
        <v>3350</v>
      </c>
      <c r="L574" s="516" t="s">
        <v>3351</v>
      </c>
      <c r="M574" s="515"/>
      <c r="N574" s="517"/>
      <c r="O574" s="515"/>
      <c r="P574" s="515"/>
      <c r="Q574" s="515"/>
      <c r="R574" s="515"/>
      <c r="S574" s="515"/>
      <c r="T574" s="515"/>
      <c r="U574" s="515"/>
      <c r="V574" s="515"/>
      <c r="W574" s="515"/>
      <c r="X574" s="515"/>
    </row>
    <row r="575">
      <c r="A575" s="515" t="s">
        <v>3352</v>
      </c>
      <c r="B575" s="515" t="s">
        <v>30</v>
      </c>
      <c r="C575" s="516" t="s">
        <v>71</v>
      </c>
      <c r="D575" s="515"/>
      <c r="E575" s="515"/>
      <c r="F575" s="515"/>
      <c r="G575" s="515" t="s">
        <v>3353</v>
      </c>
      <c r="H575" s="516" t="s">
        <v>2276</v>
      </c>
      <c r="I575" s="515" t="s">
        <v>3354</v>
      </c>
      <c r="J575" s="515" t="s">
        <v>3355</v>
      </c>
      <c r="K575" s="515" t="s">
        <v>3356</v>
      </c>
      <c r="L575" s="516" t="s">
        <v>3357</v>
      </c>
      <c r="M575" s="515"/>
      <c r="N575" s="517"/>
      <c r="O575" s="515"/>
      <c r="P575" s="515"/>
      <c r="Q575" s="515"/>
      <c r="R575" s="515"/>
      <c r="S575" s="515"/>
      <c r="T575" s="515"/>
      <c r="U575" s="515"/>
      <c r="V575" s="515"/>
      <c r="W575" s="515"/>
      <c r="X575" s="515"/>
    </row>
    <row r="576">
      <c r="A576" s="515" t="s">
        <v>3358</v>
      </c>
      <c r="B576" s="515" t="s">
        <v>30</v>
      </c>
      <c r="C576" s="516" t="s">
        <v>65</v>
      </c>
      <c r="D576" s="515"/>
      <c r="E576" s="515"/>
      <c r="F576" s="515"/>
      <c r="G576" s="515" t="s">
        <v>3359</v>
      </c>
      <c r="H576" s="516" t="s">
        <v>2276</v>
      </c>
      <c r="I576" s="516" t="s">
        <v>3360</v>
      </c>
      <c r="J576" s="515"/>
      <c r="K576" s="515" t="s">
        <v>3361</v>
      </c>
      <c r="L576" s="516" t="s">
        <v>3362</v>
      </c>
      <c r="M576" s="515"/>
      <c r="N576" s="517"/>
      <c r="O576" s="515"/>
      <c r="P576" s="515"/>
      <c r="Q576" s="515"/>
      <c r="R576" s="515"/>
      <c r="S576" s="515"/>
      <c r="T576" s="515"/>
      <c r="U576" s="515"/>
      <c r="V576" s="515"/>
      <c r="W576" s="515"/>
      <c r="X576" s="515"/>
    </row>
    <row r="577">
      <c r="A577" s="515" t="s">
        <v>3363</v>
      </c>
      <c r="B577" s="515" t="s">
        <v>23</v>
      </c>
      <c r="C577" s="516" t="s">
        <v>1018</v>
      </c>
      <c r="D577" s="515"/>
      <c r="E577" s="515"/>
      <c r="F577" s="515"/>
      <c r="G577" s="515" t="s">
        <v>3364</v>
      </c>
      <c r="H577" s="516" t="s">
        <v>2276</v>
      </c>
      <c r="I577" s="516" t="s">
        <v>3365</v>
      </c>
      <c r="J577" s="515"/>
      <c r="K577" s="515" t="s">
        <v>3366</v>
      </c>
      <c r="L577" s="516" t="s">
        <v>3367</v>
      </c>
      <c r="M577" s="515"/>
      <c r="N577" s="517"/>
      <c r="O577" s="515"/>
      <c r="P577" s="515"/>
      <c r="Q577" s="515"/>
      <c r="R577" s="515"/>
      <c r="S577" s="515"/>
      <c r="T577" s="515"/>
      <c r="U577" s="515"/>
      <c r="V577" s="515"/>
      <c r="W577" s="515"/>
      <c r="X577" s="515"/>
    </row>
    <row r="578">
      <c r="A578" s="515" t="s">
        <v>3368</v>
      </c>
      <c r="B578" s="515" t="s">
        <v>78</v>
      </c>
      <c r="C578" s="516" t="s">
        <v>16</v>
      </c>
      <c r="D578" s="515"/>
      <c r="E578" s="515"/>
      <c r="F578" s="515"/>
      <c r="G578" s="515" t="s">
        <v>3369</v>
      </c>
      <c r="H578" s="516" t="s">
        <v>2276</v>
      </c>
      <c r="I578" s="515" t="s">
        <v>3370</v>
      </c>
      <c r="J578" s="515" t="s">
        <v>3371</v>
      </c>
      <c r="K578" s="515" t="s">
        <v>3372</v>
      </c>
      <c r="L578" s="516" t="s">
        <v>3373</v>
      </c>
      <c r="M578" s="515"/>
      <c r="N578" s="517"/>
      <c r="O578" s="515"/>
      <c r="P578" s="515"/>
      <c r="Q578" s="515"/>
      <c r="R578" s="515"/>
      <c r="S578" s="515"/>
      <c r="T578" s="515"/>
      <c r="U578" s="515"/>
      <c r="V578" s="515"/>
      <c r="W578" s="515"/>
      <c r="X578" s="515"/>
    </row>
    <row r="579">
      <c r="A579" s="515" t="s">
        <v>3374</v>
      </c>
      <c r="B579" s="515" t="s">
        <v>23</v>
      </c>
      <c r="C579" s="516" t="s">
        <v>16</v>
      </c>
      <c r="D579" s="515"/>
      <c r="E579" s="515"/>
      <c r="F579" s="515"/>
      <c r="G579" s="515"/>
      <c r="H579" s="516" t="s">
        <v>2276</v>
      </c>
      <c r="I579" s="516" t="s">
        <v>3375</v>
      </c>
      <c r="J579" s="515"/>
      <c r="K579" s="515" t="s">
        <v>3376</v>
      </c>
      <c r="L579" s="516" t="s">
        <v>3377</v>
      </c>
      <c r="M579" s="515"/>
      <c r="N579" s="517"/>
      <c r="O579" s="515"/>
      <c r="P579" s="515"/>
      <c r="Q579" s="515"/>
      <c r="R579" s="515"/>
      <c r="S579" s="515"/>
      <c r="T579" s="515"/>
      <c r="U579" s="515"/>
      <c r="V579" s="515"/>
      <c r="W579" s="515"/>
      <c r="X579" s="515"/>
    </row>
    <row r="580">
      <c r="A580" s="515" t="s">
        <v>3378</v>
      </c>
      <c r="B580" s="515" t="s">
        <v>371</v>
      </c>
      <c r="C580" s="515" t="s">
        <v>50</v>
      </c>
      <c r="D580" s="516" t="s">
        <v>51</v>
      </c>
      <c r="E580" s="515"/>
      <c r="F580" s="515"/>
      <c r="G580" s="515" t="s">
        <v>3379</v>
      </c>
      <c r="H580" s="516" t="s">
        <v>2276</v>
      </c>
      <c r="I580" s="515" t="s">
        <v>3380</v>
      </c>
      <c r="J580" s="516" t="s">
        <v>3381</v>
      </c>
      <c r="K580" s="515"/>
      <c r="L580" s="516" t="s">
        <v>3382</v>
      </c>
      <c r="M580" s="515"/>
      <c r="N580" s="517"/>
      <c r="O580" s="515"/>
      <c r="P580" s="515"/>
      <c r="Q580" s="515"/>
      <c r="R580" s="515"/>
      <c r="S580" s="515"/>
      <c r="T580" s="515"/>
      <c r="U580" s="515"/>
      <c r="V580" s="515"/>
      <c r="W580" s="515"/>
      <c r="X580" s="515"/>
    </row>
    <row r="581">
      <c r="A581" s="515" t="s">
        <v>3383</v>
      </c>
      <c r="B581" s="515" t="s">
        <v>177</v>
      </c>
      <c r="C581" s="515" t="s">
        <v>3384</v>
      </c>
      <c r="D581" s="518" t="s">
        <v>3115</v>
      </c>
      <c r="E581" s="515"/>
      <c r="F581" s="515"/>
      <c r="G581" s="515" t="s">
        <v>3385</v>
      </c>
      <c r="H581" s="516" t="s">
        <v>2276</v>
      </c>
      <c r="I581" s="515"/>
      <c r="J581" s="515"/>
      <c r="K581" s="515" t="s">
        <v>3386</v>
      </c>
      <c r="L581" s="516" t="s">
        <v>3387</v>
      </c>
      <c r="M581" s="515"/>
      <c r="N581" s="517"/>
      <c r="O581" s="515"/>
      <c r="P581" s="515"/>
      <c r="Q581" s="515"/>
      <c r="R581" s="515"/>
      <c r="S581" s="515"/>
      <c r="T581" s="515"/>
      <c r="U581" s="515"/>
      <c r="V581" s="515"/>
      <c r="W581" s="515"/>
      <c r="X581" s="515"/>
    </row>
    <row r="582">
      <c r="A582" s="515" t="s">
        <v>3388</v>
      </c>
      <c r="B582" s="515" t="s">
        <v>23</v>
      </c>
      <c r="C582" s="515" t="s">
        <v>50</v>
      </c>
      <c r="D582" s="516" t="s">
        <v>51</v>
      </c>
      <c r="E582" s="515"/>
      <c r="F582" s="515"/>
      <c r="G582" s="515" t="s">
        <v>3389</v>
      </c>
      <c r="H582" s="516" t="s">
        <v>2276</v>
      </c>
      <c r="I582" s="516" t="s">
        <v>3390</v>
      </c>
      <c r="J582" s="515"/>
      <c r="K582" s="515"/>
      <c r="L582" s="516" t="s">
        <v>3391</v>
      </c>
      <c r="M582" s="515"/>
      <c r="N582" s="517"/>
      <c r="O582" s="515"/>
      <c r="P582" s="515"/>
      <c r="Q582" s="515"/>
      <c r="R582" s="515"/>
      <c r="S582" s="515"/>
      <c r="T582" s="515"/>
      <c r="U582" s="515"/>
      <c r="V582" s="515"/>
      <c r="W582" s="515"/>
      <c r="X582" s="515"/>
    </row>
    <row r="583">
      <c r="A583" s="515" t="s">
        <v>3392</v>
      </c>
      <c r="B583" s="515" t="s">
        <v>30</v>
      </c>
      <c r="C583" s="516" t="s">
        <v>3393</v>
      </c>
      <c r="D583" s="515"/>
      <c r="E583" s="515"/>
      <c r="F583" s="515"/>
      <c r="G583" s="515" t="s">
        <v>3394</v>
      </c>
      <c r="H583" s="516" t="s">
        <v>2276</v>
      </c>
      <c r="I583" s="515" t="s">
        <v>3395</v>
      </c>
      <c r="J583" s="515" t="s">
        <v>3396</v>
      </c>
      <c r="K583" s="516" t="s">
        <v>3397</v>
      </c>
      <c r="L583" s="515"/>
      <c r="M583" s="515"/>
      <c r="N583" s="517"/>
      <c r="O583" s="515"/>
      <c r="P583" s="515"/>
      <c r="Q583" s="515"/>
      <c r="R583" s="515"/>
      <c r="S583" s="515"/>
      <c r="T583" s="515"/>
      <c r="U583" s="515"/>
      <c r="V583" s="515"/>
      <c r="W583" s="515"/>
      <c r="X583" s="515"/>
    </row>
    <row r="584">
      <c r="A584" s="515" t="s">
        <v>3398</v>
      </c>
      <c r="B584" s="515" t="s">
        <v>30</v>
      </c>
      <c r="C584" s="516" t="s">
        <v>707</v>
      </c>
      <c r="D584" s="515"/>
      <c r="E584" s="515"/>
      <c r="F584" s="515"/>
      <c r="G584" s="515" t="s">
        <v>3399</v>
      </c>
      <c r="H584" s="516" t="s">
        <v>2276</v>
      </c>
      <c r="I584" s="515"/>
      <c r="J584" s="515"/>
      <c r="K584" s="515" t="s">
        <v>3400</v>
      </c>
      <c r="L584" s="516" t="s">
        <v>3401</v>
      </c>
      <c r="M584" s="515"/>
      <c r="N584" s="517"/>
      <c r="O584" s="515"/>
      <c r="P584" s="515"/>
      <c r="Q584" s="515"/>
      <c r="R584" s="515"/>
      <c r="S584" s="515"/>
      <c r="T584" s="515"/>
      <c r="U584" s="515"/>
      <c r="V584" s="515"/>
      <c r="W584" s="515"/>
      <c r="X584" s="515"/>
    </row>
    <row r="585">
      <c r="A585" s="515" t="s">
        <v>3402</v>
      </c>
      <c r="B585" s="515" t="s">
        <v>78</v>
      </c>
      <c r="C585" s="516" t="s">
        <v>3393</v>
      </c>
      <c r="D585" s="515"/>
      <c r="E585" s="515"/>
      <c r="F585" s="515"/>
      <c r="G585" s="515" t="s">
        <v>3403</v>
      </c>
      <c r="H585" s="516" t="s">
        <v>2276</v>
      </c>
      <c r="I585" s="516" t="s">
        <v>3404</v>
      </c>
      <c r="J585" s="515"/>
      <c r="K585" s="515" t="s">
        <v>3405</v>
      </c>
      <c r="L585" s="516" t="s">
        <v>3406</v>
      </c>
      <c r="M585" s="515"/>
      <c r="N585" s="517"/>
      <c r="O585" s="515"/>
      <c r="P585" s="515"/>
      <c r="Q585" s="515"/>
      <c r="R585" s="515"/>
      <c r="S585" s="515"/>
      <c r="T585" s="515"/>
      <c r="U585" s="515"/>
      <c r="V585" s="515"/>
      <c r="W585" s="515"/>
      <c r="X585" s="515"/>
    </row>
    <row r="586">
      <c r="A586" s="515" t="s">
        <v>3407</v>
      </c>
      <c r="B586" s="515" t="s">
        <v>23</v>
      </c>
      <c r="C586" s="515" t="s">
        <v>50</v>
      </c>
      <c r="D586" s="516" t="s">
        <v>51</v>
      </c>
      <c r="E586" s="515"/>
      <c r="F586" s="515"/>
      <c r="G586" s="515" t="s">
        <v>3408</v>
      </c>
      <c r="H586" s="516" t="s">
        <v>2276</v>
      </c>
      <c r="I586" s="515"/>
      <c r="J586" s="515"/>
      <c r="K586" s="515" t="s">
        <v>3409</v>
      </c>
      <c r="L586" s="516" t="s">
        <v>3410</v>
      </c>
      <c r="M586" s="515"/>
      <c r="N586" s="517"/>
      <c r="O586" s="515"/>
      <c r="P586" s="515"/>
      <c r="Q586" s="515"/>
      <c r="R586" s="515"/>
      <c r="S586" s="515"/>
      <c r="T586" s="515"/>
      <c r="U586" s="515"/>
      <c r="V586" s="515"/>
      <c r="W586" s="515"/>
      <c r="X586" s="515"/>
    </row>
    <row r="587">
      <c r="A587" s="515" t="s">
        <v>3411</v>
      </c>
      <c r="B587" s="515" t="s">
        <v>30</v>
      </c>
      <c r="C587" s="516" t="s">
        <v>71</v>
      </c>
      <c r="D587" s="515"/>
      <c r="E587" s="515"/>
      <c r="F587" s="515"/>
      <c r="G587" s="515" t="s">
        <v>3412</v>
      </c>
      <c r="H587" s="516" t="s">
        <v>2276</v>
      </c>
      <c r="I587" s="516" t="s">
        <v>3413</v>
      </c>
      <c r="J587" s="515"/>
      <c r="K587" s="515" t="s">
        <v>3414</v>
      </c>
      <c r="L587" s="516" t="s">
        <v>3415</v>
      </c>
      <c r="M587" s="515"/>
      <c r="N587" s="517"/>
      <c r="O587" s="515"/>
      <c r="P587" s="515"/>
      <c r="Q587" s="515"/>
      <c r="R587" s="515"/>
      <c r="S587" s="515"/>
      <c r="T587" s="515"/>
      <c r="U587" s="515"/>
      <c r="V587" s="515"/>
      <c r="W587" s="515"/>
      <c r="X587" s="515"/>
    </row>
    <row r="588">
      <c r="A588" s="515" t="s">
        <v>3416</v>
      </c>
      <c r="B588" s="515" t="s">
        <v>107</v>
      </c>
      <c r="C588" s="516" t="s">
        <v>707</v>
      </c>
      <c r="D588" s="515"/>
      <c r="E588" s="515"/>
      <c r="F588" s="515"/>
      <c r="G588" s="515" t="s">
        <v>3417</v>
      </c>
      <c r="H588" s="516" t="s">
        <v>2276</v>
      </c>
      <c r="I588" s="515" t="s">
        <v>3418</v>
      </c>
      <c r="J588" s="516" t="s">
        <v>3419</v>
      </c>
      <c r="K588" s="515"/>
      <c r="L588" s="516" t="s">
        <v>3420</v>
      </c>
      <c r="M588" s="515"/>
      <c r="N588" s="517"/>
      <c r="O588" s="515"/>
      <c r="P588" s="515"/>
      <c r="Q588" s="515"/>
      <c r="R588" s="515"/>
      <c r="S588" s="515"/>
      <c r="T588" s="515"/>
      <c r="U588" s="515"/>
      <c r="V588" s="515"/>
      <c r="W588" s="515"/>
      <c r="X588" s="515"/>
    </row>
    <row r="589">
      <c r="A589" s="515" t="s">
        <v>3421</v>
      </c>
      <c r="B589" s="515" t="s">
        <v>107</v>
      </c>
      <c r="C589" s="516" t="s">
        <v>269</v>
      </c>
      <c r="D589" s="515"/>
      <c r="E589" s="515"/>
      <c r="F589" s="515"/>
      <c r="G589" s="515" t="s">
        <v>3422</v>
      </c>
      <c r="H589" s="516" t="s">
        <v>2276</v>
      </c>
      <c r="I589" s="515" t="s">
        <v>3423</v>
      </c>
      <c r="J589" s="515" t="s">
        <v>3424</v>
      </c>
      <c r="K589" s="515" t="s">
        <v>3425</v>
      </c>
      <c r="L589" s="516" t="s">
        <v>3426</v>
      </c>
      <c r="M589" s="515"/>
      <c r="N589" s="517"/>
      <c r="O589" s="515"/>
      <c r="P589" s="515"/>
      <c r="Q589" s="515"/>
      <c r="R589" s="515"/>
      <c r="S589" s="515"/>
      <c r="T589" s="515"/>
      <c r="U589" s="515"/>
      <c r="V589" s="515"/>
      <c r="W589" s="515"/>
      <c r="X589" s="515"/>
    </row>
    <row r="590">
      <c r="A590" s="515" t="s">
        <v>3427</v>
      </c>
      <c r="B590" s="515" t="s">
        <v>293</v>
      </c>
      <c r="C590" s="516" t="s">
        <v>170</v>
      </c>
      <c r="D590" s="515"/>
      <c r="E590" s="515"/>
      <c r="F590" s="515"/>
      <c r="G590" s="515" t="s">
        <v>3428</v>
      </c>
      <c r="H590" s="516" t="s">
        <v>2276</v>
      </c>
      <c r="I590" s="515" t="s">
        <v>3429</v>
      </c>
      <c r="J590" s="515" t="s">
        <v>3430</v>
      </c>
      <c r="K590" s="515" t="s">
        <v>3431</v>
      </c>
      <c r="L590" s="516" t="s">
        <v>3432</v>
      </c>
      <c r="M590" s="515"/>
      <c r="N590" s="517"/>
      <c r="O590" s="515"/>
      <c r="P590" s="515"/>
      <c r="Q590" s="515"/>
      <c r="R590" s="515"/>
      <c r="S590" s="515"/>
      <c r="T590" s="515"/>
      <c r="U590" s="515"/>
      <c r="V590" s="515"/>
      <c r="W590" s="515"/>
      <c r="X590" s="515"/>
    </row>
    <row r="591">
      <c r="A591" s="515" t="s">
        <v>3433</v>
      </c>
      <c r="B591" s="515" t="s">
        <v>30</v>
      </c>
      <c r="C591" s="516" t="s">
        <v>401</v>
      </c>
      <c r="D591" s="515"/>
      <c r="E591" s="515"/>
      <c r="F591" s="515"/>
      <c r="G591" s="515" t="s">
        <v>3434</v>
      </c>
      <c r="H591" s="516" t="s">
        <v>2276</v>
      </c>
      <c r="I591" s="515" t="s">
        <v>3435</v>
      </c>
      <c r="J591" s="515" t="s">
        <v>3436</v>
      </c>
      <c r="K591" s="515" t="s">
        <v>3437</v>
      </c>
      <c r="L591" s="516" t="s">
        <v>3438</v>
      </c>
      <c r="M591" s="515"/>
      <c r="N591" s="517"/>
      <c r="O591" s="515"/>
      <c r="P591" s="515"/>
      <c r="Q591" s="515"/>
      <c r="R591" s="515"/>
      <c r="S591" s="515"/>
      <c r="T591" s="515"/>
      <c r="U591" s="515"/>
      <c r="V591" s="515"/>
      <c r="W591" s="515"/>
      <c r="X591" s="515"/>
    </row>
    <row r="592">
      <c r="A592" s="515" t="s">
        <v>3439</v>
      </c>
      <c r="B592" s="515" t="s">
        <v>177</v>
      </c>
      <c r="C592" s="516" t="s">
        <v>16</v>
      </c>
      <c r="D592" s="515"/>
      <c r="E592" s="515"/>
      <c r="F592" s="515"/>
      <c r="G592" s="515" t="s">
        <v>3440</v>
      </c>
      <c r="H592" s="516" t="s">
        <v>2276</v>
      </c>
      <c r="I592" s="515" t="s">
        <v>3441</v>
      </c>
      <c r="J592" s="515" t="s">
        <v>3442</v>
      </c>
      <c r="K592" s="515" t="s">
        <v>3443</v>
      </c>
      <c r="L592" s="516" t="s">
        <v>3444</v>
      </c>
      <c r="M592" s="515"/>
      <c r="N592" s="517"/>
      <c r="O592" s="515"/>
      <c r="P592" s="515"/>
      <c r="Q592" s="515"/>
      <c r="R592" s="515"/>
      <c r="S592" s="515"/>
      <c r="T592" s="515"/>
      <c r="U592" s="515"/>
      <c r="V592" s="515"/>
      <c r="W592" s="515"/>
      <c r="X592" s="515"/>
    </row>
    <row r="593">
      <c r="A593" s="515" t="s">
        <v>3445</v>
      </c>
      <c r="B593" s="515" t="s">
        <v>371</v>
      </c>
      <c r="C593" s="516" t="s">
        <v>58</v>
      </c>
      <c r="D593" s="516" t="s">
        <v>3446</v>
      </c>
      <c r="E593" s="517"/>
      <c r="F593" s="515"/>
      <c r="G593" s="515" t="s">
        <v>3447</v>
      </c>
      <c r="H593" s="516" t="s">
        <v>2276</v>
      </c>
      <c r="I593" s="516" t="s">
        <v>3448</v>
      </c>
      <c r="J593" s="515"/>
      <c r="K593" s="515" t="s">
        <v>3449</v>
      </c>
      <c r="L593" s="516" t="s">
        <v>3450</v>
      </c>
      <c r="M593" s="515"/>
      <c r="N593" s="517"/>
      <c r="O593" s="515"/>
      <c r="P593" s="515"/>
      <c r="Q593" s="515"/>
      <c r="R593" s="515"/>
      <c r="S593" s="515"/>
      <c r="T593" s="515"/>
      <c r="U593" s="515"/>
      <c r="V593" s="515"/>
      <c r="W593" s="515"/>
      <c r="X593" s="515"/>
    </row>
    <row r="594">
      <c r="A594" s="515" t="s">
        <v>3451</v>
      </c>
      <c r="B594" s="515" t="s">
        <v>30</v>
      </c>
      <c r="C594" s="516" t="s">
        <v>401</v>
      </c>
      <c r="D594" s="515"/>
      <c r="E594" s="515"/>
      <c r="F594" s="515"/>
      <c r="G594" s="515" t="s">
        <v>3452</v>
      </c>
      <c r="H594" s="516" t="s">
        <v>2276</v>
      </c>
      <c r="I594" s="515"/>
      <c r="J594" s="515"/>
      <c r="K594" s="515" t="s">
        <v>3453</v>
      </c>
      <c r="L594" s="516" t="s">
        <v>3454</v>
      </c>
      <c r="M594" s="515"/>
      <c r="N594" s="517"/>
      <c r="O594" s="515"/>
      <c r="P594" s="515"/>
      <c r="Q594" s="515"/>
      <c r="R594" s="515"/>
      <c r="S594" s="515"/>
      <c r="T594" s="515"/>
      <c r="U594" s="515"/>
      <c r="V594" s="515"/>
      <c r="W594" s="515"/>
      <c r="X594" s="515"/>
    </row>
    <row r="595">
      <c r="A595" s="515" t="s">
        <v>3455</v>
      </c>
      <c r="B595" s="515" t="s">
        <v>30</v>
      </c>
      <c r="C595" s="516" t="s">
        <v>16</v>
      </c>
      <c r="D595" s="515"/>
      <c r="E595" s="515"/>
      <c r="F595" s="515" t="s">
        <v>3456</v>
      </c>
      <c r="G595" s="515" t="s">
        <v>3457</v>
      </c>
      <c r="H595" s="516" t="s">
        <v>2276</v>
      </c>
      <c r="I595" s="516" t="s">
        <v>3458</v>
      </c>
      <c r="J595" s="515"/>
      <c r="K595" s="515" t="s">
        <v>3459</v>
      </c>
      <c r="L595" s="516" t="s">
        <v>3460</v>
      </c>
      <c r="M595" s="515"/>
      <c r="N595" s="517"/>
      <c r="O595" s="515"/>
      <c r="P595" s="515"/>
      <c r="Q595" s="515"/>
      <c r="R595" s="515"/>
      <c r="S595" s="515"/>
      <c r="T595" s="515"/>
      <c r="U595" s="515"/>
      <c r="V595" s="515"/>
      <c r="W595" s="515"/>
      <c r="X595" s="515"/>
    </row>
    <row r="596">
      <c r="A596" s="515" t="s">
        <v>3461</v>
      </c>
      <c r="B596" s="515" t="s">
        <v>30</v>
      </c>
      <c r="C596" s="516" t="s">
        <v>16</v>
      </c>
      <c r="D596" s="515"/>
      <c r="E596" s="515"/>
      <c r="F596" s="515"/>
      <c r="G596" s="515" t="s">
        <v>3462</v>
      </c>
      <c r="H596" s="516" t="s">
        <v>2276</v>
      </c>
      <c r="I596" s="515" t="s">
        <v>3463</v>
      </c>
      <c r="J596" s="515" t="s">
        <v>3464</v>
      </c>
      <c r="K596" s="515" t="s">
        <v>3465</v>
      </c>
      <c r="L596" s="516" t="s">
        <v>3466</v>
      </c>
      <c r="M596" s="515"/>
      <c r="N596" s="517"/>
      <c r="O596" s="515"/>
      <c r="P596" s="515"/>
      <c r="Q596" s="515"/>
      <c r="R596" s="515"/>
      <c r="S596" s="515"/>
      <c r="T596" s="515"/>
      <c r="U596" s="515"/>
      <c r="V596" s="515"/>
      <c r="W596" s="515"/>
      <c r="X596" s="515"/>
    </row>
    <row r="597">
      <c r="A597" s="515" t="s">
        <v>3467</v>
      </c>
      <c r="B597" s="515" t="s">
        <v>293</v>
      </c>
      <c r="C597" s="515" t="s">
        <v>50</v>
      </c>
      <c r="D597" s="516" t="s">
        <v>1568</v>
      </c>
      <c r="E597" s="515"/>
      <c r="F597" s="515"/>
      <c r="G597" s="515" t="s">
        <v>3468</v>
      </c>
      <c r="H597" s="516" t="s">
        <v>2276</v>
      </c>
      <c r="I597" s="516" t="s">
        <v>3469</v>
      </c>
      <c r="J597" s="515"/>
      <c r="K597" s="515" t="s">
        <v>3470</v>
      </c>
      <c r="L597" s="516" t="s">
        <v>3471</v>
      </c>
      <c r="M597" s="515"/>
      <c r="N597" s="517"/>
      <c r="O597" s="515"/>
      <c r="P597" s="515"/>
      <c r="Q597" s="515"/>
      <c r="R597" s="515"/>
      <c r="S597" s="515"/>
      <c r="T597" s="515"/>
      <c r="U597" s="515"/>
      <c r="V597" s="515"/>
      <c r="W597" s="515"/>
      <c r="X597" s="515"/>
    </row>
    <row r="598">
      <c r="A598" s="515" t="s">
        <v>3472</v>
      </c>
      <c r="B598" s="515" t="s">
        <v>30</v>
      </c>
      <c r="C598" s="516" t="s">
        <v>707</v>
      </c>
      <c r="D598" s="515"/>
      <c r="E598" s="515"/>
      <c r="F598" s="515"/>
      <c r="G598" s="515" t="s">
        <v>3473</v>
      </c>
      <c r="H598" s="516" t="s">
        <v>2276</v>
      </c>
      <c r="I598" s="515" t="s">
        <v>3474</v>
      </c>
      <c r="J598" s="515" t="s">
        <v>3475</v>
      </c>
      <c r="K598" s="515" t="s">
        <v>3476</v>
      </c>
      <c r="L598" s="516" t="s">
        <v>3477</v>
      </c>
      <c r="M598" s="515"/>
      <c r="N598" s="517"/>
      <c r="O598" s="515"/>
      <c r="P598" s="515"/>
      <c r="Q598" s="515"/>
      <c r="R598" s="515"/>
      <c r="S598" s="515"/>
      <c r="T598" s="515"/>
      <c r="U598" s="515"/>
      <c r="V598" s="515"/>
      <c r="W598" s="515"/>
      <c r="X598" s="515"/>
    </row>
    <row r="599">
      <c r="A599" s="515" t="s">
        <v>3478</v>
      </c>
      <c r="B599" s="515" t="s">
        <v>78</v>
      </c>
      <c r="C599" s="516" t="s">
        <v>269</v>
      </c>
      <c r="D599" s="515"/>
      <c r="E599" s="515"/>
      <c r="F599" s="515"/>
      <c r="G599" s="515" t="s">
        <v>3479</v>
      </c>
      <c r="H599" s="516" t="s">
        <v>2276</v>
      </c>
      <c r="I599" s="516" t="s">
        <v>3480</v>
      </c>
      <c r="J599" s="515"/>
      <c r="K599" s="515" t="s">
        <v>3481</v>
      </c>
      <c r="L599" s="516" t="s">
        <v>3482</v>
      </c>
      <c r="M599" s="515"/>
      <c r="N599" s="517"/>
      <c r="O599" s="515"/>
      <c r="P599" s="515"/>
      <c r="Q599" s="515"/>
      <c r="R599" s="515"/>
      <c r="S599" s="515"/>
      <c r="T599" s="515"/>
      <c r="U599" s="515"/>
      <c r="V599" s="515"/>
      <c r="W599" s="515"/>
      <c r="X599" s="515"/>
    </row>
    <row r="600">
      <c r="A600" s="515" t="s">
        <v>3483</v>
      </c>
      <c r="B600" s="515" t="s">
        <v>23</v>
      </c>
      <c r="C600" s="515" t="s">
        <v>2058</v>
      </c>
      <c r="D600" s="516" t="s">
        <v>51</v>
      </c>
      <c r="E600" s="515"/>
      <c r="F600" s="515"/>
      <c r="G600" s="515" t="s">
        <v>3484</v>
      </c>
      <c r="H600" s="516" t="s">
        <v>2276</v>
      </c>
      <c r="I600" s="515" t="s">
        <v>3485</v>
      </c>
      <c r="J600" s="515" t="s">
        <v>3486</v>
      </c>
      <c r="K600" s="515" t="s">
        <v>3487</v>
      </c>
      <c r="L600" s="516" t="s">
        <v>3488</v>
      </c>
      <c r="M600" s="515"/>
      <c r="N600" s="517"/>
      <c r="O600" s="515"/>
      <c r="P600" s="515"/>
      <c r="Q600" s="515"/>
      <c r="R600" s="515"/>
      <c r="S600" s="515"/>
      <c r="T600" s="515"/>
      <c r="U600" s="515"/>
      <c r="V600" s="515"/>
      <c r="W600" s="515"/>
      <c r="X600" s="515"/>
    </row>
    <row r="601">
      <c r="A601" s="515" t="s">
        <v>3489</v>
      </c>
      <c r="B601" s="515" t="s">
        <v>23</v>
      </c>
      <c r="C601" s="515" t="s">
        <v>50</v>
      </c>
      <c r="D601" s="516" t="s">
        <v>51</v>
      </c>
      <c r="E601" s="515"/>
      <c r="F601" s="515"/>
      <c r="G601" s="515" t="s">
        <v>3490</v>
      </c>
      <c r="H601" s="516" t="s">
        <v>2276</v>
      </c>
      <c r="I601" s="516" t="s">
        <v>3491</v>
      </c>
      <c r="J601" s="515"/>
      <c r="K601" s="515" t="s">
        <v>3492</v>
      </c>
      <c r="L601" s="516" t="s">
        <v>3493</v>
      </c>
      <c r="M601" s="515"/>
      <c r="N601" s="517"/>
      <c r="O601" s="515"/>
      <c r="P601" s="515"/>
      <c r="Q601" s="515"/>
      <c r="R601" s="515"/>
      <c r="S601" s="515"/>
      <c r="T601" s="515"/>
      <c r="U601" s="515"/>
      <c r="V601" s="515"/>
      <c r="W601" s="515"/>
      <c r="X601" s="515"/>
    </row>
    <row r="602">
      <c r="A602" s="515" t="s">
        <v>3494</v>
      </c>
      <c r="B602" s="515" t="s">
        <v>163</v>
      </c>
      <c r="C602" s="516" t="s">
        <v>2786</v>
      </c>
      <c r="D602" s="515"/>
      <c r="E602" s="515"/>
      <c r="F602" s="515"/>
      <c r="G602" s="515" t="s">
        <v>3495</v>
      </c>
      <c r="H602" s="516" t="s">
        <v>2276</v>
      </c>
      <c r="I602" s="515" t="s">
        <v>3496</v>
      </c>
      <c r="J602" s="516" t="s">
        <v>3497</v>
      </c>
      <c r="K602" s="515"/>
      <c r="L602" s="516" t="s">
        <v>3498</v>
      </c>
      <c r="M602" s="515"/>
      <c r="N602" s="517"/>
      <c r="O602" s="515"/>
      <c r="P602" s="515"/>
      <c r="Q602" s="515"/>
      <c r="R602" s="515"/>
      <c r="S602" s="515"/>
      <c r="T602" s="515"/>
      <c r="U602" s="515"/>
      <c r="V602" s="515"/>
      <c r="W602" s="515"/>
      <c r="X602" s="515"/>
    </row>
    <row r="603">
      <c r="A603" s="515" t="s">
        <v>3499</v>
      </c>
      <c r="B603" s="515" t="s">
        <v>358</v>
      </c>
      <c r="C603" s="516" t="s">
        <v>3500</v>
      </c>
      <c r="D603" s="515"/>
      <c r="E603" s="515"/>
      <c r="F603" s="515"/>
      <c r="G603" s="515" t="s">
        <v>3501</v>
      </c>
      <c r="H603" s="516" t="s">
        <v>2276</v>
      </c>
      <c r="I603" s="515" t="s">
        <v>3502</v>
      </c>
      <c r="J603" s="515" t="s">
        <v>3503</v>
      </c>
      <c r="K603" s="515" t="s">
        <v>3504</v>
      </c>
      <c r="L603" s="516" t="s">
        <v>3505</v>
      </c>
      <c r="M603" s="515"/>
      <c r="N603" s="517"/>
      <c r="O603" s="515"/>
      <c r="P603" s="515"/>
      <c r="Q603" s="515"/>
      <c r="R603" s="515"/>
      <c r="S603" s="515"/>
      <c r="T603" s="515"/>
      <c r="U603" s="515"/>
      <c r="V603" s="515"/>
      <c r="W603" s="515"/>
      <c r="X603" s="515"/>
    </row>
    <row r="604">
      <c r="A604" s="515" t="s">
        <v>3506</v>
      </c>
      <c r="B604" s="515" t="s">
        <v>107</v>
      </c>
      <c r="C604" s="515" t="s">
        <v>3507</v>
      </c>
      <c r="D604" s="518" t="s">
        <v>3508</v>
      </c>
      <c r="E604" s="519">
        <v>1985.0</v>
      </c>
      <c r="F604" s="517"/>
      <c r="G604" s="515" t="s">
        <v>3509</v>
      </c>
      <c r="H604" s="516" t="s">
        <v>2276</v>
      </c>
      <c r="I604" s="515" t="s">
        <v>3510</v>
      </c>
      <c r="J604" s="515" t="s">
        <v>3511</v>
      </c>
      <c r="K604" s="516" t="s">
        <v>3512</v>
      </c>
      <c r="L604" s="515"/>
      <c r="M604" s="515"/>
      <c r="N604" s="517"/>
      <c r="O604" s="515"/>
      <c r="P604" s="515"/>
      <c r="Q604" s="515"/>
      <c r="R604" s="515"/>
      <c r="S604" s="515"/>
      <c r="T604" s="515"/>
      <c r="U604" s="515"/>
      <c r="V604" s="515"/>
      <c r="W604" s="515"/>
      <c r="X604" s="515"/>
    </row>
    <row r="605">
      <c r="A605" s="515" t="s">
        <v>3513</v>
      </c>
      <c r="B605" s="515" t="s">
        <v>23</v>
      </c>
      <c r="C605" s="516" t="s">
        <v>244</v>
      </c>
      <c r="D605" s="515"/>
      <c r="E605" s="515"/>
      <c r="F605" s="515"/>
      <c r="G605" s="515" t="s">
        <v>3514</v>
      </c>
      <c r="H605" s="516" t="s">
        <v>2276</v>
      </c>
      <c r="I605" s="515" t="s">
        <v>3515</v>
      </c>
      <c r="J605" s="515" t="s">
        <v>3516</v>
      </c>
      <c r="K605" s="515" t="s">
        <v>3517</v>
      </c>
      <c r="L605" s="516" t="s">
        <v>3518</v>
      </c>
      <c r="M605" s="515"/>
      <c r="N605" s="517"/>
      <c r="O605" s="515"/>
      <c r="P605" s="515"/>
      <c r="Q605" s="515"/>
      <c r="R605" s="515"/>
      <c r="S605" s="515"/>
      <c r="T605" s="515"/>
      <c r="U605" s="515"/>
      <c r="V605" s="515"/>
      <c r="W605" s="515"/>
      <c r="X605" s="515"/>
    </row>
    <row r="606">
      <c r="A606" s="515" t="s">
        <v>3519</v>
      </c>
      <c r="B606" s="515" t="s">
        <v>107</v>
      </c>
      <c r="C606" s="515" t="s">
        <v>3520</v>
      </c>
      <c r="D606" s="515" t="s">
        <v>3521</v>
      </c>
      <c r="E606" s="515"/>
      <c r="F606" s="515"/>
      <c r="G606" s="515" t="s">
        <v>3522</v>
      </c>
      <c r="H606" s="516" t="s">
        <v>2276</v>
      </c>
      <c r="I606" s="515" t="s">
        <v>3523</v>
      </c>
      <c r="J606" s="515" t="s">
        <v>3524</v>
      </c>
      <c r="K606" s="515" t="s">
        <v>3525</v>
      </c>
      <c r="L606" s="516" t="s">
        <v>3526</v>
      </c>
      <c r="M606" s="515"/>
      <c r="N606" s="517"/>
      <c r="O606" s="515"/>
      <c r="P606" s="515"/>
      <c r="Q606" s="515"/>
      <c r="R606" s="515"/>
      <c r="S606" s="515"/>
      <c r="T606" s="515"/>
      <c r="U606" s="515"/>
      <c r="V606" s="515"/>
      <c r="W606" s="515"/>
      <c r="X606" s="515"/>
    </row>
    <row r="607">
      <c r="A607" s="515" t="s">
        <v>3527</v>
      </c>
      <c r="B607" s="515" t="s">
        <v>358</v>
      </c>
      <c r="C607" s="516" t="s">
        <v>130</v>
      </c>
      <c r="D607" s="515"/>
      <c r="E607" s="515"/>
      <c r="F607" s="515"/>
      <c r="G607" s="515" t="s">
        <v>3528</v>
      </c>
      <c r="H607" s="516" t="s">
        <v>2276</v>
      </c>
      <c r="I607" s="515" t="s">
        <v>3529</v>
      </c>
      <c r="J607" s="515" t="s">
        <v>3530</v>
      </c>
      <c r="K607" s="515" t="s">
        <v>3531</v>
      </c>
      <c r="L607" s="516" t="s">
        <v>3532</v>
      </c>
      <c r="M607" s="515"/>
      <c r="N607" s="517"/>
      <c r="O607" s="515"/>
      <c r="P607" s="515"/>
      <c r="Q607" s="515"/>
      <c r="R607" s="515"/>
      <c r="S607" s="515"/>
      <c r="T607" s="515"/>
      <c r="U607" s="515"/>
      <c r="V607" s="515"/>
      <c r="W607" s="515"/>
      <c r="X607" s="515"/>
    </row>
    <row r="608">
      <c r="A608" s="515" t="s">
        <v>3533</v>
      </c>
      <c r="B608" s="515" t="s">
        <v>23</v>
      </c>
      <c r="C608" s="515" t="s">
        <v>118</v>
      </c>
      <c r="D608" s="516" t="s">
        <v>51</v>
      </c>
      <c r="E608" s="515"/>
      <c r="F608" s="515"/>
      <c r="G608" s="515" t="s">
        <v>3534</v>
      </c>
      <c r="H608" s="516" t="s">
        <v>2276</v>
      </c>
      <c r="I608" s="516" t="s">
        <v>3535</v>
      </c>
      <c r="J608" s="515"/>
      <c r="K608" s="515"/>
      <c r="L608" s="516" t="s">
        <v>3536</v>
      </c>
      <c r="M608" s="515"/>
      <c r="N608" s="517"/>
      <c r="O608" s="515"/>
      <c r="P608" s="515"/>
      <c r="Q608" s="515"/>
      <c r="R608" s="515"/>
      <c r="S608" s="515"/>
      <c r="T608" s="515"/>
      <c r="U608" s="515"/>
      <c r="V608" s="515"/>
      <c r="W608" s="515"/>
      <c r="X608" s="515"/>
    </row>
    <row r="609">
      <c r="A609" s="515" t="s">
        <v>3537</v>
      </c>
      <c r="B609" s="515" t="s">
        <v>78</v>
      </c>
      <c r="C609" s="515" t="s">
        <v>1581</v>
      </c>
      <c r="D609" s="516" t="s">
        <v>51</v>
      </c>
      <c r="E609" s="515"/>
      <c r="F609" s="515"/>
      <c r="G609" s="515" t="s">
        <v>3538</v>
      </c>
      <c r="H609" s="516" t="s">
        <v>2276</v>
      </c>
      <c r="I609" s="516" t="s">
        <v>3539</v>
      </c>
      <c r="J609" s="515"/>
      <c r="K609" s="515" t="s">
        <v>3540</v>
      </c>
      <c r="L609" s="516" t="s">
        <v>3541</v>
      </c>
      <c r="M609" s="515"/>
      <c r="N609" s="517"/>
      <c r="O609" s="515"/>
      <c r="P609" s="515"/>
      <c r="Q609" s="515"/>
      <c r="R609" s="515"/>
      <c r="S609" s="515"/>
      <c r="T609" s="515"/>
      <c r="U609" s="515"/>
      <c r="V609" s="515"/>
      <c r="W609" s="515"/>
      <c r="X609" s="515"/>
    </row>
    <row r="610">
      <c r="A610" s="515" t="s">
        <v>3542</v>
      </c>
      <c r="B610" s="515" t="s">
        <v>30</v>
      </c>
      <c r="C610" s="516" t="s">
        <v>299</v>
      </c>
      <c r="D610" s="515"/>
      <c r="E610" s="515"/>
      <c r="F610" s="515"/>
      <c r="G610" s="515" t="s">
        <v>3543</v>
      </c>
      <c r="H610" s="516" t="s">
        <v>2276</v>
      </c>
      <c r="I610" s="515" t="s">
        <v>3544</v>
      </c>
      <c r="J610" s="515" t="s">
        <v>3545</v>
      </c>
      <c r="K610" s="515" t="s">
        <v>3546</v>
      </c>
      <c r="L610" s="516" t="s">
        <v>3547</v>
      </c>
      <c r="M610" s="515"/>
      <c r="N610" s="517"/>
      <c r="O610" s="515"/>
      <c r="P610" s="515"/>
      <c r="Q610" s="515"/>
      <c r="R610" s="515"/>
      <c r="S610" s="515"/>
      <c r="T610" s="515"/>
      <c r="U610" s="515"/>
      <c r="V610" s="515"/>
      <c r="W610" s="515"/>
      <c r="X610" s="515"/>
    </row>
    <row r="611">
      <c r="A611" s="515" t="s">
        <v>3548</v>
      </c>
      <c r="B611" s="515" t="s">
        <v>30</v>
      </c>
      <c r="C611" s="515" t="s">
        <v>3549</v>
      </c>
      <c r="D611" s="516" t="s">
        <v>51</v>
      </c>
      <c r="E611" s="515"/>
      <c r="F611" s="515"/>
      <c r="G611" s="515" t="s">
        <v>3550</v>
      </c>
      <c r="H611" s="516" t="s">
        <v>2276</v>
      </c>
      <c r="I611" s="515" t="s">
        <v>3551</v>
      </c>
      <c r="J611" s="515" t="s">
        <v>3552</v>
      </c>
      <c r="K611" s="515" t="s">
        <v>3553</v>
      </c>
      <c r="L611" s="516" t="s">
        <v>3554</v>
      </c>
      <c r="M611" s="515"/>
      <c r="N611" s="517"/>
      <c r="O611" s="515"/>
      <c r="P611" s="515"/>
      <c r="Q611" s="515"/>
      <c r="R611" s="515"/>
      <c r="S611" s="515"/>
      <c r="T611" s="515"/>
      <c r="U611" s="515"/>
      <c r="V611" s="515"/>
      <c r="W611" s="515"/>
      <c r="X611" s="515"/>
    </row>
    <row r="612">
      <c r="A612" s="515" t="s">
        <v>3555</v>
      </c>
      <c r="B612" s="515" t="s">
        <v>23</v>
      </c>
      <c r="C612" s="516" t="s">
        <v>16</v>
      </c>
      <c r="D612" s="515"/>
      <c r="E612" s="515"/>
      <c r="F612" s="515"/>
      <c r="G612" s="515" t="s">
        <v>3556</v>
      </c>
      <c r="H612" s="516" t="s">
        <v>2276</v>
      </c>
      <c r="I612" s="516" t="s">
        <v>3557</v>
      </c>
      <c r="J612" s="515"/>
      <c r="K612" s="515" t="s">
        <v>3558</v>
      </c>
      <c r="L612" s="516" t="s">
        <v>3559</v>
      </c>
      <c r="M612" s="515"/>
      <c r="N612" s="517"/>
      <c r="O612" s="515"/>
      <c r="P612" s="515"/>
      <c r="Q612" s="515"/>
      <c r="R612" s="515"/>
      <c r="S612" s="515"/>
      <c r="T612" s="515"/>
      <c r="U612" s="515"/>
      <c r="V612" s="515"/>
      <c r="W612" s="515"/>
      <c r="X612" s="515"/>
    </row>
    <row r="613">
      <c r="A613" s="515" t="s">
        <v>3560</v>
      </c>
      <c r="B613" s="515" t="s">
        <v>23</v>
      </c>
      <c r="C613" s="515" t="s">
        <v>3561</v>
      </c>
      <c r="D613" s="516" t="s">
        <v>51</v>
      </c>
      <c r="E613" s="515"/>
      <c r="F613" s="515"/>
      <c r="G613" s="515" t="s">
        <v>3562</v>
      </c>
      <c r="H613" s="516" t="s">
        <v>2276</v>
      </c>
      <c r="I613" s="515" t="s">
        <v>3563</v>
      </c>
      <c r="J613" s="515" t="s">
        <v>3564</v>
      </c>
      <c r="K613" s="515" t="s">
        <v>3565</v>
      </c>
      <c r="L613" s="516" t="s">
        <v>3566</v>
      </c>
      <c r="M613" s="515"/>
      <c r="N613" s="517"/>
      <c r="O613" s="515"/>
      <c r="P613" s="515"/>
      <c r="Q613" s="515"/>
      <c r="R613" s="515"/>
      <c r="S613" s="515"/>
      <c r="T613" s="515"/>
      <c r="U613" s="515"/>
      <c r="V613" s="515"/>
      <c r="W613" s="515"/>
      <c r="X613" s="515"/>
    </row>
    <row r="614">
      <c r="A614" s="515" t="s">
        <v>3567</v>
      </c>
      <c r="B614" s="515" t="s">
        <v>177</v>
      </c>
      <c r="C614" s="515" t="s">
        <v>2652</v>
      </c>
      <c r="D614" s="515" t="s">
        <v>3521</v>
      </c>
      <c r="E614" s="515"/>
      <c r="F614" s="515"/>
      <c r="G614" s="515" t="s">
        <v>3568</v>
      </c>
      <c r="H614" s="516" t="s">
        <v>2276</v>
      </c>
      <c r="I614" s="515" t="s">
        <v>3569</v>
      </c>
      <c r="J614" s="515" t="s">
        <v>3570</v>
      </c>
      <c r="K614" s="515" t="s">
        <v>3571</v>
      </c>
      <c r="L614" s="516" t="s">
        <v>3572</v>
      </c>
      <c r="M614" s="515"/>
      <c r="N614" s="517"/>
      <c r="O614" s="515"/>
      <c r="P614" s="515"/>
      <c r="Q614" s="515"/>
      <c r="R614" s="515"/>
      <c r="S614" s="515"/>
      <c r="T614" s="515"/>
      <c r="U614" s="515"/>
      <c r="V614" s="515"/>
      <c r="W614" s="515"/>
      <c r="X614" s="515"/>
    </row>
    <row r="615">
      <c r="A615" s="515" t="s">
        <v>3573</v>
      </c>
      <c r="B615" s="515" t="s">
        <v>177</v>
      </c>
      <c r="C615" s="516" t="s">
        <v>16</v>
      </c>
      <c r="D615" s="515"/>
      <c r="E615" s="515"/>
      <c r="F615" s="515"/>
      <c r="G615" s="515" t="s">
        <v>3574</v>
      </c>
      <c r="H615" s="516" t="s">
        <v>2276</v>
      </c>
      <c r="I615" s="515" t="s">
        <v>3575</v>
      </c>
      <c r="J615" s="515" t="s">
        <v>3576</v>
      </c>
      <c r="K615" s="515" t="s">
        <v>3577</v>
      </c>
      <c r="L615" s="516" t="s">
        <v>3578</v>
      </c>
      <c r="M615" s="515"/>
      <c r="N615" s="517"/>
      <c r="O615" s="515"/>
      <c r="P615" s="515"/>
      <c r="Q615" s="515"/>
      <c r="R615" s="515"/>
      <c r="S615" s="515"/>
      <c r="T615" s="515"/>
      <c r="U615" s="515"/>
      <c r="V615" s="515"/>
      <c r="W615" s="515"/>
      <c r="X615" s="515"/>
    </row>
    <row r="616">
      <c r="A616" s="515" t="s">
        <v>3579</v>
      </c>
      <c r="B616" s="515" t="s">
        <v>107</v>
      </c>
      <c r="C616" s="515" t="s">
        <v>37</v>
      </c>
      <c r="D616" s="516" t="s">
        <v>1568</v>
      </c>
      <c r="E616" s="515"/>
      <c r="F616" s="515"/>
      <c r="G616" s="515" t="s">
        <v>3580</v>
      </c>
      <c r="H616" s="516" t="s">
        <v>2276</v>
      </c>
      <c r="I616" s="515" t="s">
        <v>3581</v>
      </c>
      <c r="J616" s="515" t="s">
        <v>3582</v>
      </c>
      <c r="K616" s="515" t="s">
        <v>3583</v>
      </c>
      <c r="L616" s="516" t="s">
        <v>3584</v>
      </c>
      <c r="M616" s="515"/>
      <c r="N616" s="517"/>
      <c r="O616" s="515"/>
      <c r="P616" s="515"/>
      <c r="Q616" s="515"/>
      <c r="R616" s="515"/>
      <c r="S616" s="515"/>
      <c r="T616" s="515"/>
      <c r="U616" s="515"/>
      <c r="V616" s="515"/>
      <c r="W616" s="515"/>
      <c r="X616" s="515"/>
    </row>
    <row r="617">
      <c r="A617" s="515" t="s">
        <v>3585</v>
      </c>
      <c r="B617" s="515" t="s">
        <v>371</v>
      </c>
      <c r="C617" s="516" t="s">
        <v>269</v>
      </c>
      <c r="D617" s="515"/>
      <c r="E617" s="515"/>
      <c r="F617" s="515" t="s">
        <v>3586</v>
      </c>
      <c r="G617" s="515" t="s">
        <v>3587</v>
      </c>
      <c r="H617" s="516" t="s">
        <v>2276</v>
      </c>
      <c r="I617" s="515" t="s">
        <v>3588</v>
      </c>
      <c r="J617" s="515" t="s">
        <v>3589</v>
      </c>
      <c r="K617" s="515" t="s">
        <v>3590</v>
      </c>
      <c r="L617" s="516" t="s">
        <v>3591</v>
      </c>
      <c r="M617" s="515"/>
      <c r="N617" s="517"/>
      <c r="O617" s="515"/>
      <c r="P617" s="515"/>
      <c r="Q617" s="515"/>
      <c r="R617" s="515"/>
      <c r="S617" s="515"/>
      <c r="T617" s="515"/>
      <c r="U617" s="515"/>
      <c r="V617" s="515"/>
      <c r="W617" s="515"/>
      <c r="X617" s="515"/>
    </row>
    <row r="618">
      <c r="A618" s="515" t="s">
        <v>3592</v>
      </c>
      <c r="B618" s="515" t="s">
        <v>78</v>
      </c>
      <c r="C618" s="516" t="s">
        <v>1018</v>
      </c>
      <c r="D618" s="515"/>
      <c r="E618" s="515"/>
      <c r="F618" s="515"/>
      <c r="G618" s="515" t="s">
        <v>3593</v>
      </c>
      <c r="H618" s="516" t="s">
        <v>2276</v>
      </c>
      <c r="I618" s="516" t="s">
        <v>3594</v>
      </c>
      <c r="J618" s="515"/>
      <c r="K618" s="515"/>
      <c r="L618" s="516" t="s">
        <v>3595</v>
      </c>
      <c r="M618" s="515"/>
      <c r="N618" s="517"/>
      <c r="O618" s="515"/>
      <c r="P618" s="515"/>
      <c r="Q618" s="515"/>
      <c r="R618" s="515"/>
      <c r="S618" s="515"/>
      <c r="T618" s="515"/>
      <c r="U618" s="515"/>
      <c r="V618" s="515"/>
      <c r="W618" s="515"/>
      <c r="X618" s="515"/>
    </row>
    <row r="619">
      <c r="A619" s="515" t="s">
        <v>3596</v>
      </c>
      <c r="B619" s="515" t="s">
        <v>177</v>
      </c>
      <c r="C619" s="516" t="s">
        <v>3597</v>
      </c>
      <c r="D619" s="515"/>
      <c r="E619" s="515"/>
      <c r="F619" s="515"/>
      <c r="G619" s="515" t="s">
        <v>3598</v>
      </c>
      <c r="H619" s="516" t="s">
        <v>2276</v>
      </c>
      <c r="I619" s="515" t="s">
        <v>3599</v>
      </c>
      <c r="J619" s="515" t="s">
        <v>3600</v>
      </c>
      <c r="K619" s="516" t="s">
        <v>3601</v>
      </c>
      <c r="L619" s="515"/>
      <c r="M619" s="515"/>
      <c r="N619" s="517"/>
      <c r="O619" s="515"/>
      <c r="P619" s="515"/>
      <c r="Q619" s="515"/>
      <c r="R619" s="515"/>
      <c r="S619" s="515"/>
      <c r="T619" s="515"/>
      <c r="U619" s="515"/>
      <c r="V619" s="515"/>
      <c r="W619" s="515"/>
      <c r="X619" s="515"/>
    </row>
    <row r="620">
      <c r="A620" s="515" t="s">
        <v>3602</v>
      </c>
      <c r="B620" s="515" t="s">
        <v>177</v>
      </c>
      <c r="C620" s="516" t="s">
        <v>1063</v>
      </c>
      <c r="D620" s="515"/>
      <c r="E620" s="515"/>
      <c r="F620" s="515"/>
      <c r="G620" s="515" t="s">
        <v>3603</v>
      </c>
      <c r="H620" s="516" t="s">
        <v>2276</v>
      </c>
      <c r="I620" s="515" t="s">
        <v>3604</v>
      </c>
      <c r="J620" s="515" t="s">
        <v>3605</v>
      </c>
      <c r="K620" s="515" t="s">
        <v>3606</v>
      </c>
      <c r="L620" s="516" t="s">
        <v>3607</v>
      </c>
      <c r="M620" s="515"/>
      <c r="N620" s="517"/>
      <c r="O620" s="515"/>
      <c r="P620" s="515"/>
      <c r="Q620" s="515"/>
      <c r="R620" s="515"/>
      <c r="S620" s="515"/>
      <c r="T620" s="515"/>
      <c r="U620" s="515"/>
      <c r="V620" s="515"/>
      <c r="W620" s="515"/>
      <c r="X620" s="515"/>
    </row>
    <row r="621">
      <c r="A621" s="515" t="s">
        <v>3608</v>
      </c>
      <c r="B621" s="515" t="s">
        <v>23</v>
      </c>
      <c r="C621" s="515" t="s">
        <v>3346</v>
      </c>
      <c r="D621" s="516" t="s">
        <v>51</v>
      </c>
      <c r="E621" s="515"/>
      <c r="F621" s="515"/>
      <c r="G621" s="515" t="s">
        <v>3609</v>
      </c>
      <c r="H621" s="516" t="s">
        <v>2276</v>
      </c>
      <c r="I621" s="515" t="s">
        <v>3610</v>
      </c>
      <c r="J621" s="515" t="s">
        <v>3611</v>
      </c>
      <c r="K621" s="516" t="s">
        <v>3612</v>
      </c>
      <c r="L621" s="515"/>
      <c r="M621" s="515"/>
      <c r="N621" s="517"/>
      <c r="O621" s="515"/>
      <c r="P621" s="515"/>
      <c r="Q621" s="515"/>
      <c r="R621" s="515"/>
      <c r="S621" s="515"/>
      <c r="T621" s="515"/>
      <c r="U621" s="515"/>
      <c r="V621" s="515"/>
      <c r="W621" s="515"/>
      <c r="X621" s="515"/>
    </row>
    <row r="622">
      <c r="A622" s="515" t="s">
        <v>3613</v>
      </c>
      <c r="B622" s="515" t="s">
        <v>177</v>
      </c>
      <c r="C622" s="516" t="s">
        <v>299</v>
      </c>
      <c r="D622" s="515"/>
      <c r="E622" s="515"/>
      <c r="F622" s="515"/>
      <c r="G622" s="515" t="s">
        <v>3614</v>
      </c>
      <c r="H622" s="516" t="s">
        <v>2276</v>
      </c>
      <c r="I622" s="515" t="s">
        <v>3615</v>
      </c>
      <c r="J622" s="515" t="s">
        <v>3616</v>
      </c>
      <c r="K622" s="516" t="s">
        <v>3617</v>
      </c>
      <c r="L622" s="515"/>
      <c r="M622" s="515"/>
      <c r="N622" s="517"/>
      <c r="O622" s="515"/>
      <c r="P622" s="515"/>
      <c r="Q622" s="515"/>
      <c r="R622" s="515"/>
      <c r="S622" s="515"/>
      <c r="T622" s="515"/>
      <c r="U622" s="515"/>
      <c r="V622" s="515"/>
      <c r="W622" s="515"/>
      <c r="X622" s="515"/>
    </row>
    <row r="623">
      <c r="A623" s="515" t="s">
        <v>3618</v>
      </c>
      <c r="B623" s="515" t="s">
        <v>177</v>
      </c>
      <c r="C623" s="516" t="s">
        <v>227</v>
      </c>
      <c r="D623" s="515"/>
      <c r="E623" s="515"/>
      <c r="F623" s="515"/>
      <c r="G623" s="515" t="s">
        <v>3619</v>
      </c>
      <c r="H623" s="516" t="s">
        <v>2276</v>
      </c>
      <c r="I623" s="516" t="s">
        <v>3620</v>
      </c>
      <c r="J623" s="515"/>
      <c r="K623" s="515"/>
      <c r="L623" s="516" t="s">
        <v>3621</v>
      </c>
      <c r="M623" s="515"/>
      <c r="N623" s="517"/>
      <c r="O623" s="515"/>
      <c r="P623" s="515"/>
      <c r="Q623" s="515"/>
      <c r="R623" s="515"/>
      <c r="S623" s="515"/>
      <c r="T623" s="515"/>
      <c r="U623" s="515"/>
      <c r="V623" s="515"/>
      <c r="W623" s="515"/>
      <c r="X623" s="515"/>
    </row>
    <row r="624">
      <c r="A624" s="515" t="s">
        <v>3622</v>
      </c>
      <c r="B624" s="515" t="s">
        <v>177</v>
      </c>
      <c r="C624" s="516" t="s">
        <v>3623</v>
      </c>
      <c r="D624" s="515"/>
      <c r="E624" s="515"/>
      <c r="F624" s="515"/>
      <c r="G624" s="515" t="s">
        <v>3624</v>
      </c>
      <c r="H624" s="516" t="s">
        <v>2276</v>
      </c>
      <c r="I624" s="515" t="s">
        <v>3625</v>
      </c>
      <c r="J624" s="515" t="s">
        <v>3626</v>
      </c>
      <c r="K624" s="516" t="s">
        <v>3627</v>
      </c>
      <c r="L624" s="515"/>
      <c r="M624" s="515"/>
      <c r="N624" s="517"/>
      <c r="O624" s="515"/>
      <c r="P624" s="515"/>
      <c r="Q624" s="515"/>
      <c r="R624" s="515"/>
      <c r="S624" s="515"/>
      <c r="T624" s="515"/>
      <c r="U624" s="515"/>
      <c r="V624" s="515"/>
      <c r="W624" s="515"/>
      <c r="X624" s="515"/>
    </row>
    <row r="625">
      <c r="A625" s="515" t="s">
        <v>3628</v>
      </c>
      <c r="B625" s="515" t="s">
        <v>177</v>
      </c>
      <c r="C625" s="515" t="s">
        <v>3629</v>
      </c>
      <c r="D625" s="516" t="s">
        <v>51</v>
      </c>
      <c r="E625" s="515"/>
      <c r="F625" s="515"/>
      <c r="G625" s="515" t="s">
        <v>3630</v>
      </c>
      <c r="H625" s="516" t="s">
        <v>2276</v>
      </c>
      <c r="I625" s="516" t="s">
        <v>3631</v>
      </c>
      <c r="J625" s="515"/>
      <c r="K625" s="515" t="s">
        <v>3632</v>
      </c>
      <c r="L625" s="516" t="s">
        <v>3633</v>
      </c>
      <c r="M625" s="515"/>
      <c r="N625" s="517"/>
      <c r="O625" s="515"/>
      <c r="P625" s="515"/>
      <c r="Q625" s="515"/>
      <c r="R625" s="515"/>
      <c r="S625" s="515"/>
      <c r="T625" s="515"/>
      <c r="U625" s="515"/>
      <c r="V625" s="515"/>
      <c r="W625" s="515"/>
      <c r="X625" s="515"/>
    </row>
    <row r="626">
      <c r="A626" s="515" t="s">
        <v>3634</v>
      </c>
      <c r="B626" s="515" t="s">
        <v>23</v>
      </c>
      <c r="C626" s="515" t="s">
        <v>50</v>
      </c>
      <c r="D626" s="516" t="s">
        <v>51</v>
      </c>
      <c r="E626" s="515"/>
      <c r="F626" s="515"/>
      <c r="G626" s="515" t="s">
        <v>3635</v>
      </c>
      <c r="H626" s="516" t="s">
        <v>2276</v>
      </c>
      <c r="I626" s="515" t="s">
        <v>3636</v>
      </c>
      <c r="J626" s="515" t="s">
        <v>3637</v>
      </c>
      <c r="K626" s="515" t="s">
        <v>3638</v>
      </c>
      <c r="L626" s="520" t="s">
        <v>3639</v>
      </c>
      <c r="M626" s="515"/>
      <c r="N626" s="517"/>
      <c r="O626" s="515"/>
      <c r="P626" s="515"/>
      <c r="Q626" s="515"/>
      <c r="R626" s="515"/>
      <c r="S626" s="515"/>
      <c r="T626" s="515"/>
      <c r="U626" s="515"/>
      <c r="V626" s="515"/>
      <c r="W626" s="515"/>
      <c r="X626" s="515"/>
    </row>
    <row r="627">
      <c r="A627" s="515" t="s">
        <v>3640</v>
      </c>
      <c r="B627" s="515" t="s">
        <v>78</v>
      </c>
      <c r="C627" s="516" t="s">
        <v>16</v>
      </c>
      <c r="D627" s="515"/>
      <c r="E627" s="515"/>
      <c r="F627" s="515"/>
      <c r="G627" s="515" t="s">
        <v>3641</v>
      </c>
      <c r="H627" s="516" t="s">
        <v>2276</v>
      </c>
      <c r="I627" s="515" t="s">
        <v>3642</v>
      </c>
      <c r="J627" s="515" t="s">
        <v>3643</v>
      </c>
      <c r="K627" s="515" t="s">
        <v>3644</v>
      </c>
      <c r="L627" s="516" t="s">
        <v>3645</v>
      </c>
      <c r="M627" s="515"/>
      <c r="N627" s="517"/>
      <c r="O627" s="515"/>
      <c r="P627" s="515"/>
      <c r="Q627" s="515"/>
      <c r="R627" s="515"/>
      <c r="S627" s="515"/>
      <c r="T627" s="515"/>
      <c r="U627" s="515"/>
      <c r="V627" s="515"/>
      <c r="W627" s="515"/>
      <c r="X627" s="515"/>
    </row>
    <row r="628">
      <c r="A628" s="515" t="s">
        <v>3646</v>
      </c>
      <c r="B628" s="515" t="s">
        <v>177</v>
      </c>
      <c r="C628" s="516" t="s">
        <v>1057</v>
      </c>
      <c r="D628" s="515"/>
      <c r="E628" s="515"/>
      <c r="F628" s="515"/>
      <c r="G628" s="515" t="s">
        <v>3647</v>
      </c>
      <c r="H628" s="516" t="s">
        <v>2276</v>
      </c>
      <c r="I628" s="515" t="s">
        <v>3648</v>
      </c>
      <c r="J628" s="515" t="s">
        <v>3649</v>
      </c>
      <c r="K628" s="515" t="s">
        <v>3650</v>
      </c>
      <c r="L628" s="516" t="s">
        <v>3651</v>
      </c>
      <c r="M628" s="515"/>
      <c r="N628" s="517"/>
      <c r="O628" s="515"/>
      <c r="P628" s="515"/>
      <c r="Q628" s="515"/>
      <c r="R628" s="515"/>
      <c r="S628" s="515"/>
      <c r="T628" s="515"/>
      <c r="U628" s="515"/>
      <c r="V628" s="515"/>
      <c r="W628" s="515"/>
      <c r="X628" s="515"/>
    </row>
    <row r="629">
      <c r="A629" s="515" t="s">
        <v>3652</v>
      </c>
      <c r="B629" s="515" t="s">
        <v>78</v>
      </c>
      <c r="C629" s="516" t="s">
        <v>65</v>
      </c>
      <c r="D629" s="515"/>
      <c r="E629" s="519">
        <v>1982.0</v>
      </c>
      <c r="F629" s="517"/>
      <c r="G629" s="515" t="s">
        <v>3653</v>
      </c>
      <c r="H629" s="516" t="s">
        <v>2276</v>
      </c>
      <c r="I629" s="516" t="s">
        <v>3654</v>
      </c>
      <c r="J629" s="515"/>
      <c r="K629" s="515" t="s">
        <v>3655</v>
      </c>
      <c r="L629" s="516" t="s">
        <v>3656</v>
      </c>
      <c r="M629" s="515"/>
      <c r="N629" s="517"/>
      <c r="O629" s="515"/>
      <c r="P629" s="515"/>
      <c r="Q629" s="515"/>
      <c r="R629" s="515"/>
      <c r="S629" s="515"/>
      <c r="T629" s="515"/>
      <c r="U629" s="515"/>
      <c r="V629" s="515"/>
      <c r="W629" s="515"/>
      <c r="X629" s="515"/>
    </row>
    <row r="630">
      <c r="A630" s="515" t="s">
        <v>3657</v>
      </c>
      <c r="B630" s="515" t="s">
        <v>107</v>
      </c>
      <c r="C630" s="516" t="s">
        <v>227</v>
      </c>
      <c r="D630" s="515"/>
      <c r="E630" s="515"/>
      <c r="F630" s="515"/>
      <c r="G630" s="515" t="s">
        <v>3658</v>
      </c>
      <c r="H630" s="516" t="s">
        <v>2276</v>
      </c>
      <c r="I630" s="515" t="s">
        <v>3659</v>
      </c>
      <c r="J630" s="515" t="s">
        <v>3660</v>
      </c>
      <c r="K630" s="515" t="s">
        <v>3661</v>
      </c>
      <c r="L630" s="516" t="s">
        <v>3662</v>
      </c>
      <c r="M630" s="515"/>
      <c r="N630" s="517"/>
      <c r="O630" s="515"/>
      <c r="P630" s="515"/>
      <c r="Q630" s="515"/>
      <c r="R630" s="515"/>
      <c r="S630" s="515"/>
      <c r="T630" s="515"/>
      <c r="U630" s="515"/>
      <c r="V630" s="515"/>
      <c r="W630" s="515"/>
      <c r="X630" s="515"/>
    </row>
    <row r="631">
      <c r="A631" s="515" t="s">
        <v>3663</v>
      </c>
      <c r="B631" s="515" t="s">
        <v>30</v>
      </c>
      <c r="C631" s="516" t="s">
        <v>1063</v>
      </c>
      <c r="D631" s="515"/>
      <c r="E631" s="515"/>
      <c r="F631" s="515"/>
      <c r="G631" s="515" t="s">
        <v>3664</v>
      </c>
      <c r="H631" s="516" t="s">
        <v>2276</v>
      </c>
      <c r="I631" s="516" t="s">
        <v>3665</v>
      </c>
      <c r="J631" s="515"/>
      <c r="K631" s="515" t="s">
        <v>3666</v>
      </c>
      <c r="L631" s="516" t="s">
        <v>3667</v>
      </c>
      <c r="M631" s="515"/>
      <c r="N631" s="517"/>
      <c r="O631" s="515"/>
      <c r="P631" s="515"/>
      <c r="Q631" s="515"/>
      <c r="R631" s="515"/>
      <c r="S631" s="515"/>
      <c r="T631" s="515"/>
      <c r="U631" s="515"/>
      <c r="V631" s="515"/>
      <c r="W631" s="515"/>
      <c r="X631" s="515"/>
    </row>
    <row r="632">
      <c r="A632" s="515" t="s">
        <v>3668</v>
      </c>
      <c r="B632" s="515" t="s">
        <v>371</v>
      </c>
      <c r="C632" s="516" t="s">
        <v>227</v>
      </c>
      <c r="D632" s="515"/>
      <c r="E632" s="515"/>
      <c r="F632" s="515"/>
      <c r="G632" s="515" t="s">
        <v>3669</v>
      </c>
      <c r="H632" s="516" t="s">
        <v>2276</v>
      </c>
      <c r="I632" s="515" t="s">
        <v>3670</v>
      </c>
      <c r="J632" s="515" t="s">
        <v>3671</v>
      </c>
      <c r="K632" s="515" t="s">
        <v>3672</v>
      </c>
      <c r="L632" s="516" t="s">
        <v>3673</v>
      </c>
      <c r="M632" s="515"/>
      <c r="N632" s="517"/>
      <c r="O632" s="515"/>
      <c r="P632" s="515"/>
      <c r="Q632" s="515"/>
      <c r="R632" s="515"/>
      <c r="S632" s="515"/>
      <c r="T632" s="515"/>
      <c r="U632" s="515"/>
      <c r="V632" s="515"/>
      <c r="W632" s="515"/>
      <c r="X632" s="515"/>
    </row>
    <row r="633">
      <c r="A633" s="515" t="s">
        <v>3674</v>
      </c>
      <c r="B633" s="515" t="s">
        <v>78</v>
      </c>
      <c r="C633" s="516" t="s">
        <v>299</v>
      </c>
      <c r="D633" s="515"/>
      <c r="E633" s="515"/>
      <c r="F633" s="515"/>
      <c r="G633" s="515" t="s">
        <v>3675</v>
      </c>
      <c r="H633" s="516" t="s">
        <v>2276</v>
      </c>
      <c r="I633" s="515" t="s">
        <v>3676</v>
      </c>
      <c r="J633" s="515" t="s">
        <v>3677</v>
      </c>
      <c r="K633" s="515" t="s">
        <v>3678</v>
      </c>
      <c r="L633" s="516" t="s">
        <v>3679</v>
      </c>
      <c r="M633" s="515"/>
      <c r="N633" s="517"/>
      <c r="O633" s="515"/>
      <c r="P633" s="515"/>
      <c r="Q633" s="515"/>
      <c r="R633" s="515"/>
      <c r="S633" s="515"/>
      <c r="T633" s="515"/>
      <c r="U633" s="515"/>
      <c r="V633" s="515"/>
      <c r="W633" s="515"/>
      <c r="X633" s="515"/>
    </row>
    <row r="634">
      <c r="A634" s="515" t="s">
        <v>3680</v>
      </c>
      <c r="B634" s="515" t="s">
        <v>23</v>
      </c>
      <c r="C634" s="516" t="s">
        <v>3681</v>
      </c>
      <c r="D634" s="515"/>
      <c r="E634" s="515"/>
      <c r="F634" s="515"/>
      <c r="G634" s="515" t="s">
        <v>3682</v>
      </c>
      <c r="H634" s="516" t="s">
        <v>2276</v>
      </c>
      <c r="I634" s="516" t="s">
        <v>3683</v>
      </c>
      <c r="J634" s="515"/>
      <c r="K634" s="515" t="s">
        <v>3684</v>
      </c>
      <c r="L634" s="516" t="s">
        <v>3685</v>
      </c>
      <c r="M634" s="515"/>
      <c r="N634" s="517"/>
      <c r="O634" s="515"/>
      <c r="P634" s="515"/>
      <c r="Q634" s="515"/>
      <c r="R634" s="515"/>
      <c r="S634" s="515"/>
      <c r="T634" s="515"/>
      <c r="U634" s="515"/>
      <c r="V634" s="515"/>
      <c r="W634" s="515"/>
      <c r="X634" s="515"/>
    </row>
    <row r="635">
      <c r="A635" s="515" t="s">
        <v>3686</v>
      </c>
      <c r="B635" s="515" t="s">
        <v>78</v>
      </c>
      <c r="C635" s="516" t="s">
        <v>269</v>
      </c>
      <c r="D635" s="515"/>
      <c r="E635" s="515"/>
      <c r="F635" s="515"/>
      <c r="G635" s="515" t="s">
        <v>3687</v>
      </c>
      <c r="H635" s="516" t="s">
        <v>2276</v>
      </c>
      <c r="I635" s="516" t="s">
        <v>3688</v>
      </c>
      <c r="J635" s="515"/>
      <c r="K635" s="515" t="s">
        <v>3689</v>
      </c>
      <c r="L635" s="516" t="s">
        <v>3690</v>
      </c>
      <c r="M635" s="515"/>
      <c r="N635" s="517"/>
      <c r="O635" s="515"/>
      <c r="P635" s="515"/>
      <c r="Q635" s="515"/>
      <c r="R635" s="515"/>
      <c r="S635" s="515"/>
      <c r="T635" s="515"/>
      <c r="U635" s="515"/>
      <c r="V635" s="515"/>
      <c r="W635" s="515"/>
      <c r="X635" s="515"/>
    </row>
    <row r="636">
      <c r="A636" s="515" t="s">
        <v>3691</v>
      </c>
      <c r="B636" s="515" t="s">
        <v>23</v>
      </c>
      <c r="C636" s="516" t="s">
        <v>65</v>
      </c>
      <c r="D636" s="515"/>
      <c r="E636" s="515"/>
      <c r="F636" s="515"/>
      <c r="G636" s="515" t="s">
        <v>3692</v>
      </c>
      <c r="H636" s="516" t="s">
        <v>2276</v>
      </c>
      <c r="I636" s="515" t="s">
        <v>3693</v>
      </c>
      <c r="J636" s="515" t="s">
        <v>3694</v>
      </c>
      <c r="K636" s="515" t="s">
        <v>3695</v>
      </c>
      <c r="L636" s="516" t="s">
        <v>3696</v>
      </c>
      <c r="M636" s="515"/>
      <c r="N636" s="517"/>
      <c r="O636" s="515"/>
      <c r="P636" s="515"/>
      <c r="Q636" s="515"/>
      <c r="R636" s="515"/>
      <c r="S636" s="515"/>
      <c r="T636" s="515"/>
      <c r="U636" s="515"/>
      <c r="V636" s="515"/>
      <c r="W636" s="515"/>
      <c r="X636" s="515"/>
    </row>
    <row r="637">
      <c r="A637" s="515" t="s">
        <v>3697</v>
      </c>
      <c r="B637" s="515" t="s">
        <v>177</v>
      </c>
      <c r="C637" s="516" t="s">
        <v>16</v>
      </c>
      <c r="D637" s="515"/>
      <c r="E637" s="515"/>
      <c r="F637" s="515"/>
      <c r="G637" s="515" t="s">
        <v>3698</v>
      </c>
      <c r="H637" s="516" t="s">
        <v>2276</v>
      </c>
      <c r="I637" s="515" t="s">
        <v>3699</v>
      </c>
      <c r="J637" s="515" t="s">
        <v>3700</v>
      </c>
      <c r="K637" s="515" t="s">
        <v>3701</v>
      </c>
      <c r="L637" s="516" t="s">
        <v>3702</v>
      </c>
      <c r="M637" s="515"/>
      <c r="N637" s="517"/>
      <c r="O637" s="515"/>
      <c r="P637" s="515"/>
      <c r="Q637" s="515"/>
      <c r="R637" s="515"/>
      <c r="S637" s="515"/>
      <c r="T637" s="515"/>
      <c r="U637" s="515"/>
      <c r="V637" s="515"/>
      <c r="W637" s="515"/>
      <c r="X637" s="515"/>
    </row>
    <row r="638">
      <c r="A638" s="515" t="s">
        <v>3703</v>
      </c>
      <c r="B638" s="515" t="s">
        <v>177</v>
      </c>
      <c r="C638" s="516" t="s">
        <v>1076</v>
      </c>
      <c r="D638" s="515"/>
      <c r="E638" s="515"/>
      <c r="F638" s="515"/>
      <c r="G638" s="515" t="s">
        <v>3704</v>
      </c>
      <c r="H638" s="516" t="s">
        <v>2276</v>
      </c>
      <c r="I638" s="515" t="s">
        <v>3705</v>
      </c>
      <c r="J638" s="515" t="s">
        <v>3706</v>
      </c>
      <c r="K638" s="515" t="s">
        <v>3707</v>
      </c>
      <c r="L638" s="516" t="s">
        <v>3708</v>
      </c>
      <c r="M638" s="515"/>
      <c r="N638" s="517"/>
      <c r="O638" s="515"/>
      <c r="P638" s="515"/>
      <c r="Q638" s="515"/>
      <c r="R638" s="515"/>
      <c r="S638" s="515"/>
      <c r="T638" s="515"/>
      <c r="U638" s="515"/>
      <c r="V638" s="515"/>
      <c r="W638" s="515"/>
      <c r="X638" s="515"/>
    </row>
    <row r="639">
      <c r="A639" s="515" t="s">
        <v>3709</v>
      </c>
      <c r="B639" s="515" t="s">
        <v>177</v>
      </c>
      <c r="C639" s="516" t="s">
        <v>227</v>
      </c>
      <c r="D639" s="515"/>
      <c r="E639" s="515"/>
      <c r="F639" s="515"/>
      <c r="G639" s="515" t="s">
        <v>3710</v>
      </c>
      <c r="H639" s="516" t="s">
        <v>2276</v>
      </c>
      <c r="I639" s="515" t="s">
        <v>3711</v>
      </c>
      <c r="J639" s="515" t="s">
        <v>3712</v>
      </c>
      <c r="K639" s="515" t="s">
        <v>3713</v>
      </c>
      <c r="L639" s="516" t="s">
        <v>3714</v>
      </c>
      <c r="M639" s="515"/>
      <c r="N639" s="517"/>
      <c r="O639" s="515"/>
      <c r="P639" s="515"/>
      <c r="Q639" s="515"/>
      <c r="R639" s="515"/>
      <c r="S639" s="515"/>
      <c r="T639" s="515"/>
      <c r="U639" s="515"/>
      <c r="V639" s="515"/>
      <c r="W639" s="515"/>
      <c r="X639" s="515"/>
    </row>
    <row r="640">
      <c r="A640" s="515" t="s">
        <v>3715</v>
      </c>
      <c r="B640" s="515" t="s">
        <v>78</v>
      </c>
      <c r="C640" s="516" t="s">
        <v>3716</v>
      </c>
      <c r="D640" s="515"/>
      <c r="E640" s="515"/>
      <c r="F640" s="515"/>
      <c r="G640" s="515" t="s">
        <v>3717</v>
      </c>
      <c r="H640" s="516" t="s">
        <v>2276</v>
      </c>
      <c r="I640" s="515" t="s">
        <v>3718</v>
      </c>
      <c r="J640" s="515" t="s">
        <v>3719</v>
      </c>
      <c r="K640" s="515" t="s">
        <v>3720</v>
      </c>
      <c r="L640" s="516" t="s">
        <v>3721</v>
      </c>
      <c r="M640" s="515"/>
      <c r="N640" s="517"/>
      <c r="O640" s="515"/>
      <c r="P640" s="515"/>
      <c r="Q640" s="515"/>
      <c r="R640" s="515"/>
      <c r="S640" s="515"/>
      <c r="T640" s="515"/>
      <c r="U640" s="515"/>
      <c r="V640" s="515"/>
      <c r="W640" s="515"/>
      <c r="X640" s="515"/>
    </row>
    <row r="641">
      <c r="A641" s="515" t="s">
        <v>3722</v>
      </c>
      <c r="B641" s="515" t="s">
        <v>107</v>
      </c>
      <c r="C641" s="516" t="s">
        <v>144</v>
      </c>
      <c r="D641" s="515"/>
      <c r="E641" s="515"/>
      <c r="F641" s="515"/>
      <c r="G641" s="515" t="s">
        <v>3723</v>
      </c>
      <c r="H641" s="516" t="s">
        <v>2276</v>
      </c>
      <c r="I641" s="515" t="s">
        <v>3724</v>
      </c>
      <c r="J641" s="515" t="s">
        <v>3725</v>
      </c>
      <c r="K641" s="516" t="s">
        <v>3726</v>
      </c>
      <c r="L641" s="515"/>
      <c r="M641" s="515"/>
      <c r="N641" s="517"/>
      <c r="O641" s="515"/>
      <c r="P641" s="515"/>
      <c r="Q641" s="515"/>
      <c r="R641" s="515"/>
      <c r="S641" s="515"/>
      <c r="T641" s="515"/>
      <c r="U641" s="515"/>
      <c r="V641" s="515"/>
      <c r="W641" s="515"/>
      <c r="X641" s="515"/>
    </row>
    <row r="642">
      <c r="A642" s="515" t="s">
        <v>3727</v>
      </c>
      <c r="B642" s="515" t="s">
        <v>78</v>
      </c>
      <c r="C642" s="516" t="s">
        <v>299</v>
      </c>
      <c r="D642" s="515"/>
      <c r="E642" s="515"/>
      <c r="F642" s="515"/>
      <c r="G642" s="515" t="s">
        <v>3369</v>
      </c>
      <c r="H642" s="516" t="s">
        <v>2276</v>
      </c>
      <c r="I642" s="516" t="s">
        <v>3728</v>
      </c>
      <c r="J642" s="515"/>
      <c r="K642" s="515" t="s">
        <v>3729</v>
      </c>
      <c r="L642" s="516" t="s">
        <v>3730</v>
      </c>
      <c r="M642" s="515"/>
      <c r="N642" s="517"/>
      <c r="O642" s="515"/>
      <c r="P642" s="515"/>
      <c r="Q642" s="515"/>
      <c r="R642" s="515"/>
      <c r="S642" s="515"/>
      <c r="T642" s="515"/>
      <c r="U642" s="515"/>
      <c r="V642" s="515"/>
      <c r="W642" s="515"/>
      <c r="X642" s="515"/>
    </row>
    <row r="643">
      <c r="A643" s="515" t="s">
        <v>3731</v>
      </c>
      <c r="B643" s="515" t="s">
        <v>107</v>
      </c>
      <c r="C643" s="516" t="s">
        <v>227</v>
      </c>
      <c r="D643" s="515"/>
      <c r="E643" s="515"/>
      <c r="F643" s="515"/>
      <c r="G643" s="515" t="s">
        <v>3732</v>
      </c>
      <c r="H643" s="516" t="s">
        <v>2276</v>
      </c>
      <c r="I643" s="515" t="s">
        <v>3733</v>
      </c>
      <c r="J643" s="515" t="s">
        <v>3734</v>
      </c>
      <c r="K643" s="516" t="s">
        <v>3735</v>
      </c>
      <c r="L643" s="515"/>
      <c r="M643" s="515"/>
      <c r="N643" s="517"/>
      <c r="O643" s="515"/>
      <c r="P643" s="515"/>
      <c r="Q643" s="515"/>
      <c r="R643" s="515"/>
      <c r="S643" s="515"/>
      <c r="T643" s="515"/>
      <c r="U643" s="515"/>
      <c r="V643" s="515"/>
      <c r="W643" s="515"/>
      <c r="X643" s="515"/>
    </row>
    <row r="644">
      <c r="A644" s="515" t="s">
        <v>3736</v>
      </c>
      <c r="B644" s="515" t="s">
        <v>78</v>
      </c>
      <c r="C644" s="516" t="s">
        <v>244</v>
      </c>
      <c r="D644" s="515"/>
      <c r="E644" s="515"/>
      <c r="F644" s="515"/>
      <c r="G644" s="515" t="s">
        <v>3737</v>
      </c>
      <c r="H644" s="516" t="s">
        <v>2276</v>
      </c>
      <c r="I644" s="515" t="s">
        <v>3738</v>
      </c>
      <c r="J644" s="515" t="s">
        <v>3739</v>
      </c>
      <c r="K644" s="515" t="s">
        <v>3740</v>
      </c>
      <c r="L644" s="516" t="s">
        <v>3741</v>
      </c>
      <c r="M644" s="515"/>
      <c r="N644" s="517"/>
      <c r="O644" s="515"/>
      <c r="P644" s="515"/>
      <c r="Q644" s="515"/>
      <c r="R644" s="515"/>
      <c r="S644" s="515"/>
      <c r="T644" s="515"/>
      <c r="U644" s="515"/>
      <c r="V644" s="515"/>
      <c r="W644" s="515"/>
      <c r="X644" s="515"/>
    </row>
    <row r="645">
      <c r="A645" s="515" t="s">
        <v>3742</v>
      </c>
      <c r="B645" s="515" t="s">
        <v>78</v>
      </c>
      <c r="C645" s="516" t="s">
        <v>16</v>
      </c>
      <c r="D645" s="515"/>
      <c r="E645" s="515"/>
      <c r="F645" s="515"/>
      <c r="G645" s="515" t="s">
        <v>3743</v>
      </c>
      <c r="H645" s="516" t="s">
        <v>2276</v>
      </c>
      <c r="I645" s="516" t="s">
        <v>3744</v>
      </c>
      <c r="J645" s="515"/>
      <c r="K645" s="515" t="s">
        <v>3745</v>
      </c>
      <c r="L645" s="516" t="s">
        <v>3746</v>
      </c>
      <c r="M645" s="515"/>
      <c r="N645" s="517"/>
      <c r="O645" s="515"/>
      <c r="P645" s="515"/>
      <c r="Q645" s="515"/>
      <c r="R645" s="515"/>
      <c r="S645" s="515"/>
      <c r="T645" s="515"/>
      <c r="U645" s="515"/>
      <c r="V645" s="515"/>
      <c r="W645" s="515"/>
      <c r="X645" s="515"/>
    </row>
    <row r="646">
      <c r="A646" s="515" t="s">
        <v>3747</v>
      </c>
      <c r="B646" s="515" t="s">
        <v>78</v>
      </c>
      <c r="C646" s="516" t="s">
        <v>227</v>
      </c>
      <c r="D646" s="515"/>
      <c r="E646" s="519">
        <v>1975.0</v>
      </c>
      <c r="F646" s="517"/>
      <c r="G646" s="515" t="s">
        <v>3748</v>
      </c>
      <c r="H646" s="516" t="s">
        <v>2276</v>
      </c>
      <c r="I646" s="515" t="s">
        <v>3749</v>
      </c>
      <c r="J646" s="515" t="s">
        <v>3750</v>
      </c>
      <c r="K646" s="515" t="s">
        <v>3751</v>
      </c>
      <c r="L646" s="516" t="s">
        <v>3752</v>
      </c>
      <c r="M646" s="515"/>
      <c r="N646" s="517"/>
      <c r="O646" s="515"/>
      <c r="P646" s="515"/>
      <c r="Q646" s="515"/>
      <c r="R646" s="515"/>
      <c r="S646" s="515"/>
      <c r="T646" s="515"/>
      <c r="U646" s="515"/>
      <c r="V646" s="515"/>
      <c r="W646" s="515"/>
      <c r="X646" s="515"/>
    </row>
    <row r="647">
      <c r="A647" s="515" t="s">
        <v>3753</v>
      </c>
      <c r="B647" s="515" t="s">
        <v>23</v>
      </c>
      <c r="C647" s="515" t="s">
        <v>50</v>
      </c>
      <c r="D647" s="516" t="s">
        <v>51</v>
      </c>
      <c r="E647" s="515"/>
      <c r="F647" s="517"/>
      <c r="G647" s="515" t="s">
        <v>3754</v>
      </c>
      <c r="H647" s="516" t="s">
        <v>2276</v>
      </c>
      <c r="I647" s="515" t="s">
        <v>3755</v>
      </c>
      <c r="J647" s="515" t="s">
        <v>3756</v>
      </c>
      <c r="K647" s="515" t="s">
        <v>3757</v>
      </c>
      <c r="L647" s="516" t="s">
        <v>3758</v>
      </c>
      <c r="M647" s="515"/>
      <c r="N647" s="517"/>
      <c r="O647" s="515"/>
      <c r="P647" s="515"/>
      <c r="Q647" s="515"/>
      <c r="R647" s="515"/>
      <c r="S647" s="515"/>
      <c r="T647" s="515"/>
      <c r="U647" s="515"/>
      <c r="V647" s="515"/>
      <c r="W647" s="515"/>
      <c r="X647" s="515"/>
    </row>
    <row r="648">
      <c r="A648" s="515" t="s">
        <v>3759</v>
      </c>
      <c r="B648" s="515" t="s">
        <v>107</v>
      </c>
      <c r="C648" s="516" t="s">
        <v>144</v>
      </c>
      <c r="D648" s="515"/>
      <c r="E648" s="519">
        <v>1990.0</v>
      </c>
      <c r="F648" s="517"/>
      <c r="G648" s="515" t="s">
        <v>3760</v>
      </c>
      <c r="H648" s="516" t="s">
        <v>2276</v>
      </c>
      <c r="I648" s="516" t="s">
        <v>3761</v>
      </c>
      <c r="J648" s="515"/>
      <c r="K648" s="515" t="s">
        <v>3762</v>
      </c>
      <c r="L648" s="516" t="s">
        <v>3763</v>
      </c>
      <c r="M648" s="515"/>
      <c r="N648" s="517"/>
      <c r="O648" s="515"/>
      <c r="P648" s="515"/>
      <c r="Q648" s="515"/>
      <c r="R648" s="515"/>
      <c r="S648" s="515"/>
      <c r="T648" s="515"/>
      <c r="U648" s="515"/>
      <c r="V648" s="515"/>
      <c r="W648" s="515"/>
      <c r="X648" s="515"/>
    </row>
    <row r="649">
      <c r="A649" s="515" t="s">
        <v>3764</v>
      </c>
      <c r="B649" s="515" t="s">
        <v>177</v>
      </c>
      <c r="C649" s="516" t="s">
        <v>269</v>
      </c>
      <c r="D649" s="515"/>
      <c r="E649" s="515"/>
      <c r="F649" s="517"/>
      <c r="G649" s="515" t="s">
        <v>3765</v>
      </c>
      <c r="H649" s="516" t="s">
        <v>2276</v>
      </c>
      <c r="I649" s="515" t="s">
        <v>3766</v>
      </c>
      <c r="J649" s="515" t="s">
        <v>3767</v>
      </c>
      <c r="K649" s="515" t="s">
        <v>3768</v>
      </c>
      <c r="L649" s="516" t="s">
        <v>3769</v>
      </c>
      <c r="M649" s="515"/>
      <c r="N649" s="517"/>
      <c r="O649" s="515"/>
      <c r="P649" s="515"/>
      <c r="Q649" s="515"/>
      <c r="R649" s="515"/>
      <c r="S649" s="515"/>
      <c r="T649" s="515"/>
      <c r="U649" s="515"/>
      <c r="V649" s="515"/>
      <c r="W649" s="515"/>
      <c r="X649" s="515"/>
    </row>
    <row r="650">
      <c r="A650" s="515" t="s">
        <v>3770</v>
      </c>
      <c r="B650" s="515" t="s">
        <v>177</v>
      </c>
      <c r="C650" s="516" t="s">
        <v>144</v>
      </c>
      <c r="D650" s="515"/>
      <c r="E650" s="515"/>
      <c r="F650" s="517"/>
      <c r="G650" s="515" t="s">
        <v>3771</v>
      </c>
      <c r="H650" s="516" t="s">
        <v>2276</v>
      </c>
      <c r="I650" s="515" t="s">
        <v>3772</v>
      </c>
      <c r="J650" s="515" t="s">
        <v>3773</v>
      </c>
      <c r="K650" s="515" t="s">
        <v>3774</v>
      </c>
      <c r="L650" s="516" t="s">
        <v>3775</v>
      </c>
      <c r="M650" s="515"/>
      <c r="N650" s="517"/>
      <c r="O650" s="515"/>
      <c r="P650" s="515"/>
      <c r="Q650" s="515"/>
      <c r="R650" s="515"/>
      <c r="S650" s="515"/>
      <c r="T650" s="515"/>
      <c r="U650" s="515"/>
      <c r="V650" s="515"/>
      <c r="W650" s="515"/>
      <c r="X650" s="515"/>
    </row>
    <row r="651">
      <c r="A651" s="515" t="s">
        <v>3776</v>
      </c>
      <c r="B651" s="515" t="s">
        <v>30</v>
      </c>
      <c r="C651" s="516" t="s">
        <v>16</v>
      </c>
      <c r="D651" s="515"/>
      <c r="E651" s="519">
        <v>1992.0</v>
      </c>
      <c r="F651" s="517"/>
      <c r="G651" s="515" t="s">
        <v>3777</v>
      </c>
      <c r="H651" s="516" t="s">
        <v>2276</v>
      </c>
      <c r="I651" s="515" t="s">
        <v>3778</v>
      </c>
      <c r="J651" s="515" t="s">
        <v>3779</v>
      </c>
      <c r="K651" s="515" t="s">
        <v>3780</v>
      </c>
      <c r="L651" s="516" t="s">
        <v>3781</v>
      </c>
      <c r="M651" s="515"/>
      <c r="N651" s="517"/>
      <c r="O651" s="515"/>
      <c r="P651" s="515"/>
      <c r="Q651" s="515"/>
      <c r="R651" s="515"/>
      <c r="S651" s="515"/>
      <c r="T651" s="515"/>
      <c r="U651" s="515"/>
      <c r="V651" s="515"/>
      <c r="W651" s="515"/>
      <c r="X651" s="515"/>
    </row>
    <row r="652">
      <c r="A652" s="515" t="s">
        <v>3782</v>
      </c>
      <c r="B652" s="515" t="s">
        <v>107</v>
      </c>
      <c r="C652" s="516" t="s">
        <v>144</v>
      </c>
      <c r="D652" s="515"/>
      <c r="E652" s="519">
        <v>1985.0</v>
      </c>
      <c r="F652" s="517"/>
      <c r="G652" s="515" t="s">
        <v>3783</v>
      </c>
      <c r="H652" s="516" t="s">
        <v>2276</v>
      </c>
      <c r="I652" s="515" t="s">
        <v>3784</v>
      </c>
      <c r="J652" s="515" t="s">
        <v>3785</v>
      </c>
      <c r="K652" s="515" t="s">
        <v>3786</v>
      </c>
      <c r="L652" s="516" t="s">
        <v>3787</v>
      </c>
      <c r="M652" s="515"/>
      <c r="N652" s="517"/>
      <c r="O652" s="515"/>
      <c r="P652" s="515"/>
      <c r="Q652" s="515"/>
      <c r="R652" s="515"/>
      <c r="S652" s="515"/>
      <c r="T652" s="515"/>
      <c r="U652" s="515"/>
      <c r="V652" s="515"/>
      <c r="W652" s="515"/>
      <c r="X652" s="515"/>
    </row>
    <row r="653">
      <c r="A653" s="515" t="s">
        <v>3788</v>
      </c>
      <c r="B653" s="515" t="s">
        <v>3789</v>
      </c>
      <c r="C653" s="516" t="s">
        <v>3790</v>
      </c>
      <c r="D653" s="515"/>
      <c r="E653" s="515"/>
      <c r="F653" s="517"/>
      <c r="G653" s="515" t="s">
        <v>3791</v>
      </c>
      <c r="H653" s="516" t="s">
        <v>2276</v>
      </c>
      <c r="I653" s="515" t="s">
        <v>3792</v>
      </c>
      <c r="J653" s="515" t="s">
        <v>3793</v>
      </c>
      <c r="K653" s="515" t="s">
        <v>3794</v>
      </c>
      <c r="L653" s="516" t="s">
        <v>3795</v>
      </c>
      <c r="M653" s="515"/>
      <c r="N653" s="517"/>
      <c r="O653" s="515"/>
      <c r="P653" s="515"/>
      <c r="Q653" s="515"/>
      <c r="R653" s="515"/>
      <c r="S653" s="515"/>
      <c r="T653" s="515"/>
      <c r="U653" s="515"/>
      <c r="V653" s="515"/>
      <c r="W653" s="515"/>
      <c r="X653" s="515"/>
    </row>
    <row r="654">
      <c r="A654" s="515" t="s">
        <v>3796</v>
      </c>
      <c r="B654" s="515" t="s">
        <v>107</v>
      </c>
      <c r="C654" s="516" t="s">
        <v>299</v>
      </c>
      <c r="D654" s="515"/>
      <c r="E654" s="515"/>
      <c r="F654" s="517"/>
      <c r="G654" s="515" t="s">
        <v>3797</v>
      </c>
      <c r="H654" s="516" t="s">
        <v>2276</v>
      </c>
      <c r="I654" s="515" t="s">
        <v>3798</v>
      </c>
      <c r="J654" s="515" t="s">
        <v>3799</v>
      </c>
      <c r="K654" s="516" t="s">
        <v>3800</v>
      </c>
      <c r="L654" s="515"/>
      <c r="M654" s="515"/>
      <c r="N654" s="517"/>
      <c r="O654" s="515"/>
      <c r="P654" s="515"/>
      <c r="Q654" s="515"/>
      <c r="R654" s="515"/>
      <c r="S654" s="515"/>
      <c r="T654" s="515"/>
      <c r="U654" s="515"/>
      <c r="V654" s="515"/>
      <c r="W654" s="515"/>
      <c r="X654" s="515"/>
    </row>
    <row r="655">
      <c r="A655" s="515" t="s">
        <v>3801</v>
      </c>
      <c r="B655" s="515" t="s">
        <v>15</v>
      </c>
      <c r="C655" s="516" t="s">
        <v>707</v>
      </c>
      <c r="D655" s="515"/>
      <c r="E655" s="515"/>
      <c r="F655" s="517"/>
      <c r="G655" s="515" t="s">
        <v>3802</v>
      </c>
      <c r="H655" s="516" t="s">
        <v>2276</v>
      </c>
      <c r="I655" s="515" t="s">
        <v>3803</v>
      </c>
      <c r="J655" s="515" t="s">
        <v>3804</v>
      </c>
      <c r="K655" s="515" t="s">
        <v>3805</v>
      </c>
      <c r="L655" s="516" t="s">
        <v>3806</v>
      </c>
      <c r="M655" s="515"/>
      <c r="N655" s="517"/>
      <c r="O655" s="515"/>
      <c r="P655" s="515"/>
      <c r="Q655" s="515"/>
      <c r="R655" s="515"/>
      <c r="S655" s="515"/>
      <c r="T655" s="515"/>
      <c r="U655" s="515"/>
      <c r="V655" s="515"/>
      <c r="W655" s="515"/>
      <c r="X655" s="515"/>
    </row>
    <row r="656">
      <c r="A656" s="515" t="s">
        <v>3807</v>
      </c>
      <c r="B656" s="515" t="s">
        <v>78</v>
      </c>
      <c r="C656" s="516" t="s">
        <v>1076</v>
      </c>
      <c r="D656" s="515"/>
      <c r="E656" s="515"/>
      <c r="F656" s="517"/>
      <c r="G656" s="515" t="s">
        <v>3808</v>
      </c>
      <c r="H656" s="516" t="s">
        <v>2276</v>
      </c>
      <c r="I656" s="515" t="s">
        <v>3809</v>
      </c>
      <c r="J656" s="515" t="s">
        <v>3810</v>
      </c>
      <c r="K656" s="515" t="s">
        <v>3811</v>
      </c>
      <c r="L656" s="516" t="s">
        <v>3812</v>
      </c>
      <c r="M656" s="515"/>
      <c r="N656" s="517"/>
      <c r="O656" s="515"/>
      <c r="P656" s="515"/>
      <c r="Q656" s="515"/>
      <c r="R656" s="515"/>
      <c r="S656" s="515"/>
      <c r="T656" s="515"/>
      <c r="U656" s="515"/>
      <c r="V656" s="515"/>
      <c r="W656" s="515"/>
      <c r="X656" s="515"/>
    </row>
    <row r="657">
      <c r="A657" s="515" t="s">
        <v>3813</v>
      </c>
      <c r="B657" s="515" t="s">
        <v>78</v>
      </c>
      <c r="C657" s="516" t="s">
        <v>16</v>
      </c>
      <c r="D657" s="515"/>
      <c r="E657" s="515"/>
      <c r="F657" s="517"/>
      <c r="G657" s="515" t="s">
        <v>3814</v>
      </c>
      <c r="H657" s="516" t="s">
        <v>2276</v>
      </c>
      <c r="I657" s="515" t="s">
        <v>3815</v>
      </c>
      <c r="J657" s="515" t="s">
        <v>3816</v>
      </c>
      <c r="K657" s="515" t="s">
        <v>3817</v>
      </c>
      <c r="L657" s="516" t="s">
        <v>3818</v>
      </c>
      <c r="M657" s="515"/>
      <c r="N657" s="517"/>
      <c r="O657" s="515"/>
      <c r="P657" s="515"/>
      <c r="Q657" s="515"/>
      <c r="R657" s="515"/>
      <c r="S657" s="515"/>
      <c r="T657" s="515"/>
      <c r="U657" s="515"/>
      <c r="V657" s="515"/>
      <c r="W657" s="515"/>
      <c r="X657" s="515"/>
    </row>
    <row r="658">
      <c r="A658" s="515" t="s">
        <v>3819</v>
      </c>
      <c r="B658" s="515" t="s">
        <v>177</v>
      </c>
      <c r="C658" s="516" t="s">
        <v>364</v>
      </c>
      <c r="D658" s="515"/>
      <c r="E658" s="519">
        <v>1996.0</v>
      </c>
      <c r="F658" s="517"/>
      <c r="G658" s="515" t="s">
        <v>3820</v>
      </c>
      <c r="H658" s="516" t="s">
        <v>2276</v>
      </c>
      <c r="I658" s="515" t="s">
        <v>3821</v>
      </c>
      <c r="J658" s="515" t="s">
        <v>3822</v>
      </c>
      <c r="K658" s="515" t="s">
        <v>3823</v>
      </c>
      <c r="L658" s="516" t="s">
        <v>3824</v>
      </c>
      <c r="M658" s="515"/>
      <c r="N658" s="517"/>
      <c r="O658" s="515"/>
      <c r="P658" s="515"/>
      <c r="Q658" s="515"/>
      <c r="R658" s="515"/>
      <c r="S658" s="515"/>
      <c r="T658" s="515"/>
      <c r="U658" s="515"/>
      <c r="V658" s="515"/>
      <c r="W658" s="515"/>
      <c r="X658" s="515"/>
    </row>
    <row r="659">
      <c r="A659" s="515" t="s">
        <v>3825</v>
      </c>
      <c r="B659" s="515" t="s">
        <v>177</v>
      </c>
      <c r="C659" s="516" t="s">
        <v>1018</v>
      </c>
      <c r="D659" s="515"/>
      <c r="E659" s="519">
        <v>1985.0</v>
      </c>
      <c r="F659" s="517"/>
      <c r="G659" s="515" t="s">
        <v>3826</v>
      </c>
      <c r="H659" s="516" t="s">
        <v>2276</v>
      </c>
      <c r="I659" s="515" t="s">
        <v>3827</v>
      </c>
      <c r="J659" s="515" t="s">
        <v>3828</v>
      </c>
      <c r="K659" s="515" t="s">
        <v>3829</v>
      </c>
      <c r="L659" s="516" t="s">
        <v>3830</v>
      </c>
      <c r="M659" s="515"/>
      <c r="N659" s="517"/>
      <c r="O659" s="515"/>
      <c r="P659" s="515"/>
      <c r="Q659" s="515"/>
      <c r="R659" s="515"/>
      <c r="S659" s="515"/>
      <c r="T659" s="515"/>
      <c r="U659" s="515"/>
      <c r="V659" s="515"/>
      <c r="W659" s="515"/>
      <c r="X659" s="515"/>
    </row>
    <row r="660">
      <c r="A660" s="515" t="s">
        <v>3831</v>
      </c>
      <c r="B660" s="515" t="s">
        <v>30</v>
      </c>
      <c r="C660" s="516" t="s">
        <v>707</v>
      </c>
      <c r="D660" s="515"/>
      <c r="E660" s="515"/>
      <c r="F660" s="515"/>
      <c r="G660" s="515" t="s">
        <v>3832</v>
      </c>
      <c r="H660" s="516" t="s">
        <v>2276</v>
      </c>
      <c r="I660" s="516" t="s">
        <v>3833</v>
      </c>
      <c r="J660" s="515"/>
      <c r="K660" s="515" t="s">
        <v>3834</v>
      </c>
      <c r="L660" s="516" t="s">
        <v>3835</v>
      </c>
      <c r="M660" s="515"/>
      <c r="N660" s="517"/>
      <c r="O660" s="515"/>
      <c r="P660" s="515"/>
      <c r="Q660" s="515"/>
      <c r="R660" s="515"/>
      <c r="S660" s="515"/>
      <c r="T660" s="515"/>
      <c r="U660" s="515"/>
      <c r="V660" s="515"/>
      <c r="W660" s="515"/>
      <c r="X660" s="515"/>
    </row>
    <row r="661">
      <c r="A661" s="515" t="s">
        <v>3836</v>
      </c>
      <c r="B661" s="515" t="s">
        <v>23</v>
      </c>
      <c r="C661" s="516" t="s">
        <v>3500</v>
      </c>
      <c r="D661" s="515"/>
      <c r="E661" s="515"/>
      <c r="F661" s="515"/>
      <c r="G661" s="515" t="s">
        <v>3837</v>
      </c>
      <c r="H661" s="516" t="s">
        <v>2276</v>
      </c>
      <c r="I661" s="516" t="s">
        <v>3838</v>
      </c>
      <c r="J661" s="515"/>
      <c r="K661" s="515" t="s">
        <v>3839</v>
      </c>
      <c r="L661" s="516" t="s">
        <v>3840</v>
      </c>
      <c r="M661" s="515"/>
      <c r="N661" s="517"/>
      <c r="O661" s="515"/>
      <c r="P661" s="515"/>
      <c r="Q661" s="515"/>
      <c r="R661" s="515"/>
      <c r="S661" s="515"/>
      <c r="T661" s="515"/>
      <c r="U661" s="515"/>
      <c r="V661" s="515"/>
      <c r="W661" s="515"/>
      <c r="X661" s="515"/>
    </row>
    <row r="662">
      <c r="A662" s="515" t="s">
        <v>3841</v>
      </c>
      <c r="B662" s="515" t="s">
        <v>78</v>
      </c>
      <c r="C662" s="516" t="s">
        <v>3842</v>
      </c>
      <c r="D662" s="515"/>
      <c r="E662" s="515"/>
      <c r="F662" s="515"/>
      <c r="G662" s="515" t="s">
        <v>3843</v>
      </c>
      <c r="H662" s="516" t="s">
        <v>2276</v>
      </c>
      <c r="I662" s="515" t="s">
        <v>3844</v>
      </c>
      <c r="J662" s="516" t="s">
        <v>3844</v>
      </c>
      <c r="K662" s="515"/>
      <c r="L662" s="516" t="s">
        <v>3845</v>
      </c>
      <c r="M662" s="515"/>
      <c r="N662" s="517"/>
      <c r="O662" s="515"/>
      <c r="P662" s="515"/>
      <c r="Q662" s="515"/>
      <c r="R662" s="515"/>
      <c r="S662" s="515"/>
      <c r="T662" s="515"/>
      <c r="U662" s="515"/>
      <c r="V662" s="515"/>
      <c r="W662" s="515"/>
      <c r="X662" s="515"/>
    </row>
    <row r="663">
      <c r="A663" s="515" t="s">
        <v>3846</v>
      </c>
      <c r="B663" s="515" t="s">
        <v>107</v>
      </c>
      <c r="C663" s="516" t="s">
        <v>144</v>
      </c>
      <c r="D663" s="515"/>
      <c r="E663" s="515"/>
      <c r="F663" s="515"/>
      <c r="G663" s="515" t="s">
        <v>3847</v>
      </c>
      <c r="H663" s="516" t="s">
        <v>2276</v>
      </c>
      <c r="I663" s="515" t="s">
        <v>2678</v>
      </c>
      <c r="J663" s="515" t="s">
        <v>3848</v>
      </c>
      <c r="K663" s="515" t="s">
        <v>2679</v>
      </c>
      <c r="L663" s="516" t="s">
        <v>3849</v>
      </c>
      <c r="M663" s="515"/>
      <c r="N663" s="517"/>
      <c r="O663" s="515"/>
      <c r="P663" s="515"/>
      <c r="Q663" s="515"/>
      <c r="R663" s="515"/>
      <c r="S663" s="515"/>
      <c r="T663" s="515"/>
      <c r="U663" s="515"/>
      <c r="V663" s="515"/>
      <c r="W663" s="515"/>
      <c r="X663" s="515"/>
    </row>
    <row r="664">
      <c r="A664" s="515" t="s">
        <v>3850</v>
      </c>
      <c r="B664" s="515" t="s">
        <v>23</v>
      </c>
      <c r="C664" s="516" t="s">
        <v>1076</v>
      </c>
      <c r="D664" s="515"/>
      <c r="E664" s="515"/>
      <c r="F664" s="515"/>
      <c r="G664" s="515" t="s">
        <v>3851</v>
      </c>
      <c r="H664" s="516" t="s">
        <v>2276</v>
      </c>
      <c r="I664" s="516" t="s">
        <v>3852</v>
      </c>
      <c r="J664" s="515"/>
      <c r="K664" s="515" t="s">
        <v>3853</v>
      </c>
      <c r="L664" s="516" t="s">
        <v>3854</v>
      </c>
      <c r="M664" s="515"/>
      <c r="N664" s="517"/>
      <c r="O664" s="515"/>
      <c r="P664" s="515"/>
      <c r="Q664" s="515"/>
      <c r="R664" s="515"/>
      <c r="S664" s="515"/>
      <c r="T664" s="515"/>
      <c r="U664" s="515"/>
      <c r="V664" s="515"/>
      <c r="W664" s="515"/>
      <c r="X664" s="515"/>
    </row>
    <row r="665">
      <c r="A665" s="515" t="s">
        <v>3855</v>
      </c>
      <c r="B665" s="515" t="s">
        <v>78</v>
      </c>
      <c r="C665" s="516" t="s">
        <v>1063</v>
      </c>
      <c r="D665" s="515"/>
      <c r="E665" s="515"/>
      <c r="F665" s="515"/>
      <c r="G665" s="515" t="s">
        <v>3856</v>
      </c>
      <c r="H665" s="516" t="s">
        <v>2276</v>
      </c>
      <c r="I665" s="515" t="s">
        <v>3857</v>
      </c>
      <c r="J665" s="515" t="s">
        <v>3858</v>
      </c>
      <c r="K665" s="516" t="s">
        <v>3859</v>
      </c>
      <c r="L665" s="515"/>
      <c r="M665" s="515"/>
      <c r="N665" s="517"/>
      <c r="O665" s="515"/>
      <c r="P665" s="515"/>
      <c r="Q665" s="515"/>
      <c r="R665" s="515"/>
      <c r="S665" s="515"/>
      <c r="T665" s="515"/>
      <c r="U665" s="515"/>
      <c r="V665" s="515"/>
      <c r="W665" s="515"/>
      <c r="X665" s="515"/>
    </row>
    <row r="666">
      <c r="A666" s="515" t="s">
        <v>3860</v>
      </c>
      <c r="B666" s="515" t="s">
        <v>177</v>
      </c>
      <c r="C666" s="516" t="s">
        <v>269</v>
      </c>
      <c r="D666" s="515"/>
      <c r="E666" s="515"/>
      <c r="F666" s="515"/>
      <c r="G666" s="515" t="s">
        <v>3861</v>
      </c>
      <c r="H666" s="516" t="s">
        <v>2276</v>
      </c>
      <c r="I666" s="515" t="s">
        <v>3862</v>
      </c>
      <c r="J666" s="515" t="s">
        <v>3863</v>
      </c>
      <c r="K666" s="515" t="s">
        <v>3864</v>
      </c>
      <c r="L666" s="516" t="s">
        <v>3865</v>
      </c>
      <c r="M666" s="515"/>
      <c r="N666" s="517"/>
      <c r="O666" s="515"/>
      <c r="P666" s="515"/>
      <c r="Q666" s="515"/>
      <c r="R666" s="515"/>
      <c r="S666" s="515"/>
      <c r="T666" s="515"/>
      <c r="U666" s="515"/>
      <c r="V666" s="515"/>
      <c r="W666" s="515"/>
      <c r="X666" s="515"/>
    </row>
    <row r="667">
      <c r="A667" s="515" t="s">
        <v>3866</v>
      </c>
      <c r="B667" s="515" t="s">
        <v>30</v>
      </c>
      <c r="C667" s="516" t="s">
        <v>227</v>
      </c>
      <c r="D667" s="515"/>
      <c r="E667" s="515"/>
      <c r="F667" s="515"/>
      <c r="G667" s="515" t="s">
        <v>3867</v>
      </c>
      <c r="H667" s="516" t="s">
        <v>2276</v>
      </c>
      <c r="I667" s="515" t="s">
        <v>3868</v>
      </c>
      <c r="J667" s="515" t="s">
        <v>3869</v>
      </c>
      <c r="K667" s="515" t="s">
        <v>3870</v>
      </c>
      <c r="L667" s="516" t="s">
        <v>3871</v>
      </c>
      <c r="M667" s="515"/>
      <c r="N667" s="517"/>
      <c r="O667" s="515"/>
      <c r="P667" s="515"/>
      <c r="Q667" s="515"/>
      <c r="R667" s="515"/>
      <c r="S667" s="515"/>
      <c r="T667" s="515"/>
      <c r="U667" s="515"/>
      <c r="V667" s="515"/>
      <c r="W667" s="515"/>
      <c r="X667" s="515"/>
    </row>
    <row r="668">
      <c r="A668" s="515" t="s">
        <v>3872</v>
      </c>
      <c r="B668" s="515" t="s">
        <v>78</v>
      </c>
      <c r="C668" s="516" t="s">
        <v>401</v>
      </c>
      <c r="D668" s="515"/>
      <c r="E668" s="515"/>
      <c r="F668" s="515"/>
      <c r="G668" s="515" t="s">
        <v>3873</v>
      </c>
      <c r="H668" s="516" t="s">
        <v>2276</v>
      </c>
      <c r="I668" s="516" t="s">
        <v>3874</v>
      </c>
      <c r="J668" s="515"/>
      <c r="K668" s="515" t="s">
        <v>3875</v>
      </c>
      <c r="L668" s="516" t="s">
        <v>3876</v>
      </c>
      <c r="M668" s="515"/>
      <c r="N668" s="517"/>
      <c r="O668" s="515"/>
      <c r="P668" s="515"/>
      <c r="Q668" s="515"/>
      <c r="R668" s="515"/>
      <c r="S668" s="515"/>
      <c r="T668" s="515"/>
      <c r="U668" s="515"/>
      <c r="V668" s="515"/>
      <c r="W668" s="515"/>
      <c r="X668" s="515"/>
    </row>
    <row r="669">
      <c r="A669" s="515" t="s">
        <v>3877</v>
      </c>
      <c r="B669" s="515" t="s">
        <v>177</v>
      </c>
      <c r="C669" s="515" t="s">
        <v>118</v>
      </c>
      <c r="D669" s="516" t="s">
        <v>51</v>
      </c>
      <c r="E669" s="515"/>
      <c r="F669" s="515"/>
      <c r="G669" s="515" t="s">
        <v>3878</v>
      </c>
      <c r="H669" s="516" t="s">
        <v>2276</v>
      </c>
      <c r="I669" s="515" t="s">
        <v>3879</v>
      </c>
      <c r="J669" s="515" t="s">
        <v>3880</v>
      </c>
      <c r="K669" s="515" t="s">
        <v>3881</v>
      </c>
      <c r="L669" s="516" t="s">
        <v>3882</v>
      </c>
      <c r="M669" s="515"/>
      <c r="N669" s="517"/>
      <c r="O669" s="515"/>
      <c r="P669" s="515"/>
      <c r="Q669" s="515"/>
      <c r="R669" s="515"/>
      <c r="S669" s="515"/>
      <c r="T669" s="515"/>
      <c r="U669" s="515"/>
      <c r="V669" s="515"/>
      <c r="W669" s="515"/>
      <c r="X669" s="515"/>
    </row>
    <row r="670">
      <c r="A670" s="515" t="s">
        <v>3883</v>
      </c>
      <c r="B670" s="515" t="s">
        <v>78</v>
      </c>
      <c r="C670" s="516" t="s">
        <v>1018</v>
      </c>
      <c r="D670" s="515"/>
      <c r="E670" s="515"/>
      <c r="F670" s="515"/>
      <c r="G670" s="515" t="s">
        <v>3884</v>
      </c>
      <c r="H670" s="516" t="s">
        <v>2276</v>
      </c>
      <c r="I670" s="515" t="s">
        <v>3885</v>
      </c>
      <c r="J670" s="515" t="s">
        <v>3886</v>
      </c>
      <c r="K670" s="515" t="s">
        <v>3887</v>
      </c>
      <c r="L670" s="516" t="s">
        <v>3888</v>
      </c>
      <c r="M670" s="515"/>
      <c r="N670" s="517"/>
      <c r="O670" s="515"/>
      <c r="P670" s="515"/>
      <c r="Q670" s="515"/>
      <c r="R670" s="515"/>
      <c r="S670" s="515"/>
      <c r="T670" s="515"/>
      <c r="U670" s="515"/>
      <c r="V670" s="515"/>
      <c r="W670" s="515"/>
      <c r="X670" s="515"/>
    </row>
    <row r="671">
      <c r="A671" s="515" t="s">
        <v>3889</v>
      </c>
      <c r="B671" s="515" t="s">
        <v>293</v>
      </c>
      <c r="C671" s="515" t="s">
        <v>50</v>
      </c>
      <c r="D671" s="516" t="s">
        <v>3890</v>
      </c>
      <c r="E671" s="515"/>
      <c r="F671" s="515"/>
      <c r="G671" s="515" t="s">
        <v>3891</v>
      </c>
      <c r="H671" s="516" t="s">
        <v>2276</v>
      </c>
      <c r="I671" s="515"/>
      <c r="J671" s="515"/>
      <c r="K671" s="515" t="s">
        <v>3892</v>
      </c>
      <c r="L671" s="516" t="s">
        <v>3893</v>
      </c>
      <c r="M671" s="515"/>
      <c r="N671" s="517"/>
      <c r="O671" s="515"/>
      <c r="P671" s="515"/>
      <c r="Q671" s="515"/>
      <c r="R671" s="515"/>
      <c r="S671" s="515"/>
      <c r="T671" s="515"/>
      <c r="U671" s="515"/>
      <c r="V671" s="515"/>
      <c r="W671" s="515"/>
      <c r="X671" s="515"/>
    </row>
    <row r="672">
      <c r="A672" s="515" t="s">
        <v>3894</v>
      </c>
      <c r="B672" s="515" t="s">
        <v>78</v>
      </c>
      <c r="C672" s="516" t="s">
        <v>2228</v>
      </c>
      <c r="D672" s="515"/>
      <c r="E672" s="515"/>
      <c r="F672" s="515"/>
      <c r="G672" s="515" t="s">
        <v>3895</v>
      </c>
      <c r="H672" s="516" t="s">
        <v>2276</v>
      </c>
      <c r="I672" s="516" t="s">
        <v>3896</v>
      </c>
      <c r="J672" s="515"/>
      <c r="K672" s="515"/>
      <c r="L672" s="516" t="s">
        <v>3897</v>
      </c>
      <c r="M672" s="515"/>
      <c r="N672" s="517"/>
      <c r="O672" s="515"/>
      <c r="P672" s="515"/>
      <c r="Q672" s="515"/>
      <c r="R672" s="515"/>
      <c r="S672" s="515"/>
      <c r="T672" s="515"/>
      <c r="U672" s="515"/>
      <c r="V672" s="515"/>
      <c r="W672" s="515"/>
      <c r="X672" s="515"/>
    </row>
    <row r="673">
      <c r="A673" s="515" t="s">
        <v>3898</v>
      </c>
      <c r="B673" s="515" t="s">
        <v>163</v>
      </c>
      <c r="C673" s="516" t="s">
        <v>65</v>
      </c>
      <c r="D673" s="515"/>
      <c r="E673" s="515"/>
      <c r="F673" s="515"/>
      <c r="G673" s="515" t="s">
        <v>3899</v>
      </c>
      <c r="H673" s="516" t="s">
        <v>2276</v>
      </c>
      <c r="I673" s="515" t="s">
        <v>3900</v>
      </c>
      <c r="J673" s="515" t="s">
        <v>3901</v>
      </c>
      <c r="K673" s="515" t="s">
        <v>3902</v>
      </c>
      <c r="L673" s="516" t="s">
        <v>3903</v>
      </c>
      <c r="M673" s="515"/>
      <c r="N673" s="517"/>
      <c r="O673" s="515"/>
      <c r="P673" s="515"/>
      <c r="Q673" s="515"/>
      <c r="R673" s="515"/>
      <c r="S673" s="515"/>
      <c r="T673" s="515"/>
      <c r="U673" s="515"/>
      <c r="V673" s="515"/>
      <c r="W673" s="515"/>
      <c r="X673" s="515"/>
    </row>
    <row r="674">
      <c r="A674" s="515" t="s">
        <v>3904</v>
      </c>
      <c r="B674" s="515" t="s">
        <v>78</v>
      </c>
      <c r="C674" s="516" t="s">
        <v>269</v>
      </c>
      <c r="D674" s="515"/>
      <c r="E674" s="515"/>
      <c r="F674" s="515"/>
      <c r="G674" s="515" t="s">
        <v>3905</v>
      </c>
      <c r="H674" s="516" t="s">
        <v>2276</v>
      </c>
      <c r="I674" s="516" t="s">
        <v>3906</v>
      </c>
      <c r="J674" s="515"/>
      <c r="K674" s="515" t="s">
        <v>3907</v>
      </c>
      <c r="L674" s="516" t="s">
        <v>3908</v>
      </c>
      <c r="M674" s="515"/>
      <c r="N674" s="517"/>
      <c r="O674" s="515"/>
      <c r="P674" s="515"/>
      <c r="Q674" s="515"/>
      <c r="R674" s="515"/>
      <c r="S674" s="515"/>
      <c r="T674" s="515"/>
      <c r="U674" s="515"/>
      <c r="V674" s="515"/>
      <c r="W674" s="515"/>
      <c r="X674" s="515"/>
    </row>
    <row r="675">
      <c r="A675" s="515" t="s">
        <v>3909</v>
      </c>
      <c r="B675" s="515" t="s">
        <v>30</v>
      </c>
      <c r="C675" s="515" t="s">
        <v>3910</v>
      </c>
      <c r="D675" s="516" t="s">
        <v>51</v>
      </c>
      <c r="E675" s="515"/>
      <c r="F675" s="515"/>
      <c r="G675" s="515" t="s">
        <v>3911</v>
      </c>
      <c r="H675" s="516" t="s">
        <v>2276</v>
      </c>
      <c r="I675" s="515" t="s">
        <v>3912</v>
      </c>
      <c r="J675" s="515" t="s">
        <v>3913</v>
      </c>
      <c r="K675" s="515" t="s">
        <v>3914</v>
      </c>
      <c r="L675" s="516" t="s">
        <v>3915</v>
      </c>
      <c r="M675" s="515"/>
      <c r="N675" s="517"/>
      <c r="O675" s="515"/>
      <c r="P675" s="515"/>
      <c r="Q675" s="515"/>
      <c r="R675" s="515"/>
      <c r="S675" s="515"/>
      <c r="T675" s="515"/>
      <c r="U675" s="515"/>
      <c r="V675" s="515"/>
      <c r="W675" s="515"/>
      <c r="X675" s="515"/>
    </row>
    <row r="676">
      <c r="A676" s="515" t="s">
        <v>3916</v>
      </c>
      <c r="B676" s="515" t="s">
        <v>30</v>
      </c>
      <c r="C676" s="516" t="s">
        <v>720</v>
      </c>
      <c r="D676" s="515"/>
      <c r="E676" s="515"/>
      <c r="F676" s="515"/>
      <c r="G676" s="515" t="s">
        <v>3917</v>
      </c>
      <c r="H676" s="516" t="s">
        <v>2276</v>
      </c>
      <c r="I676" s="515" t="s">
        <v>3918</v>
      </c>
      <c r="J676" s="515" t="s">
        <v>3919</v>
      </c>
      <c r="K676" s="515" t="s">
        <v>3920</v>
      </c>
      <c r="L676" s="516" t="s">
        <v>3921</v>
      </c>
      <c r="M676" s="515"/>
      <c r="N676" s="517"/>
      <c r="O676" s="515"/>
      <c r="P676" s="515"/>
      <c r="Q676" s="515"/>
      <c r="R676" s="515"/>
      <c r="S676" s="515"/>
      <c r="T676" s="515"/>
      <c r="U676" s="515"/>
      <c r="V676" s="515"/>
      <c r="W676" s="515"/>
      <c r="X676" s="515"/>
    </row>
    <row r="677">
      <c r="A677" s="515" t="s">
        <v>3922</v>
      </c>
      <c r="B677" s="515" t="s">
        <v>358</v>
      </c>
      <c r="C677" s="516" t="s">
        <v>3923</v>
      </c>
      <c r="D677" s="515"/>
      <c r="E677" s="515"/>
      <c r="F677" s="515"/>
      <c r="G677" s="515" t="s">
        <v>3924</v>
      </c>
      <c r="H677" s="516" t="s">
        <v>2276</v>
      </c>
      <c r="I677" s="515" t="s">
        <v>3925</v>
      </c>
      <c r="J677" s="515" t="s">
        <v>3926</v>
      </c>
      <c r="K677" s="515" t="s">
        <v>3927</v>
      </c>
      <c r="L677" s="516" t="s">
        <v>3928</v>
      </c>
      <c r="M677" s="515"/>
      <c r="N677" s="517"/>
      <c r="O677" s="515"/>
      <c r="P677" s="515"/>
      <c r="Q677" s="515"/>
      <c r="R677" s="515"/>
      <c r="S677" s="515"/>
      <c r="T677" s="515"/>
      <c r="U677" s="515"/>
      <c r="V677" s="515"/>
      <c r="W677" s="515"/>
      <c r="X677" s="515"/>
    </row>
    <row r="678">
      <c r="A678" s="515" t="s">
        <v>3929</v>
      </c>
      <c r="B678" s="515" t="s">
        <v>107</v>
      </c>
      <c r="C678" s="515" t="s">
        <v>37</v>
      </c>
      <c r="D678" s="516" t="s">
        <v>1568</v>
      </c>
      <c r="E678" s="515"/>
      <c r="F678" s="515"/>
      <c r="G678" s="515" t="s">
        <v>3930</v>
      </c>
      <c r="H678" s="516" t="s">
        <v>2276</v>
      </c>
      <c r="I678" s="515" t="s">
        <v>3931</v>
      </c>
      <c r="J678" s="515" t="s">
        <v>3932</v>
      </c>
      <c r="K678" s="515" t="s">
        <v>3933</v>
      </c>
      <c r="L678" s="516" t="s">
        <v>3934</v>
      </c>
      <c r="M678" s="515"/>
      <c r="N678" s="517"/>
      <c r="O678" s="515"/>
      <c r="P678" s="515"/>
      <c r="Q678" s="515"/>
      <c r="R678" s="515"/>
      <c r="S678" s="515"/>
      <c r="T678" s="515"/>
      <c r="U678" s="515"/>
      <c r="V678" s="515"/>
      <c r="W678" s="515"/>
      <c r="X678" s="515"/>
    </row>
  </sheetData>
  <hyperlinks>
    <hyperlink r:id="rId1" ref="L626"/>
  </hyperlinks>
  <drawing r:id="rId2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63"/>
    <col customWidth="1" min="2" max="3" width="18.13"/>
    <col customWidth="1" min="5" max="5" width="15.13"/>
    <col customWidth="1" min="6" max="6" width="13.63"/>
    <col customWidth="1" min="7" max="7" width="15.5"/>
    <col customWidth="1" min="9" max="9" width="14.0"/>
    <col customWidth="1" min="10" max="10" width="14.75"/>
  </cols>
  <sheetData>
    <row r="1">
      <c r="A1" s="129" t="s">
        <v>6438</v>
      </c>
      <c r="B1" s="521" t="s">
        <v>6439</v>
      </c>
      <c r="C1" s="129" t="s">
        <v>6440</v>
      </c>
      <c r="D1" s="129" t="s">
        <v>4817</v>
      </c>
      <c r="E1" s="129" t="s">
        <v>6441</v>
      </c>
      <c r="F1" s="522" t="s">
        <v>6442</v>
      </c>
      <c r="G1" s="129" t="s">
        <v>4818</v>
      </c>
      <c r="H1" s="129" t="s">
        <v>4819</v>
      </c>
      <c r="I1" s="129" t="s">
        <v>4820</v>
      </c>
      <c r="J1" s="129" t="s">
        <v>4821</v>
      </c>
      <c r="K1" s="129" t="s">
        <v>4822</v>
      </c>
    </row>
    <row r="2">
      <c r="A2" s="146" t="s">
        <v>14</v>
      </c>
      <c r="B2" s="523" t="s">
        <v>5579</v>
      </c>
      <c r="C2" s="524">
        <f>2022 - B:B</f>
        <v>54</v>
      </c>
      <c r="D2" s="44"/>
      <c r="E2" s="44"/>
      <c r="F2" s="525" t="s">
        <v>6443</v>
      </c>
      <c r="G2" s="44"/>
      <c r="H2" s="44" t="s">
        <v>4824</v>
      </c>
      <c r="I2" s="44" t="s">
        <v>4824</v>
      </c>
      <c r="J2" s="44" t="s">
        <v>4824</v>
      </c>
      <c r="K2" s="26" t="s">
        <v>4825</v>
      </c>
    </row>
    <row r="3">
      <c r="A3" s="4" t="s">
        <v>22</v>
      </c>
      <c r="B3" s="526"/>
      <c r="C3" s="524"/>
      <c r="D3" s="44"/>
      <c r="E3" s="44"/>
      <c r="F3" s="525" t="s">
        <v>6443</v>
      </c>
      <c r="G3" s="44"/>
      <c r="H3" s="44" t="s">
        <v>4824</v>
      </c>
      <c r="I3" s="44" t="s">
        <v>4824</v>
      </c>
      <c r="J3" s="44" t="s">
        <v>4824</v>
      </c>
      <c r="K3" s="26" t="s">
        <v>4825</v>
      </c>
    </row>
    <row r="4">
      <c r="A4" s="146" t="s">
        <v>29</v>
      </c>
      <c r="B4" s="527" t="s">
        <v>6444</v>
      </c>
      <c r="C4" s="524">
        <f t="shared" ref="C4:C5" si="1">2022 - B:B</f>
        <v>157</v>
      </c>
      <c r="D4" s="44"/>
      <c r="E4" s="44"/>
      <c r="F4" s="525" t="s">
        <v>6443</v>
      </c>
      <c r="G4" s="44"/>
      <c r="H4" s="44" t="s">
        <v>4824</v>
      </c>
      <c r="I4" s="44" t="s">
        <v>4824</v>
      </c>
      <c r="J4" s="44" t="s">
        <v>4824</v>
      </c>
      <c r="K4" s="26" t="s">
        <v>4825</v>
      </c>
    </row>
    <row r="5">
      <c r="A5" s="146" t="s">
        <v>36</v>
      </c>
      <c r="B5" s="523" t="s">
        <v>5579</v>
      </c>
      <c r="C5" s="524">
        <f t="shared" si="1"/>
        <v>54</v>
      </c>
      <c r="D5" s="44"/>
      <c r="E5" s="44"/>
      <c r="F5" s="525" t="s">
        <v>6443</v>
      </c>
      <c r="G5" s="44"/>
      <c r="H5" s="44" t="s">
        <v>4830</v>
      </c>
      <c r="I5" s="44" t="s">
        <v>4824</v>
      </c>
      <c r="J5" s="44" t="s">
        <v>4824</v>
      </c>
      <c r="K5" s="26" t="s">
        <v>4831</v>
      </c>
    </row>
    <row r="6">
      <c r="A6" s="146" t="s">
        <v>44</v>
      </c>
      <c r="B6" s="523"/>
      <c r="C6" s="524"/>
      <c r="D6" s="44"/>
      <c r="E6" s="44"/>
      <c r="F6" s="525" t="s">
        <v>6443</v>
      </c>
      <c r="G6" s="44"/>
      <c r="H6" s="44" t="s">
        <v>4824</v>
      </c>
      <c r="I6" s="44" t="s">
        <v>4824</v>
      </c>
      <c r="J6" s="44" t="s">
        <v>4824</v>
      </c>
      <c r="K6" s="26" t="s">
        <v>4825</v>
      </c>
    </row>
    <row r="7">
      <c r="A7" s="146" t="s">
        <v>49</v>
      </c>
      <c r="B7" s="528" t="s">
        <v>5468</v>
      </c>
      <c r="C7" s="524">
        <f t="shared" ref="C7:C9" si="2">2022 - B:B</f>
        <v>4</v>
      </c>
      <c r="D7" s="44"/>
      <c r="E7" s="44"/>
      <c r="F7" s="525" t="s">
        <v>6445</v>
      </c>
      <c r="G7" s="44"/>
      <c r="H7" s="44" t="s">
        <v>4824</v>
      </c>
      <c r="I7" s="44" t="s">
        <v>4824</v>
      </c>
      <c r="J7" s="44" t="s">
        <v>4824</v>
      </c>
      <c r="K7" s="26" t="s">
        <v>4825</v>
      </c>
    </row>
    <row r="8">
      <c r="A8" s="146" t="s">
        <v>57</v>
      </c>
      <c r="B8" s="523" t="s">
        <v>5744</v>
      </c>
      <c r="C8" s="524">
        <f t="shared" si="2"/>
        <v>22</v>
      </c>
      <c r="D8" s="44"/>
      <c r="E8" s="44"/>
      <c r="F8" s="525" t="s">
        <v>6445</v>
      </c>
      <c r="G8" s="44"/>
      <c r="H8" s="44" t="s">
        <v>4830</v>
      </c>
      <c r="I8" s="44" t="s">
        <v>4824</v>
      </c>
      <c r="J8" s="44" t="s">
        <v>4830</v>
      </c>
      <c r="K8" s="26" t="s">
        <v>4831</v>
      </c>
    </row>
    <row r="9">
      <c r="A9" s="146" t="s">
        <v>64</v>
      </c>
      <c r="B9" s="523" t="s">
        <v>5450</v>
      </c>
      <c r="C9" s="524">
        <f t="shared" si="2"/>
        <v>25</v>
      </c>
      <c r="D9" s="44"/>
      <c r="E9" s="44"/>
      <c r="F9" s="525" t="s">
        <v>6445</v>
      </c>
      <c r="G9" s="44"/>
      <c r="H9" s="44" t="s">
        <v>4830</v>
      </c>
      <c r="I9" s="44" t="s">
        <v>4824</v>
      </c>
      <c r="J9" s="44" t="s">
        <v>4830</v>
      </c>
      <c r="K9" s="26" t="s">
        <v>4831</v>
      </c>
    </row>
    <row r="10">
      <c r="A10" s="146" t="s">
        <v>70</v>
      </c>
      <c r="B10" s="523"/>
      <c r="C10" s="524"/>
      <c r="D10" s="44"/>
      <c r="E10" s="44"/>
      <c r="F10" s="525" t="s">
        <v>6445</v>
      </c>
      <c r="G10" s="44"/>
      <c r="H10" s="44" t="s">
        <v>4824</v>
      </c>
      <c r="I10" s="44" t="s">
        <v>4824</v>
      </c>
      <c r="J10" s="44" t="s">
        <v>4824</v>
      </c>
      <c r="K10" s="26" t="s">
        <v>4825</v>
      </c>
    </row>
    <row r="11">
      <c r="A11" s="146" t="s">
        <v>77</v>
      </c>
      <c r="B11" s="523" t="s">
        <v>5487</v>
      </c>
      <c r="C11" s="524">
        <f t="shared" ref="C11:C13" si="3">2022 - B:B</f>
        <v>37</v>
      </c>
      <c r="D11" s="282"/>
      <c r="E11" s="44"/>
      <c r="F11" s="525" t="s">
        <v>6445</v>
      </c>
      <c r="G11" s="44"/>
      <c r="H11" s="44" t="s">
        <v>4830</v>
      </c>
      <c r="I11" s="44" t="s">
        <v>4824</v>
      </c>
      <c r="J11" s="44" t="s">
        <v>4830</v>
      </c>
      <c r="K11" s="26" t="s">
        <v>4831</v>
      </c>
    </row>
    <row r="12">
      <c r="A12" s="146" t="s">
        <v>83</v>
      </c>
      <c r="B12" s="523" t="s">
        <v>5551</v>
      </c>
      <c r="C12" s="524">
        <f t="shared" si="3"/>
        <v>24</v>
      </c>
      <c r="D12" s="150" t="s">
        <v>4809</v>
      </c>
      <c r="E12" s="26" t="s">
        <v>4810</v>
      </c>
      <c r="F12" s="525" t="s">
        <v>6445</v>
      </c>
      <c r="G12" s="295">
        <v>7829.0</v>
      </c>
      <c r="H12" s="44" t="s">
        <v>4830</v>
      </c>
      <c r="I12" s="44" t="s">
        <v>4824</v>
      </c>
      <c r="J12" s="44" t="s">
        <v>4830</v>
      </c>
      <c r="K12" s="26" t="s">
        <v>4831</v>
      </c>
    </row>
    <row r="13">
      <c r="A13" s="146" t="s">
        <v>90</v>
      </c>
      <c r="B13" s="528" t="s">
        <v>5468</v>
      </c>
      <c r="C13" s="524">
        <f t="shared" si="3"/>
        <v>4</v>
      </c>
      <c r="D13" s="44"/>
      <c r="E13" s="44"/>
      <c r="F13" s="525" t="s">
        <v>6445</v>
      </c>
      <c r="G13" s="44"/>
      <c r="H13" s="44" t="s">
        <v>4830</v>
      </c>
      <c r="I13" s="44" t="s">
        <v>4824</v>
      </c>
      <c r="J13" s="44" t="s">
        <v>4830</v>
      </c>
      <c r="K13" s="26" t="s">
        <v>4831</v>
      </c>
    </row>
    <row r="14">
      <c r="A14" s="146" t="s">
        <v>96</v>
      </c>
      <c r="B14" s="523"/>
      <c r="C14" s="524"/>
      <c r="D14" s="44"/>
      <c r="E14" s="44"/>
      <c r="F14" s="525" t="s">
        <v>6445</v>
      </c>
      <c r="G14" s="44"/>
      <c r="H14" s="44" t="s">
        <v>4830</v>
      </c>
      <c r="I14" s="44" t="s">
        <v>4824</v>
      </c>
      <c r="J14" s="44" t="s">
        <v>4830</v>
      </c>
      <c r="K14" s="26" t="s">
        <v>4831</v>
      </c>
    </row>
    <row r="15">
      <c r="A15" s="146" t="s">
        <v>101</v>
      </c>
      <c r="B15" s="523"/>
      <c r="C15" s="524"/>
      <c r="D15" s="44"/>
      <c r="E15" s="44"/>
      <c r="F15" s="525" t="s">
        <v>6445</v>
      </c>
      <c r="G15" s="44"/>
      <c r="H15" s="44" t="s">
        <v>4824</v>
      </c>
      <c r="I15" s="44" t="s">
        <v>4824</v>
      </c>
      <c r="J15" s="44" t="s">
        <v>4824</v>
      </c>
      <c r="K15" s="26" t="s">
        <v>4825</v>
      </c>
    </row>
    <row r="16">
      <c r="A16" s="146" t="s">
        <v>106</v>
      </c>
      <c r="B16" s="523"/>
      <c r="C16" s="524"/>
      <c r="D16" s="44"/>
      <c r="E16" s="44"/>
      <c r="F16" s="525" t="s">
        <v>6445</v>
      </c>
      <c r="G16" s="44"/>
      <c r="H16" s="44" t="s">
        <v>4824</v>
      </c>
      <c r="I16" s="44" t="s">
        <v>4824</v>
      </c>
      <c r="J16" s="44" t="s">
        <v>4824</v>
      </c>
      <c r="K16" s="26" t="s">
        <v>4825</v>
      </c>
    </row>
    <row r="17">
      <c r="A17" s="146" t="s">
        <v>112</v>
      </c>
      <c r="B17" s="523"/>
      <c r="C17" s="524"/>
      <c r="D17" s="44"/>
      <c r="E17" s="44"/>
      <c r="F17" s="525" t="s">
        <v>6445</v>
      </c>
      <c r="G17" s="44"/>
      <c r="H17" s="44" t="s">
        <v>4824</v>
      </c>
      <c r="I17" s="44" t="s">
        <v>4824</v>
      </c>
      <c r="J17" s="44" t="s">
        <v>4824</v>
      </c>
      <c r="K17" s="26" t="s">
        <v>4825</v>
      </c>
    </row>
    <row r="18">
      <c r="A18" s="146" t="s">
        <v>117</v>
      </c>
      <c r="B18" s="523"/>
      <c r="C18" s="524"/>
      <c r="D18" s="44"/>
      <c r="E18" s="44"/>
      <c r="F18" s="525" t="s">
        <v>6445</v>
      </c>
      <c r="G18" s="44"/>
      <c r="H18" s="44" t="s">
        <v>4824</v>
      </c>
      <c r="I18" s="44" t="s">
        <v>4824</v>
      </c>
      <c r="J18" s="44" t="s">
        <v>4824</v>
      </c>
      <c r="K18" s="26" t="s">
        <v>4825</v>
      </c>
    </row>
    <row r="19">
      <c r="A19" s="146" t="s">
        <v>123</v>
      </c>
      <c r="B19" s="523" t="s">
        <v>6446</v>
      </c>
      <c r="C19" s="524">
        <f t="shared" ref="C19:C21" si="4">2022 - B:B</f>
        <v>39</v>
      </c>
      <c r="D19" s="44"/>
      <c r="E19" s="44"/>
      <c r="F19" s="525" t="s">
        <v>6445</v>
      </c>
      <c r="G19" s="44"/>
      <c r="H19" s="44" t="s">
        <v>4824</v>
      </c>
      <c r="I19" s="44" t="s">
        <v>4824</v>
      </c>
      <c r="J19" s="44" t="s">
        <v>4824</v>
      </c>
      <c r="K19" s="26" t="s">
        <v>4825</v>
      </c>
    </row>
    <row r="20">
      <c r="A20" s="146" t="s">
        <v>129</v>
      </c>
      <c r="B20" s="529" t="s">
        <v>5978</v>
      </c>
      <c r="C20" s="524">
        <f t="shared" si="4"/>
        <v>28</v>
      </c>
      <c r="D20" s="44"/>
      <c r="E20" s="44"/>
      <c r="F20" s="525" t="s">
        <v>6447</v>
      </c>
      <c r="G20" s="44"/>
      <c r="H20" s="44" t="s">
        <v>4824</v>
      </c>
      <c r="I20" s="44" t="s">
        <v>4824</v>
      </c>
      <c r="J20" s="44" t="s">
        <v>4824</v>
      </c>
      <c r="K20" s="26" t="s">
        <v>4825</v>
      </c>
    </row>
    <row r="21">
      <c r="A21" s="146" t="s">
        <v>136</v>
      </c>
      <c r="B21" s="523" t="s">
        <v>5640</v>
      </c>
      <c r="C21" s="524">
        <f t="shared" si="4"/>
        <v>40</v>
      </c>
      <c r="D21" s="44"/>
      <c r="E21" s="44"/>
      <c r="F21" s="525" t="s">
        <v>6447</v>
      </c>
      <c r="G21" s="44"/>
      <c r="H21" s="44" t="s">
        <v>4824</v>
      </c>
      <c r="I21" s="44" t="s">
        <v>4824</v>
      </c>
      <c r="J21" s="44" t="s">
        <v>4830</v>
      </c>
      <c r="K21" s="26" t="s">
        <v>4831</v>
      </c>
    </row>
    <row r="22">
      <c r="A22" s="146" t="s">
        <v>143</v>
      </c>
      <c r="B22" s="523"/>
      <c r="C22" s="524"/>
      <c r="D22" s="44"/>
      <c r="E22" s="44"/>
      <c r="F22" s="525" t="s">
        <v>6447</v>
      </c>
      <c r="G22" s="44"/>
      <c r="H22" s="44" t="s">
        <v>4824</v>
      </c>
      <c r="I22" s="44" t="s">
        <v>4824</v>
      </c>
      <c r="J22" s="44" t="s">
        <v>4824</v>
      </c>
      <c r="K22" s="26" t="s">
        <v>4825</v>
      </c>
    </row>
    <row r="23">
      <c r="A23" s="146" t="s">
        <v>150</v>
      </c>
      <c r="B23" s="523"/>
      <c r="C23" s="524"/>
      <c r="D23" s="44"/>
      <c r="E23" s="44"/>
      <c r="F23" s="525" t="s">
        <v>6447</v>
      </c>
      <c r="G23" s="295">
        <v>4003640.0</v>
      </c>
      <c r="H23" s="44" t="s">
        <v>4830</v>
      </c>
      <c r="I23" s="44" t="s">
        <v>4824</v>
      </c>
      <c r="J23" s="44" t="s">
        <v>4824</v>
      </c>
      <c r="K23" s="26" t="s">
        <v>4831</v>
      </c>
    </row>
    <row r="24">
      <c r="A24" s="146" t="s">
        <v>156</v>
      </c>
      <c r="B24" s="529" t="s">
        <v>5551</v>
      </c>
      <c r="C24" s="524">
        <f t="shared" ref="C24:C26" si="5">2022 - B:B</f>
        <v>24</v>
      </c>
      <c r="D24" s="150" t="s">
        <v>4809</v>
      </c>
      <c r="E24" s="26" t="s">
        <v>4805</v>
      </c>
      <c r="F24" s="525" t="s">
        <v>6447</v>
      </c>
      <c r="G24" s="295">
        <v>203431.0</v>
      </c>
      <c r="H24" s="44" t="s">
        <v>4830</v>
      </c>
      <c r="I24" s="44" t="s">
        <v>4824</v>
      </c>
      <c r="J24" s="44" t="s">
        <v>4830</v>
      </c>
      <c r="K24" s="26" t="s">
        <v>4831</v>
      </c>
    </row>
    <row r="25">
      <c r="A25" s="146" t="s">
        <v>162</v>
      </c>
      <c r="B25" s="523" t="s">
        <v>5823</v>
      </c>
      <c r="C25" s="524">
        <f t="shared" si="5"/>
        <v>16</v>
      </c>
      <c r="D25" s="44"/>
      <c r="E25" s="44"/>
      <c r="F25" s="525" t="s">
        <v>6447</v>
      </c>
      <c r="G25" s="295">
        <v>5318535.0</v>
      </c>
      <c r="H25" s="44" t="s">
        <v>4824</v>
      </c>
      <c r="I25" s="44" t="s">
        <v>4824</v>
      </c>
      <c r="J25" s="44" t="s">
        <v>4824</v>
      </c>
      <c r="K25" s="26" t="s">
        <v>4825</v>
      </c>
    </row>
    <row r="26">
      <c r="A26" s="146" t="s">
        <v>169</v>
      </c>
      <c r="B26" s="523" t="s">
        <v>5610</v>
      </c>
      <c r="C26" s="524">
        <f t="shared" si="5"/>
        <v>7</v>
      </c>
      <c r="D26" s="44"/>
      <c r="E26" s="44"/>
      <c r="F26" s="525" t="s">
        <v>6447</v>
      </c>
      <c r="G26" s="295">
        <v>1.126406E7</v>
      </c>
      <c r="H26" s="44" t="s">
        <v>4824</v>
      </c>
      <c r="I26" s="44" t="s">
        <v>4824</v>
      </c>
      <c r="J26" s="44" t="s">
        <v>4824</v>
      </c>
      <c r="K26" s="26" t="s">
        <v>4825</v>
      </c>
    </row>
    <row r="27">
      <c r="A27" s="146" t="s">
        <v>176</v>
      </c>
      <c r="B27" s="523"/>
      <c r="C27" s="524"/>
      <c r="D27" s="44"/>
      <c r="E27" s="44"/>
      <c r="F27" s="525" t="s">
        <v>6447</v>
      </c>
      <c r="G27" s="44"/>
      <c r="H27" s="44" t="s">
        <v>4824</v>
      </c>
      <c r="I27" s="44" t="s">
        <v>4824</v>
      </c>
      <c r="J27" s="44" t="s">
        <v>4824</v>
      </c>
      <c r="K27" s="26" t="s">
        <v>4825</v>
      </c>
    </row>
    <row r="28">
      <c r="A28" s="146" t="s">
        <v>183</v>
      </c>
      <c r="B28" s="523"/>
      <c r="C28" s="524"/>
      <c r="D28" s="44"/>
      <c r="E28" s="44"/>
      <c r="F28" s="525" t="s">
        <v>6447</v>
      </c>
      <c r="G28" s="44"/>
      <c r="H28" s="44" t="s">
        <v>4824</v>
      </c>
      <c r="I28" s="44" t="s">
        <v>4824</v>
      </c>
      <c r="J28" s="44" t="s">
        <v>4824</v>
      </c>
      <c r="K28" s="26" t="s">
        <v>4825</v>
      </c>
    </row>
    <row r="29">
      <c r="A29" s="146" t="s">
        <v>190</v>
      </c>
      <c r="B29" s="523" t="s">
        <v>5417</v>
      </c>
      <c r="C29" s="524">
        <f>2022 - B:B</f>
        <v>27</v>
      </c>
      <c r="D29" s="44"/>
      <c r="E29" s="26" t="s">
        <v>4789</v>
      </c>
      <c r="F29" s="525" t="s">
        <v>6447</v>
      </c>
      <c r="G29" s="44"/>
      <c r="H29" s="44" t="s">
        <v>4830</v>
      </c>
      <c r="I29" s="44" t="s">
        <v>4824</v>
      </c>
      <c r="J29" s="44" t="s">
        <v>4830</v>
      </c>
      <c r="K29" s="26" t="s">
        <v>4831</v>
      </c>
    </row>
    <row r="30">
      <c r="A30" s="146" t="s">
        <v>196</v>
      </c>
      <c r="B30" s="523"/>
      <c r="C30" s="524"/>
      <c r="D30" s="44"/>
      <c r="E30" s="44"/>
      <c r="F30" s="525" t="s">
        <v>6447</v>
      </c>
      <c r="G30" s="44"/>
      <c r="H30" s="44" t="s">
        <v>4824</v>
      </c>
      <c r="I30" s="44" t="s">
        <v>4824</v>
      </c>
      <c r="J30" s="44" t="s">
        <v>4824</v>
      </c>
      <c r="K30" s="26" t="s">
        <v>4825</v>
      </c>
    </row>
    <row r="31">
      <c r="A31" s="146" t="s">
        <v>202</v>
      </c>
      <c r="B31" s="523" t="s">
        <v>5499</v>
      </c>
      <c r="C31" s="524">
        <f>2022 - B:B</f>
        <v>32</v>
      </c>
      <c r="D31" s="44"/>
      <c r="E31" s="26" t="s">
        <v>4789</v>
      </c>
      <c r="F31" s="525" t="s">
        <v>6447</v>
      </c>
      <c r="G31" s="44"/>
      <c r="H31" s="44" t="s">
        <v>4824</v>
      </c>
      <c r="I31" s="44" t="s">
        <v>4824</v>
      </c>
      <c r="J31" s="44" t="s">
        <v>4824</v>
      </c>
      <c r="K31" s="26" t="s">
        <v>4825</v>
      </c>
    </row>
    <row r="32">
      <c r="A32" s="146" t="s">
        <v>208</v>
      </c>
      <c r="B32" s="523"/>
      <c r="C32" s="524"/>
      <c r="D32" s="44"/>
      <c r="E32" s="44"/>
      <c r="F32" s="525" t="s">
        <v>6447</v>
      </c>
      <c r="G32" s="44"/>
      <c r="H32" s="44" t="s">
        <v>4824</v>
      </c>
      <c r="I32" s="44" t="s">
        <v>4824</v>
      </c>
      <c r="J32" s="44" t="s">
        <v>4824</v>
      </c>
      <c r="K32" s="26" t="s">
        <v>4825</v>
      </c>
    </row>
    <row r="33">
      <c r="A33" s="146" t="s">
        <v>214</v>
      </c>
      <c r="B33" s="523" t="s">
        <v>5430</v>
      </c>
      <c r="C33" s="524">
        <f t="shared" ref="C33:C35" si="6">2022 - B:B</f>
        <v>41</v>
      </c>
      <c r="D33" s="44"/>
      <c r="E33" s="44"/>
      <c r="F33" s="525" t="s">
        <v>6447</v>
      </c>
      <c r="G33" s="295">
        <v>1.1332026E7</v>
      </c>
      <c r="H33" s="44" t="s">
        <v>4830</v>
      </c>
      <c r="I33" s="44" t="s">
        <v>4824</v>
      </c>
      <c r="J33" s="44" t="s">
        <v>4830</v>
      </c>
      <c r="K33" s="26" t="s">
        <v>4831</v>
      </c>
    </row>
    <row r="34">
      <c r="A34" s="146" t="s">
        <v>220</v>
      </c>
      <c r="B34" s="523" t="s">
        <v>5772</v>
      </c>
      <c r="C34" s="524">
        <f t="shared" si="6"/>
        <v>38</v>
      </c>
      <c r="D34" s="44"/>
      <c r="E34" s="44"/>
      <c r="F34" s="525" t="s">
        <v>6447</v>
      </c>
      <c r="G34" s="44"/>
      <c r="H34" s="44" t="s">
        <v>4824</v>
      </c>
      <c r="I34" s="44" t="s">
        <v>4824</v>
      </c>
      <c r="J34" s="44" t="s">
        <v>4824</v>
      </c>
      <c r="K34" s="26" t="s">
        <v>4825</v>
      </c>
    </row>
    <row r="35">
      <c r="A35" s="146" t="s">
        <v>226</v>
      </c>
      <c r="B35" s="523" t="s">
        <v>5569</v>
      </c>
      <c r="C35" s="524">
        <f t="shared" si="6"/>
        <v>35</v>
      </c>
      <c r="D35" s="44"/>
      <c r="E35" s="26" t="s">
        <v>4789</v>
      </c>
      <c r="F35" s="525" t="s">
        <v>6447</v>
      </c>
      <c r="G35" s="44"/>
      <c r="H35" s="44" t="s">
        <v>4830</v>
      </c>
      <c r="I35" s="44" t="s">
        <v>4824</v>
      </c>
      <c r="J35" s="44" t="s">
        <v>4830</v>
      </c>
      <c r="K35" s="26" t="s">
        <v>4831</v>
      </c>
    </row>
    <row r="36">
      <c r="A36" s="146" t="s">
        <v>233</v>
      </c>
      <c r="B36" s="523"/>
      <c r="C36" s="524"/>
      <c r="D36" s="44"/>
      <c r="E36" s="44"/>
      <c r="F36" s="525" t="s">
        <v>6448</v>
      </c>
      <c r="G36" s="44"/>
      <c r="H36" s="44" t="s">
        <v>4824</v>
      </c>
      <c r="I36" s="44" t="s">
        <v>4824</v>
      </c>
      <c r="J36" s="44" t="s">
        <v>4824</v>
      </c>
      <c r="K36" s="26" t="s">
        <v>4825</v>
      </c>
    </row>
    <row r="37">
      <c r="A37" s="146" t="s">
        <v>238</v>
      </c>
      <c r="B37" s="523"/>
      <c r="C37" s="524"/>
      <c r="D37" s="44"/>
      <c r="E37" s="44"/>
      <c r="F37" s="525" t="s">
        <v>6448</v>
      </c>
      <c r="G37" s="44"/>
      <c r="H37" s="44" t="s">
        <v>4824</v>
      </c>
      <c r="I37" s="44" t="s">
        <v>4824</v>
      </c>
      <c r="J37" s="44" t="s">
        <v>4824</v>
      </c>
      <c r="K37" s="26" t="s">
        <v>4825</v>
      </c>
    </row>
    <row r="38">
      <c r="A38" s="146" t="s">
        <v>243</v>
      </c>
      <c r="B38" s="523"/>
      <c r="C38" s="524"/>
      <c r="D38" s="44"/>
      <c r="E38" s="44"/>
      <c r="F38" s="525" t="s">
        <v>6448</v>
      </c>
      <c r="G38" s="44"/>
      <c r="H38" s="44" t="s">
        <v>4824</v>
      </c>
      <c r="I38" s="44" t="s">
        <v>4824</v>
      </c>
      <c r="J38" s="44" t="s">
        <v>4824</v>
      </c>
      <c r="K38" s="26" t="s">
        <v>4825</v>
      </c>
    </row>
    <row r="39">
      <c r="A39" s="146" t="s">
        <v>249</v>
      </c>
      <c r="B39" s="523"/>
      <c r="C39" s="524"/>
      <c r="D39" s="44"/>
      <c r="E39" s="44"/>
      <c r="F39" s="525" t="s">
        <v>6448</v>
      </c>
      <c r="G39" s="44"/>
      <c r="H39" s="44" t="s">
        <v>4824</v>
      </c>
      <c r="I39" s="44" t="s">
        <v>4824</v>
      </c>
      <c r="J39" s="44" t="s">
        <v>4824</v>
      </c>
      <c r="K39" s="26" t="s">
        <v>4825</v>
      </c>
    </row>
    <row r="40">
      <c r="A40" s="146" t="s">
        <v>255</v>
      </c>
      <c r="B40" s="523" t="s">
        <v>6446</v>
      </c>
      <c r="C40" s="524">
        <f>2022 - B:B</f>
        <v>39</v>
      </c>
      <c r="D40" s="44"/>
      <c r="E40" s="26" t="s">
        <v>4793</v>
      </c>
      <c r="F40" s="525" t="s">
        <v>6448</v>
      </c>
      <c r="G40" s="44"/>
      <c r="H40" s="44" t="s">
        <v>4824</v>
      </c>
      <c r="I40" s="44" t="s">
        <v>4824</v>
      </c>
      <c r="J40" s="44" t="s">
        <v>4824</v>
      </c>
      <c r="K40" s="26" t="s">
        <v>4825</v>
      </c>
    </row>
    <row r="41">
      <c r="A41" s="146" t="s">
        <v>261</v>
      </c>
      <c r="B41" s="523"/>
      <c r="C41" s="524"/>
      <c r="D41" s="44"/>
      <c r="E41" s="44"/>
      <c r="F41" s="525" t="s">
        <v>6449</v>
      </c>
      <c r="G41" s="44"/>
      <c r="H41" s="44" t="s">
        <v>4824</v>
      </c>
      <c r="I41" s="44" t="s">
        <v>4824</v>
      </c>
      <c r="J41" s="44" t="s">
        <v>4824</v>
      </c>
      <c r="K41" s="26" t="s">
        <v>4825</v>
      </c>
    </row>
    <row r="42">
      <c r="A42" s="146" t="s">
        <v>268</v>
      </c>
      <c r="B42" s="523" t="s">
        <v>6450</v>
      </c>
      <c r="C42" s="524">
        <f>2022 - B:B</f>
        <v>8</v>
      </c>
      <c r="D42" s="44" t="s">
        <v>4792</v>
      </c>
      <c r="E42" s="26" t="s">
        <v>4803</v>
      </c>
      <c r="F42" s="525" t="s">
        <v>6449</v>
      </c>
      <c r="G42" s="295">
        <v>1312251.0</v>
      </c>
      <c r="H42" s="44" t="s">
        <v>4830</v>
      </c>
      <c r="I42" s="44" t="s">
        <v>4824</v>
      </c>
      <c r="J42" s="44" t="s">
        <v>4830</v>
      </c>
      <c r="K42" s="26" t="s">
        <v>4831</v>
      </c>
    </row>
    <row r="43">
      <c r="A43" s="4" t="s">
        <v>274</v>
      </c>
      <c r="B43" s="530"/>
      <c r="C43" s="524"/>
      <c r="D43" s="44"/>
      <c r="E43" s="44"/>
      <c r="F43" s="525" t="s">
        <v>6449</v>
      </c>
      <c r="G43" s="44"/>
      <c r="H43" s="44" t="s">
        <v>4824</v>
      </c>
      <c r="I43" s="44" t="s">
        <v>4824</v>
      </c>
      <c r="J43" s="44" t="s">
        <v>4824</v>
      </c>
      <c r="K43" s="26" t="s">
        <v>4825</v>
      </c>
    </row>
    <row r="44">
      <c r="A44" s="4" t="s">
        <v>279</v>
      </c>
      <c r="B44" s="529" t="s">
        <v>5888</v>
      </c>
      <c r="C44" s="524">
        <f t="shared" ref="C44:C48" si="7">2022 - B:B</f>
        <v>30</v>
      </c>
      <c r="D44" s="44"/>
      <c r="E44" s="44"/>
      <c r="F44" s="525" t="s">
        <v>6449</v>
      </c>
      <c r="G44" s="44"/>
      <c r="H44" s="44" t="s">
        <v>4830</v>
      </c>
      <c r="I44" s="44" t="s">
        <v>4824</v>
      </c>
      <c r="J44" s="44" t="s">
        <v>4830</v>
      </c>
      <c r="K44" s="26" t="s">
        <v>4831</v>
      </c>
    </row>
    <row r="45">
      <c r="A45" s="4" t="s">
        <v>286</v>
      </c>
      <c r="B45" s="529" t="s">
        <v>5888</v>
      </c>
      <c r="C45" s="524">
        <f t="shared" si="7"/>
        <v>30</v>
      </c>
      <c r="D45" s="44"/>
      <c r="E45" s="44"/>
      <c r="F45" s="525" t="s">
        <v>6449</v>
      </c>
      <c r="G45" s="44"/>
      <c r="H45" s="44" t="s">
        <v>4824</v>
      </c>
      <c r="I45" s="44" t="s">
        <v>4824</v>
      </c>
      <c r="J45" s="44" t="s">
        <v>4824</v>
      </c>
      <c r="K45" s="26" t="s">
        <v>4825</v>
      </c>
    </row>
    <row r="46">
      <c r="A46" s="4" t="s">
        <v>292</v>
      </c>
      <c r="B46" s="529" t="s">
        <v>5551</v>
      </c>
      <c r="C46" s="524">
        <f t="shared" si="7"/>
        <v>24</v>
      </c>
      <c r="D46" s="44"/>
      <c r="E46" s="44"/>
      <c r="F46" s="525" t="s">
        <v>6449</v>
      </c>
      <c r="G46" s="44"/>
      <c r="H46" s="44" t="s">
        <v>4824</v>
      </c>
      <c r="I46" s="44" t="s">
        <v>4824</v>
      </c>
      <c r="J46" s="44" t="s">
        <v>4824</v>
      </c>
      <c r="K46" s="26" t="s">
        <v>4825</v>
      </c>
    </row>
    <row r="47">
      <c r="A47" s="4" t="s">
        <v>298</v>
      </c>
      <c r="B47" s="529" t="s">
        <v>5686</v>
      </c>
      <c r="C47" s="524">
        <f t="shared" si="7"/>
        <v>11</v>
      </c>
      <c r="D47" s="44"/>
      <c r="E47" s="44"/>
      <c r="F47" s="525" t="s">
        <v>6449</v>
      </c>
      <c r="G47" s="44"/>
      <c r="H47" s="44" t="s">
        <v>4824</v>
      </c>
      <c r="I47" s="44" t="s">
        <v>4824</v>
      </c>
      <c r="J47" s="44" t="s">
        <v>4824</v>
      </c>
      <c r="K47" s="26" t="s">
        <v>4825</v>
      </c>
    </row>
    <row r="48">
      <c r="A48" s="4" t="s">
        <v>304</v>
      </c>
      <c r="B48" s="529" t="s">
        <v>5545</v>
      </c>
      <c r="C48" s="524">
        <f t="shared" si="7"/>
        <v>17</v>
      </c>
      <c r="D48" s="44"/>
      <c r="E48" s="44"/>
      <c r="F48" s="525" t="s">
        <v>6449</v>
      </c>
      <c r="G48" s="44"/>
      <c r="H48" s="44" t="s">
        <v>4824</v>
      </c>
      <c r="I48" s="44" t="s">
        <v>4824</v>
      </c>
      <c r="J48" s="44" t="s">
        <v>4824</v>
      </c>
      <c r="K48" s="26" t="s">
        <v>4825</v>
      </c>
    </row>
    <row r="49">
      <c r="A49" s="4" t="s">
        <v>309</v>
      </c>
      <c r="B49" s="530"/>
      <c r="C49" s="524"/>
      <c r="D49" s="44"/>
      <c r="E49" s="44"/>
      <c r="F49" s="525" t="s">
        <v>6449</v>
      </c>
      <c r="G49" s="44"/>
      <c r="H49" s="44" t="s">
        <v>4824</v>
      </c>
      <c r="I49" s="44" t="s">
        <v>4824</v>
      </c>
      <c r="J49" s="44" t="s">
        <v>4824</v>
      </c>
      <c r="K49" s="26" t="s">
        <v>4825</v>
      </c>
    </row>
    <row r="50">
      <c r="A50" s="4" t="s">
        <v>314</v>
      </c>
      <c r="B50" s="529" t="s">
        <v>5744</v>
      </c>
      <c r="C50" s="524">
        <f t="shared" ref="C50:C52" si="8">2022 - B:B</f>
        <v>22</v>
      </c>
      <c r="D50" s="44"/>
      <c r="E50" s="44"/>
      <c r="F50" s="525" t="s">
        <v>6449</v>
      </c>
      <c r="G50" s="44"/>
      <c r="H50" s="44" t="s">
        <v>4824</v>
      </c>
      <c r="I50" s="44" t="s">
        <v>4824</v>
      </c>
      <c r="J50" s="44" t="s">
        <v>4824</v>
      </c>
      <c r="K50" s="26" t="s">
        <v>4825</v>
      </c>
    </row>
    <row r="51">
      <c r="A51" s="531" t="s">
        <v>319</v>
      </c>
      <c r="B51" s="532" t="s">
        <v>5533</v>
      </c>
      <c r="C51" s="524">
        <f t="shared" si="8"/>
        <v>18</v>
      </c>
      <c r="D51" s="44"/>
      <c r="E51" s="44"/>
      <c r="F51" s="525" t="s">
        <v>6449</v>
      </c>
      <c r="G51" s="44"/>
      <c r="H51" s="44" t="s">
        <v>4824</v>
      </c>
      <c r="I51" s="44" t="s">
        <v>4824</v>
      </c>
      <c r="J51" s="44" t="s">
        <v>4824</v>
      </c>
      <c r="K51" s="26" t="s">
        <v>4825</v>
      </c>
    </row>
    <row r="52">
      <c r="A52" s="4" t="s">
        <v>324</v>
      </c>
      <c r="B52" s="533" t="s">
        <v>6451</v>
      </c>
      <c r="C52" s="524">
        <f t="shared" si="8"/>
        <v>69</v>
      </c>
      <c r="D52" s="44" t="s">
        <v>4792</v>
      </c>
      <c r="E52" s="26" t="s">
        <v>4797</v>
      </c>
      <c r="F52" s="525" t="s">
        <v>6449</v>
      </c>
      <c r="G52" s="295">
        <v>3547265.0</v>
      </c>
      <c r="H52" s="44" t="s">
        <v>4830</v>
      </c>
      <c r="I52" s="44" t="s">
        <v>4824</v>
      </c>
      <c r="J52" s="44" t="s">
        <v>4824</v>
      </c>
      <c r="K52" s="26" t="s">
        <v>4825</v>
      </c>
    </row>
    <row r="53">
      <c r="A53" s="4" t="s">
        <v>331</v>
      </c>
      <c r="B53" s="534"/>
      <c r="C53" s="524"/>
      <c r="D53" s="44"/>
      <c r="E53" s="44"/>
      <c r="F53" s="535"/>
      <c r="G53" s="44"/>
      <c r="H53" s="44" t="s">
        <v>4824</v>
      </c>
      <c r="I53" s="44" t="s">
        <v>4824</v>
      </c>
      <c r="J53" s="44" t="s">
        <v>4824</v>
      </c>
      <c r="K53" s="26" t="s">
        <v>4825</v>
      </c>
    </row>
    <row r="54">
      <c r="A54" s="237" t="s">
        <v>338</v>
      </c>
      <c r="B54" s="532" t="s">
        <v>5417</v>
      </c>
      <c r="C54" s="524">
        <f>2022 - B:B</f>
        <v>27</v>
      </c>
      <c r="D54" s="44"/>
      <c r="E54" s="44"/>
      <c r="F54" s="525" t="s">
        <v>6449</v>
      </c>
      <c r="G54" s="44"/>
      <c r="H54" s="44" t="s">
        <v>4830</v>
      </c>
      <c r="I54" s="44" t="s">
        <v>4824</v>
      </c>
      <c r="J54" s="44" t="s">
        <v>4830</v>
      </c>
      <c r="K54" s="26" t="s">
        <v>4831</v>
      </c>
    </row>
    <row r="55">
      <c r="A55" s="4" t="s">
        <v>344</v>
      </c>
      <c r="B55" s="534"/>
      <c r="C55" s="524"/>
      <c r="D55" s="44"/>
      <c r="E55" s="44"/>
      <c r="F55" s="535"/>
      <c r="G55" s="44"/>
      <c r="H55" s="44" t="s">
        <v>4824</v>
      </c>
      <c r="I55" s="44" t="s">
        <v>4824</v>
      </c>
      <c r="J55" s="44" t="s">
        <v>4824</v>
      </c>
      <c r="K55" s="26" t="s">
        <v>4825</v>
      </c>
    </row>
    <row r="56">
      <c r="A56" s="4" t="s">
        <v>349</v>
      </c>
      <c r="B56" s="534"/>
      <c r="C56" s="524"/>
      <c r="D56" s="44"/>
      <c r="E56" s="44"/>
      <c r="F56" s="535"/>
      <c r="G56" s="44"/>
      <c r="H56" s="44" t="s">
        <v>4824</v>
      </c>
      <c r="I56" s="44" t="s">
        <v>4824</v>
      </c>
      <c r="J56" s="44" t="s">
        <v>4824</v>
      </c>
      <c r="K56" s="26" t="s">
        <v>4825</v>
      </c>
    </row>
    <row r="57">
      <c r="A57" s="4" t="s">
        <v>354</v>
      </c>
      <c r="B57" s="534"/>
      <c r="C57" s="524"/>
      <c r="D57" s="44"/>
      <c r="E57" s="44"/>
      <c r="F57" s="535"/>
      <c r="G57" s="44"/>
      <c r="H57" s="44" t="s">
        <v>4824</v>
      </c>
      <c r="I57" s="44" t="s">
        <v>4824</v>
      </c>
      <c r="J57" s="44" t="s">
        <v>4824</v>
      </c>
      <c r="K57" s="26" t="s">
        <v>4825</v>
      </c>
    </row>
    <row r="58">
      <c r="A58" s="4" t="s">
        <v>357</v>
      </c>
      <c r="B58" s="533" t="s">
        <v>5533</v>
      </c>
      <c r="C58" s="524">
        <f>2022 - B:B</f>
        <v>18</v>
      </c>
      <c r="D58" s="44"/>
      <c r="E58" s="44"/>
      <c r="F58" s="536" t="s">
        <v>263</v>
      </c>
      <c r="G58" s="44"/>
      <c r="H58" s="44" t="s">
        <v>4824</v>
      </c>
      <c r="I58" s="44" t="s">
        <v>4824</v>
      </c>
      <c r="J58" s="44" t="s">
        <v>4824</v>
      </c>
      <c r="K58" s="26" t="s">
        <v>4831</v>
      </c>
    </row>
    <row r="59">
      <c r="A59" s="4" t="s">
        <v>363</v>
      </c>
      <c r="B59" s="537"/>
      <c r="C59" s="524"/>
      <c r="D59" s="44"/>
      <c r="E59" s="44"/>
      <c r="F59" s="535"/>
      <c r="G59" s="44"/>
      <c r="H59" s="44" t="s">
        <v>4824</v>
      </c>
      <c r="I59" s="44" t="s">
        <v>4824</v>
      </c>
      <c r="J59" s="44" t="s">
        <v>4824</v>
      </c>
      <c r="K59" s="241" t="s">
        <v>4825</v>
      </c>
    </row>
    <row r="60">
      <c r="A60" s="4" t="s">
        <v>370</v>
      </c>
      <c r="B60" s="532" t="s">
        <v>5618</v>
      </c>
      <c r="C60" s="524">
        <f>2022 - B:B</f>
        <v>21</v>
      </c>
      <c r="D60" s="44"/>
      <c r="E60" s="44"/>
      <c r="F60" s="536" t="s">
        <v>263</v>
      </c>
      <c r="G60" s="44"/>
      <c r="H60" s="44" t="s">
        <v>4824</v>
      </c>
      <c r="I60" s="44" t="s">
        <v>4824</v>
      </c>
      <c r="J60" s="44" t="s">
        <v>4824</v>
      </c>
      <c r="K60" s="26" t="s">
        <v>4825</v>
      </c>
    </row>
    <row r="61">
      <c r="A61" s="4" t="s">
        <v>376</v>
      </c>
      <c r="B61" s="537"/>
      <c r="C61" s="524"/>
      <c r="D61" s="44"/>
      <c r="E61" s="44"/>
      <c r="F61" s="535"/>
      <c r="G61" s="44"/>
      <c r="H61" s="44" t="s">
        <v>4824</v>
      </c>
      <c r="I61" s="44" t="s">
        <v>4824</v>
      </c>
      <c r="J61" s="44" t="s">
        <v>4824</v>
      </c>
      <c r="K61" s="26" t="s">
        <v>4825</v>
      </c>
    </row>
    <row r="62">
      <c r="A62" s="57" t="s">
        <v>4381</v>
      </c>
      <c r="B62" s="533" t="s">
        <v>5468</v>
      </c>
      <c r="C62" s="524">
        <f t="shared" ref="C62:C66" si="9">2022 - B:B</f>
        <v>4</v>
      </c>
      <c r="D62" s="44" t="s">
        <v>4792</v>
      </c>
      <c r="E62" s="44"/>
      <c r="F62" s="536" t="s">
        <v>263</v>
      </c>
      <c r="G62" s="295">
        <v>644273.0</v>
      </c>
      <c r="H62" s="44" t="s">
        <v>4830</v>
      </c>
      <c r="I62" s="44" t="s">
        <v>4824</v>
      </c>
      <c r="J62" s="44" t="s">
        <v>4824</v>
      </c>
      <c r="K62" s="26" t="s">
        <v>4831</v>
      </c>
    </row>
    <row r="63">
      <c r="A63" s="4" t="s">
        <v>387</v>
      </c>
      <c r="B63" s="533" t="s">
        <v>6124</v>
      </c>
      <c r="C63" s="524">
        <f t="shared" si="9"/>
        <v>31</v>
      </c>
      <c r="D63" s="44"/>
      <c r="E63" s="44"/>
      <c r="F63" s="536" t="s">
        <v>263</v>
      </c>
      <c r="G63" s="295">
        <v>6620459.0</v>
      </c>
      <c r="H63" s="44" t="s">
        <v>4824</v>
      </c>
      <c r="I63" s="44" t="s">
        <v>4824</v>
      </c>
      <c r="J63" s="44" t="s">
        <v>4824</v>
      </c>
      <c r="K63" s="26" t="s">
        <v>4825</v>
      </c>
    </row>
    <row r="64">
      <c r="A64" s="4" t="s">
        <v>392</v>
      </c>
      <c r="B64" s="533" t="s">
        <v>5640</v>
      </c>
      <c r="C64" s="524">
        <f t="shared" si="9"/>
        <v>40</v>
      </c>
      <c r="D64" s="44"/>
      <c r="E64" s="44"/>
      <c r="F64" s="525" t="s">
        <v>6452</v>
      </c>
      <c r="G64" s="44"/>
      <c r="H64" s="44" t="s">
        <v>4824</v>
      </c>
      <c r="I64" s="44" t="s">
        <v>4824</v>
      </c>
      <c r="J64" s="44" t="s">
        <v>4824</v>
      </c>
      <c r="K64" s="26" t="s">
        <v>4825</v>
      </c>
    </row>
    <row r="65">
      <c r="A65" s="4" t="s">
        <v>400</v>
      </c>
      <c r="B65" s="533" t="s">
        <v>5499</v>
      </c>
      <c r="C65" s="524">
        <f t="shared" si="9"/>
        <v>32</v>
      </c>
      <c r="D65" s="44"/>
      <c r="E65" s="26" t="s">
        <v>4789</v>
      </c>
      <c r="F65" s="525" t="s">
        <v>6452</v>
      </c>
      <c r="G65" s="44"/>
      <c r="H65" s="44" t="s">
        <v>4824</v>
      </c>
      <c r="I65" s="44" t="s">
        <v>4824</v>
      </c>
      <c r="J65" s="44" t="s">
        <v>4824</v>
      </c>
      <c r="K65" s="26" t="s">
        <v>4825</v>
      </c>
    </row>
    <row r="66">
      <c r="A66" s="4" t="s">
        <v>407</v>
      </c>
      <c r="B66" s="533" t="s">
        <v>5618</v>
      </c>
      <c r="C66" s="524">
        <f t="shared" si="9"/>
        <v>21</v>
      </c>
      <c r="D66" s="44"/>
      <c r="E66" s="538">
        <v>44853.0</v>
      </c>
      <c r="F66" s="525" t="s">
        <v>6452</v>
      </c>
      <c r="G66" s="44"/>
      <c r="H66" s="44" t="s">
        <v>4830</v>
      </c>
      <c r="I66" s="44" t="s">
        <v>4824</v>
      </c>
      <c r="J66" s="44" t="s">
        <v>4830</v>
      </c>
      <c r="K66" s="26" t="s">
        <v>4831</v>
      </c>
    </row>
    <row r="67">
      <c r="A67" s="4" t="s">
        <v>413</v>
      </c>
      <c r="B67" s="537"/>
      <c r="C67" s="524"/>
      <c r="D67" s="44"/>
      <c r="E67" s="44"/>
      <c r="F67" s="536"/>
      <c r="G67" s="44"/>
      <c r="H67" s="44" t="s">
        <v>4824</v>
      </c>
      <c r="I67" s="44" t="s">
        <v>4824</v>
      </c>
      <c r="J67" s="44" t="s">
        <v>4824</v>
      </c>
      <c r="K67" s="26" t="s">
        <v>4825</v>
      </c>
    </row>
    <row r="68">
      <c r="A68" s="4" t="s">
        <v>420</v>
      </c>
      <c r="B68" s="537"/>
      <c r="C68" s="524"/>
      <c r="D68" s="44"/>
      <c r="E68" s="44"/>
      <c r="F68" s="535"/>
      <c r="G68" s="44"/>
      <c r="H68" s="44" t="s">
        <v>4824</v>
      </c>
      <c r="I68" s="44" t="s">
        <v>4824</v>
      </c>
      <c r="J68" s="44" t="s">
        <v>4824</v>
      </c>
      <c r="K68" s="26" t="s">
        <v>4825</v>
      </c>
    </row>
    <row r="69">
      <c r="A69" s="4" t="s">
        <v>425</v>
      </c>
      <c r="B69" s="533" t="s">
        <v>5553</v>
      </c>
      <c r="C69" s="524">
        <f>2022 - B:B</f>
        <v>45</v>
      </c>
      <c r="D69" s="44" t="s">
        <v>4800</v>
      </c>
      <c r="E69" s="26" t="s">
        <v>4803</v>
      </c>
      <c r="F69" s="525" t="s">
        <v>6452</v>
      </c>
      <c r="G69" s="295">
        <v>750222.0</v>
      </c>
      <c r="H69" s="44" t="s">
        <v>4830</v>
      </c>
      <c r="I69" s="44" t="s">
        <v>4830</v>
      </c>
      <c r="J69" s="44" t="s">
        <v>4830</v>
      </c>
      <c r="K69" s="26" t="s">
        <v>4831</v>
      </c>
    </row>
    <row r="70">
      <c r="A70" s="4" t="s">
        <v>431</v>
      </c>
      <c r="B70" s="537"/>
      <c r="C70" s="524"/>
      <c r="D70" s="44"/>
      <c r="E70" s="44"/>
      <c r="F70" s="536"/>
      <c r="G70" s="44"/>
      <c r="H70" s="44" t="s">
        <v>4824</v>
      </c>
      <c r="I70" s="44" t="s">
        <v>4824</v>
      </c>
      <c r="J70" s="44" t="s">
        <v>4824</v>
      </c>
      <c r="K70" s="26" t="s">
        <v>4825</v>
      </c>
    </row>
    <row r="71">
      <c r="A71" s="4" t="s">
        <v>438</v>
      </c>
      <c r="B71" s="537"/>
      <c r="C71" s="524"/>
      <c r="D71" s="44"/>
      <c r="E71" s="44"/>
      <c r="F71" s="535"/>
      <c r="G71" s="44"/>
      <c r="H71" s="44" t="s">
        <v>4824</v>
      </c>
      <c r="I71" s="44" t="s">
        <v>4824</v>
      </c>
      <c r="J71" s="44" t="s">
        <v>4824</v>
      </c>
      <c r="K71" s="26" t="s">
        <v>4825</v>
      </c>
    </row>
    <row r="72">
      <c r="A72" s="4" t="s">
        <v>445</v>
      </c>
      <c r="B72" s="530"/>
      <c r="C72" s="524"/>
      <c r="D72" s="44"/>
      <c r="E72" s="44"/>
      <c r="F72" s="525" t="s">
        <v>6452</v>
      </c>
      <c r="G72" s="44"/>
      <c r="H72" s="44" t="s">
        <v>4824</v>
      </c>
      <c r="I72" s="44" t="s">
        <v>4824</v>
      </c>
      <c r="J72" s="44" t="s">
        <v>4824</v>
      </c>
      <c r="K72" s="26" t="s">
        <v>4825</v>
      </c>
    </row>
    <row r="73">
      <c r="A73" s="4" t="s">
        <v>450</v>
      </c>
      <c r="B73" s="530"/>
      <c r="C73" s="524"/>
      <c r="D73" s="44"/>
      <c r="E73" s="44"/>
      <c r="F73" s="525" t="s">
        <v>6453</v>
      </c>
      <c r="G73" s="44"/>
      <c r="H73" s="44" t="s">
        <v>4824</v>
      </c>
      <c r="I73" s="44" t="s">
        <v>4824</v>
      </c>
      <c r="J73" s="44" t="s">
        <v>4824</v>
      </c>
      <c r="K73" s="26" t="s">
        <v>4825</v>
      </c>
    </row>
    <row r="74">
      <c r="A74" s="4" t="s">
        <v>457</v>
      </c>
      <c r="B74" s="530"/>
      <c r="C74" s="524"/>
      <c r="D74" s="44"/>
      <c r="E74" s="44"/>
      <c r="F74" s="525" t="s">
        <v>6453</v>
      </c>
      <c r="G74" s="44"/>
      <c r="H74" s="44" t="s">
        <v>4824</v>
      </c>
      <c r="I74" s="44" t="s">
        <v>4824</v>
      </c>
      <c r="J74" s="44" t="s">
        <v>4824</v>
      </c>
      <c r="K74" s="26" t="s">
        <v>4825</v>
      </c>
    </row>
    <row r="75">
      <c r="A75" s="4" t="s">
        <v>461</v>
      </c>
      <c r="B75" s="529" t="s">
        <v>6124</v>
      </c>
      <c r="C75" s="524">
        <f>2022 - B:B</f>
        <v>31</v>
      </c>
      <c r="D75" s="150" t="s">
        <v>4802</v>
      </c>
      <c r="E75" s="26" t="s">
        <v>4803</v>
      </c>
      <c r="F75" s="525" t="s">
        <v>6454</v>
      </c>
      <c r="G75" s="295">
        <v>436874.0</v>
      </c>
      <c r="H75" s="44" t="s">
        <v>4830</v>
      </c>
      <c r="I75" s="44" t="s">
        <v>4830</v>
      </c>
      <c r="J75" s="44" t="s">
        <v>4830</v>
      </c>
      <c r="K75" s="26" t="s">
        <v>4831</v>
      </c>
    </row>
    <row r="76">
      <c r="A76" s="4" t="s">
        <v>468</v>
      </c>
      <c r="B76" s="530"/>
      <c r="C76" s="524"/>
      <c r="D76" s="44"/>
      <c r="E76" s="44"/>
      <c r="F76" s="525" t="s">
        <v>6454</v>
      </c>
      <c r="G76" s="44"/>
      <c r="H76" s="44" t="s">
        <v>4824</v>
      </c>
      <c r="I76" s="44" t="s">
        <v>4824</v>
      </c>
      <c r="J76" s="44" t="s">
        <v>4824</v>
      </c>
      <c r="K76" s="26" t="s">
        <v>4825</v>
      </c>
    </row>
    <row r="77">
      <c r="A77" s="4" t="s">
        <v>474</v>
      </c>
      <c r="B77" s="529" t="s">
        <v>5744</v>
      </c>
      <c r="C77" s="524">
        <f t="shared" ref="C77:C80" si="10">2022 - B:B</f>
        <v>22</v>
      </c>
      <c r="D77" s="44"/>
      <c r="E77" s="44"/>
      <c r="F77" s="525" t="s">
        <v>6454</v>
      </c>
      <c r="G77" s="295">
        <v>2076472.0</v>
      </c>
      <c r="H77" s="44" t="s">
        <v>4824</v>
      </c>
      <c r="I77" s="44" t="s">
        <v>4824</v>
      </c>
      <c r="J77" s="44" t="s">
        <v>4824</v>
      </c>
      <c r="K77" s="26" t="s">
        <v>4831</v>
      </c>
    </row>
    <row r="78">
      <c r="A78" s="4" t="s">
        <v>479</v>
      </c>
      <c r="B78" s="529" t="s">
        <v>6455</v>
      </c>
      <c r="C78" s="524">
        <f t="shared" si="10"/>
        <v>96</v>
      </c>
      <c r="D78" s="44"/>
      <c r="E78" s="44"/>
      <c r="F78" s="525" t="s">
        <v>6454</v>
      </c>
      <c r="G78" s="295">
        <v>5168752.0</v>
      </c>
      <c r="H78" s="44" t="s">
        <v>4830</v>
      </c>
      <c r="I78" s="44" t="s">
        <v>4830</v>
      </c>
      <c r="J78" s="44" t="s">
        <v>4830</v>
      </c>
      <c r="K78" s="26" t="s">
        <v>4831</v>
      </c>
    </row>
    <row r="79">
      <c r="A79" s="4" t="s">
        <v>485</v>
      </c>
      <c r="B79" s="529" t="s">
        <v>5661</v>
      </c>
      <c r="C79" s="524">
        <f t="shared" si="10"/>
        <v>42</v>
      </c>
      <c r="D79" s="44"/>
      <c r="E79" s="44"/>
      <c r="F79" s="525" t="s">
        <v>6454</v>
      </c>
      <c r="G79" s="44"/>
      <c r="H79" s="44" t="s">
        <v>4830</v>
      </c>
      <c r="I79" s="44" t="s">
        <v>4830</v>
      </c>
      <c r="J79" s="44" t="s">
        <v>4830</v>
      </c>
      <c r="K79" s="26" t="s">
        <v>4831</v>
      </c>
    </row>
    <row r="80">
      <c r="A80" s="4" t="s">
        <v>491</v>
      </c>
      <c r="B80" s="529" t="s">
        <v>5618</v>
      </c>
      <c r="C80" s="524">
        <f t="shared" si="10"/>
        <v>21</v>
      </c>
      <c r="D80" s="44"/>
      <c r="E80" s="44"/>
      <c r="F80" s="525" t="s">
        <v>6454</v>
      </c>
      <c r="G80" s="295">
        <v>3023610.0</v>
      </c>
      <c r="H80" s="44" t="s">
        <v>4830</v>
      </c>
      <c r="I80" s="44" t="s">
        <v>4830</v>
      </c>
      <c r="J80" s="44" t="s">
        <v>4830</v>
      </c>
      <c r="K80" s="26" t="s">
        <v>4831</v>
      </c>
    </row>
    <row r="81">
      <c r="A81" s="4" t="s">
        <v>497</v>
      </c>
      <c r="B81" s="530"/>
      <c r="C81" s="524"/>
      <c r="D81" s="44"/>
      <c r="E81" s="44"/>
      <c r="F81" s="525" t="s">
        <v>6454</v>
      </c>
      <c r="G81" s="295">
        <v>1.3039311E7</v>
      </c>
      <c r="H81" s="44" t="s">
        <v>4830</v>
      </c>
      <c r="I81" s="44" t="s">
        <v>4830</v>
      </c>
      <c r="J81" s="44" t="s">
        <v>4824</v>
      </c>
      <c r="K81" s="26" t="s">
        <v>4831</v>
      </c>
    </row>
    <row r="82">
      <c r="A82" s="4" t="s">
        <v>504</v>
      </c>
      <c r="B82" s="530"/>
      <c r="C82" s="524"/>
      <c r="D82" s="44"/>
      <c r="E82" s="44"/>
      <c r="F82" s="525" t="s">
        <v>6456</v>
      </c>
      <c r="G82" s="44"/>
      <c r="H82" s="44" t="s">
        <v>4824</v>
      </c>
      <c r="I82" s="44" t="s">
        <v>4824</v>
      </c>
      <c r="J82" s="44" t="s">
        <v>4824</v>
      </c>
      <c r="K82" s="26" t="s">
        <v>4825</v>
      </c>
    </row>
    <row r="83">
      <c r="A83" s="4" t="s">
        <v>509</v>
      </c>
      <c r="B83" s="530"/>
      <c r="C83" s="524"/>
      <c r="D83" s="44"/>
      <c r="E83" s="44"/>
      <c r="F83" s="525" t="s">
        <v>6456</v>
      </c>
      <c r="G83" s="44"/>
      <c r="H83" s="44" t="s">
        <v>4824</v>
      </c>
      <c r="I83" s="44" t="s">
        <v>4824</v>
      </c>
      <c r="J83" s="44" t="s">
        <v>4824</v>
      </c>
      <c r="K83" s="26" t="s">
        <v>4825</v>
      </c>
    </row>
    <row r="84">
      <c r="A84" s="4" t="s">
        <v>516</v>
      </c>
      <c r="B84" s="529" t="s">
        <v>5509</v>
      </c>
      <c r="C84" s="524">
        <f>2022 - B:B</f>
        <v>65</v>
      </c>
      <c r="D84" s="44"/>
      <c r="E84" s="26" t="s">
        <v>4789</v>
      </c>
      <c r="F84" s="525" t="s">
        <v>6456</v>
      </c>
      <c r="G84" s="44"/>
      <c r="H84" s="44" t="s">
        <v>4824</v>
      </c>
      <c r="I84" s="44" t="s">
        <v>4824</v>
      </c>
      <c r="J84" s="44" t="s">
        <v>4824</v>
      </c>
      <c r="K84" s="26" t="s">
        <v>4825</v>
      </c>
    </row>
    <row r="85">
      <c r="A85" s="4" t="s">
        <v>521</v>
      </c>
      <c r="B85" s="530"/>
      <c r="C85" s="524"/>
      <c r="D85" s="44"/>
      <c r="E85" s="26" t="s">
        <v>4797</v>
      </c>
      <c r="F85" s="525" t="s">
        <v>6456</v>
      </c>
      <c r="G85" s="295">
        <v>2821272.0</v>
      </c>
      <c r="H85" s="44" t="s">
        <v>4830</v>
      </c>
      <c r="I85" s="44" t="s">
        <v>4824</v>
      </c>
      <c r="J85" s="44" t="s">
        <v>4830</v>
      </c>
      <c r="K85" s="26" t="s">
        <v>4831</v>
      </c>
    </row>
    <row r="86">
      <c r="A86" s="4" t="s">
        <v>527</v>
      </c>
      <c r="B86" s="529" t="s">
        <v>6457</v>
      </c>
      <c r="C86" s="524">
        <f t="shared" ref="C86:C87" si="11">2022 - B:B</f>
        <v>66</v>
      </c>
      <c r="D86" s="44"/>
      <c r="E86" s="19">
        <v>0.0</v>
      </c>
      <c r="F86" s="525" t="s">
        <v>6456</v>
      </c>
      <c r="G86" s="44"/>
      <c r="H86" s="44" t="s">
        <v>4830</v>
      </c>
      <c r="I86" s="44" t="s">
        <v>4824</v>
      </c>
      <c r="J86" s="44" t="s">
        <v>4830</v>
      </c>
      <c r="K86" s="26" t="s">
        <v>4831</v>
      </c>
    </row>
    <row r="87">
      <c r="A87" s="4" t="s">
        <v>534</v>
      </c>
      <c r="B87" s="529" t="s">
        <v>5450</v>
      </c>
      <c r="C87" s="524">
        <f t="shared" si="11"/>
        <v>25</v>
      </c>
      <c r="D87" s="44" t="s">
        <v>4792</v>
      </c>
      <c r="E87" s="539" t="s">
        <v>4908</v>
      </c>
      <c r="F87" s="525" t="s">
        <v>6456</v>
      </c>
      <c r="G87" s="295">
        <v>1897457.0</v>
      </c>
      <c r="H87" s="44" t="s">
        <v>4830</v>
      </c>
      <c r="I87" s="44" t="s">
        <v>4824</v>
      </c>
      <c r="J87" s="44" t="s">
        <v>4830</v>
      </c>
      <c r="K87" s="26" t="s">
        <v>4831</v>
      </c>
    </row>
    <row r="88">
      <c r="A88" s="4" t="s">
        <v>539</v>
      </c>
      <c r="B88" s="530"/>
      <c r="C88" s="524"/>
      <c r="D88" s="44"/>
      <c r="E88" s="44"/>
      <c r="F88" s="525" t="s">
        <v>6456</v>
      </c>
      <c r="G88" s="295">
        <v>5827357.0</v>
      </c>
      <c r="H88" s="44" t="s">
        <v>4830</v>
      </c>
      <c r="I88" s="44" t="s">
        <v>4830</v>
      </c>
      <c r="J88" s="44" t="s">
        <v>4830</v>
      </c>
      <c r="K88" s="26" t="s">
        <v>4831</v>
      </c>
    </row>
    <row r="89">
      <c r="A89" s="4" t="s">
        <v>546</v>
      </c>
      <c r="B89" s="530"/>
      <c r="C89" s="524"/>
      <c r="D89" s="44"/>
      <c r="E89" s="44"/>
      <c r="F89" s="525" t="s">
        <v>6456</v>
      </c>
      <c r="G89" s="44"/>
      <c r="H89" s="44" t="s">
        <v>4824</v>
      </c>
      <c r="I89" s="44" t="s">
        <v>4824</v>
      </c>
      <c r="J89" s="44" t="s">
        <v>4824</v>
      </c>
      <c r="K89" s="26" t="s">
        <v>4825</v>
      </c>
    </row>
    <row r="90">
      <c r="A90" s="4" t="s">
        <v>552</v>
      </c>
      <c r="B90" s="530"/>
      <c r="C90" s="524"/>
      <c r="D90" s="44"/>
      <c r="E90" s="44"/>
      <c r="F90" s="525" t="s">
        <v>6456</v>
      </c>
      <c r="G90" s="44"/>
      <c r="H90" s="44" t="s">
        <v>4824</v>
      </c>
      <c r="I90" s="44" t="s">
        <v>4824</v>
      </c>
      <c r="J90" s="44" t="s">
        <v>4824</v>
      </c>
      <c r="K90" s="26" t="s">
        <v>4825</v>
      </c>
    </row>
    <row r="91">
      <c r="A91" s="8" t="s">
        <v>4912</v>
      </c>
      <c r="B91" s="529" t="s">
        <v>5661</v>
      </c>
      <c r="C91" s="524">
        <f t="shared" ref="C91:C92" si="12">2022 - B:B</f>
        <v>42</v>
      </c>
      <c r="D91" s="44"/>
      <c r="E91" s="539" t="s">
        <v>4908</v>
      </c>
      <c r="F91" s="525" t="s">
        <v>6456</v>
      </c>
      <c r="G91" s="44"/>
      <c r="H91" s="44" t="s">
        <v>4830</v>
      </c>
      <c r="I91" s="44" t="s">
        <v>4830</v>
      </c>
      <c r="J91" s="44" t="s">
        <v>4824</v>
      </c>
      <c r="K91" s="26" t="s">
        <v>4831</v>
      </c>
    </row>
    <row r="92">
      <c r="A92" s="4" t="s">
        <v>564</v>
      </c>
      <c r="B92" s="529" t="s">
        <v>5797</v>
      </c>
      <c r="C92" s="524">
        <f t="shared" si="12"/>
        <v>44</v>
      </c>
      <c r="D92" s="44"/>
      <c r="E92" s="26" t="s">
        <v>4789</v>
      </c>
      <c r="F92" s="525" t="s">
        <v>6456</v>
      </c>
      <c r="G92" s="295">
        <v>8339249.0</v>
      </c>
      <c r="H92" s="44" t="s">
        <v>4830</v>
      </c>
      <c r="I92" s="44" t="s">
        <v>4824</v>
      </c>
      <c r="J92" s="44" t="s">
        <v>4824</v>
      </c>
    </row>
    <row r="93">
      <c r="A93" s="4" t="s">
        <v>571</v>
      </c>
      <c r="B93" s="530"/>
      <c r="C93" s="524"/>
      <c r="D93" s="44"/>
      <c r="E93" s="44"/>
      <c r="F93" s="525" t="s">
        <v>6456</v>
      </c>
      <c r="G93" s="44"/>
      <c r="H93" s="44" t="s">
        <v>4830</v>
      </c>
      <c r="I93" s="44" t="s">
        <v>4830</v>
      </c>
      <c r="J93" s="44" t="s">
        <v>4830</v>
      </c>
      <c r="K93" s="26" t="s">
        <v>4831</v>
      </c>
    </row>
    <row r="94">
      <c r="A94" s="4" t="s">
        <v>577</v>
      </c>
      <c r="B94" s="530"/>
      <c r="C94" s="524"/>
      <c r="D94" s="44"/>
      <c r="E94" s="44"/>
      <c r="F94" s="525" t="s">
        <v>6456</v>
      </c>
      <c r="G94" s="295">
        <v>7295454.0</v>
      </c>
      <c r="H94" s="44" t="s">
        <v>4830</v>
      </c>
      <c r="I94" s="44" t="s">
        <v>4824</v>
      </c>
      <c r="J94" s="44" t="s">
        <v>4830</v>
      </c>
      <c r="K94" s="26" t="s">
        <v>4831</v>
      </c>
    </row>
    <row r="95">
      <c r="A95" s="4" t="s">
        <v>583</v>
      </c>
      <c r="B95" s="530"/>
      <c r="C95" s="524"/>
      <c r="D95" s="44"/>
      <c r="E95" s="44"/>
      <c r="F95" s="525" t="s">
        <v>6458</v>
      </c>
      <c r="G95" s="44"/>
      <c r="H95" s="44" t="s">
        <v>4824</v>
      </c>
      <c r="I95" s="44" t="s">
        <v>4824</v>
      </c>
      <c r="J95" s="44" t="s">
        <v>4824</v>
      </c>
      <c r="K95" s="26" t="s">
        <v>4825</v>
      </c>
    </row>
    <row r="96">
      <c r="A96" s="4" t="s">
        <v>590</v>
      </c>
      <c r="B96" s="530"/>
      <c r="C96" s="524"/>
      <c r="D96" s="44"/>
      <c r="E96" s="44"/>
      <c r="F96" s="525" t="s">
        <v>6458</v>
      </c>
      <c r="G96" s="44"/>
      <c r="H96" s="44" t="s">
        <v>4824</v>
      </c>
      <c r="I96" s="44" t="s">
        <v>4824</v>
      </c>
      <c r="J96" s="44" t="s">
        <v>4824</v>
      </c>
      <c r="K96" s="26" t="s">
        <v>4825</v>
      </c>
    </row>
    <row r="97">
      <c r="A97" s="4" t="s">
        <v>596</v>
      </c>
      <c r="B97" s="529" t="s">
        <v>5470</v>
      </c>
      <c r="C97" s="524">
        <f>2022 - B:B</f>
        <v>60</v>
      </c>
      <c r="D97" s="44"/>
      <c r="E97" s="44"/>
      <c r="F97" s="525" t="s">
        <v>6458</v>
      </c>
      <c r="G97" s="44"/>
      <c r="H97" s="44" t="s">
        <v>4830</v>
      </c>
      <c r="I97" s="44" t="s">
        <v>4824</v>
      </c>
      <c r="J97" s="44" t="s">
        <v>4824</v>
      </c>
      <c r="K97" s="26" t="s">
        <v>4831</v>
      </c>
    </row>
    <row r="98">
      <c r="A98" s="4" t="s">
        <v>602</v>
      </c>
      <c r="B98" s="530"/>
      <c r="C98" s="524"/>
      <c r="D98" s="150" t="s">
        <v>4802</v>
      </c>
      <c r="E98" s="26" t="s">
        <v>4803</v>
      </c>
      <c r="F98" s="525" t="s">
        <v>6458</v>
      </c>
      <c r="G98" s="295">
        <v>1674095.0</v>
      </c>
      <c r="H98" s="44" t="s">
        <v>4830</v>
      </c>
      <c r="I98" s="44" t="s">
        <v>4830</v>
      </c>
      <c r="J98" s="44" t="s">
        <v>4830</v>
      </c>
      <c r="K98" s="26" t="s">
        <v>4831</v>
      </c>
    </row>
    <row r="99">
      <c r="A99" s="4" t="s">
        <v>608</v>
      </c>
      <c r="B99" s="530"/>
      <c r="C99" s="524"/>
      <c r="D99" s="44"/>
      <c r="E99" s="44"/>
      <c r="F99" s="525" t="s">
        <v>6458</v>
      </c>
      <c r="G99" s="295">
        <v>6423939.0</v>
      </c>
      <c r="H99" s="44" t="s">
        <v>4830</v>
      </c>
      <c r="I99" s="44" t="s">
        <v>4824</v>
      </c>
      <c r="J99" s="44" t="s">
        <v>4830</v>
      </c>
      <c r="K99" s="26" t="s">
        <v>4831</v>
      </c>
    </row>
    <row r="100">
      <c r="A100" s="4" t="s">
        <v>614</v>
      </c>
      <c r="B100" s="530"/>
      <c r="C100" s="524"/>
      <c r="D100" s="44"/>
      <c r="E100" s="44"/>
      <c r="F100" s="525" t="s">
        <v>6458</v>
      </c>
      <c r="G100" s="295">
        <v>1.5339573E7</v>
      </c>
      <c r="H100" s="44" t="s">
        <v>4830</v>
      </c>
      <c r="I100" s="44" t="s">
        <v>4830</v>
      </c>
      <c r="J100" s="44" t="s">
        <v>4830</v>
      </c>
      <c r="K100" s="26" t="s">
        <v>4831</v>
      </c>
    </row>
    <row r="101">
      <c r="A101" s="4" t="s">
        <v>621</v>
      </c>
      <c r="B101" s="540" t="s">
        <v>5671</v>
      </c>
      <c r="C101" s="524">
        <f t="shared" ref="C101:C103" si="13">2022 - B:B</f>
        <v>15</v>
      </c>
      <c r="D101" s="44"/>
      <c r="E101" s="26" t="s">
        <v>4797</v>
      </c>
      <c r="F101" s="525" t="s">
        <v>6458</v>
      </c>
      <c r="G101" s="295">
        <v>2541938.0</v>
      </c>
      <c r="H101" s="44" t="s">
        <v>4830</v>
      </c>
      <c r="I101" s="44" t="s">
        <v>4830</v>
      </c>
      <c r="J101" s="44" t="s">
        <v>4830</v>
      </c>
      <c r="K101" s="26" t="s">
        <v>4831</v>
      </c>
    </row>
    <row r="102">
      <c r="A102" s="4" t="s">
        <v>627</v>
      </c>
      <c r="B102" s="540" t="s">
        <v>5671</v>
      </c>
      <c r="C102" s="524">
        <f t="shared" si="13"/>
        <v>15</v>
      </c>
      <c r="D102" s="150" t="s">
        <v>4792</v>
      </c>
      <c r="E102" s="26" t="s">
        <v>4797</v>
      </c>
      <c r="F102" s="525" t="s">
        <v>6458</v>
      </c>
      <c r="G102" s="295">
        <v>1058109.0</v>
      </c>
      <c r="H102" s="44" t="s">
        <v>4830</v>
      </c>
      <c r="I102" s="44" t="s">
        <v>4830</v>
      </c>
      <c r="J102" s="44" t="s">
        <v>4830</v>
      </c>
      <c r="K102" s="26" t="s">
        <v>4831</v>
      </c>
    </row>
    <row r="103">
      <c r="A103" s="4" t="s">
        <v>633</v>
      </c>
      <c r="B103" s="540" t="s">
        <v>5686</v>
      </c>
      <c r="C103" s="524">
        <f t="shared" si="13"/>
        <v>11</v>
      </c>
      <c r="D103" s="44"/>
      <c r="E103" s="44"/>
      <c r="F103" s="525" t="s">
        <v>6458</v>
      </c>
      <c r="G103" s="44"/>
      <c r="H103" s="44" t="s">
        <v>4824</v>
      </c>
      <c r="I103" s="44" t="s">
        <v>4824</v>
      </c>
      <c r="J103" s="44" t="s">
        <v>4824</v>
      </c>
      <c r="K103" s="26" t="s">
        <v>4825</v>
      </c>
    </row>
    <row r="104">
      <c r="A104" s="4" t="s">
        <v>639</v>
      </c>
      <c r="B104" s="530"/>
      <c r="C104" s="524"/>
      <c r="D104" s="44"/>
      <c r="E104" s="44"/>
      <c r="F104" s="525" t="s">
        <v>6458</v>
      </c>
      <c r="G104" s="44"/>
      <c r="H104" s="44" t="s">
        <v>4824</v>
      </c>
      <c r="I104" s="44" t="s">
        <v>4824</v>
      </c>
      <c r="J104" s="44" t="s">
        <v>4824</v>
      </c>
      <c r="K104" s="26" t="s">
        <v>4825</v>
      </c>
    </row>
    <row r="105">
      <c r="A105" s="4" t="s">
        <v>645</v>
      </c>
      <c r="B105" s="540" t="s">
        <v>5419</v>
      </c>
      <c r="C105" s="524">
        <f t="shared" ref="C105:C106" si="14">2022 - B:B</f>
        <v>12</v>
      </c>
      <c r="D105" s="44"/>
      <c r="E105" s="44"/>
      <c r="F105" s="525" t="s">
        <v>6458</v>
      </c>
      <c r="G105" s="44"/>
      <c r="H105" s="44" t="s">
        <v>4830</v>
      </c>
      <c r="I105" s="44" t="s">
        <v>4824</v>
      </c>
      <c r="J105" s="44" t="s">
        <v>4830</v>
      </c>
      <c r="K105" s="26" t="s">
        <v>4831</v>
      </c>
    </row>
    <row r="106">
      <c r="A106" s="4" t="s">
        <v>651</v>
      </c>
      <c r="B106" s="540" t="s">
        <v>5671</v>
      </c>
      <c r="C106" s="524">
        <f t="shared" si="14"/>
        <v>15</v>
      </c>
      <c r="D106" s="44"/>
      <c r="E106" s="44"/>
      <c r="F106" s="525" t="s">
        <v>6458</v>
      </c>
      <c r="G106" s="44"/>
      <c r="H106" s="44" t="s">
        <v>4824</v>
      </c>
      <c r="I106" s="44" t="s">
        <v>4824</v>
      </c>
      <c r="J106" s="44" t="s">
        <v>4824</v>
      </c>
      <c r="K106" s="26" t="s">
        <v>4825</v>
      </c>
    </row>
    <row r="107">
      <c r="A107" s="4" t="s">
        <v>657</v>
      </c>
      <c r="B107" s="530"/>
      <c r="C107" s="524"/>
      <c r="D107" s="44"/>
      <c r="E107" s="44"/>
      <c r="F107" s="525" t="s">
        <v>6458</v>
      </c>
      <c r="G107" s="44"/>
      <c r="H107" s="44" t="s">
        <v>4830</v>
      </c>
      <c r="I107" s="44" t="s">
        <v>4830</v>
      </c>
      <c r="J107" s="44" t="s">
        <v>4824</v>
      </c>
      <c r="K107" s="26" t="s">
        <v>4831</v>
      </c>
    </row>
    <row r="108">
      <c r="A108" s="4" t="s">
        <v>663</v>
      </c>
      <c r="B108" s="530"/>
      <c r="C108" s="524"/>
      <c r="D108" s="44"/>
      <c r="E108" s="44"/>
      <c r="F108" s="525" t="s">
        <v>6458</v>
      </c>
      <c r="G108" s="44"/>
      <c r="H108" s="44" t="s">
        <v>4824</v>
      </c>
      <c r="I108" s="44" t="s">
        <v>4824</v>
      </c>
      <c r="J108" s="44" t="s">
        <v>4824</v>
      </c>
      <c r="K108" s="26" t="s">
        <v>4825</v>
      </c>
    </row>
    <row r="109">
      <c r="A109" s="4" t="s">
        <v>669</v>
      </c>
      <c r="B109" s="530"/>
      <c r="C109" s="524"/>
      <c r="D109" s="44"/>
      <c r="E109" s="44"/>
      <c r="F109" s="525" t="s">
        <v>6458</v>
      </c>
      <c r="G109" s="295">
        <v>1.742527E7</v>
      </c>
      <c r="H109" s="44" t="s">
        <v>4830</v>
      </c>
      <c r="I109" s="44" t="s">
        <v>4824</v>
      </c>
      <c r="J109" s="44" t="s">
        <v>4824</v>
      </c>
      <c r="K109" s="26" t="s">
        <v>4825</v>
      </c>
    </row>
    <row r="110">
      <c r="A110" s="4" t="s">
        <v>676</v>
      </c>
      <c r="B110" s="540" t="s">
        <v>5671</v>
      </c>
      <c r="C110" s="524">
        <f>2022 - B:B</f>
        <v>15</v>
      </c>
      <c r="D110" s="44"/>
      <c r="E110" s="44"/>
      <c r="F110" s="525" t="s">
        <v>6458</v>
      </c>
      <c r="G110" s="44"/>
      <c r="H110" s="44" t="s">
        <v>4830</v>
      </c>
      <c r="I110" s="44" t="s">
        <v>4824</v>
      </c>
      <c r="J110" s="44" t="s">
        <v>4830</v>
      </c>
      <c r="K110" s="26" t="s">
        <v>4831</v>
      </c>
    </row>
    <row r="111">
      <c r="A111" s="4" t="s">
        <v>681</v>
      </c>
      <c r="B111" s="530"/>
      <c r="C111" s="524"/>
      <c r="D111" s="44"/>
      <c r="E111" s="44"/>
      <c r="F111" s="525" t="s">
        <v>6458</v>
      </c>
      <c r="G111" s="44"/>
      <c r="H111" s="44" t="s">
        <v>4830</v>
      </c>
      <c r="I111" s="44" t="s">
        <v>4943</v>
      </c>
      <c r="J111" s="44" t="s">
        <v>4824</v>
      </c>
      <c r="K111" s="26" t="s">
        <v>4831</v>
      </c>
    </row>
    <row r="112">
      <c r="A112" s="4" t="s">
        <v>688</v>
      </c>
      <c r="B112" s="541" t="s">
        <v>5468</v>
      </c>
      <c r="C112" s="524">
        <f t="shared" ref="C112:C113" si="15">2022 - B:B</f>
        <v>4</v>
      </c>
      <c r="D112" s="44"/>
      <c r="E112" s="44"/>
      <c r="F112" s="525" t="s">
        <v>6458</v>
      </c>
      <c r="G112" s="44"/>
      <c r="H112" s="44" t="s">
        <v>4830</v>
      </c>
      <c r="I112" s="44" t="s">
        <v>4824</v>
      </c>
      <c r="J112" s="44" t="s">
        <v>4830</v>
      </c>
      <c r="K112" s="26" t="s">
        <v>4831</v>
      </c>
    </row>
    <row r="113">
      <c r="A113" s="4" t="s">
        <v>693</v>
      </c>
      <c r="B113" s="541" t="s">
        <v>5532</v>
      </c>
      <c r="C113" s="524">
        <f t="shared" si="15"/>
        <v>5</v>
      </c>
      <c r="D113" s="44"/>
      <c r="E113" s="44"/>
      <c r="F113" s="525" t="s">
        <v>6458</v>
      </c>
      <c r="G113" s="44"/>
      <c r="H113" s="44" t="s">
        <v>4830</v>
      </c>
      <c r="I113" s="44" t="s">
        <v>4824</v>
      </c>
      <c r="J113" s="44" t="s">
        <v>4830</v>
      </c>
      <c r="K113" s="26" t="s">
        <v>4831</v>
      </c>
    </row>
    <row r="114">
      <c r="A114" s="4" t="s">
        <v>699</v>
      </c>
      <c r="B114" s="530"/>
      <c r="C114" s="524"/>
      <c r="D114" s="44"/>
      <c r="E114" s="44"/>
      <c r="F114" s="525" t="s">
        <v>6458</v>
      </c>
      <c r="G114" s="295">
        <v>1.6590732E7</v>
      </c>
      <c r="H114" s="44" t="s">
        <v>4830</v>
      </c>
      <c r="I114" s="44" t="s">
        <v>4824</v>
      </c>
      <c r="J114" s="44" t="s">
        <v>4830</v>
      </c>
      <c r="K114" s="26" t="s">
        <v>4825</v>
      </c>
    </row>
    <row r="115">
      <c r="A115" s="4" t="s">
        <v>706</v>
      </c>
      <c r="B115" s="541" t="s">
        <v>5610</v>
      </c>
      <c r="C115" s="524">
        <f>2022 - B:B</f>
        <v>7</v>
      </c>
      <c r="D115" s="44"/>
      <c r="E115" s="44"/>
      <c r="F115" s="525" t="s">
        <v>6458</v>
      </c>
      <c r="G115" s="44"/>
      <c r="H115" s="44" t="s">
        <v>4830</v>
      </c>
      <c r="I115" s="44" t="s">
        <v>4824</v>
      </c>
      <c r="J115" s="44" t="s">
        <v>4830</v>
      </c>
      <c r="K115" s="26" t="s">
        <v>4825</v>
      </c>
    </row>
    <row r="116">
      <c r="A116" s="4" t="s">
        <v>713</v>
      </c>
      <c r="B116" s="530"/>
      <c r="C116" s="524"/>
      <c r="D116" s="44"/>
      <c r="E116" s="44"/>
      <c r="F116" s="525" t="s">
        <v>6458</v>
      </c>
      <c r="G116" s="44"/>
      <c r="H116" s="44" t="s">
        <v>4824</v>
      </c>
      <c r="I116" s="44" t="s">
        <v>4824</v>
      </c>
      <c r="J116" s="44" t="s">
        <v>4824</v>
      </c>
      <c r="K116" s="26" t="s">
        <v>4825</v>
      </c>
    </row>
    <row r="117">
      <c r="A117" s="4" t="s">
        <v>719</v>
      </c>
      <c r="B117" s="541" t="s">
        <v>5468</v>
      </c>
      <c r="C117" s="524">
        <f t="shared" ref="C117:C121" si="16">2022 - B:B</f>
        <v>4</v>
      </c>
      <c r="D117" s="44"/>
      <c r="E117" s="44"/>
      <c r="F117" s="525" t="s">
        <v>6458</v>
      </c>
      <c r="G117" s="44"/>
      <c r="H117" s="44" t="s">
        <v>4830</v>
      </c>
      <c r="I117" s="44" t="s">
        <v>4824</v>
      </c>
      <c r="J117" s="44" t="s">
        <v>4824</v>
      </c>
      <c r="K117" s="26" t="s">
        <v>4825</v>
      </c>
    </row>
    <row r="118">
      <c r="A118" s="4" t="s">
        <v>726</v>
      </c>
      <c r="B118" s="541" t="s">
        <v>5694</v>
      </c>
      <c r="C118" s="524">
        <f t="shared" si="16"/>
        <v>9</v>
      </c>
      <c r="D118" s="44"/>
      <c r="E118" s="44"/>
      <c r="F118" s="525" t="s">
        <v>6458</v>
      </c>
      <c r="G118" s="44"/>
      <c r="H118" s="44" t="s">
        <v>4830</v>
      </c>
      <c r="I118" s="44" t="s">
        <v>4824</v>
      </c>
      <c r="J118" s="44" t="s">
        <v>4824</v>
      </c>
      <c r="K118" s="26" t="s">
        <v>4825</v>
      </c>
    </row>
    <row r="119">
      <c r="A119" s="4" t="s">
        <v>732</v>
      </c>
      <c r="B119" s="541" t="s">
        <v>5468</v>
      </c>
      <c r="C119" s="524">
        <f t="shared" si="16"/>
        <v>4</v>
      </c>
      <c r="D119" s="44"/>
      <c r="E119" s="44"/>
      <c r="F119" s="525" t="s">
        <v>6458</v>
      </c>
      <c r="G119" s="44"/>
      <c r="H119" s="44" t="s">
        <v>4830</v>
      </c>
      <c r="I119" s="44" t="s">
        <v>4824</v>
      </c>
      <c r="J119" s="44" t="s">
        <v>4830</v>
      </c>
      <c r="K119" s="26" t="s">
        <v>4825</v>
      </c>
    </row>
    <row r="120">
      <c r="A120" s="4" t="s">
        <v>738</v>
      </c>
      <c r="B120" s="541" t="s">
        <v>6459</v>
      </c>
      <c r="C120" s="524">
        <f t="shared" si="16"/>
        <v>10</v>
      </c>
      <c r="D120" s="44"/>
      <c r="E120" s="44"/>
      <c r="F120" s="525" t="s">
        <v>6458</v>
      </c>
      <c r="G120" s="44"/>
      <c r="H120" s="44" t="s">
        <v>4830</v>
      </c>
      <c r="I120" s="44" t="s">
        <v>4824</v>
      </c>
      <c r="J120" s="44" t="s">
        <v>4824</v>
      </c>
      <c r="K120" s="26" t="s">
        <v>4825</v>
      </c>
    </row>
    <row r="121">
      <c r="A121" s="4" t="s">
        <v>743</v>
      </c>
      <c r="B121" s="541" t="s">
        <v>5532</v>
      </c>
      <c r="C121" s="524">
        <f t="shared" si="16"/>
        <v>5</v>
      </c>
      <c r="D121" s="44"/>
      <c r="E121" s="44"/>
      <c r="F121" s="525" t="s">
        <v>6458</v>
      </c>
      <c r="G121" s="295">
        <v>4060017.0</v>
      </c>
      <c r="H121" s="44" t="s">
        <v>4830</v>
      </c>
      <c r="I121" s="44" t="s">
        <v>4824</v>
      </c>
      <c r="J121" s="44" t="s">
        <v>4824</v>
      </c>
      <c r="K121" s="26" t="s">
        <v>4831</v>
      </c>
    </row>
    <row r="122">
      <c r="A122" s="4" t="s">
        <v>750</v>
      </c>
      <c r="B122" s="530"/>
      <c r="C122" s="524"/>
      <c r="D122" s="44"/>
      <c r="E122" s="44"/>
      <c r="F122" s="525" t="s">
        <v>6458</v>
      </c>
      <c r="G122" s="44"/>
      <c r="H122" s="150" t="s">
        <v>4824</v>
      </c>
      <c r="I122" s="150" t="s">
        <v>6460</v>
      </c>
      <c r="J122" s="150" t="s">
        <v>4824</v>
      </c>
      <c r="K122" s="26" t="s">
        <v>4825</v>
      </c>
    </row>
    <row r="123">
      <c r="A123" s="4" t="s">
        <v>755</v>
      </c>
      <c r="B123" s="541" t="s">
        <v>6450</v>
      </c>
      <c r="C123" s="524">
        <f>2022 - B:B</f>
        <v>8</v>
      </c>
      <c r="D123" s="44"/>
      <c r="E123" s="44"/>
      <c r="F123" s="525" t="s">
        <v>6458</v>
      </c>
      <c r="G123" s="295">
        <v>5244708.0</v>
      </c>
      <c r="H123" s="44" t="s">
        <v>4830</v>
      </c>
      <c r="I123" s="44" t="s">
        <v>4824</v>
      </c>
      <c r="J123" s="44" t="s">
        <v>4830</v>
      </c>
      <c r="K123" s="26" t="s">
        <v>4825</v>
      </c>
    </row>
    <row r="124">
      <c r="A124" s="4" t="s">
        <v>761</v>
      </c>
      <c r="B124" s="530"/>
      <c r="C124" s="524"/>
      <c r="D124" s="44"/>
      <c r="E124" s="44"/>
      <c r="F124" s="525" t="s">
        <v>6458</v>
      </c>
      <c r="G124" s="295">
        <v>5755502.0</v>
      </c>
      <c r="H124" s="44" t="s">
        <v>4830</v>
      </c>
      <c r="I124" s="44" t="s">
        <v>4824</v>
      </c>
      <c r="J124" s="44" t="s">
        <v>4824</v>
      </c>
      <c r="K124" s="26" t="s">
        <v>4831</v>
      </c>
    </row>
    <row r="125">
      <c r="A125" s="4" t="s">
        <v>767</v>
      </c>
      <c r="B125" s="541" t="s">
        <v>5532</v>
      </c>
      <c r="C125" s="524">
        <f>2022 - B:B</f>
        <v>5</v>
      </c>
      <c r="D125" s="44"/>
      <c r="E125" s="44"/>
      <c r="F125" s="525" t="s">
        <v>6458</v>
      </c>
      <c r="G125" s="295">
        <v>8830727.0</v>
      </c>
      <c r="H125" s="44" t="s">
        <v>4830</v>
      </c>
      <c r="I125" s="44" t="s">
        <v>4824</v>
      </c>
      <c r="J125" s="44" t="s">
        <v>4830</v>
      </c>
      <c r="K125" s="26" t="s">
        <v>4831</v>
      </c>
    </row>
    <row r="126">
      <c r="A126" s="4" t="s">
        <v>774</v>
      </c>
      <c r="B126" s="530"/>
      <c r="C126" s="524"/>
      <c r="D126" s="44"/>
      <c r="E126" s="44"/>
      <c r="F126" s="525" t="s">
        <v>6458</v>
      </c>
      <c r="G126" s="44"/>
      <c r="H126" s="44" t="s">
        <v>4824</v>
      </c>
      <c r="I126" s="44" t="s">
        <v>4824</v>
      </c>
      <c r="J126" s="44" t="s">
        <v>4824</v>
      </c>
      <c r="K126" s="26" t="s">
        <v>4825</v>
      </c>
    </row>
    <row r="127">
      <c r="A127" s="4" t="s">
        <v>779</v>
      </c>
      <c r="B127" s="541" t="s">
        <v>6169</v>
      </c>
      <c r="C127" s="524">
        <f>2022 - B:B</f>
        <v>14</v>
      </c>
      <c r="D127" s="150" t="s">
        <v>4802</v>
      </c>
      <c r="E127" s="26" t="s">
        <v>4803</v>
      </c>
      <c r="F127" s="525" t="s">
        <v>6458</v>
      </c>
      <c r="G127" s="295">
        <v>2341381.0</v>
      </c>
      <c r="H127" s="44" t="s">
        <v>4830</v>
      </c>
      <c r="I127" s="44" t="s">
        <v>4824</v>
      </c>
      <c r="J127" s="44" t="s">
        <v>4830</v>
      </c>
      <c r="K127" s="26" t="s">
        <v>4831</v>
      </c>
    </row>
    <row r="128">
      <c r="A128" s="4" t="s">
        <v>785</v>
      </c>
      <c r="B128" s="530"/>
      <c r="C128" s="524"/>
      <c r="D128" s="44"/>
      <c r="E128" s="44"/>
      <c r="F128" s="525" t="s">
        <v>6458</v>
      </c>
      <c r="G128" s="295">
        <v>1.4647788E7</v>
      </c>
      <c r="H128" s="44" t="s">
        <v>4830</v>
      </c>
      <c r="I128" s="44" t="s">
        <v>4824</v>
      </c>
      <c r="J128" s="44" t="s">
        <v>4824</v>
      </c>
      <c r="K128" s="26" t="s">
        <v>4825</v>
      </c>
    </row>
    <row r="129">
      <c r="A129" s="4" t="s">
        <v>791</v>
      </c>
      <c r="B129" s="541" t="s">
        <v>5419</v>
      </c>
      <c r="C129" s="524">
        <f>2022 - B:B</f>
        <v>12</v>
      </c>
      <c r="D129" s="44"/>
      <c r="E129" s="44"/>
      <c r="F129" s="525" t="s">
        <v>6461</v>
      </c>
      <c r="G129" s="44"/>
      <c r="H129" s="44" t="s">
        <v>4830</v>
      </c>
      <c r="I129" s="44" t="s">
        <v>4830</v>
      </c>
      <c r="J129" s="44" t="s">
        <v>4830</v>
      </c>
      <c r="K129" s="26" t="s">
        <v>4831</v>
      </c>
    </row>
    <row r="130">
      <c r="A130" s="4" t="s">
        <v>798</v>
      </c>
      <c r="B130" s="530"/>
      <c r="C130" s="524"/>
      <c r="D130" s="44"/>
      <c r="E130" s="44"/>
      <c r="F130" s="525" t="s">
        <v>6461</v>
      </c>
      <c r="G130" s="44"/>
      <c r="H130" s="44" t="s">
        <v>4830</v>
      </c>
      <c r="I130" s="44" t="s">
        <v>4830</v>
      </c>
      <c r="J130" s="44" t="s">
        <v>4830</v>
      </c>
      <c r="K130" s="26" t="s">
        <v>4831</v>
      </c>
    </row>
    <row r="131">
      <c r="A131" s="4" t="s">
        <v>804</v>
      </c>
      <c r="B131" s="530"/>
      <c r="C131" s="524"/>
      <c r="D131" s="542" t="s">
        <v>4811</v>
      </c>
      <c r="E131" s="26" t="s">
        <v>4812</v>
      </c>
      <c r="F131" s="525" t="s">
        <v>6461</v>
      </c>
      <c r="G131" s="295">
        <v>704489.0</v>
      </c>
      <c r="H131" s="44" t="s">
        <v>4830</v>
      </c>
      <c r="I131" s="44" t="s">
        <v>4830</v>
      </c>
      <c r="J131" s="44" t="s">
        <v>4830</v>
      </c>
      <c r="K131" s="26" t="s">
        <v>4831</v>
      </c>
    </row>
    <row r="132">
      <c r="A132" s="4" t="s">
        <v>810</v>
      </c>
      <c r="B132" s="529" t="s">
        <v>5482</v>
      </c>
      <c r="C132" s="524">
        <f>2022 - B:B</f>
        <v>52</v>
      </c>
      <c r="D132" s="44"/>
      <c r="E132" s="26" t="s">
        <v>4797</v>
      </c>
      <c r="F132" s="525" t="s">
        <v>6461</v>
      </c>
      <c r="G132" s="295">
        <v>420457.0</v>
      </c>
      <c r="H132" s="44" t="s">
        <v>4830</v>
      </c>
      <c r="I132" s="44" t="s">
        <v>4824</v>
      </c>
      <c r="J132" s="44" t="s">
        <v>4824</v>
      </c>
      <c r="K132" s="26" t="s">
        <v>4831</v>
      </c>
    </row>
    <row r="133">
      <c r="A133" s="4" t="s">
        <v>817</v>
      </c>
      <c r="B133" s="530"/>
      <c r="C133" s="524"/>
      <c r="D133" s="44"/>
      <c r="E133" s="44"/>
      <c r="F133" s="525" t="s">
        <v>6461</v>
      </c>
      <c r="G133" s="44"/>
      <c r="H133" s="150" t="s">
        <v>4824</v>
      </c>
      <c r="I133" s="150" t="s">
        <v>4824</v>
      </c>
      <c r="J133" s="150" t="s">
        <v>4824</v>
      </c>
      <c r="K133" s="26" t="s">
        <v>4825</v>
      </c>
    </row>
    <row r="134">
      <c r="A134" s="4" t="s">
        <v>822</v>
      </c>
      <c r="B134" s="530"/>
      <c r="C134" s="524"/>
      <c r="D134" s="44"/>
      <c r="E134" s="44"/>
      <c r="F134" s="525" t="s">
        <v>6461</v>
      </c>
      <c r="G134" s="295">
        <v>7455140.0</v>
      </c>
      <c r="H134" s="44" t="s">
        <v>4830</v>
      </c>
      <c r="I134" s="44" t="s">
        <v>4824</v>
      </c>
      <c r="J134" s="44" t="s">
        <v>4824</v>
      </c>
      <c r="K134" s="26" t="s">
        <v>4831</v>
      </c>
    </row>
    <row r="135">
      <c r="A135" s="4" t="s">
        <v>828</v>
      </c>
      <c r="B135" s="530"/>
      <c r="C135" s="524"/>
      <c r="D135" s="44"/>
      <c r="E135" s="44"/>
      <c r="F135" s="525" t="s">
        <v>6461</v>
      </c>
      <c r="G135" s="295">
        <v>7343883.0</v>
      </c>
      <c r="H135" s="44" t="s">
        <v>4830</v>
      </c>
      <c r="I135" s="44" t="s">
        <v>4824</v>
      </c>
      <c r="J135" s="44" t="s">
        <v>4830</v>
      </c>
      <c r="K135" s="26" t="s">
        <v>4831</v>
      </c>
    </row>
    <row r="136">
      <c r="A136" s="202" t="s">
        <v>834</v>
      </c>
      <c r="B136" s="543" t="s">
        <v>5772</v>
      </c>
      <c r="C136" s="544">
        <f t="shared" ref="C136:C137" si="17">2022 - B:B</f>
        <v>38</v>
      </c>
      <c r="D136" s="545"/>
      <c r="E136" s="545"/>
      <c r="F136" s="525" t="s">
        <v>6461</v>
      </c>
      <c r="G136" s="546"/>
      <c r="I136" s="337"/>
    </row>
    <row r="137">
      <c r="A137" s="547" t="s">
        <v>840</v>
      </c>
      <c r="B137" s="548" t="s">
        <v>6462</v>
      </c>
      <c r="C137" s="544">
        <f t="shared" si="17"/>
        <v>73</v>
      </c>
      <c r="D137" s="549"/>
      <c r="E137" s="549" t="s">
        <v>5018</v>
      </c>
      <c r="F137" s="525" t="s">
        <v>6461</v>
      </c>
      <c r="G137" s="550">
        <v>934554.0</v>
      </c>
      <c r="H137" s="26" t="s">
        <v>4830</v>
      </c>
      <c r="I137" s="345" t="s">
        <v>4830</v>
      </c>
    </row>
    <row r="138">
      <c r="A138" s="202" t="s">
        <v>847</v>
      </c>
      <c r="B138" s="543"/>
      <c r="C138" s="544"/>
      <c r="D138" s="545"/>
      <c r="E138" s="545"/>
      <c r="F138" s="551" t="s">
        <v>6463</v>
      </c>
      <c r="G138" s="546"/>
      <c r="I138" s="337"/>
    </row>
    <row r="139">
      <c r="A139" s="547" t="s">
        <v>854</v>
      </c>
      <c r="B139" s="548"/>
      <c r="C139" s="544"/>
      <c r="D139" s="549"/>
      <c r="E139" s="549"/>
      <c r="F139" s="551" t="s">
        <v>6463</v>
      </c>
      <c r="G139" s="546"/>
      <c r="I139" s="342"/>
    </row>
    <row r="140">
      <c r="A140" s="202" t="s">
        <v>859</v>
      </c>
      <c r="B140" s="552" t="s">
        <v>6047</v>
      </c>
      <c r="C140" s="544">
        <f t="shared" ref="C140:C144" si="18">2022 - B:B</f>
        <v>23</v>
      </c>
      <c r="D140" s="553" t="s">
        <v>4796</v>
      </c>
      <c r="F140" s="551" t="s">
        <v>6463</v>
      </c>
      <c r="G140" s="546"/>
      <c r="I140" s="337"/>
    </row>
    <row r="141">
      <c r="A141" s="547" t="s">
        <v>865</v>
      </c>
      <c r="B141" s="548" t="s">
        <v>6464</v>
      </c>
      <c r="C141" s="544">
        <f t="shared" si="18"/>
        <v>86</v>
      </c>
      <c r="D141" s="549"/>
      <c r="E141" s="483" t="s">
        <v>4805</v>
      </c>
      <c r="F141" s="551" t="s">
        <v>6463</v>
      </c>
      <c r="G141" s="550">
        <v>242789.0</v>
      </c>
      <c r="H141" s="26" t="s">
        <v>4830</v>
      </c>
      <c r="I141" s="345" t="s">
        <v>4830</v>
      </c>
    </row>
    <row r="142">
      <c r="A142" s="202" t="s">
        <v>870</v>
      </c>
      <c r="B142" s="543" t="s">
        <v>6465</v>
      </c>
      <c r="C142" s="544">
        <f t="shared" si="18"/>
        <v>46</v>
      </c>
      <c r="D142" s="545"/>
      <c r="E142" s="26" t="s">
        <v>4797</v>
      </c>
      <c r="F142" s="551" t="s">
        <v>6463</v>
      </c>
      <c r="G142" s="554"/>
      <c r="I142" s="337"/>
    </row>
    <row r="143">
      <c r="A143" s="547" t="s">
        <v>876</v>
      </c>
      <c r="B143" s="548" t="s">
        <v>6466</v>
      </c>
      <c r="C143" s="544">
        <f t="shared" si="18"/>
        <v>62</v>
      </c>
      <c r="D143" s="555" t="s">
        <v>4796</v>
      </c>
      <c r="E143" s="26" t="s">
        <v>4793</v>
      </c>
      <c r="F143" s="556" t="s">
        <v>6467</v>
      </c>
      <c r="G143" s="557"/>
      <c r="I143" s="342"/>
    </row>
    <row r="144">
      <c r="A144" s="202" t="s">
        <v>881</v>
      </c>
      <c r="B144" s="552" t="s">
        <v>5406</v>
      </c>
      <c r="C144" s="544">
        <f t="shared" si="18"/>
        <v>43</v>
      </c>
      <c r="D144" s="545"/>
      <c r="E144" s="545"/>
      <c r="F144" s="556" t="s">
        <v>6467</v>
      </c>
      <c r="G144" s="557"/>
      <c r="I144" s="337"/>
    </row>
    <row r="145">
      <c r="A145" s="547" t="s">
        <v>888</v>
      </c>
      <c r="B145" s="548"/>
      <c r="C145" s="544"/>
      <c r="D145" s="549"/>
      <c r="E145" s="549"/>
      <c r="F145" s="556" t="s">
        <v>6467</v>
      </c>
      <c r="G145" s="546"/>
      <c r="I145" s="342"/>
    </row>
    <row r="146">
      <c r="A146" s="202" t="s">
        <v>894</v>
      </c>
      <c r="B146" s="543"/>
      <c r="C146" s="544"/>
      <c r="D146" s="545"/>
      <c r="E146" s="545"/>
      <c r="F146" s="556" t="s">
        <v>6467</v>
      </c>
      <c r="G146" s="546"/>
      <c r="I146" s="337"/>
    </row>
    <row r="147">
      <c r="A147" s="547" t="s">
        <v>900</v>
      </c>
      <c r="B147" s="548" t="s">
        <v>5640</v>
      </c>
      <c r="C147" s="544">
        <f t="shared" ref="C147:C150" si="19">2022 - B:B</f>
        <v>40</v>
      </c>
      <c r="D147" s="549"/>
      <c r="E147" s="549"/>
      <c r="F147" s="556" t="s">
        <v>6467</v>
      </c>
      <c r="G147" s="546"/>
      <c r="I147" s="342"/>
    </row>
    <row r="148">
      <c r="A148" s="202" t="s">
        <v>905</v>
      </c>
      <c r="B148" s="543" t="s">
        <v>5551</v>
      </c>
      <c r="C148" s="544">
        <f t="shared" si="19"/>
        <v>24</v>
      </c>
      <c r="D148" s="545"/>
      <c r="E148" s="545"/>
      <c r="F148" s="556" t="s">
        <v>6467</v>
      </c>
      <c r="G148" s="546"/>
      <c r="I148" s="337"/>
    </row>
    <row r="149">
      <c r="A149" s="547" t="s">
        <v>910</v>
      </c>
      <c r="B149" s="548" t="s">
        <v>5419</v>
      </c>
      <c r="C149" s="544">
        <f t="shared" si="19"/>
        <v>12</v>
      </c>
      <c r="D149" s="549"/>
      <c r="E149" s="549"/>
      <c r="F149" s="556" t="s">
        <v>6467</v>
      </c>
      <c r="G149" s="557"/>
      <c r="I149" s="342"/>
    </row>
    <row r="150">
      <c r="A150" s="202" t="s">
        <v>915</v>
      </c>
      <c r="B150" s="543" t="s">
        <v>5978</v>
      </c>
      <c r="C150" s="544">
        <f t="shared" si="19"/>
        <v>28</v>
      </c>
      <c r="D150" s="545"/>
      <c r="E150" s="545"/>
      <c r="F150" s="556" t="s">
        <v>6467</v>
      </c>
      <c r="G150" s="546"/>
      <c r="I150" s="337"/>
    </row>
    <row r="151">
      <c r="A151" s="547" t="s">
        <v>920</v>
      </c>
      <c r="B151" s="548"/>
      <c r="C151" s="544"/>
      <c r="D151" s="549"/>
      <c r="E151" s="549"/>
      <c r="F151" s="556" t="s">
        <v>6467</v>
      </c>
      <c r="G151" s="546"/>
      <c r="I151" s="342"/>
    </row>
    <row r="152">
      <c r="A152" s="202" t="s">
        <v>924</v>
      </c>
      <c r="B152" s="543" t="s">
        <v>6056</v>
      </c>
      <c r="C152" s="544">
        <f t="shared" ref="C152:C153" si="20">2022 - B:B</f>
        <v>26</v>
      </c>
      <c r="D152" s="545"/>
      <c r="E152" s="545"/>
      <c r="F152" s="556" t="s">
        <v>6467</v>
      </c>
      <c r="G152" s="557"/>
      <c r="I152" s="558" t="s">
        <v>4830</v>
      </c>
    </row>
    <row r="153">
      <c r="A153" s="547" t="s">
        <v>931</v>
      </c>
      <c r="B153" s="548" t="s">
        <v>5417</v>
      </c>
      <c r="C153" s="544">
        <f t="shared" si="20"/>
        <v>27</v>
      </c>
      <c r="D153" s="549"/>
      <c r="E153" s="549"/>
      <c r="F153" s="556" t="s">
        <v>6467</v>
      </c>
      <c r="G153" s="550">
        <v>1080079.0</v>
      </c>
      <c r="H153" s="26" t="s">
        <v>4830</v>
      </c>
      <c r="I153" s="345" t="s">
        <v>4830</v>
      </c>
    </row>
    <row r="154">
      <c r="A154" s="202" t="s">
        <v>936</v>
      </c>
      <c r="B154" s="543"/>
      <c r="C154" s="544"/>
      <c r="D154" s="559" t="s">
        <v>4792</v>
      </c>
      <c r="E154" s="26" t="s">
        <v>4793</v>
      </c>
      <c r="F154" s="551" t="s">
        <v>6468</v>
      </c>
      <c r="G154" s="557"/>
      <c r="I154" s="337"/>
    </row>
    <row r="155">
      <c r="A155" s="547" t="s">
        <v>943</v>
      </c>
      <c r="B155" s="548"/>
      <c r="C155" s="544"/>
      <c r="D155" s="560" t="s">
        <v>4788</v>
      </c>
      <c r="E155" s="549"/>
      <c r="F155" s="551" t="s">
        <v>6468</v>
      </c>
      <c r="G155" s="557"/>
      <c r="I155" s="342"/>
    </row>
    <row r="156">
      <c r="A156" s="202" t="s">
        <v>949</v>
      </c>
      <c r="B156" s="543" t="s">
        <v>5772</v>
      </c>
      <c r="C156" s="544">
        <f t="shared" ref="C156:C158" si="21">2022 - B:B</f>
        <v>38</v>
      </c>
      <c r="D156" s="559" t="s">
        <v>6469</v>
      </c>
      <c r="E156" s="26" t="s">
        <v>4801</v>
      </c>
      <c r="F156" s="551" t="s">
        <v>6468</v>
      </c>
      <c r="G156" s="546"/>
      <c r="I156" s="337"/>
    </row>
    <row r="157">
      <c r="A157" s="547" t="s">
        <v>956</v>
      </c>
      <c r="B157" s="548" t="s">
        <v>5618</v>
      </c>
      <c r="C157" s="544">
        <f t="shared" si="21"/>
        <v>21</v>
      </c>
      <c r="D157" s="549"/>
      <c r="E157" s="549"/>
      <c r="F157" s="551" t="s">
        <v>6468</v>
      </c>
      <c r="G157" s="550">
        <v>1.3263404E7</v>
      </c>
      <c r="H157" s="26" t="s">
        <v>4830</v>
      </c>
      <c r="I157" s="345" t="s">
        <v>4830</v>
      </c>
    </row>
    <row r="158">
      <c r="A158" s="202" t="s">
        <v>962</v>
      </c>
      <c r="B158" s="543" t="s">
        <v>5553</v>
      </c>
      <c r="C158" s="544">
        <f t="shared" si="21"/>
        <v>45</v>
      </c>
      <c r="D158" s="559" t="s">
        <v>4802</v>
      </c>
      <c r="E158" s="26" t="s">
        <v>4801</v>
      </c>
      <c r="F158" s="551" t="s">
        <v>6468</v>
      </c>
      <c r="G158" s="546"/>
      <c r="I158" s="337"/>
    </row>
    <row r="159">
      <c r="A159" s="547" t="s">
        <v>968</v>
      </c>
      <c r="B159" s="548"/>
      <c r="C159" s="544"/>
      <c r="D159" s="560" t="s">
        <v>4792</v>
      </c>
      <c r="E159" s="26" t="s">
        <v>4793</v>
      </c>
      <c r="F159" s="551" t="s">
        <v>6468</v>
      </c>
      <c r="G159" s="546"/>
      <c r="I159" s="345" t="s">
        <v>4830</v>
      </c>
    </row>
    <row r="160">
      <c r="A160" s="202" t="s">
        <v>974</v>
      </c>
      <c r="B160" s="543" t="s">
        <v>5618</v>
      </c>
      <c r="C160" s="544">
        <f>2022 - B:B</f>
        <v>21</v>
      </c>
      <c r="D160" s="545"/>
      <c r="E160" s="545" t="s">
        <v>4908</v>
      </c>
      <c r="F160" s="551" t="s">
        <v>6468</v>
      </c>
      <c r="G160" s="546"/>
      <c r="I160" s="337"/>
    </row>
    <row r="161">
      <c r="A161" s="547" t="s">
        <v>980</v>
      </c>
      <c r="B161" s="548"/>
      <c r="C161" s="544"/>
      <c r="D161" s="549"/>
      <c r="E161" s="549"/>
      <c r="F161" s="551" t="s">
        <v>6468</v>
      </c>
      <c r="G161" s="561"/>
      <c r="I161" s="342"/>
    </row>
    <row r="162">
      <c r="A162" s="202" t="s">
        <v>987</v>
      </c>
      <c r="B162" s="543" t="s">
        <v>6470</v>
      </c>
      <c r="C162" s="544">
        <f t="shared" ref="C162:C163" si="22">2022 - B:B</f>
        <v>59</v>
      </c>
      <c r="D162" s="545"/>
      <c r="E162" s="545"/>
      <c r="F162" s="551" t="s">
        <v>6468</v>
      </c>
      <c r="G162" s="546"/>
      <c r="I162" s="337"/>
    </row>
    <row r="163">
      <c r="A163" s="547" t="s">
        <v>993</v>
      </c>
      <c r="B163" s="548" t="s">
        <v>5836</v>
      </c>
      <c r="C163" s="544">
        <f t="shared" si="22"/>
        <v>56</v>
      </c>
      <c r="D163" s="549"/>
      <c r="E163" s="549" t="s">
        <v>5075</v>
      </c>
      <c r="F163" s="551" t="s">
        <v>6468</v>
      </c>
      <c r="G163" s="550">
        <v>1.54978E7</v>
      </c>
      <c r="H163" s="26" t="s">
        <v>4830</v>
      </c>
      <c r="I163" s="345" t="s">
        <v>4830</v>
      </c>
    </row>
    <row r="164">
      <c r="A164" s="202" t="s">
        <v>1000</v>
      </c>
      <c r="B164" s="543"/>
      <c r="C164" s="544"/>
      <c r="D164" s="545"/>
      <c r="E164" s="545"/>
      <c r="F164" s="551" t="s">
        <v>6468</v>
      </c>
      <c r="G164" s="546"/>
      <c r="I164" s="337"/>
    </row>
    <row r="165">
      <c r="A165" s="547" t="s">
        <v>1005</v>
      </c>
      <c r="B165" s="548"/>
      <c r="C165" s="544"/>
      <c r="D165" s="549"/>
      <c r="E165" s="549"/>
      <c r="F165" s="551" t="s">
        <v>6468</v>
      </c>
      <c r="G165" s="546"/>
      <c r="I165" s="342"/>
    </row>
    <row r="166">
      <c r="A166" s="202" t="s">
        <v>1010</v>
      </c>
      <c r="B166" s="543"/>
      <c r="C166" s="544"/>
      <c r="D166" s="545"/>
      <c r="E166" s="545"/>
      <c r="F166" s="551" t="s">
        <v>6468</v>
      </c>
      <c r="G166" s="546"/>
      <c r="I166" s="337"/>
    </row>
    <row r="167">
      <c r="A167" s="547" t="s">
        <v>1017</v>
      </c>
      <c r="B167" s="548"/>
      <c r="C167" s="544"/>
      <c r="D167" s="549"/>
      <c r="E167" s="549"/>
      <c r="F167" s="551" t="s">
        <v>6468</v>
      </c>
      <c r="G167" s="546"/>
      <c r="I167" s="342"/>
    </row>
    <row r="168">
      <c r="A168" s="202" t="s">
        <v>1023</v>
      </c>
      <c r="B168" s="543" t="s">
        <v>5419</v>
      </c>
      <c r="C168" s="544">
        <f t="shared" ref="C168:C175" si="23">2022 - B:B</f>
        <v>12</v>
      </c>
      <c r="D168" s="545" t="s">
        <v>5079</v>
      </c>
      <c r="E168" s="545" t="s">
        <v>5075</v>
      </c>
      <c r="F168" s="551" t="s">
        <v>6468</v>
      </c>
      <c r="G168" s="546"/>
      <c r="I168" s="337"/>
    </row>
    <row r="169">
      <c r="A169" s="547" t="s">
        <v>1029</v>
      </c>
      <c r="B169" s="548" t="s">
        <v>5671</v>
      </c>
      <c r="C169" s="544">
        <f t="shared" si="23"/>
        <v>15</v>
      </c>
      <c r="D169" s="549" t="s">
        <v>5082</v>
      </c>
      <c r="E169" s="26" t="s">
        <v>4793</v>
      </c>
      <c r="F169" s="551" t="s">
        <v>6468</v>
      </c>
      <c r="G169" s="546"/>
      <c r="I169" s="342"/>
    </row>
    <row r="170">
      <c r="A170" s="202" t="s">
        <v>1036</v>
      </c>
      <c r="B170" s="543" t="s">
        <v>6124</v>
      </c>
      <c r="C170" s="544">
        <f t="shared" si="23"/>
        <v>31</v>
      </c>
      <c r="D170" s="562" t="s">
        <v>5084</v>
      </c>
      <c r="E170" s="26" t="s">
        <v>4789</v>
      </c>
      <c r="F170" s="551" t="s">
        <v>6468</v>
      </c>
      <c r="G170" s="546"/>
      <c r="I170" s="337"/>
    </row>
    <row r="171">
      <c r="A171" s="260" t="s">
        <v>1042</v>
      </c>
      <c r="B171" s="563" t="s">
        <v>4825</v>
      </c>
      <c r="C171" s="544" t="str">
        <f t="shared" si="23"/>
        <v>#VALUE!</v>
      </c>
      <c r="D171" s="564" t="s">
        <v>4825</v>
      </c>
      <c r="E171" s="564" t="s">
        <v>4825</v>
      </c>
      <c r="F171" s="551" t="s">
        <v>6468</v>
      </c>
      <c r="G171" s="262"/>
      <c r="I171" s="363"/>
      <c r="K171" s="26" t="s">
        <v>4825</v>
      </c>
    </row>
    <row r="172">
      <c r="A172" s="202" t="s">
        <v>1048</v>
      </c>
      <c r="B172" s="543" t="s">
        <v>5567</v>
      </c>
      <c r="C172" s="544">
        <f t="shared" si="23"/>
        <v>53</v>
      </c>
      <c r="D172" s="545"/>
      <c r="E172" s="565">
        <v>44853.0</v>
      </c>
      <c r="F172" s="551" t="s">
        <v>6468</v>
      </c>
      <c r="G172" s="554"/>
      <c r="I172" s="337"/>
    </row>
    <row r="173">
      <c r="A173" s="547" t="s">
        <v>1053</v>
      </c>
      <c r="B173" s="548" t="s">
        <v>6462</v>
      </c>
      <c r="C173" s="544">
        <f t="shared" si="23"/>
        <v>73</v>
      </c>
      <c r="D173" s="549" t="s">
        <v>5088</v>
      </c>
      <c r="E173" s="549" t="s">
        <v>5075</v>
      </c>
      <c r="F173" s="551" t="s">
        <v>6468</v>
      </c>
      <c r="G173" s="546"/>
      <c r="I173" s="558" t="s">
        <v>4830</v>
      </c>
    </row>
    <row r="174">
      <c r="A174" s="202" t="s">
        <v>1056</v>
      </c>
      <c r="B174" s="543" t="s">
        <v>5491</v>
      </c>
      <c r="C174" s="544">
        <f t="shared" si="23"/>
        <v>47</v>
      </c>
      <c r="D174" s="545" t="s">
        <v>5092</v>
      </c>
      <c r="E174" s="545"/>
      <c r="F174" s="551" t="s">
        <v>6468</v>
      </c>
      <c r="G174" s="546"/>
      <c r="I174" s="337"/>
    </row>
    <row r="175">
      <c r="A175" s="547" t="s">
        <v>1062</v>
      </c>
      <c r="B175" s="548" t="s">
        <v>5888</v>
      </c>
      <c r="C175" s="544">
        <f t="shared" si="23"/>
        <v>30</v>
      </c>
      <c r="D175" s="549" t="s">
        <v>5095</v>
      </c>
      <c r="E175" s="549"/>
      <c r="F175" s="551" t="s">
        <v>6468</v>
      </c>
      <c r="G175" s="546"/>
      <c r="I175" s="342"/>
    </row>
    <row r="176">
      <c r="A176" s="202" t="s">
        <v>1069</v>
      </c>
      <c r="B176" s="543"/>
      <c r="C176" s="544"/>
      <c r="D176" s="545"/>
      <c r="E176" s="545"/>
      <c r="F176" s="551" t="s">
        <v>6468</v>
      </c>
      <c r="G176" s="546"/>
      <c r="I176" s="337"/>
    </row>
    <row r="177">
      <c r="A177" s="547" t="s">
        <v>1075</v>
      </c>
      <c r="B177" s="548" t="s">
        <v>5497</v>
      </c>
      <c r="C177" s="544">
        <f>2022 - B:B</f>
        <v>29</v>
      </c>
      <c r="D177" s="549" t="s">
        <v>5099</v>
      </c>
      <c r="E177" s="549"/>
      <c r="F177" s="551" t="s">
        <v>6468</v>
      </c>
      <c r="G177" s="550">
        <v>1113345.0</v>
      </c>
      <c r="H177" s="26" t="s">
        <v>4830</v>
      </c>
      <c r="I177" s="558" t="s">
        <v>4830</v>
      </c>
    </row>
    <row r="178">
      <c r="A178" s="202" t="s">
        <v>1082</v>
      </c>
      <c r="B178" s="543"/>
      <c r="C178" s="544"/>
      <c r="D178" s="545"/>
      <c r="E178" s="545"/>
      <c r="F178" s="551" t="s">
        <v>6468</v>
      </c>
      <c r="G178" s="546"/>
      <c r="I178" s="337"/>
    </row>
    <row r="179">
      <c r="A179" s="547" t="s">
        <v>1087</v>
      </c>
      <c r="B179" s="548" t="s">
        <v>5533</v>
      </c>
      <c r="C179" s="544">
        <f t="shared" ref="C179:C181" si="24">2022 - B:B</f>
        <v>18</v>
      </c>
      <c r="D179" s="549" t="s">
        <v>5103</v>
      </c>
      <c r="E179" s="26" t="s">
        <v>4797</v>
      </c>
      <c r="F179" s="551" t="s">
        <v>6468</v>
      </c>
      <c r="G179" s="546"/>
      <c r="I179" s="342"/>
    </row>
    <row r="180">
      <c r="A180" s="202" t="s">
        <v>1093</v>
      </c>
      <c r="B180" s="543" t="s">
        <v>5417</v>
      </c>
      <c r="C180" s="544">
        <f t="shared" si="24"/>
        <v>27</v>
      </c>
      <c r="D180" s="545" t="s">
        <v>5106</v>
      </c>
      <c r="E180" s="565">
        <v>44853.0</v>
      </c>
      <c r="F180" s="551" t="s">
        <v>6468</v>
      </c>
      <c r="G180" s="546"/>
      <c r="I180" s="337"/>
    </row>
    <row r="181">
      <c r="A181" s="547" t="s">
        <v>1099</v>
      </c>
      <c r="B181" s="548" t="s">
        <v>5551</v>
      </c>
      <c r="C181" s="544">
        <f t="shared" si="24"/>
        <v>24</v>
      </c>
      <c r="D181" s="549" t="s">
        <v>5108</v>
      </c>
      <c r="E181" s="549" t="s">
        <v>5075</v>
      </c>
      <c r="F181" s="551" t="s">
        <v>6468</v>
      </c>
      <c r="G181" s="546"/>
      <c r="I181" s="342"/>
    </row>
    <row r="182">
      <c r="A182" s="202" t="s">
        <v>1105</v>
      </c>
      <c r="B182" s="543"/>
      <c r="C182" s="544"/>
      <c r="D182" s="545"/>
      <c r="E182" s="545"/>
      <c r="F182" s="551" t="s">
        <v>6468</v>
      </c>
      <c r="G182" s="546"/>
      <c r="I182" s="337"/>
    </row>
    <row r="183">
      <c r="A183" s="547" t="s">
        <v>1110</v>
      </c>
      <c r="B183" s="548"/>
      <c r="C183" s="544"/>
      <c r="D183" s="549"/>
      <c r="E183" s="549"/>
      <c r="F183" s="551" t="s">
        <v>6468</v>
      </c>
      <c r="G183" s="546"/>
      <c r="I183" s="342"/>
    </row>
    <row r="184">
      <c r="A184" s="202" t="s">
        <v>1116</v>
      </c>
      <c r="B184" s="543" t="s">
        <v>5888</v>
      </c>
      <c r="C184" s="544">
        <f t="shared" ref="C184:C189" si="25">2022 - B:B</f>
        <v>30</v>
      </c>
      <c r="D184" s="545" t="s">
        <v>5112</v>
      </c>
      <c r="E184" s="26" t="s">
        <v>4797</v>
      </c>
      <c r="F184" s="551" t="s">
        <v>6468</v>
      </c>
      <c r="G184" s="546"/>
      <c r="I184" s="337"/>
    </row>
    <row r="185">
      <c r="A185" s="547" t="s">
        <v>1122</v>
      </c>
      <c r="B185" s="548" t="s">
        <v>6471</v>
      </c>
      <c r="C185" s="544">
        <f t="shared" si="25"/>
        <v>78</v>
      </c>
      <c r="D185" s="549" t="s">
        <v>5114</v>
      </c>
      <c r="E185" s="549" t="s">
        <v>5075</v>
      </c>
      <c r="F185" s="551" t="s">
        <v>6468</v>
      </c>
      <c r="G185" s="546"/>
      <c r="I185" s="345" t="s">
        <v>4830</v>
      </c>
    </row>
    <row r="186">
      <c r="A186" s="202" t="s">
        <v>1128</v>
      </c>
      <c r="B186" s="543" t="s">
        <v>5545</v>
      </c>
      <c r="C186" s="544">
        <f t="shared" si="25"/>
        <v>17</v>
      </c>
      <c r="D186" s="545" t="s">
        <v>5095</v>
      </c>
      <c r="E186" s="545"/>
      <c r="F186" s="551" t="s">
        <v>6468</v>
      </c>
      <c r="G186" s="546"/>
      <c r="I186" s="558" t="s">
        <v>4830</v>
      </c>
    </row>
    <row r="187">
      <c r="A187" s="487" t="s">
        <v>1132</v>
      </c>
      <c r="B187" s="566" t="s">
        <v>5122</v>
      </c>
      <c r="C187" s="544" t="str">
        <f t="shared" si="25"/>
        <v>#VALUE!</v>
      </c>
      <c r="D187" s="297"/>
      <c r="E187" s="297"/>
      <c r="F187" s="551" t="s">
        <v>6468</v>
      </c>
      <c r="G187" s="546"/>
      <c r="I187" s="369"/>
      <c r="K187" s="26" t="s">
        <v>4825</v>
      </c>
    </row>
    <row r="188">
      <c r="A188" s="202" t="s">
        <v>1139</v>
      </c>
      <c r="B188" s="543" t="s">
        <v>5406</v>
      </c>
      <c r="C188" s="544">
        <f t="shared" si="25"/>
        <v>43</v>
      </c>
      <c r="D188" s="545" t="s">
        <v>5123</v>
      </c>
      <c r="E188" s="565">
        <v>44853.0</v>
      </c>
      <c r="F188" s="551" t="s">
        <v>6468</v>
      </c>
      <c r="G188" s="546"/>
      <c r="I188" s="337"/>
    </row>
    <row r="189">
      <c r="A189" s="202" t="s">
        <v>1151</v>
      </c>
      <c r="B189" s="543" t="s">
        <v>5618</v>
      </c>
      <c r="C189" s="544">
        <f t="shared" si="25"/>
        <v>21</v>
      </c>
      <c r="D189" s="545" t="s">
        <v>5126</v>
      </c>
      <c r="E189" s="545"/>
      <c r="F189" s="551" t="s">
        <v>6468</v>
      </c>
      <c r="G189" s="546"/>
      <c r="I189" s="373"/>
    </row>
    <row r="190">
      <c r="A190" s="547" t="s">
        <v>1157</v>
      </c>
      <c r="B190" s="548"/>
      <c r="C190" s="544"/>
      <c r="D190" s="549"/>
      <c r="E190" s="549"/>
      <c r="F190" s="551" t="s">
        <v>6468</v>
      </c>
      <c r="G190" s="546"/>
      <c r="I190" s="337"/>
    </row>
    <row r="191">
      <c r="A191" s="202" t="s">
        <v>1162</v>
      </c>
      <c r="B191" s="543" t="s">
        <v>5640</v>
      </c>
      <c r="C191" s="544">
        <f>2022 - B:B</f>
        <v>40</v>
      </c>
      <c r="D191" s="545" t="s">
        <v>5129</v>
      </c>
      <c r="E191" s="26" t="s">
        <v>4789</v>
      </c>
      <c r="F191" s="551" t="s">
        <v>6468</v>
      </c>
      <c r="G191" s="546"/>
      <c r="I191" s="342"/>
    </row>
    <row r="192">
      <c r="A192" s="547" t="s">
        <v>1168</v>
      </c>
      <c r="B192" s="548"/>
      <c r="C192" s="544"/>
      <c r="D192" s="549"/>
      <c r="E192" s="549"/>
      <c r="F192" s="551" t="s">
        <v>6468</v>
      </c>
      <c r="G192" s="546"/>
      <c r="I192" s="337"/>
    </row>
    <row r="193">
      <c r="A193" s="202" t="s">
        <v>1173</v>
      </c>
      <c r="B193" s="543" t="s">
        <v>5545</v>
      </c>
      <c r="C193" s="544">
        <f>2022 - B:B</f>
        <v>17</v>
      </c>
      <c r="D193" s="545"/>
      <c r="E193" s="545" t="s">
        <v>4908</v>
      </c>
      <c r="F193" s="551" t="s">
        <v>6472</v>
      </c>
      <c r="G193" s="546"/>
      <c r="I193" s="342"/>
    </row>
    <row r="194">
      <c r="A194" s="547" t="s">
        <v>1179</v>
      </c>
      <c r="B194" s="548"/>
      <c r="C194" s="544"/>
      <c r="D194" s="560" t="s">
        <v>4792</v>
      </c>
      <c r="E194" s="26" t="s">
        <v>4797</v>
      </c>
      <c r="F194" s="556" t="s">
        <v>6473</v>
      </c>
      <c r="G194" s="546"/>
      <c r="I194" s="337"/>
    </row>
    <row r="195">
      <c r="A195" s="202" t="s">
        <v>1186</v>
      </c>
      <c r="B195" s="543" t="s">
        <v>5450</v>
      </c>
      <c r="C195" s="544">
        <f>2022 - B:B</f>
        <v>25</v>
      </c>
      <c r="D195" s="559" t="s">
        <v>4792</v>
      </c>
      <c r="E195" s="26" t="s">
        <v>4797</v>
      </c>
      <c r="F195" s="556" t="s">
        <v>6473</v>
      </c>
      <c r="G195" s="546"/>
      <c r="I195" s="376" t="s">
        <v>5136</v>
      </c>
    </row>
    <row r="196">
      <c r="A196" s="547" t="s">
        <v>1192</v>
      </c>
      <c r="B196" s="548"/>
      <c r="C196" s="544"/>
      <c r="D196" s="549"/>
      <c r="E196" s="549"/>
      <c r="F196" s="556" t="s">
        <v>6473</v>
      </c>
      <c r="G196" s="546"/>
      <c r="I196" s="377" t="s">
        <v>5140</v>
      </c>
    </row>
    <row r="197">
      <c r="A197" s="202" t="s">
        <v>1197</v>
      </c>
      <c r="B197" s="543" t="s">
        <v>6459</v>
      </c>
      <c r="C197" s="544">
        <f t="shared" ref="C197:C204" si="26">2022 - B:B</f>
        <v>10</v>
      </c>
      <c r="D197" s="545" t="s">
        <v>5141</v>
      </c>
      <c r="E197" s="26" t="s">
        <v>4789</v>
      </c>
      <c r="F197" s="556" t="s">
        <v>6473</v>
      </c>
      <c r="G197" s="546"/>
      <c r="I197" s="378"/>
    </row>
    <row r="198">
      <c r="A198" s="547" t="s">
        <v>1201</v>
      </c>
      <c r="B198" s="548" t="s">
        <v>5417</v>
      </c>
      <c r="C198" s="544">
        <f t="shared" si="26"/>
        <v>27</v>
      </c>
      <c r="D198" s="549" t="s">
        <v>5144</v>
      </c>
      <c r="E198" s="26" t="s">
        <v>4797</v>
      </c>
      <c r="F198" s="556" t="s">
        <v>6473</v>
      </c>
      <c r="G198" s="546"/>
      <c r="I198" s="379"/>
    </row>
    <row r="199">
      <c r="A199" s="202" t="s">
        <v>1207</v>
      </c>
      <c r="B199" s="543" t="s">
        <v>5694</v>
      </c>
      <c r="C199" s="544">
        <f t="shared" si="26"/>
        <v>9</v>
      </c>
      <c r="D199" s="545" t="s">
        <v>5148</v>
      </c>
      <c r="E199" s="26" t="s">
        <v>4789</v>
      </c>
      <c r="F199" s="556" t="s">
        <v>6473</v>
      </c>
      <c r="G199" s="546"/>
      <c r="I199" s="380" t="s">
        <v>5147</v>
      </c>
    </row>
    <row r="200">
      <c r="A200" s="547" t="s">
        <v>1212</v>
      </c>
      <c r="B200" s="548" t="s">
        <v>5450</v>
      </c>
      <c r="C200" s="544">
        <f t="shared" si="26"/>
        <v>25</v>
      </c>
      <c r="D200" s="549"/>
      <c r="E200" s="549"/>
      <c r="F200" s="556" t="s">
        <v>6474</v>
      </c>
      <c r="G200" s="546"/>
      <c r="I200" s="337"/>
    </row>
    <row r="201">
      <c r="A201" s="202" t="s">
        <v>1220</v>
      </c>
      <c r="B201" s="543" t="s">
        <v>5836</v>
      </c>
      <c r="C201" s="544">
        <f t="shared" si="26"/>
        <v>56</v>
      </c>
      <c r="D201" s="545"/>
      <c r="E201" s="545"/>
      <c r="F201" s="556" t="s">
        <v>6474</v>
      </c>
      <c r="G201" s="567">
        <v>1.404518E7</v>
      </c>
      <c r="H201" s="26" t="s">
        <v>4830</v>
      </c>
      <c r="I201" s="345" t="s">
        <v>5153</v>
      </c>
    </row>
    <row r="202">
      <c r="A202" s="547" t="s">
        <v>1227</v>
      </c>
      <c r="B202" s="548" t="s">
        <v>5499</v>
      </c>
      <c r="C202" s="544">
        <f t="shared" si="26"/>
        <v>32</v>
      </c>
      <c r="D202" s="549"/>
      <c r="E202" s="549"/>
      <c r="F202" s="556" t="s">
        <v>6474</v>
      </c>
      <c r="G202" s="567">
        <v>1525458.0</v>
      </c>
      <c r="H202" s="26" t="s">
        <v>4830</v>
      </c>
      <c r="I202" s="340" t="s">
        <v>5156</v>
      </c>
    </row>
    <row r="203">
      <c r="A203" s="202" t="s">
        <v>1232</v>
      </c>
      <c r="B203" s="543" t="s">
        <v>5417</v>
      </c>
      <c r="C203" s="544">
        <f t="shared" si="26"/>
        <v>27</v>
      </c>
      <c r="D203" s="559" t="s">
        <v>4792</v>
      </c>
      <c r="E203" s="26" t="s">
        <v>4793</v>
      </c>
      <c r="F203" s="551" t="s">
        <v>6475</v>
      </c>
      <c r="G203" s="546"/>
      <c r="I203" s="342"/>
    </row>
    <row r="204">
      <c r="A204" s="568" t="s">
        <v>1238</v>
      </c>
      <c r="B204" s="569" t="s">
        <v>5122</v>
      </c>
      <c r="C204" s="544" t="str">
        <f t="shared" si="26"/>
        <v>#VALUE!</v>
      </c>
      <c r="D204" s="570"/>
      <c r="E204" s="570"/>
      <c r="F204" s="571" t="s">
        <v>6476</v>
      </c>
      <c r="G204" s="546"/>
      <c r="I204" s="340" t="s">
        <v>5162</v>
      </c>
      <c r="K204" s="26" t="s">
        <v>4825</v>
      </c>
    </row>
    <row r="205">
      <c r="A205" s="202" t="s">
        <v>1244</v>
      </c>
      <c r="B205" s="543"/>
      <c r="C205" s="544"/>
      <c r="D205" s="545"/>
      <c r="E205" s="545"/>
      <c r="F205" s="572" t="s">
        <v>6476</v>
      </c>
      <c r="G205" s="546"/>
      <c r="I205" s="383"/>
    </row>
    <row r="206">
      <c r="A206" s="547" t="s">
        <v>1250</v>
      </c>
      <c r="B206" s="548" t="s">
        <v>6477</v>
      </c>
      <c r="C206" s="544">
        <f t="shared" ref="C206:C211" si="27">2022 - B:B</f>
        <v>2</v>
      </c>
      <c r="D206" s="549"/>
      <c r="E206" s="549"/>
      <c r="F206" s="572" t="s">
        <v>6476</v>
      </c>
      <c r="G206" s="567">
        <v>7534621.0</v>
      </c>
      <c r="H206" s="26" t="s">
        <v>4830</v>
      </c>
      <c r="I206" s="340" t="s">
        <v>5165</v>
      </c>
    </row>
    <row r="207">
      <c r="A207" s="202" t="s">
        <v>1255</v>
      </c>
      <c r="B207" s="543" t="s">
        <v>6478</v>
      </c>
      <c r="C207" s="544">
        <f t="shared" si="27"/>
        <v>77</v>
      </c>
      <c r="D207" s="559" t="s">
        <v>4809</v>
      </c>
      <c r="E207" s="559" t="s">
        <v>4805</v>
      </c>
      <c r="F207" s="572" t="s">
        <v>6476</v>
      </c>
      <c r="G207" s="561"/>
      <c r="I207" s="342"/>
    </row>
    <row r="208">
      <c r="A208" s="547" t="s">
        <v>1261</v>
      </c>
      <c r="B208" s="548" t="s">
        <v>5694</v>
      </c>
      <c r="C208" s="544">
        <f t="shared" si="27"/>
        <v>9</v>
      </c>
      <c r="D208" s="549"/>
      <c r="E208" s="560" t="s">
        <v>4801</v>
      </c>
      <c r="F208" s="572" t="s">
        <v>6476</v>
      </c>
      <c r="G208" s="567">
        <v>857075.0</v>
      </c>
      <c r="H208" s="26" t="s">
        <v>4830</v>
      </c>
      <c r="I208" s="340" t="s">
        <v>5171</v>
      </c>
    </row>
    <row r="209">
      <c r="A209" s="202" t="s">
        <v>1267</v>
      </c>
      <c r="B209" s="543" t="s">
        <v>5497</v>
      </c>
      <c r="C209" s="544">
        <f t="shared" si="27"/>
        <v>29</v>
      </c>
      <c r="D209" s="545"/>
      <c r="E209" s="545" t="s">
        <v>5075</v>
      </c>
      <c r="F209" s="572" t="s">
        <v>6476</v>
      </c>
      <c r="G209" s="561"/>
      <c r="I209" s="342"/>
    </row>
    <row r="210">
      <c r="A210" s="547" t="s">
        <v>1273</v>
      </c>
      <c r="B210" s="548" t="s">
        <v>6145</v>
      </c>
      <c r="C210" s="544">
        <f t="shared" si="27"/>
        <v>34</v>
      </c>
      <c r="D210" s="560" t="s">
        <v>4811</v>
      </c>
      <c r="E210" s="560" t="s">
        <v>4807</v>
      </c>
      <c r="F210" s="572" t="s">
        <v>6476</v>
      </c>
      <c r="G210" s="567">
        <v>8123026.0</v>
      </c>
      <c r="H210" s="26" t="s">
        <v>4830</v>
      </c>
      <c r="I210" s="337"/>
    </row>
    <row r="211">
      <c r="A211" s="202" t="s">
        <v>1280</v>
      </c>
      <c r="B211" s="543" t="s">
        <v>5640</v>
      </c>
      <c r="C211" s="544">
        <f t="shared" si="27"/>
        <v>40</v>
      </c>
      <c r="D211" s="545"/>
      <c r="E211" s="545"/>
      <c r="F211" s="572" t="s">
        <v>6476</v>
      </c>
      <c r="G211" s="550">
        <v>52443.0</v>
      </c>
      <c r="H211" s="26" t="s">
        <v>4830</v>
      </c>
      <c r="I211" s="345" t="s">
        <v>5179</v>
      </c>
    </row>
    <row r="212">
      <c r="A212" s="547" t="s">
        <v>1285</v>
      </c>
      <c r="B212" s="548"/>
      <c r="C212" s="544"/>
      <c r="D212" s="549"/>
      <c r="E212" s="549"/>
      <c r="F212" s="572" t="s">
        <v>6476</v>
      </c>
      <c r="G212" s="567">
        <v>5353619.0</v>
      </c>
      <c r="H212" s="26" t="s">
        <v>4830</v>
      </c>
      <c r="I212" s="337"/>
    </row>
    <row r="213">
      <c r="A213" s="202" t="s">
        <v>1290</v>
      </c>
      <c r="B213" s="543"/>
      <c r="C213" s="544"/>
      <c r="D213" s="545"/>
      <c r="E213" s="545"/>
      <c r="F213" s="572" t="s">
        <v>6476</v>
      </c>
      <c r="G213" s="546"/>
      <c r="I213" s="342"/>
    </row>
    <row r="214">
      <c r="A214" s="547" t="s">
        <v>1297</v>
      </c>
      <c r="B214" s="548" t="s">
        <v>5487</v>
      </c>
      <c r="C214" s="544">
        <f t="shared" ref="C214:C217" si="28">2022 - B:B</f>
        <v>37</v>
      </c>
      <c r="D214" s="560" t="s">
        <v>4792</v>
      </c>
      <c r="E214" s="560" t="s">
        <v>6479</v>
      </c>
      <c r="F214" s="572" t="s">
        <v>6476</v>
      </c>
      <c r="G214" s="546"/>
      <c r="I214" s="337"/>
    </row>
    <row r="215">
      <c r="A215" s="202" t="s">
        <v>1305</v>
      </c>
      <c r="B215" s="543" t="s">
        <v>5417</v>
      </c>
      <c r="C215" s="544">
        <f t="shared" si="28"/>
        <v>27</v>
      </c>
      <c r="D215" s="545"/>
      <c r="E215" s="545"/>
      <c r="F215" s="551" t="s">
        <v>6480</v>
      </c>
      <c r="G215" s="546"/>
      <c r="I215" s="342"/>
    </row>
    <row r="216">
      <c r="A216" s="547" t="s">
        <v>1310</v>
      </c>
      <c r="B216" s="548" t="s">
        <v>6459</v>
      </c>
      <c r="C216" s="544">
        <f t="shared" si="28"/>
        <v>10</v>
      </c>
      <c r="D216" s="549"/>
      <c r="E216" s="560" t="s">
        <v>4789</v>
      </c>
      <c r="F216" s="556" t="s">
        <v>6481</v>
      </c>
      <c r="G216" s="546"/>
      <c r="I216" s="337"/>
    </row>
    <row r="217">
      <c r="A217" s="202" t="s">
        <v>1317</v>
      </c>
      <c r="B217" s="543" t="s">
        <v>5523</v>
      </c>
      <c r="C217" s="544">
        <f t="shared" si="28"/>
        <v>36</v>
      </c>
      <c r="D217" s="545"/>
      <c r="E217" s="559" t="s">
        <v>4801</v>
      </c>
      <c r="F217" s="551" t="s">
        <v>6482</v>
      </c>
      <c r="G217" s="546"/>
      <c r="I217" s="342"/>
    </row>
    <row r="218">
      <c r="A218" s="547" t="s">
        <v>1323</v>
      </c>
      <c r="B218" s="548"/>
      <c r="C218" s="544"/>
      <c r="D218" s="549"/>
      <c r="E218" s="549"/>
      <c r="F218" s="556" t="s">
        <v>6483</v>
      </c>
      <c r="G218" s="567">
        <v>1.0600529E7</v>
      </c>
      <c r="H218" s="26" t="s">
        <v>4830</v>
      </c>
      <c r="I218" s="337"/>
    </row>
    <row r="219">
      <c r="A219" s="202" t="s">
        <v>1329</v>
      </c>
      <c r="B219" s="543"/>
      <c r="C219" s="544"/>
      <c r="D219" s="545"/>
      <c r="E219" s="545"/>
      <c r="F219" s="556" t="s">
        <v>6483</v>
      </c>
      <c r="G219" s="550">
        <v>1.04371E7</v>
      </c>
      <c r="H219" s="26" t="s">
        <v>4830</v>
      </c>
      <c r="I219" s="342"/>
    </row>
    <row r="220">
      <c r="A220" s="547" t="s">
        <v>1335</v>
      </c>
      <c r="B220" s="548" t="s">
        <v>5417</v>
      </c>
      <c r="C220" s="544">
        <f t="shared" ref="C220:C221" si="29">2022 - B:B</f>
        <v>27</v>
      </c>
      <c r="D220" s="549"/>
      <c r="E220" s="549"/>
      <c r="F220" s="556" t="s">
        <v>6483</v>
      </c>
      <c r="G220" s="546"/>
      <c r="I220" s="337"/>
    </row>
    <row r="221">
      <c r="A221" s="202" t="s">
        <v>1340</v>
      </c>
      <c r="B221" s="543" t="s">
        <v>5450</v>
      </c>
      <c r="C221" s="544">
        <f t="shared" si="29"/>
        <v>25</v>
      </c>
      <c r="D221" s="545"/>
      <c r="E221" s="545"/>
      <c r="F221" s="556" t="s">
        <v>6483</v>
      </c>
      <c r="G221" s="546"/>
      <c r="I221" s="342"/>
    </row>
    <row r="222">
      <c r="A222" s="547" t="s">
        <v>1345</v>
      </c>
      <c r="B222" s="548"/>
      <c r="C222" s="544"/>
      <c r="D222" s="560" t="s">
        <v>4796</v>
      </c>
      <c r="E222" s="560" t="s">
        <v>4797</v>
      </c>
      <c r="F222" s="556" t="s">
        <v>6483</v>
      </c>
      <c r="G222" s="546"/>
      <c r="I222" s="337"/>
    </row>
    <row r="223">
      <c r="A223" s="202" t="s">
        <v>1350</v>
      </c>
      <c r="B223" s="543" t="s">
        <v>5618</v>
      </c>
      <c r="C223" s="544">
        <f t="shared" ref="C223:C228" si="30">2022 - B:B</f>
        <v>21</v>
      </c>
      <c r="D223" s="545"/>
      <c r="E223" s="545"/>
      <c r="F223" s="556" t="s">
        <v>6483</v>
      </c>
      <c r="G223" s="546"/>
      <c r="I223" s="342"/>
    </row>
    <row r="224">
      <c r="A224" s="547" t="s">
        <v>1356</v>
      </c>
      <c r="B224" s="548" t="s">
        <v>5594</v>
      </c>
      <c r="C224" s="544">
        <f t="shared" si="30"/>
        <v>20</v>
      </c>
      <c r="D224" s="549"/>
      <c r="E224" s="573">
        <v>44853.0</v>
      </c>
      <c r="F224" s="556" t="s">
        <v>6483</v>
      </c>
      <c r="G224" s="546"/>
      <c r="I224" s="337"/>
    </row>
    <row r="225">
      <c r="A225" s="202" t="s">
        <v>1362</v>
      </c>
      <c r="B225" s="543" t="s">
        <v>5450</v>
      </c>
      <c r="C225" s="544">
        <f t="shared" si="30"/>
        <v>25</v>
      </c>
      <c r="D225" s="545"/>
      <c r="E225" s="545"/>
      <c r="F225" s="556" t="s">
        <v>6483</v>
      </c>
      <c r="G225" s="546"/>
      <c r="I225" s="342"/>
    </row>
    <row r="226">
      <c r="A226" s="547" t="s">
        <v>1367</v>
      </c>
      <c r="B226" s="548" t="s">
        <v>6459</v>
      </c>
      <c r="C226" s="544">
        <f t="shared" si="30"/>
        <v>10</v>
      </c>
      <c r="D226" s="549"/>
      <c r="E226" s="549"/>
      <c r="F226" s="556" t="s">
        <v>6483</v>
      </c>
      <c r="G226" s="546"/>
      <c r="I226" s="340" t="s">
        <v>5202</v>
      </c>
    </row>
    <row r="227">
      <c r="A227" s="202" t="s">
        <v>1374</v>
      </c>
      <c r="B227" s="543" t="s">
        <v>5744</v>
      </c>
      <c r="C227" s="544">
        <f t="shared" si="30"/>
        <v>22</v>
      </c>
      <c r="D227" s="545"/>
      <c r="E227" s="545"/>
      <c r="F227" s="556" t="s">
        <v>6483</v>
      </c>
      <c r="G227" s="546"/>
      <c r="I227" s="342"/>
    </row>
    <row r="228">
      <c r="A228" s="547" t="s">
        <v>1380</v>
      </c>
      <c r="B228" s="548" t="s">
        <v>5450</v>
      </c>
      <c r="C228" s="544">
        <f t="shared" si="30"/>
        <v>25</v>
      </c>
      <c r="D228" s="549"/>
      <c r="E228" s="549"/>
      <c r="F228" s="556" t="s">
        <v>6483</v>
      </c>
      <c r="G228" s="546"/>
      <c r="I228" s="337"/>
    </row>
    <row r="229">
      <c r="A229" s="202" t="s">
        <v>1384</v>
      </c>
      <c r="B229" s="543"/>
      <c r="C229" s="544"/>
      <c r="D229" s="545"/>
      <c r="E229" s="545"/>
      <c r="F229" s="556" t="s">
        <v>6483</v>
      </c>
      <c r="G229" s="546"/>
      <c r="I229" s="342"/>
    </row>
    <row r="230">
      <c r="A230" s="547" t="s">
        <v>1387</v>
      </c>
      <c r="B230" s="548" t="s">
        <v>5694</v>
      </c>
      <c r="C230" s="544">
        <f t="shared" ref="C230:C231" si="31">2022 - B:B</f>
        <v>9</v>
      </c>
      <c r="D230" s="549"/>
      <c r="E230" s="549"/>
      <c r="F230" s="556" t="s">
        <v>6483</v>
      </c>
      <c r="G230" s="546"/>
      <c r="I230" s="337"/>
    </row>
    <row r="231">
      <c r="A231" s="202" t="s">
        <v>1392</v>
      </c>
      <c r="B231" s="543" t="s">
        <v>5545</v>
      </c>
      <c r="C231" s="544">
        <f t="shared" si="31"/>
        <v>17</v>
      </c>
      <c r="D231" s="545"/>
      <c r="E231" s="545"/>
      <c r="F231" s="556" t="s">
        <v>6483</v>
      </c>
      <c r="G231" s="546"/>
      <c r="I231" s="342"/>
    </row>
    <row r="232">
      <c r="A232" s="547" t="s">
        <v>1399</v>
      </c>
      <c r="B232" s="548"/>
      <c r="C232" s="544"/>
      <c r="D232" s="549"/>
      <c r="E232" s="549"/>
      <c r="F232" s="556" t="s">
        <v>6483</v>
      </c>
      <c r="G232" s="567">
        <v>1.3197399E7</v>
      </c>
      <c r="H232" s="26" t="s">
        <v>4830</v>
      </c>
      <c r="I232" s="340" t="s">
        <v>5213</v>
      </c>
    </row>
    <row r="233">
      <c r="A233" s="202" t="s">
        <v>1405</v>
      </c>
      <c r="B233" s="543" t="s">
        <v>5618</v>
      </c>
      <c r="C233" s="544">
        <f>2022 - B:B</f>
        <v>21</v>
      </c>
      <c r="D233" s="545"/>
      <c r="E233" s="545"/>
      <c r="F233" s="556" t="s">
        <v>6483</v>
      </c>
      <c r="G233" s="546"/>
      <c r="I233" s="342"/>
    </row>
    <row r="234">
      <c r="A234" s="547" t="s">
        <v>1411</v>
      </c>
      <c r="B234" s="548"/>
      <c r="C234" s="544"/>
      <c r="D234" s="549"/>
      <c r="E234" s="549"/>
      <c r="F234" s="556" t="s">
        <v>6483</v>
      </c>
      <c r="G234" s="567">
        <v>8483617.0</v>
      </c>
      <c r="H234" s="26" t="s">
        <v>4830</v>
      </c>
      <c r="I234" s="337"/>
    </row>
    <row r="235">
      <c r="A235" s="202" t="s">
        <v>1416</v>
      </c>
      <c r="B235" s="543" t="s">
        <v>5744</v>
      </c>
      <c r="C235" s="544">
        <f>2022 - B:B</f>
        <v>22</v>
      </c>
      <c r="D235" s="559" t="s">
        <v>4788</v>
      </c>
      <c r="E235" s="545"/>
      <c r="F235" s="556" t="s">
        <v>6483</v>
      </c>
      <c r="G235" s="550">
        <v>1.4962024E7</v>
      </c>
      <c r="H235" s="26" t="s">
        <v>4830</v>
      </c>
      <c r="I235" s="342"/>
    </row>
    <row r="236">
      <c r="A236" s="547" t="s">
        <v>1421</v>
      </c>
      <c r="B236" s="548"/>
      <c r="C236" s="544"/>
      <c r="D236" s="549"/>
      <c r="E236" s="549"/>
      <c r="F236" s="556" t="s">
        <v>6483</v>
      </c>
      <c r="G236" s="546"/>
      <c r="I236" s="337"/>
    </row>
    <row r="237">
      <c r="A237" s="202" t="s">
        <v>1427</v>
      </c>
      <c r="B237" s="543" t="s">
        <v>5888</v>
      </c>
      <c r="C237" s="544">
        <f t="shared" ref="C237:C238" si="32">2022 - B:B</f>
        <v>30</v>
      </c>
      <c r="D237" s="545"/>
      <c r="E237" s="545"/>
      <c r="F237" s="556" t="s">
        <v>6483</v>
      </c>
      <c r="G237" s="546"/>
      <c r="I237" s="342"/>
    </row>
    <row r="238">
      <c r="A238" s="547" t="s">
        <v>1432</v>
      </c>
      <c r="B238" s="548" t="s">
        <v>5618</v>
      </c>
      <c r="C238" s="544">
        <f t="shared" si="32"/>
        <v>21</v>
      </c>
      <c r="D238" s="549"/>
      <c r="E238" s="549"/>
      <c r="F238" s="556" t="s">
        <v>6483</v>
      </c>
      <c r="G238" s="546"/>
      <c r="I238" s="337"/>
    </row>
    <row r="239">
      <c r="A239" s="202" t="s">
        <v>1438</v>
      </c>
      <c r="B239" s="543"/>
      <c r="C239" s="544"/>
      <c r="D239" s="545"/>
      <c r="E239" s="545"/>
      <c r="F239" s="556" t="s">
        <v>6483</v>
      </c>
      <c r="G239" s="546"/>
      <c r="I239" s="342"/>
    </row>
    <row r="240">
      <c r="A240" s="547" t="s">
        <v>1444</v>
      </c>
      <c r="B240" s="543"/>
      <c r="C240" s="544"/>
      <c r="D240" s="545"/>
      <c r="E240" s="545"/>
      <c r="F240" s="556" t="s">
        <v>6484</v>
      </c>
      <c r="G240" s="546"/>
      <c r="I240" s="337"/>
    </row>
    <row r="241">
      <c r="A241" s="546" t="s">
        <v>1549</v>
      </c>
      <c r="B241" s="548"/>
      <c r="C241" s="544"/>
      <c r="D241" s="545"/>
      <c r="E241" s="557"/>
      <c r="F241" s="556"/>
      <c r="G241" s="546"/>
      <c r="I241" s="342"/>
    </row>
    <row r="242">
      <c r="A242" s="557" t="s">
        <v>1555</v>
      </c>
      <c r="B242" s="543" t="s">
        <v>5469</v>
      </c>
      <c r="C242" s="544">
        <f t="shared" ref="C242:C243" si="33">2022 - B:B</f>
        <v>49</v>
      </c>
      <c r="D242" s="545"/>
      <c r="E242" s="574">
        <v>44853.0</v>
      </c>
      <c r="F242" s="556"/>
      <c r="G242" s="546"/>
      <c r="I242" s="337"/>
    </row>
    <row r="243">
      <c r="A243" s="546" t="s">
        <v>1559</v>
      </c>
      <c r="B243" s="543" t="s">
        <v>5661</v>
      </c>
      <c r="C243" s="544">
        <f t="shared" si="33"/>
        <v>42</v>
      </c>
      <c r="D243" s="545"/>
      <c r="E243" s="557"/>
      <c r="F243" s="556"/>
      <c r="G243" s="546"/>
      <c r="I243" s="342"/>
    </row>
    <row r="244">
      <c r="A244" s="557" t="s">
        <v>1567</v>
      </c>
      <c r="B244" s="548"/>
      <c r="C244" s="544"/>
      <c r="D244" s="545"/>
      <c r="E244" s="557"/>
      <c r="F244" s="556"/>
      <c r="G244" s="546"/>
      <c r="I244" s="337"/>
    </row>
    <row r="245">
      <c r="A245" s="546" t="s">
        <v>1574</v>
      </c>
      <c r="B245" s="543" t="s">
        <v>5744</v>
      </c>
      <c r="C245" s="544">
        <f t="shared" ref="C245:C246" si="34">2022 - B:B</f>
        <v>22</v>
      </c>
      <c r="D245" s="545"/>
      <c r="E245" s="557"/>
      <c r="F245" s="556"/>
      <c r="G245" s="546"/>
      <c r="I245" s="342"/>
    </row>
    <row r="246">
      <c r="A246" s="557" t="s">
        <v>1580</v>
      </c>
      <c r="B246" s="548" t="s">
        <v>6450</v>
      </c>
      <c r="C246" s="544">
        <f t="shared" si="34"/>
        <v>8</v>
      </c>
      <c r="D246" s="545"/>
      <c r="E246" s="557" t="s">
        <v>5241</v>
      </c>
      <c r="F246" s="556"/>
      <c r="G246" s="546"/>
      <c r="I246" s="358" t="s">
        <v>5240</v>
      </c>
    </row>
    <row r="247">
      <c r="A247" s="546" t="s">
        <v>1586</v>
      </c>
      <c r="B247" s="548"/>
      <c r="C247" s="544"/>
      <c r="D247" s="545"/>
      <c r="E247" s="557"/>
      <c r="F247" s="556"/>
      <c r="G247" s="546"/>
      <c r="I247" s="358" t="s">
        <v>5244</v>
      </c>
    </row>
    <row r="248">
      <c r="A248" s="557" t="s">
        <v>1590</v>
      </c>
      <c r="B248" s="548"/>
      <c r="C248" s="544"/>
      <c r="D248" s="545"/>
      <c r="E248" s="557"/>
      <c r="F248" s="556"/>
      <c r="G248" s="546"/>
      <c r="I248" s="337"/>
    </row>
    <row r="249">
      <c r="A249" s="546" t="s">
        <v>1595</v>
      </c>
      <c r="B249" s="548"/>
      <c r="C249" s="544"/>
      <c r="D249" s="545"/>
      <c r="E249" s="557"/>
      <c r="F249" s="556"/>
      <c r="G249" s="546"/>
      <c r="I249" s="342"/>
    </row>
    <row r="250">
      <c r="A250" s="557" t="s">
        <v>1602</v>
      </c>
      <c r="B250" s="548" t="s">
        <v>6478</v>
      </c>
      <c r="C250" s="544">
        <f>2022 - B:B</f>
        <v>77</v>
      </c>
      <c r="D250" s="545"/>
      <c r="E250" s="557" t="s">
        <v>4457</v>
      </c>
      <c r="F250" s="556"/>
      <c r="G250" s="546"/>
      <c r="I250" s="337"/>
    </row>
    <row r="251">
      <c r="A251" s="546" t="s">
        <v>1609</v>
      </c>
      <c r="B251" s="548"/>
      <c r="C251" s="544"/>
      <c r="D251" s="545"/>
      <c r="E251" s="557"/>
      <c r="F251" s="556"/>
      <c r="G251" s="546"/>
      <c r="I251" s="342"/>
    </row>
    <row r="252">
      <c r="A252" s="557" t="s">
        <v>1614</v>
      </c>
      <c r="B252" s="548"/>
      <c r="C252" s="544"/>
      <c r="D252" s="545"/>
      <c r="E252" s="557"/>
      <c r="F252" s="556"/>
      <c r="G252" s="546"/>
      <c r="I252" s="337"/>
    </row>
    <row r="253">
      <c r="A253" s="433" t="s">
        <v>1626</v>
      </c>
      <c r="B253" s="575"/>
      <c r="C253" s="524"/>
      <c r="D253" s="283" t="s">
        <v>4792</v>
      </c>
      <c r="E253" s="434" t="s">
        <v>4908</v>
      </c>
      <c r="F253" s="434" t="s">
        <v>6485</v>
      </c>
      <c r="G253" s="576" t="s">
        <v>5015</v>
      </c>
      <c r="H253" s="434" t="s">
        <v>4830</v>
      </c>
      <c r="I253" s="342"/>
      <c r="J253" s="434" t="s">
        <v>4830</v>
      </c>
      <c r="K253" s="282" t="s">
        <v>5402</v>
      </c>
    </row>
    <row r="254">
      <c r="A254" s="433" t="s">
        <v>1633</v>
      </c>
      <c r="B254" s="575"/>
      <c r="C254" s="524"/>
      <c r="D254" s="283"/>
      <c r="E254" s="434"/>
      <c r="F254" s="434" t="s">
        <v>6485</v>
      </c>
      <c r="G254" s="283"/>
      <c r="H254" s="434" t="s">
        <v>4824</v>
      </c>
      <c r="I254" s="399" t="s">
        <v>5260</v>
      </c>
      <c r="J254" s="434" t="s">
        <v>4824</v>
      </c>
      <c r="K254" s="282" t="s">
        <v>5402</v>
      </c>
    </row>
    <row r="255">
      <c r="A255" s="433" t="s">
        <v>1640</v>
      </c>
      <c r="B255" s="575"/>
      <c r="C255" s="524"/>
      <c r="D255" s="283"/>
      <c r="E255" s="434"/>
      <c r="F255" s="434" t="s">
        <v>6485</v>
      </c>
      <c r="G255" s="435">
        <v>1.9028155E7</v>
      </c>
      <c r="H255" s="434" t="s">
        <v>4830</v>
      </c>
      <c r="I255" s="358" t="s">
        <v>5269</v>
      </c>
      <c r="J255" s="434" t="s">
        <v>4824</v>
      </c>
      <c r="K255" s="282" t="s">
        <v>5402</v>
      </c>
    </row>
    <row r="256">
      <c r="A256" s="433" t="s">
        <v>1646</v>
      </c>
      <c r="B256" s="450" t="s">
        <v>5403</v>
      </c>
      <c r="C256" s="524">
        <f>2022 - B:B</f>
        <v>152</v>
      </c>
      <c r="D256" s="283"/>
      <c r="E256" s="434"/>
      <c r="F256" s="434" t="s">
        <v>6486</v>
      </c>
      <c r="G256" s="435">
        <v>1.4106441E7</v>
      </c>
      <c r="H256" s="434" t="s">
        <v>4830</v>
      </c>
      <c r="I256" s="408" t="s">
        <v>5278</v>
      </c>
      <c r="J256" s="434" t="s">
        <v>4824</v>
      </c>
      <c r="K256" s="282" t="s">
        <v>5402</v>
      </c>
    </row>
    <row r="257">
      <c r="A257" s="433" t="s">
        <v>1654</v>
      </c>
      <c r="B257" s="575"/>
      <c r="C257" s="524"/>
      <c r="D257" s="283"/>
      <c r="E257" s="434"/>
      <c r="F257" s="434" t="s">
        <v>6486</v>
      </c>
      <c r="G257" s="283"/>
      <c r="H257" s="434" t="s">
        <v>4824</v>
      </c>
      <c r="I257" s="358" t="s">
        <v>5287</v>
      </c>
      <c r="J257" s="434" t="s">
        <v>4824</v>
      </c>
      <c r="K257" s="282" t="s">
        <v>5402</v>
      </c>
    </row>
    <row r="258">
      <c r="A258" s="433" t="s">
        <v>1661</v>
      </c>
      <c r="B258" s="450" t="s">
        <v>5406</v>
      </c>
      <c r="C258" s="524">
        <f>2022 - B:B</f>
        <v>43</v>
      </c>
      <c r="D258" s="283"/>
      <c r="E258" s="434"/>
      <c r="F258" s="434" t="s">
        <v>6486</v>
      </c>
      <c r="G258" s="435"/>
      <c r="H258" s="434" t="s">
        <v>4830</v>
      </c>
      <c r="I258" s="399" t="s">
        <v>5297</v>
      </c>
      <c r="J258" s="434" t="s">
        <v>4830</v>
      </c>
      <c r="K258" s="282"/>
    </row>
    <row r="259">
      <c r="A259" s="433" t="s">
        <v>1667</v>
      </c>
      <c r="B259" s="575"/>
      <c r="C259" s="524"/>
      <c r="D259" s="283"/>
      <c r="E259" s="434"/>
      <c r="F259" s="434" t="s">
        <v>6486</v>
      </c>
      <c r="G259" s="438">
        <v>1.064505E7</v>
      </c>
      <c r="H259" s="437" t="s">
        <v>4830</v>
      </c>
      <c r="I259" s="346"/>
      <c r="J259" s="434" t="s">
        <v>4830</v>
      </c>
      <c r="K259" s="44"/>
    </row>
    <row r="260">
      <c r="A260" s="433" t="s">
        <v>1672</v>
      </c>
      <c r="B260" s="575"/>
      <c r="C260" s="524"/>
      <c r="D260" s="283"/>
      <c r="E260" s="434"/>
      <c r="F260" s="434" t="s">
        <v>6486</v>
      </c>
      <c r="G260" s="283"/>
      <c r="H260" s="434" t="s">
        <v>4824</v>
      </c>
      <c r="I260" s="399" t="s">
        <v>5308</v>
      </c>
      <c r="J260" s="434" t="s">
        <v>4824</v>
      </c>
      <c r="K260" s="282" t="s">
        <v>5402</v>
      </c>
    </row>
    <row r="261">
      <c r="A261" s="433" t="s">
        <v>1674</v>
      </c>
      <c r="B261" s="450" t="s">
        <v>5417</v>
      </c>
      <c r="C261" s="524">
        <f t="shared" ref="C261:C262" si="35">2022 - B:B</f>
        <v>27</v>
      </c>
      <c r="D261" s="283"/>
      <c r="E261" s="434"/>
      <c r="F261" s="434" t="s">
        <v>6486</v>
      </c>
      <c r="G261" s="283"/>
      <c r="H261" s="434" t="s">
        <v>4824</v>
      </c>
      <c r="I261" s="399" t="s">
        <v>5320</v>
      </c>
      <c r="J261" s="434" t="s">
        <v>4824</v>
      </c>
      <c r="K261" s="282" t="s">
        <v>5402</v>
      </c>
    </row>
    <row r="262">
      <c r="A262" s="433" t="s">
        <v>1681</v>
      </c>
      <c r="B262" s="450" t="s">
        <v>5419</v>
      </c>
      <c r="C262" s="524">
        <f t="shared" si="35"/>
        <v>12</v>
      </c>
      <c r="D262" s="283"/>
      <c r="E262" s="434"/>
      <c r="F262" s="434" t="s">
        <v>6486</v>
      </c>
      <c r="G262" s="283"/>
      <c r="H262" s="434" t="s">
        <v>4830</v>
      </c>
      <c r="I262" s="346"/>
      <c r="J262" s="434" t="s">
        <v>4830</v>
      </c>
      <c r="K262" s="44"/>
    </row>
    <row r="263">
      <c r="A263" s="433" t="s">
        <v>1688</v>
      </c>
      <c r="B263" s="575"/>
      <c r="C263" s="524"/>
      <c r="D263" s="283"/>
      <c r="E263" s="434"/>
      <c r="F263" s="434" t="s">
        <v>6486</v>
      </c>
      <c r="G263" s="435">
        <v>6139365.0</v>
      </c>
      <c r="H263" s="434" t="s">
        <v>4830</v>
      </c>
      <c r="I263" s="399" t="s">
        <v>5334</v>
      </c>
      <c r="J263" s="434" t="s">
        <v>4830</v>
      </c>
      <c r="K263" s="44"/>
    </row>
    <row r="264">
      <c r="A264" s="433" t="s">
        <v>1694</v>
      </c>
      <c r="B264" s="575"/>
      <c r="C264" s="524"/>
      <c r="D264" s="283"/>
      <c r="E264" s="434"/>
      <c r="F264" s="434" t="s">
        <v>6486</v>
      </c>
      <c r="G264" s="283"/>
      <c r="H264" s="434" t="s">
        <v>4824</v>
      </c>
      <c r="I264" s="346"/>
      <c r="J264" s="434" t="s">
        <v>4824</v>
      </c>
      <c r="K264" s="282" t="s">
        <v>5402</v>
      </c>
    </row>
    <row r="265">
      <c r="A265" s="433" t="s">
        <v>1698</v>
      </c>
      <c r="B265" s="575"/>
      <c r="C265" s="524"/>
      <c r="D265" s="283"/>
      <c r="E265" s="434"/>
      <c r="F265" s="434" t="s">
        <v>6486</v>
      </c>
      <c r="G265" s="435">
        <v>5585261.0</v>
      </c>
      <c r="H265" s="434" t="s">
        <v>4824</v>
      </c>
      <c r="I265" s="399" t="s">
        <v>5348</v>
      </c>
      <c r="J265" s="434" t="s">
        <v>4824</v>
      </c>
      <c r="K265" s="282" t="s">
        <v>5402</v>
      </c>
    </row>
    <row r="266">
      <c r="A266" s="433" t="s">
        <v>1703</v>
      </c>
      <c r="B266" s="575"/>
      <c r="C266" s="524"/>
      <c r="D266" s="283"/>
      <c r="E266" s="434" t="s">
        <v>5075</v>
      </c>
      <c r="F266" s="434" t="s">
        <v>6486</v>
      </c>
      <c r="G266" s="283"/>
      <c r="H266" s="434" t="s">
        <v>4824</v>
      </c>
      <c r="I266" s="399" t="s">
        <v>5356</v>
      </c>
      <c r="J266" s="434" t="s">
        <v>4824</v>
      </c>
      <c r="K266" s="282" t="s">
        <v>5402</v>
      </c>
    </row>
    <row r="267">
      <c r="A267" s="433" t="s">
        <v>1706</v>
      </c>
      <c r="B267" s="575" t="s">
        <v>5430</v>
      </c>
      <c r="C267" s="524">
        <f t="shared" ref="C267:C268" si="36">2022 - B:B</f>
        <v>41</v>
      </c>
      <c r="D267" s="283" t="s">
        <v>4804</v>
      </c>
      <c r="E267" s="437" t="s">
        <v>5018</v>
      </c>
      <c r="F267" s="434" t="s">
        <v>6486</v>
      </c>
      <c r="G267" s="435">
        <v>62529.0</v>
      </c>
      <c r="H267" s="434" t="s">
        <v>4830</v>
      </c>
      <c r="I267" s="346"/>
      <c r="J267" s="434" t="s">
        <v>4830</v>
      </c>
      <c r="K267" s="44"/>
    </row>
    <row r="268">
      <c r="A268" s="433" t="s">
        <v>1711</v>
      </c>
      <c r="B268" s="575" t="s">
        <v>5482</v>
      </c>
      <c r="C268" s="524">
        <f t="shared" si="36"/>
        <v>52</v>
      </c>
      <c r="D268" s="283"/>
      <c r="E268" s="434"/>
      <c r="F268" s="434" t="s">
        <v>6486</v>
      </c>
      <c r="G268" s="283"/>
      <c r="H268" s="434" t="s">
        <v>4830</v>
      </c>
      <c r="I268" s="399" t="s">
        <v>5370</v>
      </c>
      <c r="J268" s="434" t="s">
        <v>4830</v>
      </c>
      <c r="K268" s="44"/>
    </row>
    <row r="269">
      <c r="A269" s="433" t="s">
        <v>1718</v>
      </c>
      <c r="B269" s="575"/>
      <c r="C269" s="524"/>
      <c r="D269" s="283"/>
      <c r="E269" s="434"/>
      <c r="F269" s="434" t="s">
        <v>6486</v>
      </c>
      <c r="G269" s="283"/>
      <c r="H269" s="434" t="s">
        <v>4824</v>
      </c>
      <c r="I269" s="399" t="s">
        <v>5378</v>
      </c>
      <c r="J269" s="434" t="s">
        <v>4824</v>
      </c>
      <c r="K269" s="282" t="s">
        <v>5402</v>
      </c>
    </row>
    <row r="270">
      <c r="A270" s="433" t="s">
        <v>1723</v>
      </c>
      <c r="B270" s="575"/>
      <c r="C270" s="524"/>
      <c r="D270" s="283"/>
      <c r="E270" s="434"/>
      <c r="F270" s="434" t="s">
        <v>6486</v>
      </c>
      <c r="G270" s="283"/>
      <c r="H270" s="434" t="s">
        <v>4824</v>
      </c>
      <c r="I270" s="346"/>
      <c r="J270" s="434" t="s">
        <v>4824</v>
      </c>
      <c r="K270" s="282" t="s">
        <v>5402</v>
      </c>
    </row>
    <row r="271">
      <c r="A271" s="433" t="s">
        <v>1727</v>
      </c>
      <c r="B271" s="575" t="s">
        <v>5406</v>
      </c>
      <c r="C271" s="524">
        <f t="shared" ref="C271:C272" si="37">2022 - B:B</f>
        <v>43</v>
      </c>
      <c r="D271" s="283"/>
      <c r="E271" s="434"/>
      <c r="F271" s="434" t="s">
        <v>6486</v>
      </c>
      <c r="G271" s="439"/>
      <c r="H271" s="437" t="s">
        <v>4830</v>
      </c>
      <c r="I271" s="399" t="s">
        <v>5393</v>
      </c>
      <c r="J271" s="434" t="s">
        <v>4824</v>
      </c>
      <c r="K271" s="44"/>
    </row>
    <row r="272">
      <c r="A272" s="433" t="s">
        <v>5441</v>
      </c>
      <c r="B272" s="575" t="s">
        <v>5442</v>
      </c>
      <c r="C272" s="524">
        <f t="shared" si="37"/>
        <v>136</v>
      </c>
      <c r="D272" s="283"/>
      <c r="E272" s="434" t="s">
        <v>4908</v>
      </c>
      <c r="F272" s="434" t="s">
        <v>6486</v>
      </c>
      <c r="G272" s="435">
        <v>7392344.0</v>
      </c>
      <c r="H272" s="434" t="s">
        <v>4830</v>
      </c>
      <c r="I272" s="399" t="s">
        <v>5400</v>
      </c>
      <c r="J272" s="434" t="s">
        <v>4830</v>
      </c>
      <c r="K272" s="44"/>
    </row>
    <row r="273">
      <c r="A273" s="433" t="s">
        <v>1735</v>
      </c>
      <c r="B273" s="575"/>
      <c r="C273" s="524"/>
      <c r="D273" s="283"/>
      <c r="E273" s="434"/>
      <c r="F273" s="434" t="s">
        <v>6486</v>
      </c>
      <c r="G273" s="283"/>
      <c r="H273" s="434" t="s">
        <v>4824</v>
      </c>
      <c r="I273" s="434" t="s">
        <v>4824</v>
      </c>
      <c r="J273" s="434" t="s">
        <v>4824</v>
      </c>
      <c r="K273" s="282" t="s">
        <v>5402</v>
      </c>
    </row>
    <row r="274">
      <c r="A274" s="433" t="s">
        <v>1740</v>
      </c>
      <c r="B274" s="450" t="s">
        <v>5446</v>
      </c>
      <c r="C274" s="524">
        <f>2022 - B:B</f>
        <v>50</v>
      </c>
      <c r="D274" s="283"/>
      <c r="E274" s="434" t="s">
        <v>5447</v>
      </c>
      <c r="F274" s="434" t="s">
        <v>6486</v>
      </c>
      <c r="G274" s="283"/>
      <c r="H274" s="434" t="s">
        <v>4830</v>
      </c>
      <c r="I274" s="434" t="s">
        <v>4824</v>
      </c>
      <c r="J274" s="434" t="s">
        <v>4824</v>
      </c>
      <c r="K274" s="44"/>
    </row>
    <row r="275">
      <c r="A275" s="433" t="s">
        <v>1747</v>
      </c>
      <c r="B275" s="575"/>
      <c r="C275" s="524"/>
      <c r="D275" s="283"/>
      <c r="E275" s="433" t="s">
        <v>5449</v>
      </c>
      <c r="F275" s="434" t="s">
        <v>6486</v>
      </c>
      <c r="G275" s="283"/>
      <c r="H275" s="434" t="s">
        <v>4824</v>
      </c>
      <c r="I275" s="434" t="s">
        <v>4824</v>
      </c>
      <c r="J275" s="434" t="s">
        <v>4824</v>
      </c>
      <c r="K275" s="282" t="s">
        <v>5402</v>
      </c>
    </row>
    <row r="276">
      <c r="A276" s="433" t="s">
        <v>1751</v>
      </c>
      <c r="B276" s="575" t="s">
        <v>5450</v>
      </c>
      <c r="C276" s="524">
        <f>2022 - B:B</f>
        <v>25</v>
      </c>
      <c r="D276" s="283"/>
      <c r="E276" s="434" t="s">
        <v>5452</v>
      </c>
      <c r="F276" s="434" t="s">
        <v>6486</v>
      </c>
      <c r="G276" s="435">
        <v>558648.0</v>
      </c>
      <c r="H276" s="434" t="s">
        <v>4830</v>
      </c>
      <c r="I276" s="434" t="s">
        <v>4830</v>
      </c>
      <c r="J276" s="434" t="s">
        <v>4830</v>
      </c>
      <c r="K276" s="44"/>
    </row>
    <row r="277">
      <c r="A277" s="433" t="s">
        <v>1756</v>
      </c>
      <c r="B277" s="575"/>
      <c r="C277" s="524"/>
      <c r="D277" s="283"/>
      <c r="E277" s="434"/>
      <c r="F277" s="434" t="s">
        <v>6486</v>
      </c>
      <c r="G277" s="283"/>
      <c r="H277" s="434" t="s">
        <v>4824</v>
      </c>
      <c r="I277" s="434" t="s">
        <v>4824</v>
      </c>
      <c r="J277" s="434" t="s">
        <v>4824</v>
      </c>
      <c r="K277" s="282" t="s">
        <v>5402</v>
      </c>
    </row>
    <row r="278">
      <c r="A278" s="433" t="s">
        <v>1759</v>
      </c>
      <c r="B278" s="575"/>
      <c r="C278" s="524"/>
      <c r="D278" s="283"/>
      <c r="E278" s="434"/>
      <c r="F278" s="434" t="s">
        <v>6486</v>
      </c>
      <c r="G278" s="283"/>
      <c r="H278" s="434" t="s">
        <v>4824</v>
      </c>
      <c r="I278" s="434" t="s">
        <v>4824</v>
      </c>
      <c r="J278" s="434" t="s">
        <v>4824</v>
      </c>
      <c r="K278" s="282" t="s">
        <v>5402</v>
      </c>
    </row>
    <row r="279">
      <c r="A279" s="433" t="s">
        <v>1762</v>
      </c>
      <c r="B279" s="575" t="s">
        <v>5430</v>
      </c>
      <c r="C279" s="524">
        <f>2022 - B:B</f>
        <v>41</v>
      </c>
      <c r="D279" s="283" t="s">
        <v>4804</v>
      </c>
      <c r="E279" s="434" t="s">
        <v>5452</v>
      </c>
      <c r="F279" s="434" t="s">
        <v>6486</v>
      </c>
      <c r="G279" s="435">
        <v>1318820.0</v>
      </c>
      <c r="H279" s="434" t="s">
        <v>4830</v>
      </c>
      <c r="I279" s="434" t="s">
        <v>4830</v>
      </c>
      <c r="J279" s="26" t="s">
        <v>4830</v>
      </c>
      <c r="K279" s="44"/>
    </row>
    <row r="280">
      <c r="A280" s="433" t="s">
        <v>1767</v>
      </c>
      <c r="B280" s="575"/>
      <c r="C280" s="524"/>
      <c r="D280" s="283"/>
      <c r="E280" s="434" t="s">
        <v>5075</v>
      </c>
      <c r="F280" s="434" t="s">
        <v>6486</v>
      </c>
      <c r="G280" s="283"/>
      <c r="H280" s="434" t="s">
        <v>4824</v>
      </c>
      <c r="I280" s="434" t="s">
        <v>4824</v>
      </c>
      <c r="J280" s="434" t="s">
        <v>4824</v>
      </c>
      <c r="K280" s="282" t="s">
        <v>5402</v>
      </c>
    </row>
    <row r="281">
      <c r="A281" s="433" t="s">
        <v>1773</v>
      </c>
      <c r="B281" s="575"/>
      <c r="C281" s="524"/>
      <c r="D281" s="283"/>
      <c r="E281" s="434"/>
      <c r="F281" s="434" t="s">
        <v>6486</v>
      </c>
      <c r="G281" s="283"/>
      <c r="H281" s="434" t="s">
        <v>4824</v>
      </c>
      <c r="I281" s="434" t="s">
        <v>4824</v>
      </c>
      <c r="J281" s="434" t="s">
        <v>4824</v>
      </c>
      <c r="K281" s="282" t="s">
        <v>5402</v>
      </c>
    </row>
    <row r="282">
      <c r="A282" s="433" t="s">
        <v>1778</v>
      </c>
      <c r="B282" s="575"/>
      <c r="C282" s="524"/>
      <c r="D282" s="283"/>
      <c r="E282" s="434"/>
      <c r="F282" s="434" t="s">
        <v>6486</v>
      </c>
      <c r="G282" s="283"/>
      <c r="H282" s="434" t="s">
        <v>4824</v>
      </c>
      <c r="I282" s="434" t="s">
        <v>4824</v>
      </c>
      <c r="J282" s="434" t="s">
        <v>4824</v>
      </c>
      <c r="K282" s="282" t="s">
        <v>5402</v>
      </c>
    </row>
    <row r="283">
      <c r="A283" s="433" t="s">
        <v>1783</v>
      </c>
      <c r="B283" s="575"/>
      <c r="C283" s="524"/>
      <c r="D283" s="283" t="s">
        <v>4796</v>
      </c>
      <c r="E283" s="434" t="s">
        <v>5452</v>
      </c>
      <c r="F283" s="434" t="s">
        <v>6486</v>
      </c>
      <c r="G283" s="435">
        <v>494504.0</v>
      </c>
      <c r="H283" s="434" t="s">
        <v>4830</v>
      </c>
      <c r="I283" s="434" t="s">
        <v>4830</v>
      </c>
      <c r="J283" s="434" t="s">
        <v>4830</v>
      </c>
      <c r="K283" s="44"/>
    </row>
    <row r="284">
      <c r="A284" s="433" t="s">
        <v>1788</v>
      </c>
      <c r="B284" s="575"/>
      <c r="C284" s="524"/>
      <c r="D284" s="283"/>
      <c r="E284" s="434" t="s">
        <v>5464</v>
      </c>
      <c r="F284" s="434" t="s">
        <v>6486</v>
      </c>
      <c r="G284" s="435">
        <v>3129349.0</v>
      </c>
      <c r="H284" s="434" t="s">
        <v>4830</v>
      </c>
      <c r="I284" s="434" t="s">
        <v>4830</v>
      </c>
      <c r="J284" s="434" t="s">
        <v>4830</v>
      </c>
      <c r="K284" s="44"/>
    </row>
    <row r="285">
      <c r="A285" s="433" t="s">
        <v>1793</v>
      </c>
      <c r="B285" s="450" t="s">
        <v>5450</v>
      </c>
      <c r="C285" s="524">
        <f t="shared" ref="C285:C286" si="38">2022 - B:B</f>
        <v>25</v>
      </c>
      <c r="D285" s="283"/>
      <c r="E285" s="434" t="s">
        <v>5467</v>
      </c>
      <c r="F285" s="434" t="s">
        <v>6486</v>
      </c>
      <c r="G285" s="283"/>
      <c r="H285" s="434" t="s">
        <v>4824</v>
      </c>
      <c r="I285" s="434" t="s">
        <v>4824</v>
      </c>
      <c r="J285" s="434" t="s">
        <v>4824</v>
      </c>
      <c r="K285" s="282" t="s">
        <v>5402</v>
      </c>
    </row>
    <row r="286">
      <c r="A286" s="433" t="s">
        <v>1800</v>
      </c>
      <c r="B286" s="450" t="s">
        <v>5468</v>
      </c>
      <c r="C286" s="524">
        <f t="shared" si="38"/>
        <v>4</v>
      </c>
      <c r="D286" s="283"/>
      <c r="E286" s="434" t="s">
        <v>5075</v>
      </c>
      <c r="F286" s="434" t="s">
        <v>6486</v>
      </c>
      <c r="G286" s="283"/>
      <c r="H286" s="434" t="s">
        <v>4824</v>
      </c>
      <c r="I286" s="434" t="s">
        <v>4824</v>
      </c>
      <c r="J286" s="434" t="s">
        <v>4824</v>
      </c>
      <c r="K286" s="282" t="s">
        <v>5402</v>
      </c>
    </row>
    <row r="287">
      <c r="A287" s="433" t="s">
        <v>1806</v>
      </c>
      <c r="B287" s="575"/>
      <c r="C287" s="524"/>
      <c r="D287" s="283"/>
      <c r="E287" s="434"/>
      <c r="F287" s="434" t="s">
        <v>6486</v>
      </c>
      <c r="G287" s="283"/>
      <c r="H287" s="434" t="s">
        <v>4824</v>
      </c>
      <c r="I287" s="434" t="s">
        <v>4824</v>
      </c>
      <c r="J287" s="434" t="s">
        <v>4824</v>
      </c>
      <c r="K287" s="282" t="s">
        <v>5402</v>
      </c>
    </row>
    <row r="288">
      <c r="A288" s="433" t="s">
        <v>1812</v>
      </c>
      <c r="B288" s="450" t="s">
        <v>5469</v>
      </c>
      <c r="C288" s="524">
        <f t="shared" ref="C288:C289" si="39">2022 - B:B</f>
        <v>49</v>
      </c>
      <c r="D288" s="283"/>
      <c r="E288" s="434" t="s">
        <v>5464</v>
      </c>
      <c r="F288" s="434" t="s">
        <v>6486</v>
      </c>
      <c r="G288" s="283"/>
      <c r="H288" s="434" t="s">
        <v>4830</v>
      </c>
      <c r="I288" s="434" t="s">
        <v>4824</v>
      </c>
      <c r="J288" s="434" t="s">
        <v>4824</v>
      </c>
      <c r="K288" s="150" t="s">
        <v>4831</v>
      </c>
    </row>
    <row r="289">
      <c r="A289" s="433" t="s">
        <v>1819</v>
      </c>
      <c r="B289" s="450" t="s">
        <v>5470</v>
      </c>
      <c r="C289" s="524">
        <f t="shared" si="39"/>
        <v>60</v>
      </c>
      <c r="D289" s="283"/>
      <c r="E289" s="434" t="s">
        <v>4908</v>
      </c>
      <c r="F289" s="434" t="s">
        <v>6486</v>
      </c>
      <c r="G289" s="283"/>
      <c r="H289" s="434" t="s">
        <v>4824</v>
      </c>
      <c r="I289" s="434" t="s">
        <v>4824</v>
      </c>
      <c r="J289" s="434" t="s">
        <v>4824</v>
      </c>
      <c r="K289" s="44" t="s">
        <v>5402</v>
      </c>
    </row>
    <row r="290">
      <c r="A290" s="433" t="s">
        <v>1825</v>
      </c>
      <c r="B290" s="575"/>
      <c r="C290" s="524"/>
      <c r="D290" s="283"/>
      <c r="E290" s="434" t="s">
        <v>5075</v>
      </c>
      <c r="F290" s="434" t="s">
        <v>6486</v>
      </c>
      <c r="G290" s="283"/>
      <c r="H290" s="434" t="s">
        <v>4824</v>
      </c>
      <c r="I290" s="434" t="s">
        <v>4824</v>
      </c>
      <c r="J290" s="434" t="s">
        <v>4824</v>
      </c>
      <c r="K290" s="282" t="s">
        <v>5402</v>
      </c>
    </row>
    <row r="291">
      <c r="A291" s="433" t="s">
        <v>1829</v>
      </c>
      <c r="B291" s="575"/>
      <c r="C291" s="524"/>
      <c r="D291" s="283"/>
      <c r="E291" s="434" t="s">
        <v>5075</v>
      </c>
      <c r="F291" s="434" t="s">
        <v>6486</v>
      </c>
      <c r="G291" s="283"/>
      <c r="H291" s="434" t="s">
        <v>4824</v>
      </c>
      <c r="I291" s="434" t="s">
        <v>4824</v>
      </c>
      <c r="J291" s="434" t="s">
        <v>4824</v>
      </c>
      <c r="K291" s="282" t="s">
        <v>5402</v>
      </c>
    </row>
    <row r="292">
      <c r="A292" s="433" t="s">
        <v>1833</v>
      </c>
      <c r="B292" s="575"/>
      <c r="C292" s="524"/>
      <c r="D292" s="283"/>
      <c r="E292" s="434"/>
      <c r="F292" s="434" t="s">
        <v>6486</v>
      </c>
      <c r="G292" s="283"/>
      <c r="H292" s="434" t="s">
        <v>4824</v>
      </c>
      <c r="I292" s="434" t="s">
        <v>4824</v>
      </c>
      <c r="J292" s="434" t="s">
        <v>4824</v>
      </c>
      <c r="K292" s="282" t="s">
        <v>5402</v>
      </c>
    </row>
    <row r="293">
      <c r="A293" s="433" t="s">
        <v>1836</v>
      </c>
      <c r="B293" s="575"/>
      <c r="C293" s="524"/>
      <c r="D293" s="283"/>
      <c r="E293" s="434"/>
      <c r="F293" s="434" t="s">
        <v>6486</v>
      </c>
      <c r="G293" s="283"/>
      <c r="H293" s="434" t="s">
        <v>4824</v>
      </c>
      <c r="I293" s="434" t="s">
        <v>4824</v>
      </c>
      <c r="J293" s="434" t="s">
        <v>4824</v>
      </c>
      <c r="K293" s="282" t="s">
        <v>5402</v>
      </c>
    </row>
    <row r="294">
      <c r="A294" s="433" t="s">
        <v>1842</v>
      </c>
      <c r="B294" s="450" t="s">
        <v>5475</v>
      </c>
      <c r="C294" s="524">
        <f t="shared" ref="C294:C295" si="40">2022 - B:B</f>
        <v>356</v>
      </c>
      <c r="D294" s="283"/>
      <c r="E294" s="433" t="s">
        <v>4457</v>
      </c>
      <c r="F294" s="434" t="s">
        <v>6487</v>
      </c>
      <c r="G294" s="283"/>
      <c r="H294" s="434" t="s">
        <v>4824</v>
      </c>
      <c r="I294" s="434" t="s">
        <v>4824</v>
      </c>
      <c r="J294" s="434" t="s">
        <v>4824</v>
      </c>
      <c r="K294" s="282" t="s">
        <v>5402</v>
      </c>
    </row>
    <row r="295">
      <c r="A295" s="433" t="s">
        <v>1850</v>
      </c>
      <c r="B295" s="575" t="s">
        <v>5477</v>
      </c>
      <c r="C295" s="524">
        <f t="shared" si="40"/>
        <v>55</v>
      </c>
      <c r="D295" s="283"/>
      <c r="E295" s="434" t="s">
        <v>4908</v>
      </c>
      <c r="F295" s="434" t="s">
        <v>6487</v>
      </c>
      <c r="G295" s="435">
        <v>692042.0</v>
      </c>
      <c r="H295" s="434" t="s">
        <v>4830</v>
      </c>
      <c r="I295" s="434" t="s">
        <v>4830</v>
      </c>
      <c r="J295" s="434" t="s">
        <v>4830</v>
      </c>
      <c r="K295" s="150" t="s">
        <v>4831</v>
      </c>
    </row>
    <row r="296">
      <c r="A296" s="433" t="s">
        <v>1856</v>
      </c>
      <c r="B296" s="575"/>
      <c r="C296" s="524"/>
      <c r="D296" s="283"/>
      <c r="E296" s="434"/>
      <c r="F296" s="434" t="s">
        <v>6487</v>
      </c>
      <c r="G296" s="283"/>
      <c r="H296" s="434" t="s">
        <v>4824</v>
      </c>
      <c r="I296" s="434" t="s">
        <v>4824</v>
      </c>
      <c r="J296" s="434" t="s">
        <v>4824</v>
      </c>
      <c r="K296" s="282" t="s">
        <v>5402</v>
      </c>
    </row>
    <row r="297">
      <c r="A297" s="433" t="s">
        <v>1862</v>
      </c>
      <c r="B297" s="450" t="s">
        <v>5482</v>
      </c>
      <c r="C297" s="524">
        <f t="shared" ref="C297:C298" si="41">2022 - B:B</f>
        <v>52</v>
      </c>
      <c r="D297" s="283"/>
      <c r="E297" s="434"/>
      <c r="F297" s="434" t="s">
        <v>6487</v>
      </c>
      <c r="G297" s="283"/>
      <c r="H297" s="434" t="s">
        <v>4824</v>
      </c>
      <c r="I297" s="434" t="s">
        <v>4824</v>
      </c>
      <c r="J297" s="434" t="s">
        <v>4824</v>
      </c>
      <c r="K297" s="282" t="s">
        <v>5402</v>
      </c>
    </row>
    <row r="298">
      <c r="A298" s="433" t="s">
        <v>1871</v>
      </c>
      <c r="B298" s="450" t="s">
        <v>5484</v>
      </c>
      <c r="C298" s="524">
        <f t="shared" si="41"/>
        <v>75</v>
      </c>
      <c r="D298" s="283"/>
      <c r="E298" s="434"/>
      <c r="F298" s="434" t="s">
        <v>6487</v>
      </c>
      <c r="G298" s="283"/>
      <c r="H298" s="434" t="s">
        <v>4824</v>
      </c>
      <c r="I298" s="434" t="s">
        <v>4824</v>
      </c>
      <c r="J298" s="434" t="s">
        <v>4824</v>
      </c>
      <c r="K298" s="282" t="s">
        <v>5402</v>
      </c>
    </row>
    <row r="299">
      <c r="A299" s="433" t="s">
        <v>1877</v>
      </c>
      <c r="B299" s="575"/>
      <c r="C299" s="524"/>
      <c r="D299" s="283"/>
      <c r="E299" s="434"/>
      <c r="F299" s="434" t="s">
        <v>6487</v>
      </c>
      <c r="G299" s="283"/>
      <c r="H299" s="434" t="s">
        <v>4824</v>
      </c>
      <c r="I299" s="434" t="s">
        <v>4824</v>
      </c>
      <c r="J299" s="434" t="s">
        <v>4824</v>
      </c>
      <c r="K299" s="282" t="s">
        <v>5402</v>
      </c>
    </row>
    <row r="300">
      <c r="A300" s="433" t="s">
        <v>1883</v>
      </c>
      <c r="B300" s="575" t="s">
        <v>5487</v>
      </c>
      <c r="C300" s="524">
        <f>2022 - B:B</f>
        <v>37</v>
      </c>
      <c r="D300" s="283" t="s">
        <v>4792</v>
      </c>
      <c r="E300" s="434" t="s">
        <v>4908</v>
      </c>
      <c r="F300" s="434" t="s">
        <v>6487</v>
      </c>
      <c r="G300" s="435">
        <v>2659458.0</v>
      </c>
      <c r="H300" s="434" t="s">
        <v>4830</v>
      </c>
      <c r="I300" s="434" t="s">
        <v>4830</v>
      </c>
      <c r="J300" s="434" t="s">
        <v>4830</v>
      </c>
      <c r="K300" s="150" t="s">
        <v>4831</v>
      </c>
    </row>
    <row r="301">
      <c r="A301" s="433" t="s">
        <v>1889</v>
      </c>
      <c r="B301" s="575"/>
      <c r="C301" s="524"/>
      <c r="D301" s="283"/>
      <c r="E301" s="434"/>
      <c r="F301" s="434" t="s">
        <v>6487</v>
      </c>
      <c r="G301" s="435">
        <v>2051330.0</v>
      </c>
      <c r="H301" s="434" t="s">
        <v>4830</v>
      </c>
      <c r="I301" s="434" t="s">
        <v>4824</v>
      </c>
      <c r="J301" s="434" t="s">
        <v>4824</v>
      </c>
      <c r="K301" s="150" t="s">
        <v>4831</v>
      </c>
    </row>
    <row r="302">
      <c r="A302" s="433" t="s">
        <v>1894</v>
      </c>
      <c r="B302" s="575"/>
      <c r="C302" s="524"/>
      <c r="D302" s="283"/>
      <c r="E302" s="434"/>
      <c r="F302" s="434" t="s">
        <v>6487</v>
      </c>
      <c r="G302" s="283"/>
      <c r="H302" s="434" t="s">
        <v>4824</v>
      </c>
      <c r="I302" s="434" t="s">
        <v>4824</v>
      </c>
      <c r="J302" s="434" t="s">
        <v>4824</v>
      </c>
      <c r="K302" s="282" t="s">
        <v>5402</v>
      </c>
    </row>
    <row r="303">
      <c r="A303" s="433" t="s">
        <v>1900</v>
      </c>
      <c r="B303" s="450" t="s">
        <v>5491</v>
      </c>
      <c r="C303" s="524">
        <f>2022 - B:B</f>
        <v>47</v>
      </c>
      <c r="D303" s="283"/>
      <c r="E303" s="434"/>
      <c r="F303" s="434" t="s">
        <v>6487</v>
      </c>
      <c r="G303" s="435">
        <v>1.4045272E7</v>
      </c>
      <c r="H303" s="434" t="s">
        <v>4830</v>
      </c>
      <c r="I303" s="434" t="s">
        <v>4830</v>
      </c>
      <c r="J303" s="434" t="s">
        <v>4830</v>
      </c>
      <c r="K303" s="150" t="s">
        <v>4831</v>
      </c>
    </row>
    <row r="304">
      <c r="A304" s="433" t="s">
        <v>1906</v>
      </c>
      <c r="B304" s="575"/>
      <c r="C304" s="524"/>
      <c r="D304" s="283"/>
      <c r="E304" s="434"/>
      <c r="F304" s="434" t="s">
        <v>6487</v>
      </c>
      <c r="G304" s="283"/>
      <c r="H304" s="434" t="s">
        <v>4824</v>
      </c>
      <c r="I304" s="434" t="s">
        <v>4824</v>
      </c>
      <c r="J304" s="434" t="s">
        <v>4824</v>
      </c>
      <c r="K304" s="282" t="s">
        <v>5402</v>
      </c>
    </row>
    <row r="305">
      <c r="A305" s="433" t="s">
        <v>1911</v>
      </c>
      <c r="B305" s="575"/>
      <c r="C305" s="524"/>
      <c r="D305" s="283"/>
      <c r="E305" s="434"/>
      <c r="F305" s="434" t="s">
        <v>6487</v>
      </c>
      <c r="G305" s="283"/>
      <c r="H305" s="434" t="s">
        <v>4824</v>
      </c>
      <c r="I305" s="434" t="s">
        <v>4824</v>
      </c>
      <c r="J305" s="434" t="s">
        <v>4824</v>
      </c>
      <c r="K305" s="282" t="s">
        <v>5402</v>
      </c>
    </row>
    <row r="306">
      <c r="A306" s="433" t="s">
        <v>1917</v>
      </c>
      <c r="B306" s="450" t="s">
        <v>5477</v>
      </c>
      <c r="C306" s="524">
        <f t="shared" ref="C306:C308" si="42">2022 - B:B</f>
        <v>55</v>
      </c>
      <c r="D306" s="283"/>
      <c r="E306" s="434"/>
      <c r="F306" s="434" t="s">
        <v>6487</v>
      </c>
      <c r="G306" s="283"/>
      <c r="H306" s="434" t="s">
        <v>4830</v>
      </c>
      <c r="I306" s="434" t="s">
        <v>4830</v>
      </c>
      <c r="J306" s="434" t="s">
        <v>4830</v>
      </c>
      <c r="K306" s="150" t="s">
        <v>4831</v>
      </c>
    </row>
    <row r="307">
      <c r="A307" s="433" t="s">
        <v>1923</v>
      </c>
      <c r="B307" s="450" t="s">
        <v>5497</v>
      </c>
      <c r="C307" s="524">
        <f t="shared" si="42"/>
        <v>29</v>
      </c>
      <c r="D307" s="283" t="s">
        <v>4792</v>
      </c>
      <c r="E307" s="434" t="s">
        <v>5452</v>
      </c>
      <c r="F307" s="434" t="s">
        <v>6487</v>
      </c>
      <c r="G307" s="435">
        <v>143538.0</v>
      </c>
      <c r="H307" s="434" t="s">
        <v>4830</v>
      </c>
      <c r="I307" s="434" t="s">
        <v>4824</v>
      </c>
      <c r="J307" s="434" t="s">
        <v>4830</v>
      </c>
      <c r="K307" s="150" t="s">
        <v>4831</v>
      </c>
    </row>
    <row r="308">
      <c r="A308" s="433" t="s">
        <v>1929</v>
      </c>
      <c r="B308" s="450" t="s">
        <v>5499</v>
      </c>
      <c r="C308" s="524">
        <f t="shared" si="42"/>
        <v>32</v>
      </c>
      <c r="D308" s="283"/>
      <c r="E308" s="434"/>
      <c r="F308" s="434" t="s">
        <v>6487</v>
      </c>
      <c r="G308" s="283"/>
      <c r="H308" s="434" t="s">
        <v>4824</v>
      </c>
      <c r="I308" s="434" t="s">
        <v>4824</v>
      </c>
      <c r="J308" s="434" t="s">
        <v>4824</v>
      </c>
      <c r="K308" s="282" t="s">
        <v>5402</v>
      </c>
    </row>
    <row r="309">
      <c r="A309" s="433" t="s">
        <v>1934</v>
      </c>
      <c r="B309" s="575"/>
      <c r="C309" s="524"/>
      <c r="D309" s="283"/>
      <c r="E309" s="434"/>
      <c r="F309" s="434" t="s">
        <v>6487</v>
      </c>
      <c r="G309" s="283"/>
      <c r="H309" s="434" t="s">
        <v>4824</v>
      </c>
      <c r="I309" s="434" t="s">
        <v>4824</v>
      </c>
      <c r="J309" s="434" t="s">
        <v>4824</v>
      </c>
      <c r="K309" s="282" t="s">
        <v>5402</v>
      </c>
    </row>
    <row r="310">
      <c r="A310" s="433" t="s">
        <v>1941</v>
      </c>
      <c r="B310" s="575"/>
      <c r="C310" s="524"/>
      <c r="D310" s="283"/>
      <c r="E310" s="434"/>
      <c r="F310" s="434" t="s">
        <v>6487</v>
      </c>
      <c r="G310" s="283"/>
      <c r="H310" s="434" t="s">
        <v>4824</v>
      </c>
      <c r="I310" s="434" t="s">
        <v>4824</v>
      </c>
      <c r="J310" s="434" t="s">
        <v>4824</v>
      </c>
      <c r="K310" s="282" t="s">
        <v>5402</v>
      </c>
    </row>
    <row r="311">
      <c r="A311" s="433" t="s">
        <v>1946</v>
      </c>
      <c r="B311" s="575"/>
      <c r="C311" s="524"/>
      <c r="D311" s="283"/>
      <c r="E311" s="434"/>
      <c r="F311" s="434" t="s">
        <v>6487</v>
      </c>
      <c r="G311" s="283"/>
      <c r="H311" s="434" t="s">
        <v>4824</v>
      </c>
      <c r="I311" s="434" t="s">
        <v>4824</v>
      </c>
      <c r="J311" s="434" t="s">
        <v>4824</v>
      </c>
      <c r="K311" s="282" t="s">
        <v>5402</v>
      </c>
    </row>
    <row r="312">
      <c r="A312" s="433" t="s">
        <v>1951</v>
      </c>
      <c r="B312" s="575"/>
      <c r="C312" s="524"/>
      <c r="D312" s="283"/>
      <c r="E312" s="434"/>
      <c r="F312" s="434" t="s">
        <v>6487</v>
      </c>
      <c r="G312" s="283"/>
      <c r="H312" s="434" t="s">
        <v>4824</v>
      </c>
      <c r="I312" s="434" t="s">
        <v>4824</v>
      </c>
      <c r="J312" s="434" t="s">
        <v>4824</v>
      </c>
      <c r="K312" s="282" t="s">
        <v>5402</v>
      </c>
    </row>
    <row r="313">
      <c r="A313" s="433" t="s">
        <v>1957</v>
      </c>
      <c r="B313" s="575"/>
      <c r="C313" s="524"/>
      <c r="D313" s="283"/>
      <c r="E313" s="434"/>
      <c r="F313" s="434" t="s">
        <v>6487</v>
      </c>
      <c r="G313" s="283"/>
      <c r="H313" s="434" t="s">
        <v>4824</v>
      </c>
      <c r="I313" s="434" t="s">
        <v>4824</v>
      </c>
      <c r="J313" s="434" t="s">
        <v>4824</v>
      </c>
      <c r="K313" s="282" t="s">
        <v>5402</v>
      </c>
    </row>
    <row r="314">
      <c r="A314" s="433" t="s">
        <v>1963</v>
      </c>
      <c r="B314" s="575"/>
      <c r="C314" s="524"/>
      <c r="D314" s="283"/>
      <c r="E314" s="434"/>
      <c r="F314" s="434" t="s">
        <v>6487</v>
      </c>
      <c r="G314" s="283"/>
      <c r="H314" s="434" t="s">
        <v>4824</v>
      </c>
      <c r="I314" s="434" t="s">
        <v>4824</v>
      </c>
      <c r="J314" s="434" t="s">
        <v>4824</v>
      </c>
      <c r="K314" s="282" t="s">
        <v>5402</v>
      </c>
    </row>
    <row r="315">
      <c r="A315" s="433" t="s">
        <v>1970</v>
      </c>
      <c r="B315" s="575"/>
      <c r="C315" s="524"/>
      <c r="D315" s="283"/>
      <c r="E315" s="434"/>
      <c r="F315" s="434" t="s">
        <v>6487</v>
      </c>
      <c r="G315" s="283"/>
      <c r="H315" s="434" t="s">
        <v>4824</v>
      </c>
      <c r="I315" s="434" t="s">
        <v>4824</v>
      </c>
      <c r="J315" s="434" t="s">
        <v>4824</v>
      </c>
      <c r="K315" s="282" t="s">
        <v>5402</v>
      </c>
    </row>
    <row r="316">
      <c r="A316" s="433" t="s">
        <v>1975</v>
      </c>
      <c r="B316" s="575"/>
      <c r="C316" s="524"/>
      <c r="D316" s="283"/>
      <c r="E316" s="434"/>
      <c r="F316" s="434" t="s">
        <v>6487</v>
      </c>
      <c r="G316" s="283"/>
      <c r="H316" s="434" t="s">
        <v>4824</v>
      </c>
      <c r="I316" s="434" t="s">
        <v>4824</v>
      </c>
      <c r="J316" s="434" t="s">
        <v>4824</v>
      </c>
      <c r="K316" s="282" t="s">
        <v>5402</v>
      </c>
    </row>
    <row r="317">
      <c r="A317" s="433" t="s">
        <v>1981</v>
      </c>
      <c r="B317" s="575"/>
      <c r="C317" s="524"/>
      <c r="D317" s="283"/>
      <c r="E317" s="434"/>
      <c r="F317" s="434" t="s">
        <v>6487</v>
      </c>
      <c r="G317" s="283"/>
      <c r="H317" s="434" t="s">
        <v>4824</v>
      </c>
      <c r="I317" s="434" t="s">
        <v>4824</v>
      </c>
      <c r="J317" s="434" t="s">
        <v>4824</v>
      </c>
      <c r="K317" s="282" t="s">
        <v>5402</v>
      </c>
    </row>
    <row r="318">
      <c r="A318" s="433" t="s">
        <v>1988</v>
      </c>
      <c r="B318" s="575"/>
      <c r="C318" s="524"/>
      <c r="D318" s="283"/>
      <c r="E318" s="434"/>
      <c r="F318" s="434" t="s">
        <v>6487</v>
      </c>
      <c r="G318" s="283"/>
      <c r="H318" s="434" t="s">
        <v>4824</v>
      </c>
      <c r="I318" s="434" t="s">
        <v>4824</v>
      </c>
      <c r="J318" s="434" t="s">
        <v>4824</v>
      </c>
      <c r="K318" s="282" t="s">
        <v>5402</v>
      </c>
    </row>
    <row r="319">
      <c r="A319" s="433" t="s">
        <v>1993</v>
      </c>
      <c r="B319" s="450" t="s">
        <v>5509</v>
      </c>
      <c r="C319" s="524">
        <f t="shared" ref="C319:C320" si="43">2022 - B:B</f>
        <v>65</v>
      </c>
      <c r="D319" s="283"/>
      <c r="E319" s="434"/>
      <c r="F319" s="434" t="s">
        <v>6487</v>
      </c>
      <c r="G319" s="283"/>
      <c r="H319" s="434" t="s">
        <v>4824</v>
      </c>
      <c r="I319" s="434" t="s">
        <v>4824</v>
      </c>
      <c r="J319" s="434" t="s">
        <v>4824</v>
      </c>
      <c r="K319" s="282" t="s">
        <v>5402</v>
      </c>
    </row>
    <row r="320">
      <c r="A320" s="433" t="s">
        <v>1999</v>
      </c>
      <c r="B320" s="450" t="s">
        <v>5446</v>
      </c>
      <c r="C320" s="524">
        <f t="shared" si="43"/>
        <v>50</v>
      </c>
      <c r="D320" s="283" t="s">
        <v>4792</v>
      </c>
      <c r="E320" s="434" t="s">
        <v>4908</v>
      </c>
      <c r="F320" s="434" t="s">
        <v>6487</v>
      </c>
      <c r="G320" s="435">
        <v>1192468.0</v>
      </c>
      <c r="H320" s="434" t="s">
        <v>4830</v>
      </c>
      <c r="I320" s="434" t="s">
        <v>4824</v>
      </c>
      <c r="J320" s="434" t="s">
        <v>4830</v>
      </c>
      <c r="K320" s="150" t="s">
        <v>4831</v>
      </c>
    </row>
    <row r="321">
      <c r="A321" s="433" t="s">
        <v>2005</v>
      </c>
      <c r="B321" s="575"/>
      <c r="C321" s="524"/>
      <c r="D321" s="283"/>
      <c r="E321" s="434" t="s">
        <v>5075</v>
      </c>
      <c r="F321" s="434" t="s">
        <v>6487</v>
      </c>
      <c r="G321" s="283"/>
      <c r="H321" s="434" t="s">
        <v>4824</v>
      </c>
      <c r="I321" s="434" t="s">
        <v>4824</v>
      </c>
      <c r="J321" s="434" t="s">
        <v>4824</v>
      </c>
      <c r="K321" s="282" t="s">
        <v>5402</v>
      </c>
    </row>
    <row r="322">
      <c r="A322" s="433" t="s">
        <v>2011</v>
      </c>
      <c r="B322" s="575"/>
      <c r="C322" s="524"/>
      <c r="D322" s="283"/>
      <c r="E322" s="434"/>
      <c r="F322" s="434" t="s">
        <v>6487</v>
      </c>
      <c r="G322" s="283"/>
      <c r="H322" s="434" t="s">
        <v>4824</v>
      </c>
      <c r="I322" s="434" t="s">
        <v>4824</v>
      </c>
      <c r="J322" s="434" t="s">
        <v>4824</v>
      </c>
      <c r="K322" s="282" t="s">
        <v>5402</v>
      </c>
    </row>
    <row r="323">
      <c r="A323" s="433" t="s">
        <v>2017</v>
      </c>
      <c r="B323" s="575"/>
      <c r="C323" s="524"/>
      <c r="D323" s="283"/>
      <c r="E323" s="434"/>
      <c r="F323" s="434" t="s">
        <v>6487</v>
      </c>
      <c r="G323" s="435">
        <v>5551819.0</v>
      </c>
      <c r="H323" s="434" t="s">
        <v>4830</v>
      </c>
      <c r="I323" s="434" t="s">
        <v>4824</v>
      </c>
      <c r="J323" s="434" t="s">
        <v>4830</v>
      </c>
      <c r="K323" s="150" t="s">
        <v>4831</v>
      </c>
    </row>
    <row r="324">
      <c r="A324" s="433" t="s">
        <v>2022</v>
      </c>
      <c r="B324" s="575"/>
      <c r="C324" s="524"/>
      <c r="D324" s="283"/>
      <c r="E324" s="434"/>
      <c r="F324" s="434" t="s">
        <v>6487</v>
      </c>
      <c r="G324" s="283"/>
      <c r="H324" s="434" t="s">
        <v>4824</v>
      </c>
      <c r="I324" s="434" t="s">
        <v>4824</v>
      </c>
      <c r="J324" s="434" t="s">
        <v>4824</v>
      </c>
      <c r="K324" s="282" t="s">
        <v>5402</v>
      </c>
    </row>
    <row r="325">
      <c r="A325" s="433" t="s">
        <v>2029</v>
      </c>
      <c r="B325" s="450" t="s">
        <v>5515</v>
      </c>
      <c r="C325" s="524">
        <f>2022 - B:B</f>
        <v>58</v>
      </c>
      <c r="D325" s="283" t="s">
        <v>4800</v>
      </c>
      <c r="E325" s="434" t="s">
        <v>5452</v>
      </c>
      <c r="F325" s="434" t="s">
        <v>6488</v>
      </c>
      <c r="G325" s="435">
        <v>523835.0</v>
      </c>
      <c r="H325" s="434" t="s">
        <v>4830</v>
      </c>
      <c r="I325" s="434" t="s">
        <v>4824</v>
      </c>
      <c r="J325" s="434" t="s">
        <v>4830</v>
      </c>
      <c r="K325" s="150" t="s">
        <v>4831</v>
      </c>
    </row>
    <row r="326">
      <c r="A326" s="433" t="s">
        <v>2035</v>
      </c>
      <c r="B326" s="575"/>
      <c r="C326" s="524"/>
      <c r="D326" s="283"/>
      <c r="E326" s="434"/>
      <c r="F326" s="434" t="s">
        <v>6488</v>
      </c>
      <c r="G326" s="283"/>
      <c r="H326" s="434" t="s">
        <v>4824</v>
      </c>
      <c r="I326" s="434" t="s">
        <v>4824</v>
      </c>
      <c r="J326" s="434" t="s">
        <v>4824</v>
      </c>
      <c r="K326" s="282" t="s">
        <v>5402</v>
      </c>
    </row>
    <row r="327">
      <c r="A327" s="433" t="s">
        <v>2041</v>
      </c>
      <c r="B327" s="450" t="s">
        <v>5519</v>
      </c>
      <c r="C327" s="524">
        <f>2022 - B:B</f>
        <v>33</v>
      </c>
      <c r="D327" s="283"/>
      <c r="E327" s="434"/>
      <c r="F327" s="434" t="s">
        <v>6488</v>
      </c>
      <c r="G327" s="283"/>
      <c r="H327" s="434" t="s">
        <v>4824</v>
      </c>
      <c r="I327" s="434" t="s">
        <v>4824</v>
      </c>
      <c r="J327" s="434" t="s">
        <v>4824</v>
      </c>
      <c r="K327" s="282" t="s">
        <v>5402</v>
      </c>
    </row>
    <row r="328">
      <c r="A328" s="433" t="s">
        <v>2047</v>
      </c>
      <c r="B328" s="575"/>
      <c r="C328" s="524"/>
      <c r="D328" s="283"/>
      <c r="E328" s="434"/>
      <c r="F328" s="434" t="s">
        <v>6488</v>
      </c>
      <c r="G328" s="283"/>
      <c r="H328" s="434" t="s">
        <v>4824</v>
      </c>
      <c r="I328" s="434" t="s">
        <v>4824</v>
      </c>
      <c r="J328" s="434" t="s">
        <v>4824</v>
      </c>
      <c r="K328" s="282" t="s">
        <v>5402</v>
      </c>
    </row>
    <row r="329">
      <c r="A329" s="433" t="s">
        <v>2052</v>
      </c>
      <c r="B329" s="575"/>
      <c r="C329" s="524"/>
      <c r="D329" s="283"/>
      <c r="E329" s="434"/>
      <c r="F329" s="434" t="s">
        <v>6488</v>
      </c>
      <c r="G329" s="283"/>
      <c r="H329" s="434" t="s">
        <v>4824</v>
      </c>
      <c r="I329" s="434" t="s">
        <v>4824</v>
      </c>
      <c r="J329" s="434" t="s">
        <v>4824</v>
      </c>
      <c r="K329" s="282" t="s">
        <v>5402</v>
      </c>
    </row>
    <row r="330">
      <c r="A330" s="433" t="s">
        <v>2057</v>
      </c>
      <c r="B330" s="450" t="s">
        <v>5523</v>
      </c>
      <c r="C330" s="524">
        <f>2022 - B:B</f>
        <v>36</v>
      </c>
      <c r="D330" s="283"/>
      <c r="E330" s="434"/>
      <c r="F330" s="434" t="s">
        <v>6488</v>
      </c>
      <c r="G330" s="283"/>
      <c r="H330" s="434" t="s">
        <v>4830</v>
      </c>
      <c r="I330" s="434" t="s">
        <v>4824</v>
      </c>
      <c r="J330" s="434" t="s">
        <v>4830</v>
      </c>
      <c r="K330" s="150" t="s">
        <v>4831</v>
      </c>
    </row>
    <row r="331">
      <c r="A331" s="433" t="s">
        <v>2063</v>
      </c>
      <c r="B331" s="575"/>
      <c r="C331" s="524"/>
      <c r="D331" s="283"/>
      <c r="E331" s="434"/>
      <c r="F331" s="434" t="s">
        <v>6488</v>
      </c>
      <c r="G331" s="283"/>
      <c r="H331" s="434" t="s">
        <v>4824</v>
      </c>
      <c r="I331" s="434" t="s">
        <v>4824</v>
      </c>
      <c r="J331" s="434" t="s">
        <v>4824</v>
      </c>
      <c r="K331" s="282" t="s">
        <v>5402</v>
      </c>
    </row>
    <row r="332">
      <c r="A332" s="433" t="s">
        <v>2069</v>
      </c>
      <c r="B332" s="575"/>
      <c r="C332" s="524"/>
      <c r="D332" s="283"/>
      <c r="E332" s="434"/>
      <c r="F332" s="434" t="s">
        <v>6488</v>
      </c>
      <c r="G332" s="283"/>
      <c r="H332" s="434" t="s">
        <v>4824</v>
      </c>
      <c r="I332" s="434" t="s">
        <v>4824</v>
      </c>
      <c r="J332" s="434" t="s">
        <v>4824</v>
      </c>
      <c r="K332" s="282" t="s">
        <v>5402</v>
      </c>
    </row>
    <row r="333">
      <c r="A333" s="433" t="s">
        <v>2075</v>
      </c>
      <c r="B333" s="450" t="s">
        <v>5526</v>
      </c>
      <c r="C333" s="524">
        <f>2022 - B:B</f>
        <v>134</v>
      </c>
      <c r="D333" s="283" t="s">
        <v>4811</v>
      </c>
      <c r="E333" s="433" t="s">
        <v>4848</v>
      </c>
      <c r="F333" s="434" t="s">
        <v>6488</v>
      </c>
      <c r="G333" s="435">
        <v>99257.0</v>
      </c>
      <c r="H333" s="434" t="s">
        <v>4830</v>
      </c>
      <c r="I333" s="434" t="s">
        <v>4830</v>
      </c>
      <c r="J333" s="434" t="s">
        <v>4830</v>
      </c>
      <c r="K333" s="150" t="s">
        <v>4831</v>
      </c>
    </row>
    <row r="334">
      <c r="A334" s="433" t="s">
        <v>2081</v>
      </c>
      <c r="B334" s="575"/>
      <c r="C334" s="524"/>
      <c r="D334" s="283"/>
      <c r="E334" s="434"/>
      <c r="F334" s="434" t="s">
        <v>6488</v>
      </c>
      <c r="G334" s="283"/>
      <c r="H334" s="434" t="s">
        <v>4824</v>
      </c>
      <c r="I334" s="434" t="s">
        <v>4824</v>
      </c>
      <c r="J334" s="434" t="s">
        <v>4824</v>
      </c>
      <c r="K334" s="282" t="s">
        <v>5402</v>
      </c>
    </row>
    <row r="335">
      <c r="A335" s="433" t="s">
        <v>2086</v>
      </c>
      <c r="B335" s="575"/>
      <c r="C335" s="524"/>
      <c r="D335" s="283" t="s">
        <v>4792</v>
      </c>
      <c r="E335" s="434" t="s">
        <v>4908</v>
      </c>
      <c r="F335" s="434" t="s">
        <v>6488</v>
      </c>
      <c r="G335" s="435">
        <v>155273.0</v>
      </c>
      <c r="H335" s="434" t="s">
        <v>4830</v>
      </c>
      <c r="I335" s="434" t="s">
        <v>4824</v>
      </c>
      <c r="J335" s="434" t="s">
        <v>4824</v>
      </c>
      <c r="K335" s="150" t="s">
        <v>4831</v>
      </c>
    </row>
    <row r="336">
      <c r="A336" s="433" t="s">
        <v>2091</v>
      </c>
      <c r="B336" s="575"/>
      <c r="C336" s="524"/>
      <c r="D336" s="283"/>
      <c r="E336" s="434"/>
      <c r="F336" s="434" t="s">
        <v>6488</v>
      </c>
      <c r="G336" s="283"/>
      <c r="H336" s="434" t="s">
        <v>4830</v>
      </c>
      <c r="I336" s="434" t="s">
        <v>4824</v>
      </c>
      <c r="J336" s="434" t="s">
        <v>4830</v>
      </c>
      <c r="K336" s="150" t="s">
        <v>4831</v>
      </c>
    </row>
    <row r="337">
      <c r="A337" s="433" t="s">
        <v>2097</v>
      </c>
      <c r="B337" s="575" t="s">
        <v>5532</v>
      </c>
      <c r="C337" s="524">
        <f t="shared" ref="C337:C338" si="44">2022 - B:B</f>
        <v>5</v>
      </c>
      <c r="D337" s="283"/>
      <c r="E337" s="434"/>
      <c r="F337" s="434" t="s">
        <v>6488</v>
      </c>
      <c r="G337" s="435">
        <v>5809881.0</v>
      </c>
      <c r="H337" s="434" t="s">
        <v>4830</v>
      </c>
      <c r="I337" s="434" t="s">
        <v>4824</v>
      </c>
      <c r="J337" s="434" t="s">
        <v>4824</v>
      </c>
      <c r="K337" s="150" t="s">
        <v>4831</v>
      </c>
    </row>
    <row r="338">
      <c r="A338" s="433" t="s">
        <v>2102</v>
      </c>
      <c r="B338" s="450" t="s">
        <v>5533</v>
      </c>
      <c r="C338" s="524">
        <f t="shared" si="44"/>
        <v>18</v>
      </c>
      <c r="D338" s="283"/>
      <c r="E338" s="434"/>
      <c r="F338" s="434" t="s">
        <v>6488</v>
      </c>
      <c r="G338" s="283"/>
      <c r="H338" s="434" t="s">
        <v>4824</v>
      </c>
      <c r="I338" s="434" t="s">
        <v>4824</v>
      </c>
      <c r="J338" s="434" t="s">
        <v>4824</v>
      </c>
      <c r="K338" s="44" t="s">
        <v>5402</v>
      </c>
    </row>
    <row r="339">
      <c r="A339" s="433" t="s">
        <v>2109</v>
      </c>
      <c r="B339" s="575"/>
      <c r="C339" s="524"/>
      <c r="D339" s="283"/>
      <c r="E339" s="434"/>
      <c r="F339" s="434" t="s">
        <v>6488</v>
      </c>
      <c r="G339" s="283"/>
      <c r="H339" s="434" t="s">
        <v>4824</v>
      </c>
      <c r="I339" s="434" t="s">
        <v>4824</v>
      </c>
      <c r="J339" s="434" t="s">
        <v>4824</v>
      </c>
      <c r="K339" s="282" t="s">
        <v>5402</v>
      </c>
    </row>
    <row r="340">
      <c r="A340" s="433" t="s">
        <v>2115</v>
      </c>
      <c r="B340" s="575"/>
      <c r="C340" s="524"/>
      <c r="D340" s="283"/>
      <c r="E340" s="434"/>
      <c r="F340" s="434" t="s">
        <v>6488</v>
      </c>
      <c r="G340" s="283"/>
      <c r="H340" s="434" t="s">
        <v>4824</v>
      </c>
      <c r="I340" s="434" t="s">
        <v>4824</v>
      </c>
      <c r="J340" s="434" t="s">
        <v>4824</v>
      </c>
      <c r="K340" s="282" t="s">
        <v>5402</v>
      </c>
    </row>
    <row r="341">
      <c r="A341" s="433" t="s">
        <v>2121</v>
      </c>
      <c r="B341" s="575"/>
      <c r="C341" s="524"/>
      <c r="D341" s="283"/>
      <c r="E341" s="434"/>
      <c r="F341" s="434" t="s">
        <v>6488</v>
      </c>
      <c r="G341" s="283"/>
      <c r="H341" s="434" t="s">
        <v>4824</v>
      </c>
      <c r="I341" s="434" t="s">
        <v>4824</v>
      </c>
      <c r="J341" s="434" t="s">
        <v>4824</v>
      </c>
      <c r="K341" s="282" t="s">
        <v>5402</v>
      </c>
    </row>
    <row r="342">
      <c r="A342" s="433" t="s">
        <v>2127</v>
      </c>
      <c r="B342" s="575"/>
      <c r="C342" s="524"/>
      <c r="D342" s="283"/>
      <c r="E342" s="434"/>
      <c r="F342" s="434" t="s">
        <v>6488</v>
      </c>
      <c r="G342" s="283"/>
      <c r="H342" s="434" t="s">
        <v>4824</v>
      </c>
      <c r="I342" s="434" t="s">
        <v>4824</v>
      </c>
      <c r="J342" s="434" t="s">
        <v>4824</v>
      </c>
      <c r="K342" s="282" t="s">
        <v>5402</v>
      </c>
    </row>
    <row r="343">
      <c r="A343" s="433" t="s">
        <v>2134</v>
      </c>
      <c r="B343" s="450" t="s">
        <v>5538</v>
      </c>
      <c r="C343" s="524">
        <f>2022 - B:B</f>
        <v>185</v>
      </c>
      <c r="D343" s="283"/>
      <c r="E343" s="434"/>
      <c r="F343" s="434" t="s">
        <v>6488</v>
      </c>
      <c r="G343" s="283"/>
      <c r="H343" s="434" t="s">
        <v>4824</v>
      </c>
      <c r="I343" s="434" t="s">
        <v>4824</v>
      </c>
      <c r="J343" s="434" t="s">
        <v>4824</v>
      </c>
      <c r="K343" s="44" t="s">
        <v>5402</v>
      </c>
    </row>
    <row r="344">
      <c r="A344" s="433" t="s">
        <v>2140</v>
      </c>
      <c r="B344" s="575"/>
      <c r="C344" s="524"/>
      <c r="D344" s="283"/>
      <c r="E344" s="434"/>
      <c r="F344" s="434" t="s">
        <v>6488</v>
      </c>
      <c r="G344" s="283"/>
      <c r="H344" s="434" t="s">
        <v>4824</v>
      </c>
      <c r="I344" s="434" t="s">
        <v>4824</v>
      </c>
      <c r="J344" s="434" t="s">
        <v>4824</v>
      </c>
      <c r="K344" s="282" t="s">
        <v>5402</v>
      </c>
    </row>
    <row r="345">
      <c r="A345" s="433" t="s">
        <v>2145</v>
      </c>
      <c r="B345" s="575"/>
      <c r="C345" s="524"/>
      <c r="D345" s="283"/>
      <c r="E345" s="434"/>
      <c r="F345" s="434" t="s">
        <v>6488</v>
      </c>
      <c r="G345" s="283"/>
      <c r="H345" s="434" t="s">
        <v>4824</v>
      </c>
      <c r="I345" s="434" t="s">
        <v>4824</v>
      </c>
      <c r="J345" s="434" t="s">
        <v>4824</v>
      </c>
      <c r="K345" s="282" t="s">
        <v>5402</v>
      </c>
    </row>
    <row r="346">
      <c r="A346" s="433" t="s">
        <v>2151</v>
      </c>
      <c r="B346" s="575"/>
      <c r="C346" s="524"/>
      <c r="D346" s="283"/>
      <c r="E346" s="434"/>
      <c r="F346" s="434" t="s">
        <v>6488</v>
      </c>
      <c r="G346" s="283"/>
      <c r="H346" s="434" t="s">
        <v>4824</v>
      </c>
      <c r="I346" s="434" t="s">
        <v>4824</v>
      </c>
      <c r="J346" s="434" t="s">
        <v>4824</v>
      </c>
      <c r="K346" s="282" t="s">
        <v>5402</v>
      </c>
    </row>
    <row r="347">
      <c r="A347" s="433" t="s">
        <v>2156</v>
      </c>
      <c r="B347" s="575" t="s">
        <v>5541</v>
      </c>
      <c r="C347" s="524">
        <f t="shared" ref="C347:C348" si="45">2022 - B:B</f>
        <v>125</v>
      </c>
      <c r="D347" s="283" t="s">
        <v>4804</v>
      </c>
      <c r="E347" s="434" t="s">
        <v>5452</v>
      </c>
      <c r="F347" s="434" t="s">
        <v>6488</v>
      </c>
      <c r="G347" s="435">
        <v>1530358.0</v>
      </c>
      <c r="H347" s="434" t="s">
        <v>4830</v>
      </c>
      <c r="I347" s="434" t="s">
        <v>4824</v>
      </c>
      <c r="J347" s="434" t="s">
        <v>4830</v>
      </c>
      <c r="K347" s="150" t="s">
        <v>4831</v>
      </c>
    </row>
    <row r="348">
      <c r="A348" s="433" t="s">
        <v>2162</v>
      </c>
      <c r="B348" s="575" t="s">
        <v>5545</v>
      </c>
      <c r="C348" s="524">
        <f t="shared" si="45"/>
        <v>17</v>
      </c>
      <c r="D348" s="283"/>
      <c r="E348" s="434"/>
      <c r="F348" s="434" t="s">
        <v>6488</v>
      </c>
      <c r="G348" s="435">
        <v>1.3629251E7</v>
      </c>
      <c r="H348" s="434" t="s">
        <v>4830</v>
      </c>
      <c r="I348" s="434" t="s">
        <v>4824</v>
      </c>
      <c r="J348" s="434" t="s">
        <v>4824</v>
      </c>
      <c r="K348" s="150" t="s">
        <v>4831</v>
      </c>
    </row>
    <row r="349">
      <c r="A349" s="433" t="s">
        <v>2168</v>
      </c>
      <c r="B349" s="575"/>
      <c r="C349" s="524"/>
      <c r="D349" s="577"/>
      <c r="E349" s="434"/>
      <c r="F349" s="434" t="s">
        <v>6488</v>
      </c>
      <c r="G349" s="283"/>
      <c r="H349" s="434" t="s">
        <v>4824</v>
      </c>
      <c r="I349" s="434" t="s">
        <v>4824</v>
      </c>
      <c r="J349" s="434" t="s">
        <v>4824</v>
      </c>
      <c r="K349" s="282" t="s">
        <v>5402</v>
      </c>
    </row>
    <row r="350">
      <c r="A350" s="433" t="s">
        <v>2174</v>
      </c>
      <c r="B350" s="575"/>
      <c r="C350" s="524"/>
      <c r="D350" s="577"/>
      <c r="E350" s="434"/>
      <c r="F350" s="434" t="s">
        <v>6488</v>
      </c>
      <c r="G350" s="283"/>
      <c r="H350" s="434" t="s">
        <v>4824</v>
      </c>
      <c r="I350" s="434" t="s">
        <v>4824</v>
      </c>
      <c r="J350" s="434" t="s">
        <v>4824</v>
      </c>
      <c r="K350" s="282" t="s">
        <v>5402</v>
      </c>
    </row>
    <row r="351">
      <c r="A351" s="433" t="s">
        <v>2180</v>
      </c>
      <c r="B351" s="575"/>
      <c r="C351" s="524"/>
      <c r="D351" s="577"/>
      <c r="E351" s="434"/>
      <c r="F351" s="434" t="s">
        <v>6488</v>
      </c>
      <c r="G351" s="283"/>
      <c r="H351" s="434" t="s">
        <v>4824</v>
      </c>
      <c r="I351" s="434" t="s">
        <v>4824</v>
      </c>
      <c r="J351" s="434" t="s">
        <v>4824</v>
      </c>
      <c r="K351" s="282" t="s">
        <v>5402</v>
      </c>
    </row>
    <row r="352">
      <c r="A352" s="433" t="s">
        <v>2185</v>
      </c>
      <c r="B352" s="575" t="s">
        <v>5548</v>
      </c>
      <c r="C352" s="524">
        <f t="shared" ref="C352:C353" si="46">2022 - B:B</f>
        <v>90</v>
      </c>
      <c r="D352" s="283"/>
      <c r="E352" s="434"/>
      <c r="F352" s="434" t="s">
        <v>6488</v>
      </c>
      <c r="G352" s="283"/>
      <c r="H352" s="434" t="s">
        <v>4830</v>
      </c>
      <c r="I352" s="434" t="s">
        <v>4824</v>
      </c>
      <c r="J352" s="434" t="s">
        <v>4830</v>
      </c>
      <c r="K352" s="150" t="s">
        <v>4831</v>
      </c>
    </row>
    <row r="353">
      <c r="A353" s="433" t="s">
        <v>2190</v>
      </c>
      <c r="B353" s="575" t="s">
        <v>5551</v>
      </c>
      <c r="C353" s="524">
        <f t="shared" si="46"/>
        <v>24</v>
      </c>
      <c r="D353" s="578"/>
      <c r="E353" s="434"/>
      <c r="F353" s="434" t="s">
        <v>6489</v>
      </c>
      <c r="G353" s="577"/>
      <c r="H353" s="434" t="s">
        <v>4824</v>
      </c>
      <c r="I353" s="434" t="s">
        <v>4824</v>
      </c>
      <c r="J353" s="434" t="s">
        <v>4824</v>
      </c>
      <c r="K353" s="282" t="s">
        <v>5402</v>
      </c>
    </row>
    <row r="354">
      <c r="A354" s="433" t="s">
        <v>2197</v>
      </c>
      <c r="B354" s="450"/>
      <c r="C354" s="524"/>
      <c r="D354" s="577"/>
      <c r="E354" s="434"/>
      <c r="F354" s="434" t="s">
        <v>6489</v>
      </c>
      <c r="G354" s="577"/>
      <c r="H354" s="434" t="s">
        <v>4824</v>
      </c>
      <c r="I354" s="434" t="s">
        <v>4824</v>
      </c>
      <c r="J354" s="434" t="s">
        <v>4824</v>
      </c>
      <c r="K354" s="282" t="s">
        <v>5402</v>
      </c>
    </row>
    <row r="355">
      <c r="A355" s="433" t="s">
        <v>2204</v>
      </c>
      <c r="B355" s="450" t="s">
        <v>5553</v>
      </c>
      <c r="C355" s="524">
        <f t="shared" ref="C355:C361" si="47">2022 - B:B</f>
        <v>45</v>
      </c>
      <c r="D355" s="283" t="s">
        <v>4792</v>
      </c>
      <c r="E355" s="434" t="s">
        <v>4908</v>
      </c>
      <c r="F355" s="434" t="s">
        <v>6489</v>
      </c>
      <c r="G355" s="435">
        <v>1181524.0</v>
      </c>
      <c r="H355" s="434" t="s">
        <v>4830</v>
      </c>
      <c r="I355" s="434" t="s">
        <v>4824</v>
      </c>
      <c r="J355" s="434" t="s">
        <v>4830</v>
      </c>
      <c r="K355" s="150" t="s">
        <v>4831</v>
      </c>
    </row>
    <row r="356">
      <c r="A356" s="433" t="s">
        <v>2210</v>
      </c>
      <c r="B356" s="575" t="s">
        <v>5419</v>
      </c>
      <c r="C356" s="524">
        <f t="shared" si="47"/>
        <v>12</v>
      </c>
      <c r="D356" s="283"/>
      <c r="E356" s="434" t="s">
        <v>4908</v>
      </c>
      <c r="F356" s="434" t="s">
        <v>6489</v>
      </c>
      <c r="G356" s="435">
        <v>1.9344421E7</v>
      </c>
      <c r="H356" s="434" t="s">
        <v>4824</v>
      </c>
      <c r="I356" s="434" t="s">
        <v>4824</v>
      </c>
      <c r="J356" s="434" t="s">
        <v>4824</v>
      </c>
      <c r="K356" s="44" t="s">
        <v>5402</v>
      </c>
    </row>
    <row r="357">
      <c r="A357" s="433" t="s">
        <v>2215</v>
      </c>
      <c r="B357" s="575" t="s">
        <v>5470</v>
      </c>
      <c r="C357" s="524">
        <f t="shared" si="47"/>
        <v>60</v>
      </c>
      <c r="D357" s="283"/>
      <c r="E357" s="434" t="s">
        <v>4908</v>
      </c>
      <c r="F357" s="434" t="s">
        <v>6489</v>
      </c>
      <c r="G357" s="435">
        <v>5420093.0</v>
      </c>
      <c r="H357" s="434" t="s">
        <v>4830</v>
      </c>
      <c r="I357" s="434" t="s">
        <v>4824</v>
      </c>
      <c r="J357" s="434" t="s">
        <v>4824</v>
      </c>
      <c r="K357" s="150" t="s">
        <v>4831</v>
      </c>
    </row>
    <row r="358">
      <c r="A358" s="433" t="s">
        <v>2221</v>
      </c>
      <c r="B358" s="450" t="s">
        <v>5556</v>
      </c>
      <c r="C358" s="524">
        <f t="shared" si="47"/>
        <v>166</v>
      </c>
      <c r="D358" s="283" t="s">
        <v>4811</v>
      </c>
      <c r="E358" s="434" t="s">
        <v>5558</v>
      </c>
      <c r="F358" s="434" t="s">
        <v>6489</v>
      </c>
      <c r="G358" s="435">
        <v>95118.0</v>
      </c>
      <c r="H358" s="434" t="s">
        <v>4830</v>
      </c>
      <c r="I358" s="434" t="s">
        <v>4824</v>
      </c>
      <c r="J358" s="434" t="s">
        <v>4830</v>
      </c>
      <c r="K358" s="150" t="s">
        <v>4831</v>
      </c>
    </row>
    <row r="359">
      <c r="A359" s="433" t="s">
        <v>2227</v>
      </c>
      <c r="B359" s="450" t="s">
        <v>5560</v>
      </c>
      <c r="C359" s="524">
        <f t="shared" si="47"/>
        <v>160</v>
      </c>
      <c r="D359" s="283" t="s">
        <v>4811</v>
      </c>
      <c r="E359" s="434" t="s">
        <v>5558</v>
      </c>
      <c r="F359" s="434" t="s">
        <v>6489</v>
      </c>
      <c r="G359" s="435">
        <v>22347.0</v>
      </c>
      <c r="H359" s="434" t="s">
        <v>4830</v>
      </c>
      <c r="I359" s="434" t="s">
        <v>4824</v>
      </c>
      <c r="J359" s="434" t="s">
        <v>4830</v>
      </c>
      <c r="K359" s="150" t="s">
        <v>4831</v>
      </c>
    </row>
    <row r="360">
      <c r="A360" s="433" t="s">
        <v>2234</v>
      </c>
      <c r="B360" s="450" t="s">
        <v>5551</v>
      </c>
      <c r="C360" s="524">
        <f t="shared" si="47"/>
        <v>24</v>
      </c>
      <c r="D360" s="283"/>
      <c r="E360" s="434"/>
      <c r="F360" s="434" t="s">
        <v>6489</v>
      </c>
      <c r="G360" s="283"/>
      <c r="H360" s="434" t="s">
        <v>4824</v>
      </c>
      <c r="I360" s="434" t="s">
        <v>4824</v>
      </c>
      <c r="J360" s="434" t="s">
        <v>4824</v>
      </c>
      <c r="K360" s="282" t="s">
        <v>5402</v>
      </c>
    </row>
    <row r="361">
      <c r="A361" s="433" t="s">
        <v>2240</v>
      </c>
      <c r="B361" s="575" t="s">
        <v>5564</v>
      </c>
      <c r="C361" s="524">
        <f t="shared" si="47"/>
        <v>48</v>
      </c>
      <c r="D361" s="283" t="s">
        <v>4804</v>
      </c>
      <c r="E361" s="434" t="s">
        <v>5452</v>
      </c>
      <c r="F361" s="434" t="s">
        <v>6489</v>
      </c>
      <c r="G361" s="435">
        <v>620761.0</v>
      </c>
      <c r="H361" s="434" t="s">
        <v>4830</v>
      </c>
      <c r="I361" s="434" t="s">
        <v>4824</v>
      </c>
      <c r="J361" s="434" t="s">
        <v>4830</v>
      </c>
      <c r="K361" s="150" t="s">
        <v>4831</v>
      </c>
    </row>
    <row r="362">
      <c r="A362" s="433" t="s">
        <v>2246</v>
      </c>
      <c r="B362" s="450"/>
      <c r="C362" s="524"/>
      <c r="D362" s="292"/>
      <c r="E362" s="433"/>
      <c r="F362" s="434" t="s">
        <v>6489</v>
      </c>
      <c r="G362" s="292"/>
      <c r="H362" s="434" t="s">
        <v>4824</v>
      </c>
      <c r="I362" s="434" t="s">
        <v>4824</v>
      </c>
      <c r="J362" s="434" t="s">
        <v>4824</v>
      </c>
      <c r="K362" s="282" t="s">
        <v>5402</v>
      </c>
    </row>
    <row r="363">
      <c r="A363" s="433" t="s">
        <v>2252</v>
      </c>
      <c r="B363" s="450"/>
      <c r="C363" s="524"/>
      <c r="D363" s="292"/>
      <c r="E363" s="433"/>
      <c r="F363" s="434" t="s">
        <v>6489</v>
      </c>
      <c r="G363" s="292"/>
      <c r="H363" s="434" t="s">
        <v>4824</v>
      </c>
      <c r="I363" s="434" t="s">
        <v>4824</v>
      </c>
      <c r="J363" s="434" t="s">
        <v>4824</v>
      </c>
      <c r="K363" s="282" t="s">
        <v>5402</v>
      </c>
    </row>
    <row r="364">
      <c r="A364" s="433" t="s">
        <v>2257</v>
      </c>
      <c r="B364" s="450" t="s">
        <v>5430</v>
      </c>
      <c r="C364" s="524">
        <f t="shared" ref="C364:C365" si="48">2022 - B:B</f>
        <v>41</v>
      </c>
      <c r="D364" s="292"/>
      <c r="E364" s="433"/>
      <c r="F364" s="434" t="s">
        <v>6489</v>
      </c>
      <c r="G364" s="292"/>
      <c r="H364" s="434" t="s">
        <v>4824</v>
      </c>
      <c r="I364" s="434" t="s">
        <v>4824</v>
      </c>
      <c r="J364" s="434" t="s">
        <v>4824</v>
      </c>
      <c r="K364" s="282" t="s">
        <v>5402</v>
      </c>
    </row>
    <row r="365">
      <c r="A365" s="433" t="s">
        <v>2262</v>
      </c>
      <c r="B365" s="450" t="s">
        <v>5567</v>
      </c>
      <c r="C365" s="524">
        <f t="shared" si="48"/>
        <v>53</v>
      </c>
      <c r="D365" s="283" t="s">
        <v>4804</v>
      </c>
      <c r="E365" s="434" t="s">
        <v>5452</v>
      </c>
      <c r="F365" s="434" t="s">
        <v>6489</v>
      </c>
      <c r="G365" s="435">
        <v>659774.0</v>
      </c>
      <c r="H365" s="434" t="s">
        <v>4830</v>
      </c>
      <c r="I365" s="434" t="s">
        <v>4824</v>
      </c>
      <c r="J365" s="434" t="s">
        <v>4830</v>
      </c>
      <c r="K365" s="150" t="s">
        <v>4831</v>
      </c>
    </row>
    <row r="366">
      <c r="A366" s="433" t="s">
        <v>2267</v>
      </c>
      <c r="B366" s="450"/>
      <c r="C366" s="524"/>
      <c r="D366" s="292"/>
      <c r="E366" s="433"/>
      <c r="F366" s="434" t="s">
        <v>6489</v>
      </c>
      <c r="G366" s="292"/>
      <c r="H366" s="434" t="s">
        <v>4824</v>
      </c>
      <c r="I366" s="434" t="s">
        <v>4824</v>
      </c>
      <c r="J366" s="434" t="s">
        <v>4824</v>
      </c>
      <c r="K366" s="282" t="s">
        <v>5402</v>
      </c>
    </row>
    <row r="367">
      <c r="A367" s="433" t="s">
        <v>2274</v>
      </c>
      <c r="B367" s="450" t="s">
        <v>5569</v>
      </c>
      <c r="C367" s="524">
        <f>2022 - B:B</f>
        <v>35</v>
      </c>
      <c r="D367" s="283" t="s">
        <v>4804</v>
      </c>
      <c r="E367" s="434" t="s">
        <v>5452</v>
      </c>
      <c r="F367" s="434" t="s">
        <v>6490</v>
      </c>
      <c r="G367" s="435">
        <v>4604350.0</v>
      </c>
      <c r="H367" s="434" t="s">
        <v>4830</v>
      </c>
      <c r="I367" s="434" t="s">
        <v>4824</v>
      </c>
      <c r="J367" s="434" t="s">
        <v>4830</v>
      </c>
      <c r="K367" s="150" t="s">
        <v>4831</v>
      </c>
    </row>
    <row r="368">
      <c r="A368" s="433" t="s">
        <v>2280</v>
      </c>
      <c r="B368" s="450"/>
      <c r="C368" s="524"/>
      <c r="D368" s="292"/>
      <c r="E368" s="433"/>
      <c r="F368" s="434" t="s">
        <v>6490</v>
      </c>
      <c r="G368" s="292"/>
      <c r="H368" s="434" t="s">
        <v>4824</v>
      </c>
      <c r="I368" s="434" t="s">
        <v>4824</v>
      </c>
      <c r="J368" s="434" t="s">
        <v>4824</v>
      </c>
      <c r="K368" s="282" t="s">
        <v>5402</v>
      </c>
    </row>
    <row r="369">
      <c r="A369" s="433" t="s">
        <v>2287</v>
      </c>
      <c r="B369" s="450"/>
      <c r="C369" s="524"/>
      <c r="D369" s="292"/>
      <c r="E369" s="433"/>
      <c r="F369" s="434" t="s">
        <v>6490</v>
      </c>
      <c r="G369" s="292"/>
      <c r="H369" s="434" t="s">
        <v>4824</v>
      </c>
      <c r="I369" s="434" t="s">
        <v>4824</v>
      </c>
      <c r="J369" s="434" t="s">
        <v>4824</v>
      </c>
      <c r="K369" s="282" t="s">
        <v>5402</v>
      </c>
    </row>
    <row r="370">
      <c r="A370" s="433" t="s">
        <v>2293</v>
      </c>
      <c r="B370" s="450"/>
      <c r="C370" s="524"/>
      <c r="D370" s="292"/>
      <c r="E370" s="433"/>
      <c r="F370" s="434" t="s">
        <v>6490</v>
      </c>
      <c r="G370" s="292"/>
      <c r="H370" s="434" t="s">
        <v>4824</v>
      </c>
      <c r="I370" s="434" t="s">
        <v>4824</v>
      </c>
      <c r="J370" s="434" t="s">
        <v>4824</v>
      </c>
      <c r="K370" s="282" t="s">
        <v>5402</v>
      </c>
    </row>
    <row r="371">
      <c r="A371" s="433" t="s">
        <v>2299</v>
      </c>
      <c r="B371" s="450"/>
      <c r="C371" s="524"/>
      <c r="D371" s="292"/>
      <c r="E371" s="433"/>
      <c r="F371" s="434" t="s">
        <v>6490</v>
      </c>
      <c r="G371" s="292"/>
      <c r="H371" s="434" t="s">
        <v>4824</v>
      </c>
      <c r="I371" s="434" t="s">
        <v>4824</v>
      </c>
      <c r="J371" s="434" t="s">
        <v>4824</v>
      </c>
      <c r="K371" s="282" t="s">
        <v>5402</v>
      </c>
    </row>
    <row r="372">
      <c r="A372" s="433" t="s">
        <v>2306</v>
      </c>
      <c r="B372" s="450"/>
      <c r="C372" s="524"/>
      <c r="D372" s="292"/>
      <c r="E372" s="433"/>
      <c r="F372" s="434" t="s">
        <v>6490</v>
      </c>
      <c r="G372" s="292"/>
      <c r="H372" s="434" t="s">
        <v>4824</v>
      </c>
      <c r="I372" s="434" t="s">
        <v>4824</v>
      </c>
      <c r="J372" s="434" t="s">
        <v>4824</v>
      </c>
      <c r="K372" s="282" t="s">
        <v>5402</v>
      </c>
    </row>
    <row r="373">
      <c r="A373" s="433" t="s">
        <v>2312</v>
      </c>
      <c r="B373" s="575" t="s">
        <v>5484</v>
      </c>
      <c r="C373" s="524">
        <f>2022 - B:B</f>
        <v>75</v>
      </c>
      <c r="D373" s="292"/>
      <c r="E373" s="433"/>
      <c r="F373" s="434" t="s">
        <v>6490</v>
      </c>
      <c r="G373" s="292"/>
      <c r="H373" s="434" t="s">
        <v>4824</v>
      </c>
      <c r="I373" s="434" t="s">
        <v>4824</v>
      </c>
      <c r="J373" s="434" t="s">
        <v>4824</v>
      </c>
      <c r="K373" s="44" t="s">
        <v>5402</v>
      </c>
    </row>
    <row r="374">
      <c r="A374" s="433" t="s">
        <v>2318</v>
      </c>
      <c r="B374" s="450"/>
      <c r="C374" s="524"/>
      <c r="D374" s="292"/>
      <c r="E374" s="433"/>
      <c r="F374" s="434" t="s">
        <v>6490</v>
      </c>
      <c r="G374" s="292"/>
      <c r="H374" s="434" t="s">
        <v>4824</v>
      </c>
      <c r="I374" s="434" t="s">
        <v>4824</v>
      </c>
      <c r="J374" s="434" t="s">
        <v>4824</v>
      </c>
      <c r="K374" s="282" t="s">
        <v>5402</v>
      </c>
    </row>
    <row r="375">
      <c r="A375" s="433" t="s">
        <v>2324</v>
      </c>
      <c r="B375" s="450"/>
      <c r="C375" s="524"/>
      <c r="D375" s="292"/>
      <c r="E375" s="434" t="s">
        <v>4908</v>
      </c>
      <c r="F375" s="434" t="s">
        <v>6490</v>
      </c>
      <c r="G375" s="435">
        <v>7965205.0</v>
      </c>
      <c r="H375" s="434" t="s">
        <v>4830</v>
      </c>
      <c r="I375" s="434" t="s">
        <v>4824</v>
      </c>
      <c r="J375" s="434" t="s">
        <v>4824</v>
      </c>
      <c r="K375" s="150" t="s">
        <v>4831</v>
      </c>
    </row>
    <row r="376">
      <c r="A376" s="433" t="s">
        <v>2330</v>
      </c>
      <c r="B376" s="450" t="s">
        <v>5446</v>
      </c>
      <c r="C376" s="524">
        <f t="shared" ref="C376:C377" si="49">2022 - B:B</f>
        <v>50</v>
      </c>
      <c r="D376" s="292"/>
      <c r="E376" s="434" t="s">
        <v>4908</v>
      </c>
      <c r="F376" s="434" t="s">
        <v>6490</v>
      </c>
      <c r="G376" s="435">
        <v>4287320.0</v>
      </c>
      <c r="H376" s="434" t="s">
        <v>4824</v>
      </c>
      <c r="I376" s="434" t="s">
        <v>4824</v>
      </c>
      <c r="J376" s="434" t="s">
        <v>4824</v>
      </c>
      <c r="K376" s="44" t="s">
        <v>5402</v>
      </c>
    </row>
    <row r="377">
      <c r="A377" s="433" t="s">
        <v>2336</v>
      </c>
      <c r="B377" s="450" t="s">
        <v>5551</v>
      </c>
      <c r="C377" s="524">
        <f t="shared" si="49"/>
        <v>24</v>
      </c>
      <c r="D377" s="292"/>
      <c r="E377" s="433"/>
      <c r="F377" s="434" t="s">
        <v>6490</v>
      </c>
      <c r="G377" s="292"/>
      <c r="H377" s="434" t="s">
        <v>4824</v>
      </c>
      <c r="I377" s="434" t="s">
        <v>4824</v>
      </c>
      <c r="J377" s="434" t="s">
        <v>4824</v>
      </c>
      <c r="K377" s="282" t="s">
        <v>5402</v>
      </c>
    </row>
    <row r="378">
      <c r="A378" s="433" t="s">
        <v>2343</v>
      </c>
      <c r="B378" s="450"/>
      <c r="C378" s="524"/>
      <c r="D378" s="292"/>
      <c r="E378" s="433"/>
      <c r="F378" s="434" t="s">
        <v>6490</v>
      </c>
      <c r="G378" s="292"/>
      <c r="H378" s="434" t="s">
        <v>4824</v>
      </c>
      <c r="I378" s="434" t="s">
        <v>4824</v>
      </c>
      <c r="J378" s="434" t="s">
        <v>4824</v>
      </c>
      <c r="K378" s="282" t="s">
        <v>5402</v>
      </c>
    </row>
    <row r="379">
      <c r="A379" s="433" t="s">
        <v>2348</v>
      </c>
      <c r="B379" s="450"/>
      <c r="C379" s="524"/>
      <c r="D379" s="292"/>
      <c r="E379" s="433"/>
      <c r="F379" s="434" t="s">
        <v>6490</v>
      </c>
      <c r="G379" s="292"/>
      <c r="H379" s="434" t="s">
        <v>4824</v>
      </c>
      <c r="I379" s="434" t="s">
        <v>4824</v>
      </c>
      <c r="J379" s="434" t="s">
        <v>4824</v>
      </c>
      <c r="K379" s="282" t="s">
        <v>5402</v>
      </c>
    </row>
    <row r="380">
      <c r="A380" s="433" t="s">
        <v>2354</v>
      </c>
      <c r="B380" s="450"/>
      <c r="C380" s="524"/>
      <c r="D380" s="292"/>
      <c r="E380" s="433"/>
      <c r="F380" s="434" t="s">
        <v>6490</v>
      </c>
      <c r="G380" s="292"/>
      <c r="H380" s="434" t="s">
        <v>4824</v>
      </c>
      <c r="I380" s="434" t="s">
        <v>4824</v>
      </c>
      <c r="J380" s="434" t="s">
        <v>4824</v>
      </c>
      <c r="K380" s="282" t="s">
        <v>5402</v>
      </c>
    </row>
    <row r="381">
      <c r="A381" s="433" t="s">
        <v>2362</v>
      </c>
      <c r="B381" s="450"/>
      <c r="C381" s="524"/>
      <c r="D381" s="292"/>
      <c r="E381" s="433"/>
      <c r="F381" s="434" t="s">
        <v>6490</v>
      </c>
      <c r="G381" s="292"/>
      <c r="H381" s="434" t="s">
        <v>4824</v>
      </c>
      <c r="I381" s="434" t="s">
        <v>4824</v>
      </c>
      <c r="J381" s="434" t="s">
        <v>4824</v>
      </c>
      <c r="K381" s="282" t="s">
        <v>5402</v>
      </c>
    </row>
    <row r="382">
      <c r="A382" s="433" t="s">
        <v>2368</v>
      </c>
      <c r="B382" s="450"/>
      <c r="C382" s="524"/>
      <c r="D382" s="292"/>
      <c r="E382" s="433"/>
      <c r="F382" s="434" t="s">
        <v>6490</v>
      </c>
      <c r="G382" s="292"/>
      <c r="H382" s="434" t="s">
        <v>4824</v>
      </c>
      <c r="I382" s="434" t="s">
        <v>4824</v>
      </c>
      <c r="J382" s="434" t="s">
        <v>4824</v>
      </c>
      <c r="K382" s="282" t="s">
        <v>5402</v>
      </c>
    </row>
    <row r="383">
      <c r="A383" s="433" t="s">
        <v>2375</v>
      </c>
      <c r="B383" s="450"/>
      <c r="C383" s="524"/>
      <c r="D383" s="292"/>
      <c r="E383" s="433"/>
      <c r="F383" s="434" t="s">
        <v>6490</v>
      </c>
      <c r="G383" s="292"/>
      <c r="H383" s="434" t="s">
        <v>4824</v>
      </c>
      <c r="I383" s="434" t="s">
        <v>4824</v>
      </c>
      <c r="J383" s="434" t="s">
        <v>4824</v>
      </c>
      <c r="K383" s="282" t="s">
        <v>5402</v>
      </c>
    </row>
    <row r="384">
      <c r="A384" s="433" t="s">
        <v>2381</v>
      </c>
      <c r="B384" s="575" t="s">
        <v>5579</v>
      </c>
      <c r="C384" s="524">
        <f t="shared" ref="C384:C386" si="50">2022 - B:B</f>
        <v>54</v>
      </c>
      <c r="D384" s="579"/>
      <c r="E384" s="433"/>
      <c r="F384" s="434" t="s">
        <v>6490</v>
      </c>
      <c r="G384" s="435">
        <v>6121116.0</v>
      </c>
      <c r="H384" s="434" t="s">
        <v>4830</v>
      </c>
      <c r="I384" s="434" t="s">
        <v>4824</v>
      </c>
      <c r="J384" s="434" t="s">
        <v>4830</v>
      </c>
      <c r="K384" s="150" t="s">
        <v>4831</v>
      </c>
    </row>
    <row r="385">
      <c r="A385" s="433" t="s">
        <v>2386</v>
      </c>
      <c r="B385" s="450" t="s">
        <v>5497</v>
      </c>
      <c r="C385" s="524">
        <f t="shared" si="50"/>
        <v>29</v>
      </c>
      <c r="D385" s="292"/>
      <c r="E385" s="433"/>
      <c r="F385" s="434" t="s">
        <v>6490</v>
      </c>
      <c r="G385" s="292"/>
      <c r="H385" s="434" t="s">
        <v>4824</v>
      </c>
      <c r="I385" s="434" t="s">
        <v>4824</v>
      </c>
      <c r="J385" s="434" t="s">
        <v>4824</v>
      </c>
      <c r="K385" s="282" t="s">
        <v>5402</v>
      </c>
    </row>
    <row r="386">
      <c r="A386" s="433" t="s">
        <v>2393</v>
      </c>
      <c r="B386" s="450" t="s">
        <v>5523</v>
      </c>
      <c r="C386" s="524">
        <f t="shared" si="50"/>
        <v>36</v>
      </c>
      <c r="D386" s="292"/>
      <c r="E386" s="433"/>
      <c r="F386" s="434" t="s">
        <v>6490</v>
      </c>
      <c r="G386" s="292"/>
      <c r="H386" s="434" t="s">
        <v>4824</v>
      </c>
      <c r="I386" s="434" t="s">
        <v>4824</v>
      </c>
      <c r="J386" s="434" t="s">
        <v>4824</v>
      </c>
      <c r="K386" s="282" t="s">
        <v>5402</v>
      </c>
    </row>
    <row r="387">
      <c r="A387" s="433" t="s">
        <v>2398</v>
      </c>
      <c r="B387" s="450"/>
      <c r="C387" s="524"/>
      <c r="D387" s="292"/>
      <c r="E387" s="433"/>
      <c r="F387" s="434" t="s">
        <v>6490</v>
      </c>
      <c r="G387" s="292"/>
      <c r="H387" s="434" t="s">
        <v>4824</v>
      </c>
      <c r="I387" s="434" t="s">
        <v>4824</v>
      </c>
      <c r="J387" s="434" t="s">
        <v>4824</v>
      </c>
      <c r="K387" s="282" t="s">
        <v>5402</v>
      </c>
    </row>
    <row r="388">
      <c r="A388" s="433" t="s">
        <v>2403</v>
      </c>
      <c r="B388" s="450"/>
      <c r="C388" s="524"/>
      <c r="D388" s="292"/>
      <c r="E388" s="433"/>
      <c r="F388" s="434" t="s">
        <v>6490</v>
      </c>
      <c r="G388" s="292"/>
      <c r="H388" s="434" t="s">
        <v>4824</v>
      </c>
      <c r="I388" s="434" t="s">
        <v>4824</v>
      </c>
      <c r="J388" s="434" t="s">
        <v>4824</v>
      </c>
      <c r="K388" s="282" t="s">
        <v>5402</v>
      </c>
    </row>
    <row r="389">
      <c r="A389" s="68" t="s">
        <v>3242</v>
      </c>
      <c r="B389" s="580" t="s">
        <v>5497</v>
      </c>
      <c r="C389" s="581">
        <f t="shared" ref="C389:C402" si="51">2022 - B:B</f>
        <v>29</v>
      </c>
      <c r="D389" s="26" t="s">
        <v>4811</v>
      </c>
      <c r="E389" s="26" t="s">
        <v>4810</v>
      </c>
      <c r="F389" s="525" t="s">
        <v>6490</v>
      </c>
      <c r="G389" s="582">
        <v>11613.0</v>
      </c>
      <c r="H389" s="26" t="s">
        <v>4830</v>
      </c>
      <c r="I389" s="282" t="s">
        <v>4824</v>
      </c>
      <c r="J389" s="282" t="s">
        <v>4830</v>
      </c>
      <c r="K389" s="150" t="s">
        <v>4831</v>
      </c>
    </row>
    <row r="390">
      <c r="A390" s="68" t="s">
        <v>3248</v>
      </c>
      <c r="B390" s="580" t="s">
        <v>5484</v>
      </c>
      <c r="C390" s="581">
        <f t="shared" si="51"/>
        <v>75</v>
      </c>
      <c r="E390" s="26" t="s">
        <v>4801</v>
      </c>
      <c r="F390" s="525" t="s">
        <v>6490</v>
      </c>
      <c r="G390" s="583">
        <v>9444985.0</v>
      </c>
      <c r="H390" s="92" t="s">
        <v>4830</v>
      </c>
      <c r="I390" s="282" t="s">
        <v>4824</v>
      </c>
      <c r="J390" s="282" t="s">
        <v>4824</v>
      </c>
      <c r="K390" s="150" t="s">
        <v>4831</v>
      </c>
    </row>
    <row r="391">
      <c r="A391" s="68" t="s">
        <v>3259</v>
      </c>
      <c r="B391" s="584" t="s">
        <v>5497</v>
      </c>
      <c r="C391" s="585">
        <f t="shared" si="51"/>
        <v>29</v>
      </c>
      <c r="F391" s="525" t="s">
        <v>6490</v>
      </c>
      <c r="H391" s="92" t="s">
        <v>4824</v>
      </c>
      <c r="I391" s="282" t="s">
        <v>4824</v>
      </c>
      <c r="J391" s="282" t="s">
        <v>4824</v>
      </c>
      <c r="K391" s="26" t="s">
        <v>4825</v>
      </c>
    </row>
    <row r="392">
      <c r="A392" s="68" t="s">
        <v>3265</v>
      </c>
      <c r="B392" s="584" t="s">
        <v>5470</v>
      </c>
      <c r="C392" s="585">
        <f t="shared" si="51"/>
        <v>60</v>
      </c>
      <c r="F392" s="525" t="s">
        <v>6490</v>
      </c>
      <c r="H392" s="92" t="s">
        <v>4824</v>
      </c>
      <c r="I392" s="44" t="s">
        <v>4824</v>
      </c>
      <c r="J392" s="44" t="s">
        <v>4824</v>
      </c>
      <c r="K392" s="150" t="s">
        <v>4831</v>
      </c>
    </row>
    <row r="393">
      <c r="A393" s="68" t="s">
        <v>3271</v>
      </c>
      <c r="B393" s="584" t="s">
        <v>5417</v>
      </c>
      <c r="C393" s="585">
        <f t="shared" si="51"/>
        <v>27</v>
      </c>
      <c r="F393" s="525" t="s">
        <v>6490</v>
      </c>
      <c r="H393" s="92" t="s">
        <v>4824</v>
      </c>
      <c r="I393" s="44" t="s">
        <v>4824</v>
      </c>
      <c r="J393" s="44" t="s">
        <v>4824</v>
      </c>
      <c r="K393" s="150" t="s">
        <v>4831</v>
      </c>
    </row>
    <row r="394">
      <c r="A394" s="68" t="s">
        <v>3279</v>
      </c>
      <c r="B394" s="584" t="s">
        <v>5499</v>
      </c>
      <c r="C394" s="585">
        <f t="shared" si="51"/>
        <v>32</v>
      </c>
      <c r="F394" s="525" t="s">
        <v>6490</v>
      </c>
      <c r="H394" s="92" t="s">
        <v>4830</v>
      </c>
      <c r="I394" s="44" t="s">
        <v>4824</v>
      </c>
      <c r="J394" s="44" t="s">
        <v>4824</v>
      </c>
      <c r="K394" s="26" t="s">
        <v>4825</v>
      </c>
    </row>
    <row r="395">
      <c r="A395" s="106" t="s">
        <v>4419</v>
      </c>
      <c r="B395" s="584" t="s">
        <v>5470</v>
      </c>
      <c r="C395" s="585">
        <f t="shared" si="51"/>
        <v>60</v>
      </c>
      <c r="F395" s="525" t="s">
        <v>6490</v>
      </c>
      <c r="G395" s="583">
        <v>9971587.0</v>
      </c>
      <c r="H395" s="92" t="s">
        <v>4830</v>
      </c>
      <c r="I395" s="44" t="s">
        <v>4824</v>
      </c>
      <c r="J395" s="44" t="s">
        <v>4824</v>
      </c>
      <c r="K395" s="150" t="s">
        <v>4831</v>
      </c>
    </row>
    <row r="396">
      <c r="A396" s="68" t="s">
        <v>3289</v>
      </c>
      <c r="B396" s="584" t="s">
        <v>5640</v>
      </c>
      <c r="C396" s="585">
        <f t="shared" si="51"/>
        <v>40</v>
      </c>
      <c r="F396" s="525" t="s">
        <v>6490</v>
      </c>
      <c r="H396" s="92" t="s">
        <v>4824</v>
      </c>
      <c r="I396" s="44" t="s">
        <v>4824</v>
      </c>
      <c r="J396" s="44" t="s">
        <v>4824</v>
      </c>
      <c r="K396" s="26" t="s">
        <v>4825</v>
      </c>
    </row>
    <row r="397">
      <c r="A397" s="68" t="s">
        <v>3295</v>
      </c>
      <c r="B397" s="584" t="s">
        <v>5515</v>
      </c>
      <c r="C397" s="585">
        <f t="shared" si="51"/>
        <v>58</v>
      </c>
      <c r="D397" s="26" t="s">
        <v>4800</v>
      </c>
      <c r="E397" s="26" t="s">
        <v>4797</v>
      </c>
      <c r="F397" s="525" t="s">
        <v>6490</v>
      </c>
      <c r="G397" s="583">
        <v>3457783.0</v>
      </c>
      <c r="H397" s="92" t="s">
        <v>4830</v>
      </c>
      <c r="I397" s="44" t="s">
        <v>4824</v>
      </c>
      <c r="J397" s="44" t="s">
        <v>4830</v>
      </c>
      <c r="K397" s="150" t="s">
        <v>4831</v>
      </c>
    </row>
    <row r="398">
      <c r="A398" s="68" t="s">
        <v>3301</v>
      </c>
      <c r="B398" s="584" t="s">
        <v>5533</v>
      </c>
      <c r="C398" s="585">
        <f t="shared" si="51"/>
        <v>18</v>
      </c>
      <c r="D398" s="26" t="s">
        <v>4788</v>
      </c>
      <c r="E398" s="26" t="s">
        <v>4812</v>
      </c>
      <c r="F398" s="525" t="s">
        <v>6490</v>
      </c>
      <c r="G398" s="583">
        <v>936961.0</v>
      </c>
      <c r="H398" s="92" t="s">
        <v>4830</v>
      </c>
      <c r="I398" s="44" t="s">
        <v>4824</v>
      </c>
      <c r="J398" s="44" t="s">
        <v>4830</v>
      </c>
      <c r="K398" s="150" t="s">
        <v>4831</v>
      </c>
    </row>
    <row r="399">
      <c r="A399" s="68" t="s">
        <v>3307</v>
      </c>
      <c r="B399" s="584" t="s">
        <v>5523</v>
      </c>
      <c r="C399" s="585">
        <f t="shared" si="51"/>
        <v>36</v>
      </c>
      <c r="F399" s="525" t="s">
        <v>6490</v>
      </c>
      <c r="H399" s="92" t="s">
        <v>4830</v>
      </c>
      <c r="I399" s="44" t="s">
        <v>4824</v>
      </c>
      <c r="J399" s="44" t="s">
        <v>4824</v>
      </c>
      <c r="K399" s="150" t="s">
        <v>4831</v>
      </c>
    </row>
    <row r="400">
      <c r="A400" s="68" t="s">
        <v>3317</v>
      </c>
      <c r="B400" s="584" t="s">
        <v>5519</v>
      </c>
      <c r="C400" s="585">
        <f t="shared" si="51"/>
        <v>33</v>
      </c>
      <c r="F400" s="525" t="s">
        <v>6490</v>
      </c>
      <c r="G400" s="583">
        <v>5798116.0</v>
      </c>
      <c r="H400" s="92" t="s">
        <v>4830</v>
      </c>
      <c r="I400" s="44" t="s">
        <v>4824</v>
      </c>
      <c r="J400" s="44" t="s">
        <v>4824</v>
      </c>
      <c r="K400" s="150" t="s">
        <v>4831</v>
      </c>
    </row>
    <row r="401">
      <c r="A401" s="68" t="s">
        <v>3323</v>
      </c>
      <c r="B401" s="584" t="s">
        <v>5797</v>
      </c>
      <c r="C401" s="585">
        <f t="shared" si="51"/>
        <v>44</v>
      </c>
      <c r="F401" s="525" t="s">
        <v>6490</v>
      </c>
      <c r="H401" s="92" t="s">
        <v>4830</v>
      </c>
      <c r="I401" s="44" t="s">
        <v>4824</v>
      </c>
      <c r="J401" s="44" t="s">
        <v>4830</v>
      </c>
      <c r="K401" s="150" t="s">
        <v>4831</v>
      </c>
    </row>
    <row r="402">
      <c r="A402" s="68" t="s">
        <v>3329</v>
      </c>
      <c r="B402" s="584" t="s">
        <v>5477</v>
      </c>
      <c r="C402" s="585">
        <f t="shared" si="51"/>
        <v>55</v>
      </c>
      <c r="F402" s="525" t="s">
        <v>6490</v>
      </c>
      <c r="H402" s="92" t="s">
        <v>4830</v>
      </c>
      <c r="I402" s="44" t="s">
        <v>4824</v>
      </c>
      <c r="J402" s="44" t="s">
        <v>4830</v>
      </c>
      <c r="K402" s="150" t="s">
        <v>4831</v>
      </c>
    </row>
    <row r="403">
      <c r="A403" s="68" t="s">
        <v>3345</v>
      </c>
      <c r="B403" s="586"/>
      <c r="C403" s="102"/>
      <c r="F403" s="525" t="s">
        <v>6490</v>
      </c>
      <c r="G403" s="583">
        <v>1.1954737E7</v>
      </c>
      <c r="H403" s="92" t="s">
        <v>4830</v>
      </c>
      <c r="I403" s="282" t="s">
        <v>4824</v>
      </c>
      <c r="J403" s="282" t="s">
        <v>4824</v>
      </c>
      <c r="K403" s="150" t="s">
        <v>4831</v>
      </c>
    </row>
    <row r="404">
      <c r="A404" s="68" t="s">
        <v>3368</v>
      </c>
      <c r="B404" s="584" t="s">
        <v>6145</v>
      </c>
      <c r="C404" s="585">
        <f t="shared" ref="C404:C411" si="52">2022 - B:B</f>
        <v>34</v>
      </c>
      <c r="F404" s="525" t="s">
        <v>6490</v>
      </c>
      <c r="H404" s="92" t="s">
        <v>4830</v>
      </c>
      <c r="I404" s="44" t="s">
        <v>4824</v>
      </c>
      <c r="J404" s="44" t="s">
        <v>4824</v>
      </c>
      <c r="K404" s="150" t="s">
        <v>4831</v>
      </c>
    </row>
    <row r="405">
      <c r="A405" s="68" t="s">
        <v>3374</v>
      </c>
      <c r="B405" s="584" t="s">
        <v>6459</v>
      </c>
      <c r="C405" s="585">
        <f t="shared" si="52"/>
        <v>10</v>
      </c>
      <c r="D405" s="26" t="s">
        <v>4792</v>
      </c>
      <c r="E405" s="26" t="s">
        <v>4797</v>
      </c>
      <c r="F405" s="525" t="s">
        <v>6490</v>
      </c>
      <c r="G405" s="583">
        <v>296634.0</v>
      </c>
      <c r="H405" s="92" t="s">
        <v>4830</v>
      </c>
      <c r="I405" s="44" t="s">
        <v>4830</v>
      </c>
      <c r="J405" s="44" t="s">
        <v>4830</v>
      </c>
      <c r="K405" s="150" t="s">
        <v>4831</v>
      </c>
    </row>
    <row r="406">
      <c r="A406" s="68" t="s">
        <v>3378</v>
      </c>
      <c r="B406" s="584" t="s">
        <v>6491</v>
      </c>
      <c r="C406" s="585">
        <f t="shared" si="52"/>
        <v>127</v>
      </c>
      <c r="F406" s="525" t="s">
        <v>6490</v>
      </c>
      <c r="G406" s="583">
        <v>5450550.0</v>
      </c>
      <c r="H406" s="92" t="s">
        <v>4830</v>
      </c>
      <c r="I406" s="44" t="s">
        <v>4830</v>
      </c>
      <c r="J406" s="44" t="s">
        <v>4830</v>
      </c>
      <c r="K406" s="150" t="s">
        <v>4831</v>
      </c>
    </row>
    <row r="407">
      <c r="A407" s="73" t="s">
        <v>6492</v>
      </c>
      <c r="B407" s="584" t="s">
        <v>6493</v>
      </c>
      <c r="C407" s="585">
        <f t="shared" si="52"/>
        <v>3</v>
      </c>
      <c r="F407" s="525" t="s">
        <v>6490</v>
      </c>
      <c r="H407" s="92" t="s">
        <v>4824</v>
      </c>
      <c r="I407" s="282" t="s">
        <v>4824</v>
      </c>
      <c r="J407" s="282" t="s">
        <v>4824</v>
      </c>
      <c r="K407" s="26" t="s">
        <v>4825</v>
      </c>
    </row>
    <row r="408">
      <c r="A408" s="68" t="s">
        <v>3388</v>
      </c>
      <c r="B408" s="584" t="s">
        <v>6494</v>
      </c>
      <c r="C408" s="585">
        <f t="shared" si="52"/>
        <v>164</v>
      </c>
      <c r="D408" s="26" t="s">
        <v>4788</v>
      </c>
      <c r="E408" s="26" t="s">
        <v>4812</v>
      </c>
      <c r="F408" s="525" t="s">
        <v>6490</v>
      </c>
      <c r="G408" s="583">
        <v>501042.0</v>
      </c>
      <c r="H408" s="92" t="s">
        <v>4830</v>
      </c>
      <c r="I408" s="44" t="s">
        <v>4830</v>
      </c>
      <c r="J408" s="44" t="s">
        <v>4824</v>
      </c>
      <c r="K408" s="150" t="s">
        <v>4831</v>
      </c>
    </row>
    <row r="409">
      <c r="A409" s="68" t="s">
        <v>3398</v>
      </c>
      <c r="B409" s="584" t="s">
        <v>5671</v>
      </c>
      <c r="C409" s="585">
        <f t="shared" si="52"/>
        <v>15</v>
      </c>
      <c r="F409" s="525" t="s">
        <v>6490</v>
      </c>
      <c r="H409" s="92" t="s">
        <v>4830</v>
      </c>
      <c r="I409" s="44" t="s">
        <v>4830</v>
      </c>
      <c r="J409" s="44" t="s">
        <v>4824</v>
      </c>
      <c r="K409" s="150" t="s">
        <v>4831</v>
      </c>
    </row>
    <row r="410">
      <c r="A410" s="68" t="s">
        <v>3402</v>
      </c>
      <c r="B410" s="580" t="s">
        <v>6495</v>
      </c>
      <c r="C410" s="581">
        <f t="shared" si="52"/>
        <v>64</v>
      </c>
      <c r="D410" s="26" t="s">
        <v>4806</v>
      </c>
      <c r="E410" s="26" t="s">
        <v>4803</v>
      </c>
      <c r="F410" s="525" t="s">
        <v>6490</v>
      </c>
      <c r="H410" s="92" t="s">
        <v>4830</v>
      </c>
      <c r="I410" s="44" t="s">
        <v>4830</v>
      </c>
      <c r="J410" s="44" t="s">
        <v>4830</v>
      </c>
      <c r="K410" s="150" t="s">
        <v>4831</v>
      </c>
    </row>
    <row r="411">
      <c r="A411" s="68" t="s">
        <v>3407</v>
      </c>
      <c r="B411" s="580" t="s">
        <v>6496</v>
      </c>
      <c r="C411" s="581">
        <f t="shared" si="52"/>
        <v>112</v>
      </c>
      <c r="D411" s="26" t="s">
        <v>4804</v>
      </c>
      <c r="E411" s="26" t="s">
        <v>4803</v>
      </c>
      <c r="F411" s="525" t="s">
        <v>6490</v>
      </c>
      <c r="H411" s="92" t="s">
        <v>4830</v>
      </c>
      <c r="I411" s="44" t="s">
        <v>4830</v>
      </c>
      <c r="J411" s="44" t="s">
        <v>4830</v>
      </c>
      <c r="K411" s="150" t="s">
        <v>4831</v>
      </c>
    </row>
    <row r="412">
      <c r="A412" s="68" t="s">
        <v>3416</v>
      </c>
      <c r="B412" s="586"/>
      <c r="C412" s="69"/>
      <c r="F412" s="525" t="s">
        <v>6490</v>
      </c>
      <c r="H412" s="92" t="s">
        <v>4830</v>
      </c>
      <c r="I412" s="44" t="s">
        <v>4830</v>
      </c>
      <c r="J412" s="44" t="s">
        <v>4830</v>
      </c>
      <c r="K412" s="150" t="s">
        <v>4831</v>
      </c>
    </row>
    <row r="413">
      <c r="A413" s="68" t="s">
        <v>3411</v>
      </c>
      <c r="B413" s="584" t="s">
        <v>5569</v>
      </c>
      <c r="C413" s="581">
        <f t="shared" ref="C413:C462" si="53">2022 - B:B</f>
        <v>35</v>
      </c>
      <c r="F413" s="525" t="s">
        <v>6490</v>
      </c>
      <c r="H413" s="92" t="s">
        <v>4824</v>
      </c>
      <c r="I413" s="44" t="s">
        <v>4824</v>
      </c>
      <c r="J413" s="44" t="s">
        <v>4824</v>
      </c>
      <c r="K413" s="150" t="s">
        <v>4831</v>
      </c>
    </row>
    <row r="414">
      <c r="A414" s="68" t="s">
        <v>3427</v>
      </c>
      <c r="B414" s="580" t="s">
        <v>6497</v>
      </c>
      <c r="C414" s="581">
        <f t="shared" si="53"/>
        <v>71</v>
      </c>
      <c r="F414" s="525" t="s">
        <v>6490</v>
      </c>
      <c r="H414" s="92" t="s">
        <v>4830</v>
      </c>
      <c r="I414" s="44" t="s">
        <v>4824</v>
      </c>
      <c r="J414" s="44" t="s">
        <v>4824</v>
      </c>
      <c r="K414" s="150" t="s">
        <v>4831</v>
      </c>
    </row>
    <row r="415">
      <c r="A415" s="68" t="s">
        <v>3433</v>
      </c>
      <c r="B415" s="584" t="s">
        <v>6471</v>
      </c>
      <c r="C415" s="585">
        <f t="shared" si="53"/>
        <v>78</v>
      </c>
      <c r="F415" s="525" t="s">
        <v>6490</v>
      </c>
      <c r="G415" s="583">
        <v>1.6438193E7</v>
      </c>
      <c r="H415" s="92" t="s">
        <v>4830</v>
      </c>
      <c r="I415" s="44" t="s">
        <v>4824</v>
      </c>
      <c r="J415" s="44" t="s">
        <v>4824</v>
      </c>
      <c r="K415" s="26" t="s">
        <v>4825</v>
      </c>
    </row>
    <row r="416">
      <c r="A416" s="106" t="s">
        <v>4490</v>
      </c>
      <c r="B416" s="584" t="s">
        <v>5772</v>
      </c>
      <c r="C416" s="585">
        <f t="shared" si="53"/>
        <v>38</v>
      </c>
      <c r="F416" s="525" t="s">
        <v>6490</v>
      </c>
      <c r="G416" s="583">
        <v>6151230.0</v>
      </c>
      <c r="H416" s="92" t="s">
        <v>4830</v>
      </c>
      <c r="I416" s="44" t="s">
        <v>4824</v>
      </c>
      <c r="J416" s="44" t="s">
        <v>4824</v>
      </c>
      <c r="K416" s="150" t="s">
        <v>4831</v>
      </c>
    </row>
    <row r="417">
      <c r="A417" s="68" t="s">
        <v>3445</v>
      </c>
      <c r="B417" s="584" t="s">
        <v>5417</v>
      </c>
      <c r="C417" s="585">
        <f t="shared" si="53"/>
        <v>27</v>
      </c>
      <c r="F417" s="525" t="s">
        <v>6490</v>
      </c>
      <c r="H417" s="92" t="s">
        <v>4824</v>
      </c>
      <c r="I417" s="282" t="s">
        <v>4824</v>
      </c>
      <c r="J417" s="282" t="s">
        <v>4824</v>
      </c>
      <c r="K417" s="150" t="s">
        <v>4831</v>
      </c>
    </row>
    <row r="418">
      <c r="A418" s="68" t="s">
        <v>3451</v>
      </c>
      <c r="B418" s="584" t="s">
        <v>5553</v>
      </c>
      <c r="C418" s="585">
        <f t="shared" si="53"/>
        <v>45</v>
      </c>
      <c r="F418" s="525" t="s">
        <v>6490</v>
      </c>
      <c r="H418" s="92" t="s">
        <v>4830</v>
      </c>
      <c r="I418" s="44" t="s">
        <v>4830</v>
      </c>
      <c r="J418" s="44" t="s">
        <v>4830</v>
      </c>
      <c r="K418" s="150" t="s">
        <v>4831</v>
      </c>
    </row>
    <row r="419">
      <c r="A419" s="68" t="s">
        <v>3455</v>
      </c>
      <c r="B419" s="584" t="s">
        <v>5487</v>
      </c>
      <c r="C419" s="585">
        <f t="shared" si="53"/>
        <v>37</v>
      </c>
      <c r="F419" s="525" t="s">
        <v>6490</v>
      </c>
      <c r="G419" s="583">
        <v>4794437.0</v>
      </c>
      <c r="H419" s="92" t="s">
        <v>4830</v>
      </c>
      <c r="I419" s="44" t="s">
        <v>4830</v>
      </c>
      <c r="J419" s="44" t="s">
        <v>4830</v>
      </c>
      <c r="K419" s="150" t="s">
        <v>4831</v>
      </c>
    </row>
    <row r="420">
      <c r="A420" s="106" t="s">
        <v>4501</v>
      </c>
      <c r="B420" s="584" t="s">
        <v>5417</v>
      </c>
      <c r="C420" s="585">
        <f t="shared" si="53"/>
        <v>27</v>
      </c>
      <c r="F420" s="525" t="s">
        <v>6490</v>
      </c>
      <c r="H420" s="92" t="s">
        <v>4824</v>
      </c>
      <c r="I420" s="44" t="s">
        <v>4824</v>
      </c>
      <c r="J420" s="44" t="s">
        <v>4824</v>
      </c>
      <c r="K420" s="150" t="s">
        <v>4831</v>
      </c>
    </row>
    <row r="421">
      <c r="A421" s="68" t="s">
        <v>3472</v>
      </c>
      <c r="B421" s="584" t="s">
        <v>5686</v>
      </c>
      <c r="C421" s="585">
        <f t="shared" si="53"/>
        <v>11</v>
      </c>
      <c r="F421" s="525" t="s">
        <v>6490</v>
      </c>
      <c r="H421" s="92" t="s">
        <v>4824</v>
      </c>
      <c r="I421" s="44" t="s">
        <v>4824</v>
      </c>
      <c r="J421" s="44" t="s">
        <v>4824</v>
      </c>
      <c r="K421" s="150" t="s">
        <v>4831</v>
      </c>
    </row>
    <row r="422">
      <c r="A422" s="106" t="s">
        <v>4507</v>
      </c>
      <c r="B422" s="584" t="s">
        <v>6498</v>
      </c>
      <c r="C422" s="585">
        <f t="shared" si="53"/>
        <v>108</v>
      </c>
      <c r="D422" s="26" t="s">
        <v>4796</v>
      </c>
      <c r="E422" s="26" t="s">
        <v>4797</v>
      </c>
      <c r="F422" s="525" t="s">
        <v>6490</v>
      </c>
      <c r="G422" s="583">
        <v>1852277.0</v>
      </c>
      <c r="H422" s="92" t="s">
        <v>4830</v>
      </c>
      <c r="I422" s="44" t="s">
        <v>4830</v>
      </c>
      <c r="J422" s="44" t="s">
        <v>4830</v>
      </c>
      <c r="K422" s="150" t="s">
        <v>4831</v>
      </c>
    </row>
    <row r="423">
      <c r="A423" s="73" t="s">
        <v>4513</v>
      </c>
      <c r="B423" s="584" t="s">
        <v>5978</v>
      </c>
      <c r="C423" s="585">
        <f t="shared" si="53"/>
        <v>28</v>
      </c>
      <c r="F423" s="525" t="s">
        <v>6490</v>
      </c>
      <c r="H423" s="92" t="s">
        <v>4830</v>
      </c>
      <c r="I423" s="44" t="s">
        <v>4830</v>
      </c>
      <c r="J423" s="44" t="s">
        <v>4830</v>
      </c>
      <c r="K423" s="150" t="s">
        <v>4831</v>
      </c>
    </row>
    <row r="424">
      <c r="A424" s="68" t="s">
        <v>3489</v>
      </c>
      <c r="B424" s="584" t="s">
        <v>5499</v>
      </c>
      <c r="C424" s="585">
        <f t="shared" si="53"/>
        <v>32</v>
      </c>
      <c r="D424" s="26">
        <v>1000.0</v>
      </c>
      <c r="E424" s="26" t="s">
        <v>4812</v>
      </c>
      <c r="F424" s="525" t="s">
        <v>6490</v>
      </c>
      <c r="G424" s="583">
        <v>3029.0</v>
      </c>
      <c r="H424" s="92" t="s">
        <v>4830</v>
      </c>
      <c r="I424" s="44" t="s">
        <v>4830</v>
      </c>
      <c r="J424" s="44" t="s">
        <v>4830</v>
      </c>
      <c r="K424" s="150" t="s">
        <v>4831</v>
      </c>
    </row>
    <row r="425">
      <c r="A425" s="68" t="s">
        <v>3494</v>
      </c>
      <c r="B425" s="584" t="s">
        <v>5569</v>
      </c>
      <c r="C425" s="585">
        <f t="shared" si="53"/>
        <v>35</v>
      </c>
      <c r="F425" s="525" t="s">
        <v>6490</v>
      </c>
      <c r="H425" s="92" t="s">
        <v>4824</v>
      </c>
      <c r="I425" s="44" t="s">
        <v>4824</v>
      </c>
      <c r="J425" s="44" t="s">
        <v>4824</v>
      </c>
      <c r="K425" s="150" t="s">
        <v>4831</v>
      </c>
    </row>
    <row r="426">
      <c r="A426" s="106" t="s">
        <v>4522</v>
      </c>
      <c r="B426" s="584" t="s">
        <v>5419</v>
      </c>
      <c r="C426" s="585">
        <f t="shared" si="53"/>
        <v>12</v>
      </c>
      <c r="F426" s="525" t="s">
        <v>6490</v>
      </c>
      <c r="H426" s="92" t="s">
        <v>4824</v>
      </c>
      <c r="I426" s="44" t="s">
        <v>4824</v>
      </c>
      <c r="J426" s="44" t="s">
        <v>4824</v>
      </c>
      <c r="K426" s="26" t="s">
        <v>4825</v>
      </c>
    </row>
    <row r="427">
      <c r="A427" s="68" t="s">
        <v>3506</v>
      </c>
      <c r="B427" s="584" t="s">
        <v>5487</v>
      </c>
      <c r="C427" s="585">
        <f t="shared" si="53"/>
        <v>37</v>
      </c>
      <c r="F427" s="525" t="s">
        <v>6490</v>
      </c>
      <c r="H427" s="92" t="s">
        <v>4824</v>
      </c>
      <c r="I427" s="44" t="s">
        <v>4824</v>
      </c>
      <c r="J427" s="44" t="s">
        <v>4824</v>
      </c>
      <c r="K427" s="150" t="s">
        <v>4831</v>
      </c>
    </row>
    <row r="428">
      <c r="A428" s="68" t="s">
        <v>3513</v>
      </c>
      <c r="B428" s="584" t="s">
        <v>5419</v>
      </c>
      <c r="C428" s="585">
        <f t="shared" si="53"/>
        <v>12</v>
      </c>
      <c r="F428" s="525" t="s">
        <v>6490</v>
      </c>
      <c r="H428" s="92" t="s">
        <v>4824</v>
      </c>
      <c r="I428" s="282" t="s">
        <v>4824</v>
      </c>
      <c r="J428" s="282" t="s">
        <v>4824</v>
      </c>
      <c r="K428" s="150" t="s">
        <v>4831</v>
      </c>
    </row>
    <row r="429">
      <c r="A429" s="68" t="s">
        <v>3519</v>
      </c>
      <c r="B429" s="584" t="s">
        <v>5417</v>
      </c>
      <c r="C429" s="585">
        <f t="shared" si="53"/>
        <v>27</v>
      </c>
      <c r="D429" s="26" t="s">
        <v>4800</v>
      </c>
      <c r="E429" s="26" t="s">
        <v>4803</v>
      </c>
      <c r="F429" s="525" t="s">
        <v>6490</v>
      </c>
      <c r="G429" s="583">
        <v>879644.0</v>
      </c>
      <c r="H429" s="92" t="s">
        <v>4830</v>
      </c>
      <c r="I429" s="44" t="s">
        <v>4824</v>
      </c>
      <c r="J429" s="44" t="s">
        <v>4824</v>
      </c>
      <c r="K429" s="150" t="s">
        <v>4831</v>
      </c>
    </row>
    <row r="430">
      <c r="A430" s="68" t="s">
        <v>3527</v>
      </c>
      <c r="B430" s="584" t="s">
        <v>5551</v>
      </c>
      <c r="C430" s="585">
        <f t="shared" si="53"/>
        <v>24</v>
      </c>
      <c r="F430" s="525" t="s">
        <v>6490</v>
      </c>
      <c r="H430" s="92" t="s">
        <v>4824</v>
      </c>
      <c r="I430" s="44" t="s">
        <v>4824</v>
      </c>
      <c r="J430" s="44" t="s">
        <v>4824</v>
      </c>
      <c r="K430" s="26" t="s">
        <v>4825</v>
      </c>
    </row>
    <row r="431">
      <c r="A431" s="68" t="s">
        <v>3533</v>
      </c>
      <c r="B431" s="584" t="s">
        <v>5491</v>
      </c>
      <c r="C431" s="581">
        <f t="shared" si="53"/>
        <v>47</v>
      </c>
      <c r="D431" s="26" t="s">
        <v>4796</v>
      </c>
      <c r="E431" s="26" t="s">
        <v>4797</v>
      </c>
      <c r="F431" s="525" t="s">
        <v>6490</v>
      </c>
      <c r="G431" s="583">
        <v>2861450.0</v>
      </c>
      <c r="H431" s="92" t="s">
        <v>4830</v>
      </c>
      <c r="I431" s="282" t="s">
        <v>4824</v>
      </c>
      <c r="J431" s="282" t="s">
        <v>4830</v>
      </c>
      <c r="K431" s="150" t="s">
        <v>4831</v>
      </c>
    </row>
    <row r="432">
      <c r="A432" s="68" t="s">
        <v>3537</v>
      </c>
      <c r="B432" s="580" t="s">
        <v>5978</v>
      </c>
      <c r="C432" s="581">
        <f t="shared" si="53"/>
        <v>28</v>
      </c>
      <c r="F432" s="525" t="s">
        <v>6490</v>
      </c>
      <c r="G432" s="583">
        <v>7164299.0</v>
      </c>
      <c r="H432" s="92" t="s">
        <v>4824</v>
      </c>
      <c r="I432" s="282" t="s">
        <v>4824</v>
      </c>
      <c r="J432" s="282" t="s">
        <v>4824</v>
      </c>
      <c r="K432" s="150" t="s">
        <v>4831</v>
      </c>
    </row>
    <row r="433">
      <c r="A433" s="68" t="s">
        <v>3542</v>
      </c>
      <c r="B433" s="580" t="s">
        <v>5497</v>
      </c>
      <c r="C433" s="581">
        <f t="shared" si="53"/>
        <v>29</v>
      </c>
      <c r="F433" s="525" t="s">
        <v>6490</v>
      </c>
      <c r="H433" s="92" t="s">
        <v>4830</v>
      </c>
      <c r="I433" s="44" t="s">
        <v>4830</v>
      </c>
      <c r="J433" s="44" t="s">
        <v>4830</v>
      </c>
      <c r="K433" s="150" t="s">
        <v>4831</v>
      </c>
    </row>
    <row r="434">
      <c r="A434" s="68" t="s">
        <v>3548</v>
      </c>
      <c r="B434" s="580" t="s">
        <v>5491</v>
      </c>
      <c r="C434" s="581">
        <f t="shared" si="53"/>
        <v>47</v>
      </c>
      <c r="F434" s="525" t="s">
        <v>6490</v>
      </c>
      <c r="H434" s="92" t="s">
        <v>4830</v>
      </c>
      <c r="I434" s="44" t="s">
        <v>4830</v>
      </c>
      <c r="J434" s="44" t="s">
        <v>4824</v>
      </c>
      <c r="K434" s="150" t="s">
        <v>4831</v>
      </c>
    </row>
    <row r="435">
      <c r="A435" s="68" t="s">
        <v>3555</v>
      </c>
      <c r="B435" s="584" t="s">
        <v>6145</v>
      </c>
      <c r="C435" s="581">
        <f t="shared" si="53"/>
        <v>34</v>
      </c>
      <c r="F435" s="525" t="s">
        <v>6490</v>
      </c>
      <c r="G435" s="583">
        <v>3976129.0</v>
      </c>
      <c r="H435" s="92" t="s">
        <v>4824</v>
      </c>
      <c r="I435" s="282" t="s">
        <v>4824</v>
      </c>
      <c r="J435" s="282" t="s">
        <v>4830</v>
      </c>
      <c r="K435" s="150" t="s">
        <v>4831</v>
      </c>
    </row>
    <row r="436">
      <c r="A436" s="68" t="s">
        <v>3560</v>
      </c>
      <c r="B436" s="580" t="s">
        <v>5419</v>
      </c>
      <c r="C436" s="581">
        <f t="shared" si="53"/>
        <v>12</v>
      </c>
      <c r="F436" s="525" t="s">
        <v>6490</v>
      </c>
      <c r="H436" s="92" t="s">
        <v>4824</v>
      </c>
      <c r="I436" s="282" t="s">
        <v>4824</v>
      </c>
      <c r="J436" s="282" t="s">
        <v>4824</v>
      </c>
      <c r="K436" s="150" t="s">
        <v>4831</v>
      </c>
    </row>
    <row r="437">
      <c r="A437" s="68" t="s">
        <v>3567</v>
      </c>
      <c r="B437" s="580" t="s">
        <v>5978</v>
      </c>
      <c r="C437" s="581">
        <f t="shared" si="53"/>
        <v>28</v>
      </c>
      <c r="F437" s="525" t="s">
        <v>6490</v>
      </c>
      <c r="H437" s="92" t="s">
        <v>4824</v>
      </c>
      <c r="I437" s="282" t="s">
        <v>4824</v>
      </c>
      <c r="J437" s="282" t="s">
        <v>4824</v>
      </c>
      <c r="K437" s="150" t="s">
        <v>4831</v>
      </c>
    </row>
    <row r="438">
      <c r="A438" s="73" t="s">
        <v>4559</v>
      </c>
      <c r="B438" s="580" t="s">
        <v>5569</v>
      </c>
      <c r="C438" s="581">
        <f t="shared" si="53"/>
        <v>35</v>
      </c>
      <c r="D438" s="26" t="s">
        <v>4806</v>
      </c>
      <c r="E438" s="26" t="s">
        <v>4807</v>
      </c>
      <c r="F438" s="525" t="s">
        <v>6490</v>
      </c>
      <c r="G438" s="583">
        <v>2770519.0</v>
      </c>
      <c r="H438" s="92" t="s">
        <v>4830</v>
      </c>
      <c r="I438" s="282" t="s">
        <v>4824</v>
      </c>
      <c r="J438" s="282" t="s">
        <v>4830</v>
      </c>
      <c r="K438" s="150" t="s">
        <v>4831</v>
      </c>
    </row>
    <row r="439">
      <c r="A439" s="68" t="s">
        <v>3579</v>
      </c>
      <c r="B439" s="584" t="s">
        <v>5497</v>
      </c>
      <c r="C439" s="581">
        <f t="shared" si="53"/>
        <v>29</v>
      </c>
      <c r="F439" s="525" t="s">
        <v>6490</v>
      </c>
      <c r="G439" s="583">
        <v>7061442.0</v>
      </c>
      <c r="H439" s="92" t="s">
        <v>4824</v>
      </c>
      <c r="I439" s="44" t="s">
        <v>4824</v>
      </c>
      <c r="J439" s="44" t="s">
        <v>4824</v>
      </c>
      <c r="K439" s="26" t="s">
        <v>4825</v>
      </c>
    </row>
    <row r="440">
      <c r="A440" s="68" t="s">
        <v>3585</v>
      </c>
      <c r="B440" s="580" t="s">
        <v>6124</v>
      </c>
      <c r="C440" s="581">
        <f t="shared" si="53"/>
        <v>31</v>
      </c>
      <c r="F440" s="525" t="s">
        <v>6490</v>
      </c>
      <c r="G440" s="583">
        <v>1.0394563E7</v>
      </c>
      <c r="H440" s="92" t="s">
        <v>4830</v>
      </c>
      <c r="I440" s="44" t="s">
        <v>4824</v>
      </c>
      <c r="J440" s="44" t="s">
        <v>4830</v>
      </c>
      <c r="K440" s="150" t="s">
        <v>4831</v>
      </c>
    </row>
    <row r="441">
      <c r="A441" s="68" t="s">
        <v>3592</v>
      </c>
      <c r="B441" s="580" t="s">
        <v>6145</v>
      </c>
      <c r="C441" s="581">
        <f t="shared" si="53"/>
        <v>34</v>
      </c>
      <c r="F441" s="525" t="s">
        <v>6490</v>
      </c>
      <c r="H441" s="92" t="s">
        <v>4824</v>
      </c>
      <c r="I441" s="44" t="s">
        <v>4830</v>
      </c>
      <c r="J441" s="44" t="s">
        <v>4830</v>
      </c>
      <c r="K441" s="150" t="s">
        <v>4831</v>
      </c>
    </row>
    <row r="442">
      <c r="A442" s="68" t="s">
        <v>3596</v>
      </c>
      <c r="B442" s="580" t="s">
        <v>5564</v>
      </c>
      <c r="C442" s="581">
        <f t="shared" si="53"/>
        <v>48</v>
      </c>
      <c r="F442" s="525" t="s">
        <v>6490</v>
      </c>
      <c r="H442" s="92" t="s">
        <v>4824</v>
      </c>
      <c r="I442" s="44" t="s">
        <v>4824</v>
      </c>
      <c r="J442" s="44" t="s">
        <v>4824</v>
      </c>
      <c r="K442" s="150" t="s">
        <v>4831</v>
      </c>
    </row>
    <row r="443">
      <c r="A443" s="68" t="s">
        <v>3602</v>
      </c>
      <c r="B443" s="580" t="s">
        <v>5523</v>
      </c>
      <c r="C443" s="581">
        <f t="shared" si="53"/>
        <v>36</v>
      </c>
      <c r="F443" s="525" t="s">
        <v>6490</v>
      </c>
      <c r="H443" s="92" t="s">
        <v>4824</v>
      </c>
      <c r="I443" s="44" t="s">
        <v>4824</v>
      </c>
      <c r="J443" s="44" t="s">
        <v>4824</v>
      </c>
      <c r="K443" s="150" t="s">
        <v>4831</v>
      </c>
    </row>
    <row r="444">
      <c r="A444" s="68" t="s">
        <v>3608</v>
      </c>
      <c r="B444" s="580" t="s">
        <v>5499</v>
      </c>
      <c r="C444" s="581">
        <f t="shared" si="53"/>
        <v>32</v>
      </c>
      <c r="F444" s="525" t="s">
        <v>6490</v>
      </c>
      <c r="H444" s="92" t="s">
        <v>4830</v>
      </c>
      <c r="I444" s="44" t="s">
        <v>4824</v>
      </c>
      <c r="J444" s="44" t="s">
        <v>4824</v>
      </c>
      <c r="K444" s="150" t="s">
        <v>4831</v>
      </c>
    </row>
    <row r="445">
      <c r="A445" s="68" t="s">
        <v>3613</v>
      </c>
      <c r="B445" s="580" t="s">
        <v>5419</v>
      </c>
      <c r="C445" s="581">
        <f t="shared" si="53"/>
        <v>12</v>
      </c>
      <c r="F445" s="525" t="s">
        <v>6490</v>
      </c>
      <c r="H445" s="92" t="s">
        <v>4830</v>
      </c>
      <c r="I445" s="282" t="s">
        <v>4830</v>
      </c>
      <c r="J445" s="282" t="s">
        <v>4824</v>
      </c>
      <c r="K445" s="150" t="s">
        <v>4831</v>
      </c>
    </row>
    <row r="446">
      <c r="A446" s="68" t="s">
        <v>3618</v>
      </c>
      <c r="B446" s="580" t="s">
        <v>5532</v>
      </c>
      <c r="C446" s="581">
        <f t="shared" si="53"/>
        <v>5</v>
      </c>
      <c r="F446" s="525" t="s">
        <v>6490</v>
      </c>
      <c r="H446" s="92" t="s">
        <v>4824</v>
      </c>
      <c r="I446" s="282" t="s">
        <v>4824</v>
      </c>
      <c r="J446" s="282" t="s">
        <v>4824</v>
      </c>
      <c r="K446" s="150" t="s">
        <v>4831</v>
      </c>
    </row>
    <row r="447">
      <c r="A447" s="68" t="s">
        <v>3622</v>
      </c>
      <c r="B447" s="587" t="s">
        <v>5523</v>
      </c>
      <c r="C447" s="581">
        <f t="shared" si="53"/>
        <v>36</v>
      </c>
      <c r="F447" s="525" t="s">
        <v>6490</v>
      </c>
      <c r="H447" s="92" t="s">
        <v>4824</v>
      </c>
      <c r="I447" s="282" t="s">
        <v>4824</v>
      </c>
      <c r="J447" s="282" t="s">
        <v>4830</v>
      </c>
      <c r="K447" s="150" t="s">
        <v>4831</v>
      </c>
    </row>
    <row r="448">
      <c r="A448" s="88" t="s">
        <v>4601</v>
      </c>
      <c r="B448" s="580" t="s">
        <v>5744</v>
      </c>
      <c r="C448" s="581">
        <f t="shared" si="53"/>
        <v>22</v>
      </c>
      <c r="F448" s="525" t="s">
        <v>6490</v>
      </c>
      <c r="G448" s="583">
        <v>1.4521991E7</v>
      </c>
      <c r="H448" s="92" t="s">
        <v>4830</v>
      </c>
      <c r="I448" s="282" t="s">
        <v>4824</v>
      </c>
      <c r="J448" s="282" t="s">
        <v>4824</v>
      </c>
      <c r="K448" s="150" t="s">
        <v>4831</v>
      </c>
    </row>
    <row r="449">
      <c r="A449" s="73" t="s">
        <v>4604</v>
      </c>
      <c r="B449" s="580" t="s">
        <v>6495</v>
      </c>
      <c r="C449" s="581">
        <f t="shared" si="53"/>
        <v>64</v>
      </c>
      <c r="D449" s="26" t="s">
        <v>4792</v>
      </c>
      <c r="E449" s="26" t="s">
        <v>4797</v>
      </c>
      <c r="F449" s="525" t="s">
        <v>6490</v>
      </c>
      <c r="G449" s="583">
        <v>2802251.0</v>
      </c>
      <c r="H449" s="92" t="s">
        <v>4830</v>
      </c>
      <c r="I449" s="282" t="s">
        <v>4824</v>
      </c>
      <c r="J449" s="282" t="s">
        <v>4824</v>
      </c>
      <c r="K449" s="150" t="s">
        <v>4831</v>
      </c>
    </row>
    <row r="450">
      <c r="A450" s="73" t="s">
        <v>6228</v>
      </c>
      <c r="B450" s="584" t="s">
        <v>5523</v>
      </c>
      <c r="C450" s="581">
        <f t="shared" si="53"/>
        <v>36</v>
      </c>
      <c r="D450" s="26" t="s">
        <v>4796</v>
      </c>
      <c r="E450" s="26" t="s">
        <v>4797</v>
      </c>
      <c r="F450" s="525" t="s">
        <v>6490</v>
      </c>
      <c r="G450" s="583">
        <v>2151798.0</v>
      </c>
      <c r="H450" s="92" t="s">
        <v>4830</v>
      </c>
      <c r="I450" s="282" t="s">
        <v>4830</v>
      </c>
      <c r="J450" s="282" t="s">
        <v>4830</v>
      </c>
      <c r="K450" s="150" t="s">
        <v>4831</v>
      </c>
    </row>
    <row r="451">
      <c r="A451" s="68" t="s">
        <v>3646</v>
      </c>
      <c r="B451" s="580" t="s">
        <v>5655</v>
      </c>
      <c r="C451" s="581">
        <f t="shared" si="53"/>
        <v>6</v>
      </c>
      <c r="D451" s="26" t="s">
        <v>4800</v>
      </c>
      <c r="E451" s="26" t="s">
        <v>4797</v>
      </c>
      <c r="F451" s="525" t="s">
        <v>6490</v>
      </c>
      <c r="G451" s="583">
        <v>2198786.0</v>
      </c>
      <c r="H451" s="92" t="s">
        <v>4830</v>
      </c>
      <c r="I451" s="150" t="s">
        <v>4824</v>
      </c>
      <c r="J451" s="282" t="s">
        <v>4830</v>
      </c>
      <c r="K451" s="150" t="s">
        <v>4831</v>
      </c>
    </row>
    <row r="452">
      <c r="A452" s="68" t="s">
        <v>3652</v>
      </c>
      <c r="B452" s="580" t="s">
        <v>5640</v>
      </c>
      <c r="C452" s="581">
        <f t="shared" si="53"/>
        <v>40</v>
      </c>
      <c r="F452" s="525" t="s">
        <v>6490</v>
      </c>
      <c r="H452" s="92" t="s">
        <v>4830</v>
      </c>
      <c r="I452" s="150" t="s">
        <v>4824</v>
      </c>
      <c r="J452" s="282" t="s">
        <v>4830</v>
      </c>
      <c r="K452" s="150" t="s">
        <v>4831</v>
      </c>
    </row>
    <row r="453">
      <c r="A453" s="68" t="s">
        <v>3657</v>
      </c>
      <c r="B453" s="580" t="s">
        <v>5523</v>
      </c>
      <c r="C453" s="581">
        <f t="shared" si="53"/>
        <v>36</v>
      </c>
      <c r="F453" s="525" t="s">
        <v>6490</v>
      </c>
      <c r="H453" s="92" t="s">
        <v>4830</v>
      </c>
      <c r="I453" s="282" t="s">
        <v>4824</v>
      </c>
      <c r="J453" s="282" t="s">
        <v>4824</v>
      </c>
      <c r="K453" s="150" t="s">
        <v>4831</v>
      </c>
    </row>
    <row r="454">
      <c r="A454" s="68" t="s">
        <v>3663</v>
      </c>
      <c r="B454" s="580" t="s">
        <v>6477</v>
      </c>
      <c r="C454" s="581">
        <f t="shared" si="53"/>
        <v>2</v>
      </c>
      <c r="F454" s="525" t="s">
        <v>6490</v>
      </c>
      <c r="H454" s="92" t="s">
        <v>4830</v>
      </c>
      <c r="I454" s="282" t="s">
        <v>4824</v>
      </c>
      <c r="J454" s="150" t="s">
        <v>4830</v>
      </c>
      <c r="K454" s="150" t="s">
        <v>4831</v>
      </c>
    </row>
    <row r="455">
      <c r="A455" s="68" t="s">
        <v>3668</v>
      </c>
      <c r="B455" s="580" t="s">
        <v>5888</v>
      </c>
      <c r="C455" s="581">
        <f t="shared" si="53"/>
        <v>30</v>
      </c>
      <c r="F455" s="525" t="s">
        <v>6490</v>
      </c>
      <c r="G455" s="583">
        <v>3829784.0</v>
      </c>
      <c r="H455" s="92" t="s">
        <v>4830</v>
      </c>
      <c r="I455" s="282" t="s">
        <v>4824</v>
      </c>
      <c r="J455" s="282" t="s">
        <v>4830</v>
      </c>
      <c r="K455" s="150" t="s">
        <v>4831</v>
      </c>
    </row>
    <row r="456">
      <c r="A456" s="68" t="s">
        <v>3674</v>
      </c>
      <c r="B456" s="584" t="s">
        <v>6471</v>
      </c>
      <c r="C456" s="581">
        <f t="shared" si="53"/>
        <v>78</v>
      </c>
      <c r="D456" s="26" t="s">
        <v>4809</v>
      </c>
      <c r="E456" s="26" t="s">
        <v>4803</v>
      </c>
      <c r="F456" s="525" t="s">
        <v>6490</v>
      </c>
      <c r="G456" s="583">
        <v>3150573.0</v>
      </c>
      <c r="H456" s="325" t="s">
        <v>4830</v>
      </c>
      <c r="I456" s="282" t="s">
        <v>4824</v>
      </c>
      <c r="J456" s="282" t="s">
        <v>4830</v>
      </c>
      <c r="K456" s="150" t="s">
        <v>4831</v>
      </c>
    </row>
    <row r="457">
      <c r="A457" s="68" t="s">
        <v>3686</v>
      </c>
      <c r="B457" s="580" t="s">
        <v>5579</v>
      </c>
      <c r="C457" s="581">
        <f t="shared" si="53"/>
        <v>54</v>
      </c>
      <c r="F457" s="525" t="s">
        <v>6490</v>
      </c>
      <c r="H457" s="92" t="s">
        <v>4830</v>
      </c>
      <c r="I457" s="282" t="s">
        <v>4824</v>
      </c>
      <c r="J457" s="282" t="s">
        <v>4830</v>
      </c>
      <c r="K457" s="150" t="s">
        <v>4831</v>
      </c>
    </row>
    <row r="458">
      <c r="A458" s="68" t="s">
        <v>3691</v>
      </c>
      <c r="B458" s="580" t="s">
        <v>5491</v>
      </c>
      <c r="C458" s="581">
        <f t="shared" si="53"/>
        <v>47</v>
      </c>
      <c r="D458" s="26" t="s">
        <v>6499</v>
      </c>
      <c r="E458" s="26" t="s">
        <v>4803</v>
      </c>
      <c r="F458" s="525" t="s">
        <v>6490</v>
      </c>
      <c r="G458" s="583">
        <v>22805.0</v>
      </c>
      <c r="H458" s="92" t="s">
        <v>4830</v>
      </c>
      <c r="I458" s="282" t="s">
        <v>4830</v>
      </c>
      <c r="J458" s="282" t="s">
        <v>4830</v>
      </c>
      <c r="K458" s="150" t="s">
        <v>4831</v>
      </c>
    </row>
    <row r="459">
      <c r="A459" s="68" t="s">
        <v>3697</v>
      </c>
      <c r="B459" s="580" t="s">
        <v>5797</v>
      </c>
      <c r="C459" s="581">
        <f t="shared" si="53"/>
        <v>44</v>
      </c>
      <c r="D459" s="26" t="s">
        <v>4811</v>
      </c>
      <c r="E459" s="26" t="s">
        <v>4803</v>
      </c>
      <c r="F459" s="525" t="s">
        <v>6490</v>
      </c>
      <c r="G459" s="583">
        <v>3188802.0</v>
      </c>
      <c r="H459" s="92" t="s">
        <v>4830</v>
      </c>
      <c r="I459" s="282" t="s">
        <v>4830</v>
      </c>
      <c r="J459" s="282" t="s">
        <v>4830</v>
      </c>
      <c r="K459" s="150" t="s">
        <v>4831</v>
      </c>
    </row>
    <row r="460">
      <c r="A460" s="68" t="s">
        <v>3703</v>
      </c>
      <c r="B460" s="580" t="s">
        <v>5417</v>
      </c>
      <c r="C460" s="581">
        <f t="shared" si="53"/>
        <v>27</v>
      </c>
      <c r="F460" s="525" t="s">
        <v>6490</v>
      </c>
      <c r="H460" s="92" t="s">
        <v>4830</v>
      </c>
      <c r="I460" s="282" t="s">
        <v>4830</v>
      </c>
      <c r="J460" s="282" t="s">
        <v>4824</v>
      </c>
      <c r="K460" s="150" t="s">
        <v>4831</v>
      </c>
    </row>
    <row r="461">
      <c r="A461" s="68" t="s">
        <v>3709</v>
      </c>
      <c r="B461" s="580" t="s">
        <v>5671</v>
      </c>
      <c r="C461" s="581">
        <f t="shared" si="53"/>
        <v>15</v>
      </c>
      <c r="F461" s="525" t="s">
        <v>6490</v>
      </c>
      <c r="H461" s="92" t="s">
        <v>4830</v>
      </c>
      <c r="I461" s="282" t="s">
        <v>4824</v>
      </c>
      <c r="J461" s="282" t="s">
        <v>4824</v>
      </c>
      <c r="K461" s="150" t="s">
        <v>4831</v>
      </c>
    </row>
    <row r="462">
      <c r="A462" s="68" t="s">
        <v>3715</v>
      </c>
      <c r="B462" s="584" t="s">
        <v>5499</v>
      </c>
      <c r="C462" s="581">
        <f t="shared" si="53"/>
        <v>32</v>
      </c>
      <c r="F462" s="525" t="s">
        <v>6490</v>
      </c>
      <c r="G462" s="583">
        <v>7657284.0</v>
      </c>
      <c r="H462" s="92" t="s">
        <v>4830</v>
      </c>
      <c r="I462" s="282" t="s">
        <v>4830</v>
      </c>
      <c r="J462" s="282" t="s">
        <v>4830</v>
      </c>
      <c r="K462" s="150" t="s">
        <v>4831</v>
      </c>
    </row>
    <row r="463">
      <c r="A463" s="68" t="s">
        <v>3722</v>
      </c>
      <c r="B463" s="586"/>
      <c r="C463" s="102"/>
      <c r="F463" s="525" t="s">
        <v>6490</v>
      </c>
      <c r="H463" s="92" t="s">
        <v>4824</v>
      </c>
      <c r="I463" s="150" t="s">
        <v>4824</v>
      </c>
      <c r="J463" s="150" t="s">
        <v>4824</v>
      </c>
      <c r="K463" s="26" t="s">
        <v>4825</v>
      </c>
    </row>
    <row r="464">
      <c r="A464" s="68" t="s">
        <v>3727</v>
      </c>
      <c r="B464" s="586"/>
      <c r="C464" s="102"/>
      <c r="F464" s="525" t="s">
        <v>6490</v>
      </c>
      <c r="H464" s="92" t="s">
        <v>4824</v>
      </c>
      <c r="I464" s="150" t="s">
        <v>4824</v>
      </c>
      <c r="J464" s="150" t="s">
        <v>4824</v>
      </c>
      <c r="K464" s="26" t="s">
        <v>4825</v>
      </c>
    </row>
    <row r="465">
      <c r="A465" s="68" t="s">
        <v>3731</v>
      </c>
      <c r="B465" s="580" t="s">
        <v>5417</v>
      </c>
      <c r="C465" s="581">
        <f t="shared" ref="C465:C468" si="54">2022 - B:B</f>
        <v>27</v>
      </c>
      <c r="F465" s="525" t="s">
        <v>6490</v>
      </c>
      <c r="H465" s="92" t="s">
        <v>4824</v>
      </c>
      <c r="I465" s="282" t="s">
        <v>4824</v>
      </c>
      <c r="J465" s="282" t="s">
        <v>4824</v>
      </c>
      <c r="K465" s="150" t="s">
        <v>4831</v>
      </c>
    </row>
    <row r="466">
      <c r="A466" s="68" t="s">
        <v>3736</v>
      </c>
      <c r="B466" s="580" t="s">
        <v>5551</v>
      </c>
      <c r="C466" s="581">
        <f t="shared" si="54"/>
        <v>24</v>
      </c>
      <c r="F466" s="525" t="s">
        <v>6490</v>
      </c>
      <c r="H466" s="92" t="s">
        <v>4830</v>
      </c>
      <c r="I466" s="282" t="s">
        <v>4824</v>
      </c>
      <c r="J466" s="282" t="s">
        <v>4824</v>
      </c>
      <c r="K466" s="150" t="s">
        <v>4831</v>
      </c>
    </row>
    <row r="467">
      <c r="A467" s="68" t="s">
        <v>3742</v>
      </c>
      <c r="B467" s="580" t="s">
        <v>6459</v>
      </c>
      <c r="C467" s="581">
        <f t="shared" si="54"/>
        <v>10</v>
      </c>
      <c r="D467" s="26" t="s">
        <v>4926</v>
      </c>
      <c r="E467" s="26" t="s">
        <v>4797</v>
      </c>
      <c r="F467" s="525" t="s">
        <v>6490</v>
      </c>
      <c r="G467" s="583">
        <v>807856.0</v>
      </c>
      <c r="H467" s="92" t="s">
        <v>4830</v>
      </c>
      <c r="I467" s="282" t="s">
        <v>4830</v>
      </c>
      <c r="J467" s="282" t="s">
        <v>4830</v>
      </c>
      <c r="K467" s="150" t="s">
        <v>4831</v>
      </c>
    </row>
    <row r="468">
      <c r="A468" s="68" t="s">
        <v>3747</v>
      </c>
      <c r="B468" s="584" t="s">
        <v>5491</v>
      </c>
      <c r="C468" s="585">
        <f t="shared" si="54"/>
        <v>47</v>
      </c>
      <c r="F468" s="525" t="s">
        <v>6490</v>
      </c>
      <c r="G468" s="583">
        <v>1.4004415E7</v>
      </c>
      <c r="H468" s="92" t="s">
        <v>4830</v>
      </c>
      <c r="I468" s="282" t="s">
        <v>4830</v>
      </c>
      <c r="J468" s="282" t="s">
        <v>4830</v>
      </c>
      <c r="K468" s="150" t="s">
        <v>4831</v>
      </c>
    </row>
    <row r="469">
      <c r="A469" s="68" t="s">
        <v>3753</v>
      </c>
      <c r="B469" s="586"/>
      <c r="C469" s="102"/>
      <c r="F469" s="525" t="s">
        <v>6490</v>
      </c>
      <c r="H469" s="92" t="s">
        <v>4824</v>
      </c>
      <c r="I469" s="150" t="s">
        <v>4824</v>
      </c>
      <c r="J469" s="150" t="s">
        <v>4824</v>
      </c>
      <c r="K469" s="26" t="s">
        <v>4825</v>
      </c>
    </row>
    <row r="470">
      <c r="A470" s="68" t="s">
        <v>3759</v>
      </c>
      <c r="B470" s="584" t="s">
        <v>5978</v>
      </c>
      <c r="C470" s="585">
        <f t="shared" ref="C470:C476" si="55">2022 - B:B</f>
        <v>28</v>
      </c>
      <c r="D470" s="26" t="s">
        <v>4792</v>
      </c>
      <c r="E470" s="26" t="s">
        <v>4797</v>
      </c>
      <c r="F470" s="525" t="s">
        <v>6490</v>
      </c>
      <c r="G470" s="583">
        <v>658239.0</v>
      </c>
      <c r="H470" s="92" t="s">
        <v>4830</v>
      </c>
      <c r="I470" s="150" t="s">
        <v>4824</v>
      </c>
      <c r="J470" s="150" t="s">
        <v>4824</v>
      </c>
      <c r="K470" s="26" t="s">
        <v>4825</v>
      </c>
    </row>
    <row r="471">
      <c r="A471" s="68" t="s">
        <v>3764</v>
      </c>
      <c r="B471" s="584" t="s">
        <v>5655</v>
      </c>
      <c r="C471" s="585">
        <f t="shared" si="55"/>
        <v>6</v>
      </c>
      <c r="F471" s="525" t="s">
        <v>6490</v>
      </c>
      <c r="H471" s="92" t="s">
        <v>4830</v>
      </c>
      <c r="I471" s="282" t="s">
        <v>4830</v>
      </c>
      <c r="J471" s="282" t="s">
        <v>4824</v>
      </c>
      <c r="K471" s="150" t="s">
        <v>4831</v>
      </c>
    </row>
    <row r="472">
      <c r="A472" s="68" t="s">
        <v>3770</v>
      </c>
      <c r="B472" s="584" t="s">
        <v>5610</v>
      </c>
      <c r="C472" s="585">
        <f t="shared" si="55"/>
        <v>7</v>
      </c>
      <c r="F472" s="525" t="s">
        <v>6490</v>
      </c>
      <c r="H472" s="92" t="s">
        <v>4830</v>
      </c>
      <c r="I472" s="44"/>
      <c r="J472" s="44"/>
      <c r="K472" s="150" t="s">
        <v>4831</v>
      </c>
    </row>
    <row r="473">
      <c r="A473" s="68" t="s">
        <v>3776</v>
      </c>
      <c r="B473" s="584" t="s">
        <v>5450</v>
      </c>
      <c r="C473" s="585">
        <f t="shared" si="55"/>
        <v>25</v>
      </c>
      <c r="F473" s="525" t="s">
        <v>6490</v>
      </c>
      <c r="G473" s="583">
        <v>9308833.0</v>
      </c>
      <c r="H473" s="92" t="s">
        <v>4830</v>
      </c>
      <c r="I473" s="282" t="s">
        <v>4824</v>
      </c>
      <c r="J473" s="282" t="s">
        <v>4830</v>
      </c>
      <c r="K473" s="150" t="s">
        <v>4831</v>
      </c>
    </row>
    <row r="474">
      <c r="A474" s="68" t="s">
        <v>3782</v>
      </c>
      <c r="B474" s="584" t="s">
        <v>5417</v>
      </c>
      <c r="C474" s="585">
        <f t="shared" si="55"/>
        <v>27</v>
      </c>
      <c r="F474" s="525" t="s">
        <v>6490</v>
      </c>
      <c r="H474" s="92" t="s">
        <v>4824</v>
      </c>
      <c r="I474" s="282" t="s">
        <v>4824</v>
      </c>
      <c r="J474" s="282" t="s">
        <v>4824</v>
      </c>
      <c r="K474" s="150" t="s">
        <v>4831</v>
      </c>
    </row>
    <row r="475">
      <c r="A475" s="68" t="s">
        <v>3788</v>
      </c>
      <c r="B475" s="584" t="s">
        <v>6446</v>
      </c>
      <c r="C475" s="585">
        <f t="shared" si="55"/>
        <v>39</v>
      </c>
      <c r="F475" s="525" t="s">
        <v>6490</v>
      </c>
      <c r="H475" s="92" t="s">
        <v>4830</v>
      </c>
      <c r="I475" s="282" t="s">
        <v>4824</v>
      </c>
      <c r="J475" s="282" t="s">
        <v>4830</v>
      </c>
      <c r="K475" s="150" t="s">
        <v>4831</v>
      </c>
    </row>
    <row r="476">
      <c r="A476" s="68" t="s">
        <v>3796</v>
      </c>
      <c r="B476" s="584" t="s">
        <v>5880</v>
      </c>
      <c r="C476" s="585">
        <f t="shared" si="55"/>
        <v>13</v>
      </c>
      <c r="F476" s="525" t="s">
        <v>6490</v>
      </c>
      <c r="H476" s="92" t="s">
        <v>4824</v>
      </c>
      <c r="I476" s="150" t="s">
        <v>4824</v>
      </c>
      <c r="J476" s="150" t="s">
        <v>4824</v>
      </c>
      <c r="K476" s="26" t="s">
        <v>4825</v>
      </c>
    </row>
    <row r="477">
      <c r="A477" s="68" t="s">
        <v>3801</v>
      </c>
      <c r="B477" s="586"/>
      <c r="C477" s="102"/>
      <c r="F477" s="525" t="s">
        <v>6490</v>
      </c>
      <c r="H477" s="92" t="s">
        <v>4824</v>
      </c>
      <c r="I477" s="150" t="s">
        <v>4824</v>
      </c>
      <c r="J477" s="150" t="s">
        <v>4824</v>
      </c>
      <c r="K477" s="26" t="s">
        <v>4825</v>
      </c>
    </row>
    <row r="478">
      <c r="A478" s="68" t="s">
        <v>3807</v>
      </c>
      <c r="B478" s="584" t="s">
        <v>5446</v>
      </c>
      <c r="C478" s="585">
        <f t="shared" ref="C478:C493" si="56">2022 - B:B</f>
        <v>50</v>
      </c>
      <c r="F478" s="525" t="s">
        <v>6490</v>
      </c>
      <c r="H478" s="92" t="s">
        <v>4830</v>
      </c>
      <c r="I478" s="282" t="s">
        <v>4824</v>
      </c>
      <c r="J478" s="282" t="s">
        <v>4830</v>
      </c>
      <c r="K478" s="150" t="s">
        <v>4831</v>
      </c>
    </row>
    <row r="479">
      <c r="A479" s="68" t="s">
        <v>3813</v>
      </c>
      <c r="B479" s="584" t="s">
        <v>6065</v>
      </c>
      <c r="C479" s="585">
        <f t="shared" si="56"/>
        <v>57</v>
      </c>
      <c r="F479" s="525" t="s">
        <v>6490</v>
      </c>
      <c r="H479" s="92" t="s">
        <v>4830</v>
      </c>
      <c r="I479" s="282" t="s">
        <v>4824</v>
      </c>
      <c r="J479" s="282" t="s">
        <v>4824</v>
      </c>
      <c r="K479" s="150" t="s">
        <v>4831</v>
      </c>
    </row>
    <row r="480">
      <c r="A480" s="68" t="s">
        <v>3819</v>
      </c>
      <c r="B480" s="584" t="s">
        <v>6056</v>
      </c>
      <c r="C480" s="585">
        <f t="shared" si="56"/>
        <v>26</v>
      </c>
      <c r="F480" s="525" t="s">
        <v>6490</v>
      </c>
      <c r="H480" s="92" t="s">
        <v>4830</v>
      </c>
      <c r="I480" s="150" t="s">
        <v>4830</v>
      </c>
      <c r="J480" s="282" t="s">
        <v>4830</v>
      </c>
      <c r="K480" s="150" t="s">
        <v>4831</v>
      </c>
    </row>
    <row r="481">
      <c r="A481" s="68" t="s">
        <v>3825</v>
      </c>
      <c r="B481" s="584" t="s">
        <v>5880</v>
      </c>
      <c r="C481" s="585">
        <f t="shared" si="56"/>
        <v>13</v>
      </c>
      <c r="F481" s="525" t="s">
        <v>6490</v>
      </c>
      <c r="G481" s="583">
        <v>3550515.0</v>
      </c>
      <c r="H481" s="92" t="s">
        <v>4830</v>
      </c>
      <c r="I481" s="282" t="s">
        <v>4824</v>
      </c>
      <c r="J481" s="282" t="s">
        <v>4824</v>
      </c>
      <c r="K481" s="150" t="s">
        <v>4831</v>
      </c>
    </row>
    <row r="482">
      <c r="A482" s="68" t="s">
        <v>3831</v>
      </c>
      <c r="B482" s="584" t="s">
        <v>6169</v>
      </c>
      <c r="C482" s="585">
        <f t="shared" si="56"/>
        <v>14</v>
      </c>
      <c r="F482" s="525" t="s">
        <v>6490</v>
      </c>
      <c r="G482" s="583">
        <v>1.5539194E7</v>
      </c>
      <c r="H482" s="92" t="s">
        <v>4824</v>
      </c>
      <c r="I482" s="150" t="s">
        <v>4824</v>
      </c>
      <c r="J482" s="150" t="s">
        <v>4824</v>
      </c>
      <c r="K482" s="26" t="s">
        <v>4825</v>
      </c>
    </row>
    <row r="483">
      <c r="A483" s="68" t="s">
        <v>3836</v>
      </c>
      <c r="B483" s="584" t="s">
        <v>5469</v>
      </c>
      <c r="C483" s="585">
        <f t="shared" si="56"/>
        <v>49</v>
      </c>
      <c r="F483" s="525" t="s">
        <v>6490</v>
      </c>
      <c r="H483" s="92" t="s">
        <v>4830</v>
      </c>
      <c r="I483" s="282" t="s">
        <v>4824</v>
      </c>
      <c r="J483" s="282" t="s">
        <v>4830</v>
      </c>
      <c r="K483" s="150" t="s">
        <v>4831</v>
      </c>
    </row>
    <row r="484">
      <c r="A484" s="68" t="s">
        <v>3841</v>
      </c>
      <c r="B484" s="584" t="s">
        <v>5618</v>
      </c>
      <c r="C484" s="581">
        <f t="shared" si="56"/>
        <v>21</v>
      </c>
      <c r="F484" s="525" t="s">
        <v>6490</v>
      </c>
      <c r="H484" s="92" t="s">
        <v>4824</v>
      </c>
      <c r="I484" s="282" t="s">
        <v>4830</v>
      </c>
      <c r="J484" s="282" t="s">
        <v>4830</v>
      </c>
      <c r="K484" s="150" t="s">
        <v>4831</v>
      </c>
    </row>
    <row r="485">
      <c r="A485" s="68" t="s">
        <v>3846</v>
      </c>
      <c r="B485" s="584" t="s">
        <v>5564</v>
      </c>
      <c r="C485" s="581">
        <f t="shared" si="56"/>
        <v>48</v>
      </c>
      <c r="F485" s="525" t="s">
        <v>6490</v>
      </c>
      <c r="H485" s="92" t="s">
        <v>4830</v>
      </c>
      <c r="I485" s="282" t="s">
        <v>4830</v>
      </c>
      <c r="J485" s="282" t="s">
        <v>4830</v>
      </c>
      <c r="K485" s="150" t="s">
        <v>4831</v>
      </c>
    </row>
    <row r="486">
      <c r="A486" s="73" t="s">
        <v>3850</v>
      </c>
      <c r="B486" s="584" t="s">
        <v>5419</v>
      </c>
      <c r="C486" s="581">
        <f t="shared" si="56"/>
        <v>12</v>
      </c>
      <c r="F486" s="525" t="s">
        <v>6490</v>
      </c>
      <c r="H486" s="92" t="s">
        <v>4824</v>
      </c>
      <c r="I486" s="282" t="s">
        <v>4824</v>
      </c>
      <c r="J486" s="282" t="s">
        <v>4824</v>
      </c>
      <c r="K486" s="150" t="s">
        <v>4831</v>
      </c>
    </row>
    <row r="487">
      <c r="A487" s="68" t="s">
        <v>3855</v>
      </c>
      <c r="B487" s="584" t="s">
        <v>6493</v>
      </c>
      <c r="C487" s="581">
        <f t="shared" si="56"/>
        <v>3</v>
      </c>
      <c r="F487" s="525" t="s">
        <v>6490</v>
      </c>
      <c r="H487" s="92" t="s">
        <v>4830</v>
      </c>
      <c r="I487" s="282" t="s">
        <v>4830</v>
      </c>
      <c r="J487" s="282" t="s">
        <v>4830</v>
      </c>
      <c r="K487" s="150" t="s">
        <v>4831</v>
      </c>
    </row>
    <row r="488">
      <c r="A488" s="68" t="s">
        <v>3860</v>
      </c>
      <c r="B488" s="584" t="s">
        <v>5880</v>
      </c>
      <c r="C488" s="581">
        <f t="shared" si="56"/>
        <v>13</v>
      </c>
      <c r="F488" s="525" t="s">
        <v>6490</v>
      </c>
      <c r="H488" s="92" t="s">
        <v>4824</v>
      </c>
      <c r="I488" s="282" t="s">
        <v>4824</v>
      </c>
      <c r="J488" s="282" t="s">
        <v>4824</v>
      </c>
      <c r="K488" s="150" t="s">
        <v>4831</v>
      </c>
    </row>
    <row r="489">
      <c r="A489" s="68" t="s">
        <v>3866</v>
      </c>
      <c r="B489" s="584" t="s">
        <v>5519</v>
      </c>
      <c r="C489" s="581">
        <f t="shared" si="56"/>
        <v>33</v>
      </c>
      <c r="F489" s="525" t="s">
        <v>6490</v>
      </c>
      <c r="H489" s="92" t="s">
        <v>4824</v>
      </c>
      <c r="I489" s="282" t="s">
        <v>4824</v>
      </c>
      <c r="J489" s="282" t="s">
        <v>4824</v>
      </c>
      <c r="K489" s="150" t="s">
        <v>4831</v>
      </c>
    </row>
    <row r="490">
      <c r="A490" s="68" t="s">
        <v>3872</v>
      </c>
      <c r="B490" s="584" t="s">
        <v>5487</v>
      </c>
      <c r="C490" s="581">
        <f t="shared" si="56"/>
        <v>37</v>
      </c>
      <c r="F490" s="525" t="s">
        <v>6490</v>
      </c>
      <c r="H490" s="92" t="s">
        <v>4830</v>
      </c>
      <c r="I490" s="282" t="s">
        <v>4824</v>
      </c>
      <c r="J490" s="282" t="s">
        <v>4824</v>
      </c>
      <c r="K490" s="150" t="s">
        <v>4831</v>
      </c>
    </row>
    <row r="491">
      <c r="A491" s="68" t="s">
        <v>3877</v>
      </c>
      <c r="B491" s="584" t="s">
        <v>6056</v>
      </c>
      <c r="C491" s="581">
        <f t="shared" si="56"/>
        <v>26</v>
      </c>
      <c r="F491" s="525" t="s">
        <v>6490</v>
      </c>
      <c r="H491" s="92" t="s">
        <v>4830</v>
      </c>
      <c r="I491" s="282" t="s">
        <v>4830</v>
      </c>
      <c r="J491" s="282" t="s">
        <v>4830</v>
      </c>
      <c r="K491" s="150" t="s">
        <v>4831</v>
      </c>
    </row>
    <row r="492">
      <c r="A492" s="68" t="s">
        <v>3883</v>
      </c>
      <c r="B492" s="584" t="s">
        <v>6047</v>
      </c>
      <c r="C492" s="581">
        <f t="shared" si="56"/>
        <v>23</v>
      </c>
      <c r="F492" s="525" t="s">
        <v>6490</v>
      </c>
      <c r="H492" s="92" t="s">
        <v>4830</v>
      </c>
      <c r="I492" s="282" t="s">
        <v>4830</v>
      </c>
      <c r="J492" s="282" t="s">
        <v>4830</v>
      </c>
      <c r="K492" s="150" t="s">
        <v>4831</v>
      </c>
    </row>
    <row r="493">
      <c r="A493" s="68" t="s">
        <v>3889</v>
      </c>
      <c r="B493" s="584" t="s">
        <v>5533</v>
      </c>
      <c r="C493" s="581">
        <f t="shared" si="56"/>
        <v>18</v>
      </c>
      <c r="F493" s="525" t="s">
        <v>6490</v>
      </c>
      <c r="G493" s="583">
        <v>4684200.0</v>
      </c>
      <c r="H493" s="92" t="s">
        <v>4830</v>
      </c>
      <c r="I493" s="282" t="s">
        <v>4830</v>
      </c>
      <c r="J493" s="282" t="s">
        <v>4830</v>
      </c>
      <c r="K493" s="150" t="s">
        <v>4831</v>
      </c>
    </row>
    <row r="494">
      <c r="A494" s="68" t="s">
        <v>3894</v>
      </c>
      <c r="B494" s="586"/>
      <c r="C494" s="69"/>
      <c r="F494" s="525" t="s">
        <v>6490</v>
      </c>
      <c r="H494" s="92" t="s">
        <v>4830</v>
      </c>
      <c r="I494" s="282" t="s">
        <v>4824</v>
      </c>
      <c r="J494" s="282" t="s">
        <v>4830</v>
      </c>
      <c r="K494" s="150" t="s">
        <v>4831</v>
      </c>
    </row>
    <row r="495">
      <c r="A495" s="68" t="s">
        <v>3898</v>
      </c>
      <c r="B495" s="584" t="s">
        <v>5499</v>
      </c>
      <c r="C495" s="581">
        <f>2022 - B:B</f>
        <v>32</v>
      </c>
      <c r="F495" s="525" t="s">
        <v>6490</v>
      </c>
      <c r="H495" s="92" t="s">
        <v>4830</v>
      </c>
      <c r="I495" s="282" t="s">
        <v>4830</v>
      </c>
      <c r="J495" s="282" t="s">
        <v>4830</v>
      </c>
      <c r="K495" s="150" t="s">
        <v>4831</v>
      </c>
    </row>
    <row r="496">
      <c r="A496" s="68" t="s">
        <v>3904</v>
      </c>
      <c r="B496" s="586"/>
      <c r="C496" s="69"/>
      <c r="F496" s="525" t="s">
        <v>6490</v>
      </c>
      <c r="H496" s="92" t="s">
        <v>4830</v>
      </c>
      <c r="I496" s="282" t="s">
        <v>4824</v>
      </c>
      <c r="J496" s="282" t="s">
        <v>4830</v>
      </c>
      <c r="K496" s="150" t="s">
        <v>4831</v>
      </c>
    </row>
    <row r="497">
      <c r="A497" s="68" t="s">
        <v>3909</v>
      </c>
      <c r="B497" s="584" t="s">
        <v>5523</v>
      </c>
      <c r="C497" s="581">
        <f t="shared" ref="C497:C498" si="57">2022 - B:B</f>
        <v>36</v>
      </c>
      <c r="D497" s="26" t="s">
        <v>5008</v>
      </c>
      <c r="E497" s="26" t="s">
        <v>4861</v>
      </c>
      <c r="F497" s="525" t="s">
        <v>6490</v>
      </c>
      <c r="G497" s="583">
        <v>4761436.0</v>
      </c>
      <c r="H497" s="92" t="s">
        <v>4830</v>
      </c>
      <c r="I497" s="282" t="s">
        <v>4830</v>
      </c>
      <c r="J497" s="282" t="s">
        <v>4830</v>
      </c>
      <c r="K497" s="150" t="s">
        <v>4831</v>
      </c>
    </row>
    <row r="498">
      <c r="A498" s="68" t="s">
        <v>3916</v>
      </c>
      <c r="B498" s="584" t="s">
        <v>5686</v>
      </c>
      <c r="C498" s="581">
        <f t="shared" si="57"/>
        <v>11</v>
      </c>
      <c r="D498" s="26" t="s">
        <v>4926</v>
      </c>
      <c r="E498" s="26" t="s">
        <v>4882</v>
      </c>
      <c r="F498" s="525" t="s">
        <v>6490</v>
      </c>
      <c r="G498" s="583">
        <v>5103931.0</v>
      </c>
      <c r="H498" s="92" t="s">
        <v>4830</v>
      </c>
      <c r="I498" s="282" t="s">
        <v>4830</v>
      </c>
      <c r="J498" s="282" t="s">
        <v>4830</v>
      </c>
      <c r="K498" s="150" t="s">
        <v>4831</v>
      </c>
    </row>
    <row r="499">
      <c r="A499" s="68" t="s">
        <v>3922</v>
      </c>
      <c r="B499" s="586"/>
      <c r="C499" s="102"/>
      <c r="F499" s="525" t="s">
        <v>6490</v>
      </c>
      <c r="G499" s="583"/>
      <c r="H499" s="92" t="s">
        <v>4824</v>
      </c>
      <c r="I499" s="150" t="s">
        <v>4824</v>
      </c>
      <c r="J499" s="150" t="s">
        <v>4824</v>
      </c>
      <c r="K499" s="26" t="s">
        <v>4825</v>
      </c>
    </row>
    <row r="500">
      <c r="A500" s="68" t="s">
        <v>3929</v>
      </c>
      <c r="B500" s="584" t="s">
        <v>5640</v>
      </c>
      <c r="C500" s="581">
        <f>2022 - B:B</f>
        <v>40</v>
      </c>
      <c r="F500" s="525" t="s">
        <v>6490</v>
      </c>
      <c r="G500" s="583">
        <v>1.6598934E7</v>
      </c>
      <c r="H500" s="92" t="s">
        <v>4830</v>
      </c>
      <c r="I500" s="150" t="s">
        <v>4824</v>
      </c>
      <c r="J500" s="150" t="s">
        <v>4824</v>
      </c>
      <c r="K500" s="150" t="s">
        <v>4831</v>
      </c>
    </row>
    <row r="501">
      <c r="A501" s="44" t="s">
        <v>2409</v>
      </c>
      <c r="B501" s="541" t="s">
        <v>5655</v>
      </c>
      <c r="C501" s="26">
        <v>6.0</v>
      </c>
      <c r="E501" s="44" t="s">
        <v>4940</v>
      </c>
      <c r="F501" s="525" t="s">
        <v>6490</v>
      </c>
      <c r="H501" s="588" t="s">
        <v>4830</v>
      </c>
      <c r="K501" s="150" t="s">
        <v>4831</v>
      </c>
      <c r="M501" s="589" t="s">
        <v>2414</v>
      </c>
    </row>
    <row r="502">
      <c r="A502" s="44" t="s">
        <v>2415</v>
      </c>
      <c r="B502" s="541" t="s">
        <v>5752</v>
      </c>
      <c r="C502" s="26">
        <v>19.0</v>
      </c>
      <c r="E502" s="44" t="s">
        <v>4940</v>
      </c>
      <c r="F502" s="525" t="s">
        <v>6490</v>
      </c>
      <c r="H502" s="588" t="s">
        <v>4830</v>
      </c>
      <c r="K502" s="150" t="s">
        <v>4831</v>
      </c>
      <c r="M502" s="589" t="s">
        <v>2420</v>
      </c>
    </row>
    <row r="503">
      <c r="A503" s="44" t="s">
        <v>2421</v>
      </c>
      <c r="B503" s="541" t="s">
        <v>5551</v>
      </c>
      <c r="C503" s="26">
        <v>24.0</v>
      </c>
      <c r="E503" s="150" t="s">
        <v>4908</v>
      </c>
      <c r="F503" s="525" t="s">
        <v>6490</v>
      </c>
      <c r="G503" s="590">
        <v>1.4893152E7</v>
      </c>
      <c r="H503" s="588" t="s">
        <v>4830</v>
      </c>
      <c r="K503" s="150" t="s">
        <v>4831</v>
      </c>
      <c r="M503" s="589" t="s">
        <v>2426</v>
      </c>
    </row>
    <row r="504">
      <c r="A504" s="262" t="s">
        <v>2427</v>
      </c>
      <c r="B504" s="591" t="s">
        <v>4940</v>
      </c>
      <c r="C504" s="264"/>
      <c r="D504" s="264"/>
      <c r="E504" s="262" t="s">
        <v>4940</v>
      </c>
      <c r="F504" s="592" t="s">
        <v>6490</v>
      </c>
      <c r="G504" s="264"/>
      <c r="H504" s="593" t="s">
        <v>4830</v>
      </c>
      <c r="I504" s="264"/>
      <c r="J504" s="264"/>
      <c r="K504" s="26" t="s">
        <v>4825</v>
      </c>
      <c r="M504" s="589" t="s">
        <v>2432</v>
      </c>
    </row>
    <row r="505">
      <c r="A505" s="44" t="s">
        <v>2433</v>
      </c>
      <c r="B505" s="541" t="s">
        <v>5487</v>
      </c>
      <c r="C505" s="26">
        <v>37.0</v>
      </c>
      <c r="E505" s="44" t="s">
        <v>4940</v>
      </c>
      <c r="F505" s="525" t="s">
        <v>6490</v>
      </c>
      <c r="H505" s="588" t="s">
        <v>4830</v>
      </c>
      <c r="K505" s="150" t="s">
        <v>4831</v>
      </c>
      <c r="M505" s="589" t="s">
        <v>2437</v>
      </c>
    </row>
    <row r="506">
      <c r="A506" s="262" t="s">
        <v>2438</v>
      </c>
      <c r="B506" s="594"/>
      <c r="C506" s="264"/>
      <c r="D506" s="264"/>
      <c r="E506" s="262"/>
      <c r="F506" s="592" t="s">
        <v>6490</v>
      </c>
      <c r="G506" s="264"/>
      <c r="H506" s="593" t="s">
        <v>4830</v>
      </c>
      <c r="I506" s="264"/>
      <c r="J506" s="264"/>
      <c r="K506" s="26" t="s">
        <v>4825</v>
      </c>
      <c r="M506" s="589" t="s">
        <v>2443</v>
      </c>
    </row>
    <row r="507">
      <c r="A507" s="44" t="s">
        <v>2444</v>
      </c>
      <c r="B507" s="541" t="s">
        <v>5618</v>
      </c>
      <c r="C507" s="26">
        <v>21.0</v>
      </c>
      <c r="E507" s="297"/>
      <c r="F507" s="525" t="s">
        <v>6490</v>
      </c>
      <c r="H507" s="588" t="s">
        <v>4830</v>
      </c>
      <c r="K507" s="150" t="s">
        <v>4831</v>
      </c>
      <c r="M507" s="589" t="s">
        <v>2449</v>
      </c>
    </row>
    <row r="508">
      <c r="A508" s="44" t="s">
        <v>2450</v>
      </c>
      <c r="B508" s="541" t="s">
        <v>5468</v>
      </c>
      <c r="C508" s="26">
        <v>4.0</v>
      </c>
      <c r="E508" s="297"/>
      <c r="F508" s="525" t="s">
        <v>6490</v>
      </c>
      <c r="G508" s="590"/>
      <c r="H508" s="588" t="s">
        <v>4830</v>
      </c>
      <c r="K508" s="150" t="s">
        <v>4831</v>
      </c>
      <c r="M508" s="589" t="s">
        <v>2454</v>
      </c>
    </row>
    <row r="509">
      <c r="A509" s="262" t="s">
        <v>2455</v>
      </c>
      <c r="B509" s="595" t="s">
        <v>5523</v>
      </c>
      <c r="C509" s="267">
        <v>36.0</v>
      </c>
      <c r="D509" s="264"/>
      <c r="E509" s="262"/>
      <c r="F509" s="592" t="s">
        <v>6490</v>
      </c>
      <c r="G509" s="264"/>
      <c r="H509" s="265" t="s">
        <v>4824</v>
      </c>
      <c r="I509" s="264"/>
      <c r="J509" s="264"/>
      <c r="K509" s="26" t="s">
        <v>4825</v>
      </c>
      <c r="M509" s="596"/>
    </row>
    <row r="510">
      <c r="A510" s="44" t="s">
        <v>2459</v>
      </c>
      <c r="B510" s="541" t="s">
        <v>5686</v>
      </c>
      <c r="C510" s="26">
        <v>11.0</v>
      </c>
      <c r="E510" s="150" t="s">
        <v>4908</v>
      </c>
      <c r="F510" s="525" t="s">
        <v>6490</v>
      </c>
      <c r="H510" s="150" t="s">
        <v>4824</v>
      </c>
      <c r="K510" s="150" t="s">
        <v>4831</v>
      </c>
      <c r="M510" s="596"/>
    </row>
    <row r="511">
      <c r="A511" s="44" t="s">
        <v>2464</v>
      </c>
      <c r="B511" s="541" t="s">
        <v>5523</v>
      </c>
      <c r="C511" s="26">
        <v>36.0</v>
      </c>
      <c r="E511" s="297"/>
      <c r="F511" s="525" t="s">
        <v>6490</v>
      </c>
      <c r="H511" s="588" t="s">
        <v>4830</v>
      </c>
      <c r="K511" s="150" t="s">
        <v>4831</v>
      </c>
      <c r="M511" s="589" t="s">
        <v>2469</v>
      </c>
    </row>
    <row r="512">
      <c r="A512" s="44" t="s">
        <v>2470</v>
      </c>
      <c r="B512" s="541" t="s">
        <v>5469</v>
      </c>
      <c r="C512" s="26">
        <v>49.0</v>
      </c>
      <c r="E512" s="297"/>
      <c r="F512" s="525" t="s">
        <v>6490</v>
      </c>
      <c r="H512" s="588" t="s">
        <v>4830</v>
      </c>
      <c r="K512" s="150" t="s">
        <v>4831</v>
      </c>
      <c r="M512" s="589" t="s">
        <v>2474</v>
      </c>
    </row>
    <row r="513">
      <c r="A513" s="44" t="s">
        <v>2475</v>
      </c>
      <c r="B513" s="541" t="s">
        <v>5752</v>
      </c>
      <c r="C513" s="26">
        <v>19.0</v>
      </c>
      <c r="E513" s="150" t="s">
        <v>5018</v>
      </c>
      <c r="F513" s="525" t="s">
        <v>6490</v>
      </c>
      <c r="H513" s="588" t="s">
        <v>4830</v>
      </c>
      <c r="K513" s="150" t="s">
        <v>4831</v>
      </c>
      <c r="M513" s="589" t="s">
        <v>2481</v>
      </c>
    </row>
    <row r="514">
      <c r="A514" s="44" t="s">
        <v>2482</v>
      </c>
      <c r="B514" s="541" t="s">
        <v>5694</v>
      </c>
      <c r="C514" s="26">
        <v>9.0</v>
      </c>
      <c r="E514" s="297"/>
      <c r="F514" s="525" t="s">
        <v>6490</v>
      </c>
      <c r="H514" s="150" t="s">
        <v>4824</v>
      </c>
      <c r="K514" s="150" t="s">
        <v>4831</v>
      </c>
      <c r="M514" s="596"/>
    </row>
    <row r="515">
      <c r="A515" s="44" t="s">
        <v>2488</v>
      </c>
      <c r="B515" s="541" t="s">
        <v>5823</v>
      </c>
      <c r="C515" s="26">
        <v>16.0</v>
      </c>
      <c r="E515" s="44"/>
      <c r="F515" s="525" t="s">
        <v>6490</v>
      </c>
      <c r="H515" s="588" t="s">
        <v>4830</v>
      </c>
      <c r="K515" s="150" t="s">
        <v>4831</v>
      </c>
      <c r="M515" s="589" t="s">
        <v>2492</v>
      </c>
    </row>
    <row r="516">
      <c r="A516" s="44" t="s">
        <v>2493</v>
      </c>
      <c r="B516" s="597"/>
      <c r="E516" s="44"/>
      <c r="F516" s="525" t="s">
        <v>6490</v>
      </c>
      <c r="H516" s="588" t="s">
        <v>4830</v>
      </c>
      <c r="K516" s="150" t="s">
        <v>4831</v>
      </c>
      <c r="M516" s="589" t="s">
        <v>2498</v>
      </c>
    </row>
    <row r="517">
      <c r="A517" s="44" t="s">
        <v>2499</v>
      </c>
      <c r="B517" s="598"/>
      <c r="D517" s="61">
        <v>44597.0</v>
      </c>
      <c r="E517" s="150" t="s">
        <v>5452</v>
      </c>
      <c r="F517" s="525" t="s">
        <v>6490</v>
      </c>
      <c r="G517" s="590">
        <v>2435961.0</v>
      </c>
      <c r="H517" s="588" t="s">
        <v>4830</v>
      </c>
      <c r="K517" s="150" t="s">
        <v>4831</v>
      </c>
      <c r="M517" s="589" t="s">
        <v>2502</v>
      </c>
    </row>
    <row r="518">
      <c r="A518" s="44" t="s">
        <v>2503</v>
      </c>
      <c r="B518" s="598"/>
      <c r="E518" s="44"/>
      <c r="F518" s="525" t="s">
        <v>6490</v>
      </c>
      <c r="H518" s="588" t="s">
        <v>4830</v>
      </c>
      <c r="K518" s="150" t="s">
        <v>4831</v>
      </c>
      <c r="M518" s="589" t="s">
        <v>2507</v>
      </c>
    </row>
    <row r="519">
      <c r="A519" s="44" t="s">
        <v>2508</v>
      </c>
      <c r="B519" s="598"/>
      <c r="E519" s="44"/>
      <c r="F519" s="525" t="s">
        <v>6490</v>
      </c>
      <c r="H519" s="588" t="s">
        <v>4830</v>
      </c>
      <c r="K519" s="150" t="s">
        <v>4831</v>
      </c>
      <c r="M519" s="589" t="s">
        <v>2513</v>
      </c>
    </row>
    <row r="520">
      <c r="A520" s="44" t="s">
        <v>2514</v>
      </c>
      <c r="B520" s="598"/>
      <c r="E520" s="44"/>
      <c r="F520" s="525" t="s">
        <v>6490</v>
      </c>
      <c r="H520" s="588" t="s">
        <v>4830</v>
      </c>
      <c r="K520" s="150" t="s">
        <v>4831</v>
      </c>
      <c r="M520" s="589" t="s">
        <v>2520</v>
      </c>
    </row>
    <row r="521">
      <c r="A521" s="44" t="s">
        <v>2521</v>
      </c>
      <c r="B521" s="530" t="s">
        <v>5523</v>
      </c>
      <c r="C521" s="26">
        <v>36.0</v>
      </c>
      <c r="E521" s="297"/>
      <c r="F521" s="525" t="s">
        <v>6490</v>
      </c>
      <c r="H521" s="588" t="s">
        <v>4830</v>
      </c>
      <c r="K521" s="150" t="s">
        <v>4831</v>
      </c>
      <c r="M521" s="589" t="s">
        <v>2526</v>
      </c>
    </row>
    <row r="522">
      <c r="A522" s="44" t="s">
        <v>2527</v>
      </c>
      <c r="B522" s="530" t="s">
        <v>5551</v>
      </c>
      <c r="C522" s="26">
        <v>24.0</v>
      </c>
      <c r="D522" s="26" t="s">
        <v>6500</v>
      </c>
      <c r="E522" s="150" t="s">
        <v>5452</v>
      </c>
      <c r="F522" s="525" t="s">
        <v>6490</v>
      </c>
      <c r="G522" s="583">
        <v>1918924.0</v>
      </c>
      <c r="H522" s="588" t="s">
        <v>4830</v>
      </c>
      <c r="K522" s="150" t="s">
        <v>4831</v>
      </c>
      <c r="M522" s="589" t="s">
        <v>2531</v>
      </c>
    </row>
    <row r="523">
      <c r="A523" s="44" t="s">
        <v>2532</v>
      </c>
      <c r="B523" s="530" t="s">
        <v>6501</v>
      </c>
      <c r="C523" s="26">
        <v>61.0</v>
      </c>
      <c r="D523" s="26" t="s">
        <v>6502</v>
      </c>
      <c r="E523" s="150" t="s">
        <v>4908</v>
      </c>
      <c r="F523" s="525" t="s">
        <v>6490</v>
      </c>
      <c r="G523" s="583">
        <v>2351327.0</v>
      </c>
      <c r="H523" s="588" t="s">
        <v>4830</v>
      </c>
      <c r="K523" s="150" t="s">
        <v>4831</v>
      </c>
      <c r="M523" s="589" t="s">
        <v>2538</v>
      </c>
    </row>
    <row r="524">
      <c r="A524" s="44" t="s">
        <v>2539</v>
      </c>
      <c r="B524" s="599"/>
      <c r="E524" s="44"/>
      <c r="F524" s="525" t="s">
        <v>6490</v>
      </c>
      <c r="H524" s="588" t="s">
        <v>4830</v>
      </c>
      <c r="K524" s="150" t="s">
        <v>4831</v>
      </c>
      <c r="M524" s="600" t="s">
        <v>6503</v>
      </c>
    </row>
    <row r="525">
      <c r="A525" s="44" t="s">
        <v>2546</v>
      </c>
      <c r="B525" s="599"/>
      <c r="E525" s="44"/>
      <c r="F525" s="525" t="s">
        <v>6490</v>
      </c>
      <c r="G525" s="583">
        <v>1.5898828E7</v>
      </c>
      <c r="H525" s="588" t="s">
        <v>4830</v>
      </c>
      <c r="K525" s="150" t="s">
        <v>4831</v>
      </c>
      <c r="M525" s="589" t="s">
        <v>2549</v>
      </c>
    </row>
    <row r="526">
      <c r="A526" s="44" t="s">
        <v>2550</v>
      </c>
      <c r="B526" s="530" t="s">
        <v>6477</v>
      </c>
      <c r="C526" s="26">
        <v>2.0</v>
      </c>
      <c r="E526" s="44"/>
      <c r="F526" s="525" t="s">
        <v>6490</v>
      </c>
      <c r="H526" s="588" t="s">
        <v>4830</v>
      </c>
      <c r="K526" s="150" t="s">
        <v>4831</v>
      </c>
      <c r="M526" s="589" t="s">
        <v>2555</v>
      </c>
    </row>
    <row r="527">
      <c r="A527" s="44" t="s">
        <v>2556</v>
      </c>
      <c r="B527" s="599"/>
      <c r="E527" s="44"/>
      <c r="F527" s="525" t="s">
        <v>6490</v>
      </c>
      <c r="H527" s="588" t="s">
        <v>4830</v>
      </c>
      <c r="K527" s="150" t="s">
        <v>4831</v>
      </c>
      <c r="M527" s="589" t="s">
        <v>2563</v>
      </c>
    </row>
    <row r="528">
      <c r="A528" s="44" t="s">
        <v>2564</v>
      </c>
      <c r="B528" s="530" t="s">
        <v>5406</v>
      </c>
      <c r="C528" s="26">
        <v>43.0</v>
      </c>
      <c r="D528" s="26" t="s">
        <v>6504</v>
      </c>
      <c r="E528" s="150" t="s">
        <v>5558</v>
      </c>
      <c r="F528" s="525" t="s">
        <v>6490</v>
      </c>
      <c r="G528" s="583">
        <v>161482.0</v>
      </c>
      <c r="H528" s="588" t="s">
        <v>4830</v>
      </c>
      <c r="K528" s="150" t="s">
        <v>4831</v>
      </c>
      <c r="M528" s="589" t="s">
        <v>2568</v>
      </c>
    </row>
    <row r="529">
      <c r="A529" s="44" t="s">
        <v>2569</v>
      </c>
      <c r="B529" s="530" t="s">
        <v>5417</v>
      </c>
      <c r="C529" s="26">
        <v>27.0</v>
      </c>
      <c r="E529" s="44"/>
      <c r="F529" s="525" t="s">
        <v>6490</v>
      </c>
      <c r="H529" s="588" t="s">
        <v>4830</v>
      </c>
      <c r="K529" s="150" t="s">
        <v>4831</v>
      </c>
      <c r="M529" s="589" t="s">
        <v>2575</v>
      </c>
    </row>
    <row r="530">
      <c r="A530" s="44" t="s">
        <v>2576</v>
      </c>
      <c r="B530" s="599"/>
      <c r="E530" s="44"/>
      <c r="F530" s="525" t="s">
        <v>6490</v>
      </c>
      <c r="H530" s="588" t="s">
        <v>4830</v>
      </c>
      <c r="K530" s="150" t="s">
        <v>4831</v>
      </c>
      <c r="M530" s="589" t="s">
        <v>2581</v>
      </c>
    </row>
    <row r="531">
      <c r="A531" s="44" t="s">
        <v>2582</v>
      </c>
      <c r="B531" s="530" t="s">
        <v>6505</v>
      </c>
      <c r="E531" s="44"/>
      <c r="F531" s="525" t="s">
        <v>6490</v>
      </c>
      <c r="H531" s="588" t="s">
        <v>4830</v>
      </c>
      <c r="K531" s="150" t="s">
        <v>4831</v>
      </c>
      <c r="M531" s="589" t="s">
        <v>2587</v>
      </c>
    </row>
    <row r="532">
      <c r="A532" s="44" t="s">
        <v>2588</v>
      </c>
      <c r="B532" s="530" t="s">
        <v>5497</v>
      </c>
      <c r="C532" s="26">
        <v>29.0</v>
      </c>
      <c r="E532" s="44"/>
      <c r="F532" s="525" t="s">
        <v>6490</v>
      </c>
      <c r="G532" s="590">
        <v>3033118.0</v>
      </c>
      <c r="H532" s="588" t="s">
        <v>4830</v>
      </c>
      <c r="K532" s="150" t="s">
        <v>4831</v>
      </c>
      <c r="M532" s="589" t="s">
        <v>2593</v>
      </c>
    </row>
    <row r="533">
      <c r="A533" s="44" t="s">
        <v>2594</v>
      </c>
      <c r="B533" s="530" t="s">
        <v>5499</v>
      </c>
      <c r="C533" s="26">
        <v>32.0</v>
      </c>
      <c r="E533" s="150"/>
      <c r="F533" s="525" t="s">
        <v>6490</v>
      </c>
      <c r="G533" s="583">
        <v>1.6937503E7</v>
      </c>
      <c r="H533" s="588" t="s">
        <v>4830</v>
      </c>
      <c r="K533" s="150" t="s">
        <v>4831</v>
      </c>
      <c r="M533" s="589" t="s">
        <v>2600</v>
      </c>
    </row>
    <row r="534">
      <c r="A534" s="44" t="s">
        <v>2601</v>
      </c>
      <c r="B534" s="530" t="s">
        <v>5694</v>
      </c>
      <c r="C534" s="26">
        <v>9.0</v>
      </c>
      <c r="E534" s="44"/>
      <c r="F534" s="525" t="s">
        <v>6490</v>
      </c>
      <c r="H534" s="588" t="s">
        <v>4830</v>
      </c>
      <c r="K534" s="150" t="s">
        <v>4831</v>
      </c>
      <c r="M534" s="589" t="s">
        <v>2604</v>
      </c>
    </row>
    <row r="535">
      <c r="A535" s="44" t="s">
        <v>2605</v>
      </c>
      <c r="B535" s="541" t="s">
        <v>6506</v>
      </c>
      <c r="C535" s="26">
        <v>110.0</v>
      </c>
      <c r="D535" s="26" t="s">
        <v>6504</v>
      </c>
      <c r="E535" s="150" t="s">
        <v>5558</v>
      </c>
      <c r="F535" s="525" t="s">
        <v>6490</v>
      </c>
      <c r="G535" s="583">
        <v>193091.0</v>
      </c>
      <c r="H535" s="588" t="s">
        <v>4830</v>
      </c>
      <c r="K535" s="150" t="s">
        <v>4831</v>
      </c>
      <c r="M535" s="589" t="s">
        <v>2608</v>
      </c>
    </row>
    <row r="536">
      <c r="A536" s="44" t="s">
        <v>2609</v>
      </c>
      <c r="B536" s="530" t="s">
        <v>5545</v>
      </c>
      <c r="C536" s="26">
        <v>17.0</v>
      </c>
      <c r="E536" s="44"/>
      <c r="F536" s="525" t="s">
        <v>6490</v>
      </c>
      <c r="H536" s="588" t="s">
        <v>4830</v>
      </c>
      <c r="K536" s="150" t="s">
        <v>4831</v>
      </c>
      <c r="M536" s="589" t="s">
        <v>2613</v>
      </c>
    </row>
    <row r="537">
      <c r="A537" s="44" t="s">
        <v>2614</v>
      </c>
      <c r="B537" s="541" t="s">
        <v>6507</v>
      </c>
      <c r="C537" s="26">
        <v>93.0</v>
      </c>
      <c r="D537" s="26" t="s">
        <v>6500</v>
      </c>
      <c r="E537" s="150" t="s">
        <v>5452</v>
      </c>
      <c r="F537" s="525" t="s">
        <v>6490</v>
      </c>
      <c r="G537" s="583">
        <v>1765991.0</v>
      </c>
      <c r="H537" s="588" t="s">
        <v>4830</v>
      </c>
      <c r="K537" s="150" t="s">
        <v>4831</v>
      </c>
      <c r="M537" s="589" t="s">
        <v>2619</v>
      </c>
    </row>
    <row r="538">
      <c r="A538" s="44" t="s">
        <v>2620</v>
      </c>
      <c r="B538" s="601" t="s">
        <v>6056</v>
      </c>
      <c r="C538" s="26">
        <v>26.0</v>
      </c>
      <c r="E538" s="44"/>
      <c r="F538" s="525" t="s">
        <v>6490</v>
      </c>
      <c r="G538" s="590">
        <v>5488128.0</v>
      </c>
      <c r="H538" s="588" t="s">
        <v>4830</v>
      </c>
      <c r="K538" s="150" t="s">
        <v>4831</v>
      </c>
      <c r="M538" s="589" t="s">
        <v>2624</v>
      </c>
    </row>
    <row r="539">
      <c r="A539" s="44" t="s">
        <v>2625</v>
      </c>
      <c r="B539" s="599"/>
      <c r="E539" s="44"/>
      <c r="F539" s="525" t="s">
        <v>6490</v>
      </c>
      <c r="H539" s="150" t="s">
        <v>4824</v>
      </c>
      <c r="K539" s="150" t="s">
        <v>4831</v>
      </c>
      <c r="M539" s="596"/>
    </row>
    <row r="540">
      <c r="A540" s="44" t="s">
        <v>2629</v>
      </c>
      <c r="B540" s="602" t="s">
        <v>5430</v>
      </c>
      <c r="C540" s="26">
        <v>41.0</v>
      </c>
      <c r="D540" s="61">
        <v>44597.0</v>
      </c>
      <c r="E540" s="150" t="s">
        <v>4908</v>
      </c>
      <c r="F540" s="525" t="s">
        <v>6490</v>
      </c>
      <c r="G540" s="583">
        <v>234938.0</v>
      </c>
      <c r="H540" s="588" t="s">
        <v>4830</v>
      </c>
      <c r="K540" s="150" t="s">
        <v>4831</v>
      </c>
      <c r="M540" s="589" t="s">
        <v>2633</v>
      </c>
    </row>
    <row r="541">
      <c r="A541" s="44" t="s">
        <v>2634</v>
      </c>
      <c r="B541" s="599"/>
      <c r="E541" s="44"/>
      <c r="F541" s="525" t="s">
        <v>6490</v>
      </c>
      <c r="H541" s="588" t="s">
        <v>4830</v>
      </c>
      <c r="K541" s="150" t="s">
        <v>4831</v>
      </c>
      <c r="M541" s="589" t="s">
        <v>2638</v>
      </c>
    </row>
    <row r="542">
      <c r="A542" s="44" t="s">
        <v>2639</v>
      </c>
      <c r="B542" s="599"/>
      <c r="E542" s="44"/>
      <c r="F542" s="525" t="s">
        <v>6490</v>
      </c>
      <c r="H542" s="588" t="s">
        <v>4830</v>
      </c>
      <c r="K542" s="150" t="s">
        <v>4831</v>
      </c>
      <c r="M542" s="589" t="s">
        <v>2643</v>
      </c>
    </row>
    <row r="543">
      <c r="A543" s="44" t="s">
        <v>2644</v>
      </c>
      <c r="B543" s="530" t="s">
        <v>6056</v>
      </c>
      <c r="C543" s="26">
        <v>26.0</v>
      </c>
      <c r="E543" s="44"/>
      <c r="F543" s="525" t="s">
        <v>6490</v>
      </c>
      <c r="H543" s="588" t="s">
        <v>4830</v>
      </c>
      <c r="K543" s="150" t="s">
        <v>4831</v>
      </c>
      <c r="M543" s="589" t="s">
        <v>2650</v>
      </c>
    </row>
    <row r="544">
      <c r="A544" s="44" t="s">
        <v>2651</v>
      </c>
      <c r="B544" s="599"/>
      <c r="E544" s="44"/>
      <c r="F544" s="525" t="s">
        <v>6490</v>
      </c>
      <c r="G544" s="590">
        <v>8442988.0</v>
      </c>
      <c r="H544" s="588" t="s">
        <v>4830</v>
      </c>
      <c r="K544" s="150" t="s">
        <v>4831</v>
      </c>
      <c r="M544" s="589" t="s">
        <v>2656</v>
      </c>
    </row>
    <row r="545">
      <c r="A545" s="44" t="s">
        <v>2657</v>
      </c>
      <c r="B545" s="599"/>
      <c r="E545" s="44"/>
      <c r="F545" s="525" t="s">
        <v>6490</v>
      </c>
      <c r="G545" s="590">
        <v>1.5245469E7</v>
      </c>
      <c r="H545" s="588" t="s">
        <v>4830</v>
      </c>
      <c r="K545" s="150" t="s">
        <v>4831</v>
      </c>
      <c r="M545" s="589" t="s">
        <v>2662</v>
      </c>
    </row>
    <row r="546">
      <c r="A546" s="44" t="s">
        <v>2663</v>
      </c>
      <c r="B546" s="530" t="s">
        <v>5823</v>
      </c>
      <c r="C546" s="26">
        <v>16.0</v>
      </c>
      <c r="E546" s="44"/>
      <c r="F546" s="525" t="s">
        <v>6490</v>
      </c>
      <c r="H546" s="588" t="s">
        <v>4830</v>
      </c>
      <c r="K546" s="150" t="s">
        <v>4831</v>
      </c>
      <c r="M546" s="589" t="s">
        <v>2668</v>
      </c>
    </row>
    <row r="547">
      <c r="A547" s="44" t="s">
        <v>2669</v>
      </c>
      <c r="B547" s="530" t="s">
        <v>5594</v>
      </c>
      <c r="C547" s="26">
        <v>20.0</v>
      </c>
      <c r="E547" s="44"/>
      <c r="F547" s="525" t="s">
        <v>6490</v>
      </c>
      <c r="G547" s="590">
        <v>1.3052213E7</v>
      </c>
      <c r="H547" s="588" t="s">
        <v>4830</v>
      </c>
      <c r="K547" s="150" t="s">
        <v>4831</v>
      </c>
      <c r="M547" s="589" t="s">
        <v>2674</v>
      </c>
    </row>
    <row r="548">
      <c r="A548" s="44" t="s">
        <v>2675</v>
      </c>
      <c r="B548" s="598" t="s">
        <v>5564</v>
      </c>
      <c r="E548" s="44"/>
      <c r="F548" s="525" t="s">
        <v>6490</v>
      </c>
      <c r="H548" s="588" t="s">
        <v>4830</v>
      </c>
      <c r="K548" s="150" t="s">
        <v>4831</v>
      </c>
      <c r="M548" s="589" t="s">
        <v>2680</v>
      </c>
    </row>
    <row r="549">
      <c r="A549" s="44" t="s">
        <v>2681</v>
      </c>
      <c r="B549" s="598" t="s">
        <v>6003</v>
      </c>
      <c r="C549" s="26">
        <v>1.0</v>
      </c>
      <c r="E549" s="297"/>
      <c r="F549" s="525" t="s">
        <v>6490</v>
      </c>
      <c r="H549" s="588" t="s">
        <v>4830</v>
      </c>
      <c r="K549" s="150" t="s">
        <v>4831</v>
      </c>
      <c r="M549" s="589" t="s">
        <v>2685</v>
      </c>
    </row>
    <row r="550">
      <c r="A550" s="44" t="s">
        <v>2686</v>
      </c>
      <c r="B550" s="530" t="s">
        <v>6508</v>
      </c>
      <c r="C550" s="26">
        <v>175.0</v>
      </c>
      <c r="D550" s="26" t="s">
        <v>6504</v>
      </c>
      <c r="E550" s="150" t="s">
        <v>6509</v>
      </c>
      <c r="F550" s="525" t="s">
        <v>6490</v>
      </c>
      <c r="G550" s="603">
        <v>13757.0</v>
      </c>
      <c r="H550" s="588" t="s">
        <v>4830</v>
      </c>
      <c r="K550" s="150" t="s">
        <v>4831</v>
      </c>
      <c r="M550" s="589" t="s">
        <v>2691</v>
      </c>
    </row>
    <row r="551">
      <c r="A551" s="44" t="s">
        <v>2692</v>
      </c>
      <c r="B551" s="598" t="s">
        <v>5417</v>
      </c>
      <c r="C551" s="26">
        <v>97.0</v>
      </c>
      <c r="D551" s="26" t="s">
        <v>6502</v>
      </c>
      <c r="E551" s="150" t="s">
        <v>5452</v>
      </c>
      <c r="F551" s="525" t="s">
        <v>6490</v>
      </c>
      <c r="G551" s="590">
        <v>124087.0</v>
      </c>
      <c r="H551" s="588" t="s">
        <v>4830</v>
      </c>
      <c r="K551" s="150" t="s">
        <v>4831</v>
      </c>
      <c r="M551" s="589" t="s">
        <v>2698</v>
      </c>
    </row>
    <row r="552">
      <c r="A552" s="44" t="s">
        <v>2699</v>
      </c>
      <c r="B552" s="598" t="s">
        <v>6510</v>
      </c>
      <c r="C552" s="26">
        <v>67.0</v>
      </c>
      <c r="E552" s="44"/>
      <c r="F552" s="525" t="s">
        <v>6490</v>
      </c>
      <c r="G552" s="583">
        <v>7214713.0</v>
      </c>
      <c r="H552" s="588" t="s">
        <v>4830</v>
      </c>
      <c r="K552" s="150" t="s">
        <v>4831</v>
      </c>
      <c r="M552" s="589" t="s">
        <v>2702</v>
      </c>
    </row>
    <row r="553">
      <c r="A553" s="44" t="s">
        <v>2703</v>
      </c>
      <c r="B553" s="604" t="s">
        <v>5618</v>
      </c>
      <c r="C553" s="26">
        <v>21.0</v>
      </c>
      <c r="D553" s="26" t="s">
        <v>6511</v>
      </c>
      <c r="E553" s="150" t="s">
        <v>5452</v>
      </c>
      <c r="F553" s="525" t="s">
        <v>6490</v>
      </c>
      <c r="G553" s="583">
        <v>776736.0</v>
      </c>
      <c r="H553" s="588" t="s">
        <v>4830</v>
      </c>
      <c r="K553" s="150" t="s">
        <v>4831</v>
      </c>
      <c r="M553" s="589" t="s">
        <v>2707</v>
      </c>
    </row>
    <row r="554">
      <c r="A554" s="44" t="s">
        <v>2708</v>
      </c>
      <c r="B554" s="598" t="s">
        <v>5888</v>
      </c>
      <c r="C554" s="26">
        <v>30.0</v>
      </c>
      <c r="E554" s="44"/>
      <c r="F554" s="525" t="s">
        <v>6490</v>
      </c>
      <c r="H554" s="150" t="s">
        <v>4824</v>
      </c>
      <c r="K554" s="150" t="s">
        <v>4831</v>
      </c>
      <c r="M554" s="596"/>
    </row>
    <row r="555">
      <c r="A555" s="44" t="s">
        <v>2712</v>
      </c>
      <c r="B555" s="599"/>
      <c r="E555" s="297"/>
      <c r="F555" s="525" t="s">
        <v>6490</v>
      </c>
      <c r="H555" s="150" t="s">
        <v>4824</v>
      </c>
      <c r="K555" s="150" t="s">
        <v>4831</v>
      </c>
      <c r="M555" s="596"/>
    </row>
    <row r="556">
      <c r="A556" s="44" t="s">
        <v>2717</v>
      </c>
      <c r="B556" s="598" t="s">
        <v>5594</v>
      </c>
      <c r="C556" s="26">
        <v>20.0</v>
      </c>
      <c r="E556" s="542" t="s">
        <v>5018</v>
      </c>
      <c r="F556" s="525" t="s">
        <v>6490</v>
      </c>
      <c r="H556" s="588" t="s">
        <v>4830</v>
      </c>
      <c r="K556" s="150" t="s">
        <v>4831</v>
      </c>
      <c r="M556" s="589" t="s">
        <v>2722</v>
      </c>
    </row>
    <row r="557">
      <c r="A557" s="44" t="s">
        <v>2723</v>
      </c>
      <c r="B557" s="599"/>
      <c r="E557" s="297"/>
      <c r="F557" s="525" t="s">
        <v>6490</v>
      </c>
      <c r="G557" s="583">
        <v>1.2244625E7</v>
      </c>
      <c r="H557" s="588" t="s">
        <v>4830</v>
      </c>
      <c r="K557" s="150" t="s">
        <v>4831</v>
      </c>
      <c r="M557" s="589" t="s">
        <v>2728</v>
      </c>
    </row>
    <row r="558">
      <c r="A558" s="44" t="s">
        <v>2729</v>
      </c>
      <c r="B558" s="598"/>
      <c r="E558" s="44"/>
      <c r="F558" s="525" t="s">
        <v>6490</v>
      </c>
      <c r="H558" s="588" t="s">
        <v>4830</v>
      </c>
      <c r="K558" s="150" t="s">
        <v>4831</v>
      </c>
      <c r="M558" s="589" t="s">
        <v>2734</v>
      </c>
    </row>
    <row r="559">
      <c r="A559" s="44" t="s">
        <v>2735</v>
      </c>
      <c r="B559" s="602" t="s">
        <v>6446</v>
      </c>
      <c r="C559" s="26">
        <v>32.0</v>
      </c>
      <c r="D559" s="26" t="s">
        <v>6504</v>
      </c>
      <c r="E559" s="150" t="s">
        <v>6509</v>
      </c>
      <c r="F559" s="525" t="s">
        <v>6490</v>
      </c>
      <c r="G559" s="26">
        <v>261.0</v>
      </c>
      <c r="H559" s="588" t="s">
        <v>4830</v>
      </c>
      <c r="K559" s="150" t="s">
        <v>4831</v>
      </c>
      <c r="M559" s="589" t="s">
        <v>2740</v>
      </c>
    </row>
    <row r="560">
      <c r="A560" s="44" t="s">
        <v>2741</v>
      </c>
      <c r="B560" s="598"/>
      <c r="E560" s="44"/>
      <c r="F560" s="525" t="s">
        <v>6490</v>
      </c>
      <c r="H560" s="588" t="s">
        <v>4830</v>
      </c>
      <c r="K560" s="150" t="s">
        <v>4831</v>
      </c>
      <c r="M560" s="589" t="s">
        <v>2746</v>
      </c>
    </row>
    <row r="561">
      <c r="A561" s="44" t="s">
        <v>2747</v>
      </c>
      <c r="B561" s="598" t="s">
        <v>5482</v>
      </c>
      <c r="C561" s="26">
        <v>52.0</v>
      </c>
      <c r="D561" s="61">
        <v>44597.0</v>
      </c>
      <c r="E561" s="150" t="s">
        <v>4908</v>
      </c>
      <c r="F561" s="525" t="s">
        <v>6490</v>
      </c>
      <c r="G561" s="583">
        <v>2441973.0</v>
      </c>
      <c r="H561" s="588" t="s">
        <v>4830</v>
      </c>
      <c r="K561" s="150" t="s">
        <v>4831</v>
      </c>
      <c r="M561" s="589" t="s">
        <v>2752</v>
      </c>
    </row>
    <row r="562">
      <c r="A562" s="44" t="s">
        <v>2753</v>
      </c>
      <c r="B562" s="598" t="s">
        <v>5509</v>
      </c>
      <c r="C562" s="26">
        <v>65.0</v>
      </c>
      <c r="E562" s="44"/>
      <c r="F562" s="525" t="s">
        <v>6490</v>
      </c>
      <c r="G562" s="583">
        <v>1.5310981E7</v>
      </c>
      <c r="H562" s="588" t="s">
        <v>4830</v>
      </c>
      <c r="K562" s="150" t="s">
        <v>4831</v>
      </c>
      <c r="M562" s="589" t="s">
        <v>2758</v>
      </c>
    </row>
    <row r="563">
      <c r="A563" s="44" t="s">
        <v>2759</v>
      </c>
      <c r="B563" s="598" t="s">
        <v>6446</v>
      </c>
      <c r="C563" s="26">
        <v>39.0</v>
      </c>
      <c r="E563" s="44"/>
      <c r="F563" s="525" t="s">
        <v>6490</v>
      </c>
      <c r="G563" s="583">
        <v>2546087.0</v>
      </c>
      <c r="H563" s="588" t="s">
        <v>4830</v>
      </c>
      <c r="K563" s="150" t="s">
        <v>4831</v>
      </c>
      <c r="M563" s="589" t="s">
        <v>2764</v>
      </c>
    </row>
    <row r="564">
      <c r="A564" s="262" t="s">
        <v>2765</v>
      </c>
      <c r="B564" s="594"/>
      <c r="C564" s="264"/>
      <c r="D564" s="264"/>
      <c r="E564" s="262"/>
      <c r="F564" s="592" t="s">
        <v>6490</v>
      </c>
      <c r="G564" s="264"/>
      <c r="H564" s="265" t="s">
        <v>4824</v>
      </c>
      <c r="I564" s="264"/>
      <c r="J564" s="264"/>
      <c r="K564" s="26" t="s">
        <v>4825</v>
      </c>
      <c r="M564" s="596"/>
    </row>
    <row r="565">
      <c r="A565" s="44" t="s">
        <v>2772</v>
      </c>
      <c r="B565" s="604" t="s">
        <v>6512</v>
      </c>
      <c r="C565" s="26">
        <v>74.0</v>
      </c>
      <c r="D565" s="26" t="s">
        <v>6504</v>
      </c>
      <c r="E565" s="150" t="s">
        <v>5558</v>
      </c>
      <c r="F565" s="525" t="s">
        <v>6490</v>
      </c>
      <c r="G565" s="583">
        <v>271678.0</v>
      </c>
      <c r="H565" s="588" t="s">
        <v>4830</v>
      </c>
      <c r="K565" s="150" t="s">
        <v>4831</v>
      </c>
      <c r="M565" s="589" t="s">
        <v>2778</v>
      </c>
    </row>
    <row r="566">
      <c r="A566" s="44" t="s">
        <v>2779</v>
      </c>
      <c r="B566" s="598" t="s">
        <v>5430</v>
      </c>
      <c r="C566" s="26">
        <v>41.0</v>
      </c>
      <c r="E566" s="44"/>
      <c r="F566" s="525" t="s">
        <v>6490</v>
      </c>
      <c r="H566" s="588" t="s">
        <v>4830</v>
      </c>
      <c r="K566" s="150" t="s">
        <v>4831</v>
      </c>
      <c r="M566" s="589" t="s">
        <v>2784</v>
      </c>
    </row>
    <row r="567">
      <c r="A567" s="44" t="s">
        <v>2785</v>
      </c>
      <c r="B567" s="598"/>
      <c r="E567" s="44"/>
      <c r="F567" s="525" t="s">
        <v>6490</v>
      </c>
      <c r="H567" s="150" t="s">
        <v>4824</v>
      </c>
      <c r="K567" s="150" t="s">
        <v>4831</v>
      </c>
      <c r="M567" s="596"/>
    </row>
    <row r="568">
      <c r="A568" s="44" t="s">
        <v>2791</v>
      </c>
      <c r="B568" s="598" t="s">
        <v>5888</v>
      </c>
      <c r="C568" s="26">
        <v>30.0</v>
      </c>
      <c r="E568" s="44"/>
      <c r="F568" s="525" t="s">
        <v>6490</v>
      </c>
      <c r="H568" s="588" t="s">
        <v>4830</v>
      </c>
      <c r="K568" s="150" t="s">
        <v>4831</v>
      </c>
      <c r="M568" s="589" t="s">
        <v>2795</v>
      </c>
    </row>
    <row r="569">
      <c r="A569" s="44" t="s">
        <v>2796</v>
      </c>
      <c r="B569" s="598" t="s">
        <v>6056</v>
      </c>
      <c r="C569" s="26">
        <v>26.0</v>
      </c>
      <c r="E569" s="44"/>
      <c r="F569" s="525" t="s">
        <v>6490</v>
      </c>
      <c r="H569" s="588" t="s">
        <v>4830</v>
      </c>
      <c r="K569" s="150" t="s">
        <v>4831</v>
      </c>
      <c r="M569" s="589" t="s">
        <v>2800</v>
      </c>
    </row>
    <row r="570">
      <c r="A570" s="44" t="s">
        <v>2801</v>
      </c>
      <c r="B570" s="598" t="s">
        <v>5450</v>
      </c>
      <c r="C570" s="26">
        <v>25.0</v>
      </c>
      <c r="E570" s="44"/>
      <c r="F570" s="525" t="s">
        <v>6490</v>
      </c>
      <c r="H570" s="588" t="s">
        <v>4830</v>
      </c>
      <c r="K570" s="150" t="s">
        <v>4831</v>
      </c>
      <c r="M570" s="589" t="s">
        <v>2807</v>
      </c>
    </row>
    <row r="571">
      <c r="A571" s="44" t="s">
        <v>2808</v>
      </c>
      <c r="B571" s="598"/>
      <c r="E571" s="44"/>
      <c r="F571" s="525" t="s">
        <v>6490</v>
      </c>
      <c r="H571" s="150" t="s">
        <v>4824</v>
      </c>
      <c r="K571" s="150" t="s">
        <v>4831</v>
      </c>
      <c r="M571" s="596"/>
    </row>
    <row r="572">
      <c r="A572" s="44" t="s">
        <v>2812</v>
      </c>
      <c r="B572" s="598" t="s">
        <v>5661</v>
      </c>
      <c r="C572" s="26">
        <v>42.0</v>
      </c>
      <c r="E572" s="44"/>
      <c r="F572" s="525" t="s">
        <v>6490</v>
      </c>
      <c r="H572" s="588" t="s">
        <v>4830</v>
      </c>
      <c r="K572" s="150" t="s">
        <v>4831</v>
      </c>
      <c r="M572" s="589" t="s">
        <v>2817</v>
      </c>
    </row>
    <row r="573">
      <c r="A573" s="44" t="s">
        <v>2818</v>
      </c>
      <c r="B573" s="598" t="s">
        <v>6478</v>
      </c>
      <c r="C573" s="26">
        <v>77.0</v>
      </c>
      <c r="E573" s="44"/>
      <c r="F573" s="525" t="s">
        <v>6490</v>
      </c>
      <c r="G573" s="583">
        <v>6202295.0</v>
      </c>
      <c r="H573" s="588" t="s">
        <v>4830</v>
      </c>
      <c r="K573" s="150" t="s">
        <v>4831</v>
      </c>
      <c r="M573" s="589" t="s">
        <v>2823</v>
      </c>
    </row>
    <row r="574">
      <c r="A574" s="44" t="s">
        <v>2824</v>
      </c>
      <c r="B574" s="598" t="s">
        <v>6124</v>
      </c>
      <c r="C574" s="26">
        <v>31.0</v>
      </c>
      <c r="E574" s="44"/>
      <c r="F574" s="525" t="s">
        <v>6490</v>
      </c>
      <c r="H574" s="588" t="s">
        <v>4830</v>
      </c>
      <c r="K574" s="150" t="s">
        <v>4831</v>
      </c>
      <c r="M574" s="589" t="s">
        <v>2828</v>
      </c>
    </row>
    <row r="575">
      <c r="A575" s="44" t="s">
        <v>2829</v>
      </c>
      <c r="B575" s="598" t="s">
        <v>5553</v>
      </c>
      <c r="C575" s="26">
        <v>45.0</v>
      </c>
      <c r="E575" s="44"/>
      <c r="F575" s="525" t="s">
        <v>6490</v>
      </c>
      <c r="H575" s="588" t="s">
        <v>4830</v>
      </c>
      <c r="K575" s="150" t="s">
        <v>4831</v>
      </c>
      <c r="M575" s="589" t="s">
        <v>2834</v>
      </c>
    </row>
    <row r="576">
      <c r="A576" s="262" t="s">
        <v>2835</v>
      </c>
      <c r="B576" s="594"/>
      <c r="C576" s="264"/>
      <c r="D576" s="264"/>
      <c r="E576" s="262"/>
      <c r="F576" s="592" t="s">
        <v>6490</v>
      </c>
      <c r="G576" s="264"/>
      <c r="H576" s="593" t="s">
        <v>4830</v>
      </c>
      <c r="I576" s="264"/>
      <c r="J576" s="264"/>
      <c r="K576" s="26" t="s">
        <v>4825</v>
      </c>
      <c r="M576" s="589" t="s">
        <v>2840</v>
      </c>
    </row>
    <row r="577">
      <c r="A577" s="44" t="s">
        <v>2841</v>
      </c>
      <c r="B577" s="598"/>
      <c r="E577" s="44"/>
      <c r="F577" s="525" t="s">
        <v>6490</v>
      </c>
      <c r="H577" s="588" t="s">
        <v>4830</v>
      </c>
      <c r="K577" s="150" t="s">
        <v>4831</v>
      </c>
      <c r="M577" s="589" t="s">
        <v>2846</v>
      </c>
    </row>
    <row r="578">
      <c r="A578" s="44" t="s">
        <v>2847</v>
      </c>
      <c r="B578" s="602" t="s">
        <v>5446</v>
      </c>
      <c r="C578" s="26">
        <v>50.0</v>
      </c>
      <c r="D578" s="26" t="s">
        <v>6513</v>
      </c>
      <c r="E578" s="150" t="s">
        <v>5558</v>
      </c>
      <c r="F578" s="525" t="s">
        <v>6490</v>
      </c>
      <c r="G578" s="583">
        <v>2045370.0</v>
      </c>
      <c r="H578" s="588" t="s">
        <v>4830</v>
      </c>
      <c r="K578" s="150" t="s">
        <v>4831</v>
      </c>
      <c r="M578" s="589" t="s">
        <v>2851</v>
      </c>
    </row>
    <row r="579">
      <c r="A579" s="44" t="s">
        <v>2852</v>
      </c>
      <c r="B579" s="598" t="s">
        <v>5487</v>
      </c>
      <c r="C579" s="26">
        <v>37.0</v>
      </c>
      <c r="D579" s="26" t="s">
        <v>6500</v>
      </c>
      <c r="E579" s="150" t="s">
        <v>4908</v>
      </c>
      <c r="F579" s="525" t="s">
        <v>6490</v>
      </c>
      <c r="G579" s="583">
        <v>1226168.0</v>
      </c>
      <c r="H579" s="588" t="s">
        <v>4830</v>
      </c>
      <c r="K579" s="150" t="s">
        <v>4831</v>
      </c>
      <c r="M579" s="589" t="s">
        <v>2857</v>
      </c>
    </row>
    <row r="580">
      <c r="A580" s="44" t="s">
        <v>2858</v>
      </c>
      <c r="B580" s="530" t="s">
        <v>5888</v>
      </c>
      <c r="C580" s="26">
        <v>30.0</v>
      </c>
      <c r="E580" s="44"/>
      <c r="F580" s="525" t="s">
        <v>6490</v>
      </c>
      <c r="H580" s="588" t="s">
        <v>4830</v>
      </c>
      <c r="K580" s="150" t="s">
        <v>4831</v>
      </c>
      <c r="M580" s="589" t="s">
        <v>2863</v>
      </c>
    </row>
    <row r="581">
      <c r="A581" s="44" t="s">
        <v>2864</v>
      </c>
      <c r="B581" s="598" t="s">
        <v>5419</v>
      </c>
      <c r="C581" s="26">
        <v>12.0</v>
      </c>
      <c r="E581" s="44"/>
      <c r="F581" s="525" t="s">
        <v>6490</v>
      </c>
      <c r="H581" s="588" t="s">
        <v>4830</v>
      </c>
      <c r="K581" s="150" t="s">
        <v>4831</v>
      </c>
      <c r="M581" s="589" t="s">
        <v>2868</v>
      </c>
    </row>
    <row r="582">
      <c r="A582" s="44" t="s">
        <v>2869</v>
      </c>
      <c r="B582" s="598" t="s">
        <v>5594</v>
      </c>
      <c r="C582" s="26">
        <v>20.0</v>
      </c>
      <c r="E582" s="44"/>
      <c r="F582" s="525" t="s">
        <v>6490</v>
      </c>
      <c r="H582" s="588" t="s">
        <v>4830</v>
      </c>
      <c r="K582" s="150" t="s">
        <v>4831</v>
      </c>
      <c r="M582" s="589" t="s">
        <v>2874</v>
      </c>
    </row>
    <row r="583">
      <c r="A583" s="44" t="s">
        <v>2875</v>
      </c>
      <c r="B583" s="598"/>
      <c r="E583" s="44"/>
      <c r="F583" s="525" t="s">
        <v>6490</v>
      </c>
      <c r="H583" s="150" t="s">
        <v>4824</v>
      </c>
      <c r="K583" s="150" t="s">
        <v>4831</v>
      </c>
      <c r="M583" s="596"/>
    </row>
    <row r="584">
      <c r="A584" s="44" t="s">
        <v>2880</v>
      </c>
      <c r="B584" s="598" t="s">
        <v>5640</v>
      </c>
      <c r="C584" s="26">
        <v>40.0</v>
      </c>
      <c r="E584" s="44"/>
      <c r="F584" s="525" t="s">
        <v>6490</v>
      </c>
      <c r="H584" s="588" t="s">
        <v>4830</v>
      </c>
      <c r="K584" s="150" t="s">
        <v>4831</v>
      </c>
      <c r="M584" s="589" t="s">
        <v>2884</v>
      </c>
    </row>
    <row r="585">
      <c r="A585" s="44" t="s">
        <v>2885</v>
      </c>
      <c r="B585" s="598"/>
      <c r="E585" s="44"/>
      <c r="F585" s="525" t="s">
        <v>6490</v>
      </c>
      <c r="H585" s="588" t="s">
        <v>4830</v>
      </c>
      <c r="K585" s="150" t="s">
        <v>4831</v>
      </c>
      <c r="M585" s="589" t="s">
        <v>2892</v>
      </c>
    </row>
    <row r="586">
      <c r="A586" s="44" t="s">
        <v>2893</v>
      </c>
      <c r="B586" s="598"/>
      <c r="E586" s="44"/>
      <c r="F586" s="525" t="s">
        <v>6490</v>
      </c>
      <c r="H586" s="588" t="s">
        <v>4830</v>
      </c>
      <c r="K586" s="150" t="s">
        <v>4831</v>
      </c>
      <c r="M586" s="589" t="s">
        <v>2899</v>
      </c>
    </row>
    <row r="587">
      <c r="A587" s="44" t="s">
        <v>2900</v>
      </c>
      <c r="B587" s="598" t="s">
        <v>5744</v>
      </c>
      <c r="C587" s="26">
        <v>22.0</v>
      </c>
      <c r="E587" s="44"/>
      <c r="F587" s="525" t="s">
        <v>6490</v>
      </c>
      <c r="G587" s="583">
        <v>1.0367479E7</v>
      </c>
      <c r="H587" s="588" t="s">
        <v>4830</v>
      </c>
      <c r="K587" s="150" t="s">
        <v>4831</v>
      </c>
      <c r="M587" s="589" t="s">
        <v>2905</v>
      </c>
    </row>
    <row r="588">
      <c r="A588" s="44" t="s">
        <v>2906</v>
      </c>
      <c r="B588" s="530" t="s">
        <v>6145</v>
      </c>
      <c r="C588" s="26">
        <v>34.0</v>
      </c>
      <c r="E588" s="44"/>
      <c r="F588" s="525" t="s">
        <v>6490</v>
      </c>
      <c r="H588" s="150" t="s">
        <v>4824</v>
      </c>
      <c r="K588" s="150" t="s">
        <v>4831</v>
      </c>
      <c r="M588" s="596"/>
    </row>
    <row r="589">
      <c r="A589" s="44" t="s">
        <v>2912</v>
      </c>
      <c r="B589" s="598" t="s">
        <v>6446</v>
      </c>
      <c r="C589" s="26">
        <v>39.0</v>
      </c>
      <c r="E589" s="44"/>
      <c r="F589" s="525" t="s">
        <v>6490</v>
      </c>
      <c r="H589" s="588" t="s">
        <v>4830</v>
      </c>
      <c r="K589" s="150" t="s">
        <v>4831</v>
      </c>
      <c r="M589" s="589" t="s">
        <v>2917</v>
      </c>
    </row>
    <row r="590">
      <c r="A590" s="44" t="s">
        <v>2918</v>
      </c>
      <c r="B590" s="598" t="s">
        <v>5661</v>
      </c>
      <c r="C590" s="26">
        <v>42.0</v>
      </c>
      <c r="E590" s="150" t="s">
        <v>4908</v>
      </c>
      <c r="F590" s="525" t="s">
        <v>6490</v>
      </c>
      <c r="G590" s="583">
        <v>1.6069133E7</v>
      </c>
      <c r="H590" s="588" t="s">
        <v>4830</v>
      </c>
      <c r="K590" s="150" t="s">
        <v>4831</v>
      </c>
      <c r="M590" s="589" t="s">
        <v>2921</v>
      </c>
    </row>
    <row r="591">
      <c r="A591" s="44" t="s">
        <v>2922</v>
      </c>
      <c r="B591" s="598"/>
      <c r="E591" s="44"/>
      <c r="F591" s="525" t="s">
        <v>6490</v>
      </c>
      <c r="H591" s="588" t="s">
        <v>4830</v>
      </c>
      <c r="K591" s="150" t="s">
        <v>4831</v>
      </c>
      <c r="M591" s="589" t="s">
        <v>2927</v>
      </c>
    </row>
    <row r="592">
      <c r="A592" s="44" t="s">
        <v>2928</v>
      </c>
      <c r="B592" s="598"/>
      <c r="E592" s="44"/>
      <c r="F592" s="525" t="s">
        <v>6490</v>
      </c>
      <c r="H592" s="588" t="s">
        <v>4830</v>
      </c>
      <c r="K592" s="150" t="s">
        <v>4831</v>
      </c>
      <c r="M592" s="589" t="s">
        <v>2933</v>
      </c>
    </row>
    <row r="593">
      <c r="A593" s="44" t="s">
        <v>2934</v>
      </c>
      <c r="B593" s="598"/>
      <c r="E593" s="44"/>
      <c r="F593" s="525" t="s">
        <v>6490</v>
      </c>
      <c r="H593" s="588" t="s">
        <v>4830</v>
      </c>
      <c r="K593" s="150" t="s">
        <v>4831</v>
      </c>
      <c r="M593" s="589" t="s">
        <v>2939</v>
      </c>
    </row>
    <row r="594">
      <c r="A594" s="44" t="s">
        <v>2940</v>
      </c>
      <c r="B594" s="598"/>
      <c r="E594" s="44"/>
      <c r="F594" s="525" t="s">
        <v>6490</v>
      </c>
      <c r="G594" s="583">
        <v>4498133.0</v>
      </c>
      <c r="H594" s="588" t="s">
        <v>4830</v>
      </c>
      <c r="K594" s="150" t="s">
        <v>4831</v>
      </c>
      <c r="M594" s="589" t="s">
        <v>2945</v>
      </c>
    </row>
    <row r="595">
      <c r="A595" s="44" t="s">
        <v>2946</v>
      </c>
      <c r="B595" s="598"/>
      <c r="E595" s="44"/>
      <c r="F595" s="525" t="s">
        <v>6490</v>
      </c>
      <c r="H595" s="588" t="s">
        <v>4830</v>
      </c>
      <c r="K595" s="150" t="s">
        <v>4831</v>
      </c>
      <c r="M595" s="589" t="s">
        <v>2952</v>
      </c>
    </row>
    <row r="596">
      <c r="A596" s="44" t="s">
        <v>2953</v>
      </c>
      <c r="B596" s="598" t="s">
        <v>6514</v>
      </c>
      <c r="C596" s="26">
        <v>92.0</v>
      </c>
      <c r="E596" s="150" t="s">
        <v>5452</v>
      </c>
      <c r="F596" s="525" t="s">
        <v>6490</v>
      </c>
      <c r="H596" s="588" t="s">
        <v>4830</v>
      </c>
      <c r="K596" s="150" t="s">
        <v>4831</v>
      </c>
      <c r="M596" s="589" t="s">
        <v>2958</v>
      </c>
    </row>
    <row r="597">
      <c r="A597" s="44" t="s">
        <v>2959</v>
      </c>
      <c r="B597" s="598"/>
      <c r="E597" s="44"/>
      <c r="F597" s="525" t="s">
        <v>6490</v>
      </c>
      <c r="H597" s="588" t="s">
        <v>4830</v>
      </c>
      <c r="K597" s="150" t="s">
        <v>4831</v>
      </c>
      <c r="M597" s="589" t="s">
        <v>2964</v>
      </c>
    </row>
    <row r="598">
      <c r="A598" s="44" t="s">
        <v>2965</v>
      </c>
      <c r="B598" s="598"/>
      <c r="E598" s="44"/>
      <c r="F598" s="525" t="s">
        <v>6490</v>
      </c>
      <c r="H598" s="588" t="s">
        <v>4830</v>
      </c>
      <c r="K598" s="150" t="s">
        <v>4831</v>
      </c>
      <c r="M598" s="589" t="s">
        <v>2969</v>
      </c>
    </row>
    <row r="599">
      <c r="A599" s="44" t="s">
        <v>2970</v>
      </c>
      <c r="B599" s="598"/>
      <c r="E599" s="44"/>
      <c r="F599" s="525" t="s">
        <v>6490</v>
      </c>
      <c r="H599" s="588" t="s">
        <v>4824</v>
      </c>
      <c r="K599" s="150" t="s">
        <v>4831</v>
      </c>
      <c r="M599" s="596"/>
    </row>
    <row r="600">
      <c r="A600" s="44" t="s">
        <v>2976</v>
      </c>
      <c r="B600" s="598" t="s">
        <v>6515</v>
      </c>
      <c r="C600" s="26">
        <v>100.0</v>
      </c>
      <c r="E600" s="150" t="s">
        <v>6516</v>
      </c>
      <c r="F600" s="525" t="s">
        <v>6490</v>
      </c>
      <c r="H600" s="588" t="s">
        <v>4830</v>
      </c>
      <c r="K600" s="150" t="s">
        <v>4831</v>
      </c>
      <c r="M600" s="589" t="s">
        <v>2980</v>
      </c>
    </row>
    <row r="601">
      <c r="A601" s="44" t="s">
        <v>2981</v>
      </c>
      <c r="B601" s="598"/>
      <c r="E601" s="44"/>
      <c r="F601" s="525" t="s">
        <v>6490</v>
      </c>
      <c r="H601" s="588" t="s">
        <v>4830</v>
      </c>
      <c r="K601" s="150" t="s">
        <v>4831</v>
      </c>
      <c r="M601" s="589" t="s">
        <v>2986</v>
      </c>
    </row>
    <row r="602">
      <c r="A602" s="44" t="s">
        <v>2987</v>
      </c>
      <c r="B602" s="598"/>
      <c r="E602" s="44"/>
      <c r="F602" s="525" t="s">
        <v>6490</v>
      </c>
      <c r="H602" s="588" t="s">
        <v>4830</v>
      </c>
      <c r="K602" s="150" t="s">
        <v>4831</v>
      </c>
      <c r="M602" s="589" t="s">
        <v>2991</v>
      </c>
    </row>
    <row r="603">
      <c r="A603" s="44" t="s">
        <v>2992</v>
      </c>
      <c r="B603" s="598"/>
      <c r="E603" s="44"/>
      <c r="F603" s="525" t="s">
        <v>6490</v>
      </c>
      <c r="H603" s="588" t="s">
        <v>4830</v>
      </c>
      <c r="K603" s="150" t="s">
        <v>4831</v>
      </c>
      <c r="M603" s="589" t="s">
        <v>2996</v>
      </c>
    </row>
    <row r="604">
      <c r="A604" s="44" t="s">
        <v>2997</v>
      </c>
      <c r="B604" s="598" t="s">
        <v>6517</v>
      </c>
      <c r="C604" s="26">
        <v>102.0</v>
      </c>
      <c r="E604" s="542" t="s">
        <v>5075</v>
      </c>
      <c r="F604" s="525" t="s">
        <v>6490</v>
      </c>
      <c r="H604" s="588" t="s">
        <v>4830</v>
      </c>
      <c r="K604" s="150" t="s">
        <v>4831</v>
      </c>
      <c r="M604" s="589" t="s">
        <v>3003</v>
      </c>
    </row>
    <row r="605">
      <c r="A605" s="44" t="s">
        <v>3004</v>
      </c>
      <c r="B605" s="598"/>
      <c r="E605" s="44"/>
      <c r="F605" s="525" t="s">
        <v>6490</v>
      </c>
      <c r="H605" s="588" t="s">
        <v>4830</v>
      </c>
      <c r="K605" s="150" t="s">
        <v>4831</v>
      </c>
      <c r="M605" s="589" t="s">
        <v>3008</v>
      </c>
    </row>
    <row r="606">
      <c r="A606" s="44" t="s">
        <v>3009</v>
      </c>
      <c r="B606" s="530" t="s">
        <v>5888</v>
      </c>
      <c r="C606" s="26">
        <v>30.0</v>
      </c>
      <c r="E606" s="44"/>
      <c r="F606" s="525" t="s">
        <v>6490</v>
      </c>
      <c r="H606" s="588" t="s">
        <v>4830</v>
      </c>
      <c r="K606" s="150" t="s">
        <v>4831</v>
      </c>
      <c r="M606" s="589" t="s">
        <v>3014</v>
      </c>
    </row>
    <row r="607">
      <c r="A607" s="44" t="s">
        <v>3015</v>
      </c>
      <c r="B607" s="530" t="s">
        <v>5430</v>
      </c>
      <c r="C607" s="26">
        <v>41.0</v>
      </c>
      <c r="E607" s="44"/>
      <c r="F607" s="525" t="s">
        <v>6490</v>
      </c>
      <c r="H607" s="150" t="s">
        <v>4824</v>
      </c>
      <c r="K607" s="150" t="s">
        <v>4831</v>
      </c>
      <c r="M607" s="596"/>
    </row>
    <row r="608">
      <c r="A608" s="44" t="s">
        <v>3020</v>
      </c>
      <c r="B608" s="598"/>
      <c r="E608" s="44"/>
      <c r="F608" s="525" t="s">
        <v>6490</v>
      </c>
      <c r="H608" s="150" t="s">
        <v>4824</v>
      </c>
      <c r="K608" s="150" t="s">
        <v>4831</v>
      </c>
      <c r="M608" s="596"/>
    </row>
    <row r="609">
      <c r="A609" s="262" t="s">
        <v>3024</v>
      </c>
      <c r="B609" s="594"/>
      <c r="C609" s="264"/>
      <c r="D609" s="264"/>
      <c r="E609" s="262"/>
      <c r="F609" s="592" t="s">
        <v>6490</v>
      </c>
      <c r="G609" s="264"/>
      <c r="H609" s="593" t="s">
        <v>4830</v>
      </c>
      <c r="I609" s="264"/>
      <c r="J609" s="264"/>
      <c r="K609" s="26" t="s">
        <v>4825</v>
      </c>
      <c r="M609" s="589" t="s">
        <v>3028</v>
      </c>
    </row>
    <row r="610">
      <c r="A610" s="44" t="s">
        <v>3029</v>
      </c>
      <c r="B610" s="598"/>
      <c r="E610" s="44"/>
      <c r="F610" s="525" t="s">
        <v>6490</v>
      </c>
      <c r="H610" s="588" t="s">
        <v>4830</v>
      </c>
      <c r="K610" s="150" t="s">
        <v>4831</v>
      </c>
      <c r="M610" s="589" t="s">
        <v>3034</v>
      </c>
    </row>
    <row r="611">
      <c r="A611" s="44" t="s">
        <v>3029</v>
      </c>
      <c r="B611" s="598"/>
      <c r="E611" s="44"/>
      <c r="F611" s="525" t="s">
        <v>6490</v>
      </c>
      <c r="H611" s="588" t="s">
        <v>4830</v>
      </c>
      <c r="K611" s="150" t="s">
        <v>4831</v>
      </c>
      <c r="M611" s="589" t="s">
        <v>3040</v>
      </c>
    </row>
    <row r="612">
      <c r="A612" s="44" t="s">
        <v>3041</v>
      </c>
      <c r="B612" s="598"/>
      <c r="E612" s="44"/>
      <c r="F612" s="525" t="s">
        <v>6490</v>
      </c>
      <c r="H612" s="588" t="s">
        <v>4830</v>
      </c>
      <c r="K612" s="150" t="s">
        <v>4831</v>
      </c>
      <c r="M612" s="589" t="s">
        <v>3046</v>
      </c>
    </row>
    <row r="613">
      <c r="A613" s="44" t="s">
        <v>3047</v>
      </c>
      <c r="B613" s="598" t="s">
        <v>5406</v>
      </c>
      <c r="C613" s="26">
        <v>43.0</v>
      </c>
      <c r="E613" s="150" t="s">
        <v>4908</v>
      </c>
      <c r="F613" s="525" t="s">
        <v>6490</v>
      </c>
      <c r="H613" s="588" t="s">
        <v>4830</v>
      </c>
      <c r="K613" s="150" t="s">
        <v>4831</v>
      </c>
      <c r="M613" s="589" t="s">
        <v>3052</v>
      </c>
    </row>
    <row r="614">
      <c r="A614" s="44" t="s">
        <v>3053</v>
      </c>
      <c r="B614" s="598"/>
      <c r="E614" s="44"/>
      <c r="F614" s="525" t="s">
        <v>6490</v>
      </c>
      <c r="H614" s="588" t="s">
        <v>4830</v>
      </c>
      <c r="K614" s="150" t="s">
        <v>4831</v>
      </c>
      <c r="M614" s="589" t="s">
        <v>3057</v>
      </c>
    </row>
    <row r="615">
      <c r="A615" s="44" t="s">
        <v>3058</v>
      </c>
      <c r="B615" s="598" t="s">
        <v>6501</v>
      </c>
      <c r="C615" s="26">
        <v>61.0</v>
      </c>
      <c r="E615" s="44"/>
      <c r="F615" s="525" t="s">
        <v>6490</v>
      </c>
      <c r="H615" s="588" t="s">
        <v>4830</v>
      </c>
      <c r="K615" s="150" t="s">
        <v>4831</v>
      </c>
      <c r="M615" s="589" t="s">
        <v>3063</v>
      </c>
    </row>
    <row r="616">
      <c r="A616" s="44" t="s">
        <v>3064</v>
      </c>
      <c r="B616" s="598"/>
      <c r="E616" s="44"/>
      <c r="F616" s="525" t="s">
        <v>6490</v>
      </c>
      <c r="H616" s="588" t="s">
        <v>4830</v>
      </c>
      <c r="K616" s="150" t="s">
        <v>4831</v>
      </c>
      <c r="M616" s="589" t="s">
        <v>3069</v>
      </c>
    </row>
    <row r="617">
      <c r="A617" s="44" t="s">
        <v>3070</v>
      </c>
      <c r="B617" s="598"/>
      <c r="E617" s="44"/>
      <c r="F617" s="525" t="s">
        <v>6490</v>
      </c>
      <c r="H617" s="588" t="s">
        <v>4830</v>
      </c>
      <c r="K617" s="150" t="s">
        <v>4831</v>
      </c>
      <c r="M617" s="589" t="s">
        <v>3075</v>
      </c>
    </row>
    <row r="618">
      <c r="A618" s="44" t="s">
        <v>3076</v>
      </c>
      <c r="B618" s="605"/>
      <c r="E618" s="496"/>
      <c r="F618" s="525" t="s">
        <v>6490</v>
      </c>
      <c r="H618" s="588" t="s">
        <v>4830</v>
      </c>
      <c r="K618" s="150" t="s">
        <v>4831</v>
      </c>
      <c r="M618" s="589" t="s">
        <v>3080</v>
      </c>
    </row>
    <row r="619">
      <c r="A619" s="44" t="s">
        <v>3081</v>
      </c>
      <c r="B619" s="598" t="s">
        <v>6450</v>
      </c>
      <c r="C619" s="26">
        <v>8.0</v>
      </c>
      <c r="E619" s="542" t="s">
        <v>5075</v>
      </c>
      <c r="F619" s="525" t="s">
        <v>6490</v>
      </c>
      <c r="H619" s="588" t="s">
        <v>4830</v>
      </c>
      <c r="K619" s="150" t="s">
        <v>4831</v>
      </c>
      <c r="M619" s="589" t="s">
        <v>3085</v>
      </c>
    </row>
    <row r="620">
      <c r="A620" s="44" t="s">
        <v>3086</v>
      </c>
      <c r="B620" s="598" t="s">
        <v>6518</v>
      </c>
      <c r="C620" s="26">
        <v>107.0</v>
      </c>
      <c r="E620" s="150" t="s">
        <v>6509</v>
      </c>
      <c r="F620" s="525" t="s">
        <v>6490</v>
      </c>
      <c r="H620" s="588" t="s">
        <v>4830</v>
      </c>
      <c r="K620" s="150" t="s">
        <v>4831</v>
      </c>
      <c r="M620" s="589" t="s">
        <v>3091</v>
      </c>
    </row>
    <row r="621">
      <c r="A621" s="44" t="s">
        <v>3092</v>
      </c>
      <c r="B621" s="598"/>
      <c r="E621" s="44"/>
      <c r="F621" s="525" t="s">
        <v>6490</v>
      </c>
      <c r="H621" s="588" t="s">
        <v>4830</v>
      </c>
      <c r="K621" s="150" t="s">
        <v>4831</v>
      </c>
      <c r="M621" s="589" t="s">
        <v>3097</v>
      </c>
    </row>
    <row r="622">
      <c r="A622" s="44" t="s">
        <v>3098</v>
      </c>
      <c r="B622" s="598"/>
      <c r="E622" s="44"/>
      <c r="F622" s="525" t="s">
        <v>6490</v>
      </c>
      <c r="H622" s="588" t="s">
        <v>4830</v>
      </c>
      <c r="K622" s="150" t="s">
        <v>4831</v>
      </c>
      <c r="M622" s="589" t="s">
        <v>2361</v>
      </c>
    </row>
    <row r="623">
      <c r="A623" s="44" t="s">
        <v>3101</v>
      </c>
      <c r="B623" s="598"/>
      <c r="E623" s="44"/>
      <c r="F623" s="525" t="s">
        <v>6490</v>
      </c>
      <c r="H623" s="588" t="s">
        <v>4830</v>
      </c>
      <c r="K623" s="150" t="s">
        <v>4831</v>
      </c>
      <c r="M623" s="589" t="s">
        <v>3106</v>
      </c>
    </row>
    <row r="624">
      <c r="A624" s="44" t="s">
        <v>3107</v>
      </c>
      <c r="B624" s="598"/>
      <c r="E624" s="44"/>
      <c r="F624" s="525" t="s">
        <v>6490</v>
      </c>
      <c r="H624" s="588" t="s">
        <v>4830</v>
      </c>
      <c r="K624" s="150" t="s">
        <v>4831</v>
      </c>
      <c r="M624" s="589" t="s">
        <v>3112</v>
      </c>
    </row>
    <row r="625">
      <c r="A625" s="44" t="s">
        <v>3113</v>
      </c>
      <c r="B625" s="598"/>
      <c r="E625" s="44"/>
      <c r="F625" s="525" t="s">
        <v>6490</v>
      </c>
      <c r="H625" s="588" t="s">
        <v>4830</v>
      </c>
      <c r="K625" s="150" t="s">
        <v>4831</v>
      </c>
      <c r="M625" s="589" t="s">
        <v>3120</v>
      </c>
    </row>
    <row r="626">
      <c r="A626" s="44" t="s">
        <v>3121</v>
      </c>
      <c r="B626" s="598"/>
      <c r="E626" s="44"/>
      <c r="F626" s="525" t="s">
        <v>6490</v>
      </c>
      <c r="H626" s="588" t="s">
        <v>4830</v>
      </c>
      <c r="K626" s="150" t="s">
        <v>4831</v>
      </c>
      <c r="M626" s="589" t="s">
        <v>3126</v>
      </c>
    </row>
    <row r="627">
      <c r="A627" s="44" t="s">
        <v>3127</v>
      </c>
      <c r="B627" s="598"/>
      <c r="E627" s="44"/>
      <c r="F627" s="525" t="s">
        <v>6490</v>
      </c>
      <c r="H627" s="150" t="s">
        <v>4824</v>
      </c>
      <c r="K627" s="150" t="s">
        <v>4831</v>
      </c>
      <c r="M627" s="596"/>
    </row>
    <row r="628">
      <c r="A628" s="44" t="s">
        <v>3132</v>
      </c>
      <c r="B628" s="598"/>
      <c r="E628" s="44"/>
      <c r="F628" s="525" t="s">
        <v>6490</v>
      </c>
      <c r="H628" s="150" t="s">
        <v>4824</v>
      </c>
      <c r="K628" s="150" t="s">
        <v>4831</v>
      </c>
      <c r="M628" s="596"/>
    </row>
    <row r="629">
      <c r="A629" s="44" t="s">
        <v>3137</v>
      </c>
      <c r="B629" s="598"/>
      <c r="E629" s="44"/>
      <c r="F629" s="525" t="s">
        <v>6490</v>
      </c>
      <c r="H629" s="588" t="s">
        <v>4830</v>
      </c>
      <c r="K629" s="150" t="s">
        <v>4831</v>
      </c>
      <c r="M629" s="589" t="s">
        <v>3142</v>
      </c>
    </row>
    <row r="630">
      <c r="A630" s="44" t="s">
        <v>3143</v>
      </c>
      <c r="B630" s="530" t="s">
        <v>5523</v>
      </c>
      <c r="C630" s="26">
        <v>36.0</v>
      </c>
      <c r="E630" s="150" t="s">
        <v>4908</v>
      </c>
      <c r="F630" s="525" t="s">
        <v>6490</v>
      </c>
      <c r="H630" s="588" t="s">
        <v>4830</v>
      </c>
      <c r="K630" s="150" t="s">
        <v>4831</v>
      </c>
      <c r="M630" s="589" t="s">
        <v>3148</v>
      </c>
    </row>
    <row r="631">
      <c r="A631" s="44" t="s">
        <v>3149</v>
      </c>
      <c r="B631" s="598"/>
      <c r="E631" s="44"/>
      <c r="F631" s="525" t="s">
        <v>6490</v>
      </c>
      <c r="H631" s="588" t="s">
        <v>4830</v>
      </c>
      <c r="K631" s="150" t="s">
        <v>4831</v>
      </c>
      <c r="M631" s="589" t="s">
        <v>3154</v>
      </c>
    </row>
    <row r="632">
      <c r="A632" s="44" t="s">
        <v>3155</v>
      </c>
      <c r="B632" s="598"/>
      <c r="E632" s="44"/>
      <c r="F632" s="525" t="s">
        <v>6490</v>
      </c>
      <c r="H632" s="588" t="s">
        <v>4830</v>
      </c>
      <c r="K632" s="150" t="s">
        <v>4831</v>
      </c>
      <c r="M632" s="589" t="s">
        <v>3160</v>
      </c>
    </row>
    <row r="633">
      <c r="A633" s="44" t="s">
        <v>3161</v>
      </c>
      <c r="B633" s="598"/>
      <c r="E633" s="44"/>
      <c r="F633" s="525" t="s">
        <v>6490</v>
      </c>
      <c r="H633" s="588" t="s">
        <v>4830</v>
      </c>
      <c r="K633" s="150" t="s">
        <v>4831</v>
      </c>
      <c r="M633" s="589" t="s">
        <v>3166</v>
      </c>
    </row>
    <row r="634">
      <c r="A634" s="44" t="s">
        <v>3167</v>
      </c>
      <c r="B634" s="598"/>
      <c r="E634" s="44"/>
      <c r="F634" s="525" t="s">
        <v>6490</v>
      </c>
      <c r="H634" s="588" t="s">
        <v>4830</v>
      </c>
      <c r="K634" s="150" t="s">
        <v>4831</v>
      </c>
      <c r="M634" s="589" t="s">
        <v>3173</v>
      </c>
    </row>
    <row r="635">
      <c r="A635" s="44" t="s">
        <v>3174</v>
      </c>
      <c r="B635" s="598"/>
      <c r="E635" s="44"/>
      <c r="F635" s="525" t="s">
        <v>6490</v>
      </c>
      <c r="H635" s="588" t="s">
        <v>4830</v>
      </c>
      <c r="K635" s="150" t="s">
        <v>4831</v>
      </c>
      <c r="M635" s="589" t="s">
        <v>3177</v>
      </c>
    </row>
    <row r="636">
      <c r="A636" s="44" t="s">
        <v>3178</v>
      </c>
      <c r="B636" s="598"/>
      <c r="E636" s="44"/>
      <c r="F636" s="525" t="s">
        <v>6490</v>
      </c>
      <c r="H636" s="588" t="s">
        <v>4830</v>
      </c>
      <c r="K636" s="150" t="s">
        <v>4831</v>
      </c>
      <c r="M636" s="589" t="s">
        <v>3183</v>
      </c>
    </row>
    <row r="637">
      <c r="A637" s="44" t="s">
        <v>3184</v>
      </c>
      <c r="B637" s="598"/>
      <c r="E637" s="44"/>
      <c r="F637" s="525" t="s">
        <v>6490</v>
      </c>
      <c r="H637" s="588" t="s">
        <v>4830</v>
      </c>
      <c r="K637" s="150" t="s">
        <v>4831</v>
      </c>
      <c r="M637" s="589" t="s">
        <v>3188</v>
      </c>
    </row>
    <row r="638">
      <c r="A638" s="44" t="s">
        <v>3189</v>
      </c>
      <c r="B638" s="598"/>
      <c r="E638" s="44"/>
      <c r="F638" s="525" t="s">
        <v>6490</v>
      </c>
      <c r="H638" s="588" t="s">
        <v>4830</v>
      </c>
      <c r="K638" s="150" t="s">
        <v>4831</v>
      </c>
      <c r="M638" s="589" t="s">
        <v>3194</v>
      </c>
    </row>
    <row r="639">
      <c r="A639" s="44" t="s">
        <v>3195</v>
      </c>
      <c r="B639" s="598" t="s">
        <v>6505</v>
      </c>
      <c r="C639" s="26">
        <v>76.0</v>
      </c>
      <c r="E639" s="542" t="s">
        <v>5075</v>
      </c>
      <c r="F639" s="525" t="s">
        <v>6490</v>
      </c>
      <c r="H639" s="588" t="s">
        <v>4830</v>
      </c>
      <c r="K639" s="150" t="s">
        <v>4831</v>
      </c>
      <c r="M639" s="589" t="s">
        <v>3199</v>
      </c>
    </row>
    <row r="640">
      <c r="A640" s="44" t="s">
        <v>3200</v>
      </c>
      <c r="B640" s="598"/>
      <c r="E640" s="44"/>
      <c r="F640" s="525" t="s">
        <v>6490</v>
      </c>
      <c r="H640" s="588" t="s">
        <v>4830</v>
      </c>
      <c r="K640" s="150" t="s">
        <v>4831</v>
      </c>
      <c r="M640" s="589" t="s">
        <v>3204</v>
      </c>
    </row>
    <row r="641">
      <c r="A641" s="44" t="s">
        <v>3205</v>
      </c>
      <c r="B641" s="598"/>
      <c r="E641" s="44"/>
      <c r="F641" s="525" t="s">
        <v>6490</v>
      </c>
      <c r="H641" s="588" t="s">
        <v>4830</v>
      </c>
      <c r="K641" s="150" t="s">
        <v>4831</v>
      </c>
      <c r="M641" s="589" t="s">
        <v>3210</v>
      </c>
    </row>
    <row r="642">
      <c r="A642" s="44" t="s">
        <v>3211</v>
      </c>
      <c r="B642" s="598"/>
      <c r="E642" s="44"/>
      <c r="F642" s="525" t="s">
        <v>6490</v>
      </c>
      <c r="H642" s="150" t="s">
        <v>4824</v>
      </c>
      <c r="K642" s="150" t="s">
        <v>4831</v>
      </c>
      <c r="M642" s="596"/>
    </row>
    <row r="643">
      <c r="A643" s="44" t="s">
        <v>3215</v>
      </c>
      <c r="B643" s="598"/>
      <c r="E643" s="44"/>
      <c r="F643" s="525" t="s">
        <v>6490</v>
      </c>
      <c r="H643" s="588" t="s">
        <v>4830</v>
      </c>
      <c r="K643" s="150" t="s">
        <v>4831</v>
      </c>
      <c r="M643" s="589" t="s">
        <v>3221</v>
      </c>
    </row>
    <row r="644">
      <c r="A644" s="44" t="s">
        <v>3222</v>
      </c>
      <c r="B644" s="598"/>
      <c r="E644" s="44"/>
      <c r="F644" s="525" t="s">
        <v>6490</v>
      </c>
      <c r="H644" s="588" t="s">
        <v>4830</v>
      </c>
      <c r="K644" s="150" t="s">
        <v>4831</v>
      </c>
      <c r="M644" s="589" t="s">
        <v>3226</v>
      </c>
    </row>
    <row r="645">
      <c r="A645" s="44" t="s">
        <v>3227</v>
      </c>
      <c r="B645" s="598"/>
      <c r="E645" s="44"/>
      <c r="F645" s="525" t="s">
        <v>6490</v>
      </c>
      <c r="H645" s="588" t="s">
        <v>4830</v>
      </c>
      <c r="K645" s="150" t="s">
        <v>4831</v>
      </c>
      <c r="M645" s="589" t="s">
        <v>3232</v>
      </c>
    </row>
    <row r="646">
      <c r="A646" s="44" t="s">
        <v>3233</v>
      </c>
      <c r="B646" s="526"/>
      <c r="E646" s="44"/>
      <c r="F646" s="525" t="s">
        <v>6490</v>
      </c>
      <c r="H646" s="588" t="s">
        <v>4830</v>
      </c>
      <c r="K646" s="150" t="s">
        <v>4831</v>
      </c>
      <c r="M646" s="589" t="s">
        <v>3236</v>
      </c>
    </row>
    <row r="647">
      <c r="B647" s="526"/>
      <c r="F647" s="23"/>
    </row>
    <row r="648">
      <c r="B648" s="526"/>
      <c r="F648" s="23"/>
    </row>
    <row r="649">
      <c r="B649" s="526"/>
      <c r="F649" s="23"/>
    </row>
    <row r="650">
      <c r="B650" s="526"/>
      <c r="F650" s="23"/>
    </row>
    <row r="651">
      <c r="B651" s="526"/>
      <c r="F651" s="23"/>
    </row>
    <row r="652">
      <c r="B652" s="526"/>
      <c r="F652" s="23"/>
    </row>
    <row r="653">
      <c r="B653" s="526"/>
      <c r="F653" s="23"/>
    </row>
    <row r="654">
      <c r="B654" s="526"/>
      <c r="F654" s="23"/>
    </row>
    <row r="655">
      <c r="B655" s="526"/>
      <c r="F655" s="23"/>
    </row>
    <row r="656">
      <c r="B656" s="526"/>
      <c r="F656" s="23"/>
    </row>
    <row r="657">
      <c r="B657" s="526"/>
      <c r="F657" s="23"/>
    </row>
    <row r="658">
      <c r="B658" s="526"/>
      <c r="F658" s="23"/>
    </row>
    <row r="659">
      <c r="B659" s="526"/>
      <c r="F659" s="23"/>
    </row>
    <row r="660">
      <c r="B660" s="526"/>
      <c r="F660" s="23"/>
    </row>
    <row r="661">
      <c r="B661" s="526"/>
      <c r="F661" s="23"/>
    </row>
    <row r="662">
      <c r="B662" s="526"/>
      <c r="F662" s="23"/>
    </row>
    <row r="663">
      <c r="B663" s="526"/>
      <c r="F663" s="23"/>
    </row>
    <row r="664">
      <c r="B664" s="526"/>
      <c r="F664" s="23"/>
    </row>
    <row r="665">
      <c r="B665" s="526"/>
      <c r="F665" s="23"/>
    </row>
    <row r="666">
      <c r="B666" s="526"/>
      <c r="F666" s="23"/>
    </row>
    <row r="667">
      <c r="B667" s="526"/>
      <c r="F667" s="23"/>
    </row>
    <row r="668">
      <c r="B668" s="526"/>
      <c r="F668" s="23"/>
    </row>
    <row r="669">
      <c r="B669" s="526"/>
      <c r="F669" s="23"/>
    </row>
    <row r="670">
      <c r="B670" s="526"/>
      <c r="F670" s="23"/>
    </row>
    <row r="671">
      <c r="B671" s="526"/>
      <c r="F671" s="23"/>
    </row>
    <row r="672">
      <c r="B672" s="526"/>
      <c r="F672" s="23"/>
    </row>
    <row r="673">
      <c r="B673" s="526"/>
      <c r="F673" s="23"/>
    </row>
    <row r="674">
      <c r="B674" s="526"/>
      <c r="F674" s="23"/>
    </row>
    <row r="675">
      <c r="B675" s="526"/>
      <c r="F675" s="23"/>
    </row>
    <row r="676">
      <c r="B676" s="526"/>
      <c r="F676" s="23"/>
    </row>
    <row r="677">
      <c r="B677" s="526"/>
      <c r="F677" s="23"/>
    </row>
    <row r="678">
      <c r="B678" s="526"/>
      <c r="F678" s="23"/>
    </row>
    <row r="679">
      <c r="B679" s="526"/>
      <c r="F679" s="23"/>
    </row>
    <row r="680">
      <c r="B680" s="526"/>
      <c r="F680" s="23"/>
    </row>
    <row r="681">
      <c r="B681" s="526"/>
      <c r="F681" s="23"/>
    </row>
    <row r="682">
      <c r="B682" s="526"/>
      <c r="F682" s="23"/>
    </row>
    <row r="683">
      <c r="B683" s="526"/>
      <c r="F683" s="23"/>
    </row>
    <row r="684">
      <c r="B684" s="526"/>
      <c r="F684" s="23"/>
    </row>
    <row r="685">
      <c r="B685" s="526"/>
      <c r="F685" s="23"/>
    </row>
    <row r="686">
      <c r="B686" s="526"/>
      <c r="F686" s="23"/>
    </row>
    <row r="687">
      <c r="B687" s="526"/>
      <c r="F687" s="23"/>
    </row>
    <row r="688">
      <c r="B688" s="526"/>
      <c r="F688" s="23"/>
    </row>
    <row r="689">
      <c r="B689" s="526"/>
      <c r="F689" s="23"/>
    </row>
    <row r="690">
      <c r="B690" s="526"/>
      <c r="F690" s="23"/>
    </row>
    <row r="691">
      <c r="B691" s="526"/>
      <c r="F691" s="23"/>
    </row>
    <row r="692">
      <c r="B692" s="526"/>
      <c r="F692" s="23"/>
    </row>
    <row r="693">
      <c r="B693" s="526"/>
      <c r="F693" s="23"/>
    </row>
    <row r="694">
      <c r="B694" s="526"/>
      <c r="F694" s="23"/>
    </row>
    <row r="695">
      <c r="B695" s="526"/>
      <c r="F695" s="23"/>
    </row>
    <row r="696">
      <c r="B696" s="526"/>
      <c r="F696" s="23"/>
    </row>
    <row r="697">
      <c r="B697" s="526"/>
      <c r="F697" s="23"/>
    </row>
    <row r="698">
      <c r="B698" s="526"/>
      <c r="F698" s="23"/>
    </row>
    <row r="699">
      <c r="B699" s="526"/>
      <c r="F699" s="23"/>
    </row>
    <row r="700">
      <c r="B700" s="526"/>
      <c r="F700" s="23"/>
    </row>
    <row r="701">
      <c r="B701" s="526"/>
      <c r="F701" s="23"/>
    </row>
    <row r="702">
      <c r="B702" s="526"/>
      <c r="F702" s="23"/>
    </row>
    <row r="703">
      <c r="B703" s="526"/>
      <c r="F703" s="23"/>
    </row>
    <row r="704">
      <c r="B704" s="526"/>
      <c r="F704" s="23"/>
    </row>
    <row r="705">
      <c r="B705" s="526"/>
      <c r="F705" s="23"/>
    </row>
    <row r="706">
      <c r="B706" s="526"/>
      <c r="F706" s="23"/>
    </row>
    <row r="707">
      <c r="B707" s="526"/>
      <c r="F707" s="23"/>
    </row>
    <row r="708">
      <c r="B708" s="526"/>
      <c r="F708" s="23"/>
    </row>
    <row r="709">
      <c r="B709" s="526"/>
      <c r="F709" s="23"/>
    </row>
    <row r="710">
      <c r="B710" s="526"/>
      <c r="F710" s="23"/>
    </row>
    <row r="711">
      <c r="B711" s="526"/>
      <c r="F711" s="23"/>
    </row>
    <row r="712">
      <c r="B712" s="526"/>
      <c r="F712" s="23"/>
    </row>
    <row r="713">
      <c r="B713" s="526"/>
      <c r="F713" s="23"/>
    </row>
    <row r="714">
      <c r="B714" s="526"/>
      <c r="F714" s="23"/>
    </row>
    <row r="715">
      <c r="B715" s="526"/>
      <c r="F715" s="23"/>
    </row>
    <row r="716">
      <c r="B716" s="526"/>
      <c r="F716" s="23"/>
    </row>
    <row r="717">
      <c r="B717" s="526"/>
      <c r="F717" s="23"/>
    </row>
    <row r="718">
      <c r="B718" s="526"/>
      <c r="F718" s="23"/>
    </row>
    <row r="719">
      <c r="B719" s="526"/>
      <c r="F719" s="23"/>
    </row>
    <row r="720">
      <c r="B720" s="526"/>
      <c r="F720" s="23"/>
    </row>
    <row r="721">
      <c r="B721" s="526"/>
      <c r="F721" s="23"/>
    </row>
    <row r="722">
      <c r="B722" s="526"/>
      <c r="F722" s="23"/>
    </row>
    <row r="723">
      <c r="B723" s="526"/>
      <c r="F723" s="23"/>
    </row>
    <row r="724">
      <c r="B724" s="526"/>
      <c r="F724" s="23"/>
    </row>
    <row r="725">
      <c r="B725" s="526"/>
      <c r="F725" s="23"/>
    </row>
    <row r="726">
      <c r="B726" s="526"/>
      <c r="F726" s="23"/>
    </row>
    <row r="727">
      <c r="B727" s="526"/>
      <c r="F727" s="23"/>
    </row>
    <row r="728">
      <c r="B728" s="526"/>
      <c r="F728" s="23"/>
    </row>
    <row r="729">
      <c r="B729" s="526"/>
      <c r="F729" s="23"/>
    </row>
    <row r="730">
      <c r="B730" s="526"/>
      <c r="F730" s="23"/>
    </row>
    <row r="731">
      <c r="B731" s="526"/>
      <c r="F731" s="23"/>
    </row>
    <row r="732">
      <c r="B732" s="526"/>
      <c r="F732" s="23"/>
    </row>
    <row r="733">
      <c r="B733" s="526"/>
      <c r="F733" s="23"/>
    </row>
    <row r="734">
      <c r="B734" s="526"/>
      <c r="F734" s="23"/>
    </row>
    <row r="735">
      <c r="B735" s="526"/>
      <c r="F735" s="23"/>
    </row>
    <row r="736">
      <c r="B736" s="526"/>
      <c r="F736" s="23"/>
    </row>
    <row r="737">
      <c r="B737" s="526"/>
      <c r="F737" s="23"/>
    </row>
    <row r="738">
      <c r="B738" s="526"/>
      <c r="F738" s="23"/>
    </row>
    <row r="739">
      <c r="B739" s="526"/>
      <c r="F739" s="23"/>
    </row>
    <row r="740">
      <c r="B740" s="526"/>
      <c r="F740" s="23"/>
    </row>
    <row r="741">
      <c r="B741" s="526"/>
      <c r="F741" s="23"/>
    </row>
    <row r="742">
      <c r="B742" s="526"/>
      <c r="F742" s="23"/>
    </row>
    <row r="743">
      <c r="B743" s="526"/>
      <c r="F743" s="23"/>
    </row>
    <row r="744">
      <c r="B744" s="526"/>
      <c r="F744" s="23"/>
    </row>
    <row r="745">
      <c r="B745" s="526"/>
      <c r="F745" s="23"/>
    </row>
    <row r="746">
      <c r="B746" s="526"/>
      <c r="F746" s="23"/>
    </row>
    <row r="747">
      <c r="B747" s="526"/>
      <c r="F747" s="23"/>
    </row>
    <row r="748">
      <c r="B748" s="526"/>
      <c r="F748" s="23"/>
    </row>
    <row r="749">
      <c r="B749" s="526"/>
      <c r="F749" s="23"/>
    </row>
    <row r="750">
      <c r="B750" s="526"/>
      <c r="F750" s="23"/>
    </row>
    <row r="751">
      <c r="B751" s="526"/>
      <c r="F751" s="23"/>
    </row>
    <row r="752">
      <c r="B752" s="526"/>
      <c r="F752" s="23"/>
    </row>
    <row r="753">
      <c r="B753" s="526"/>
      <c r="F753" s="23"/>
    </row>
    <row r="754">
      <c r="B754" s="526"/>
      <c r="F754" s="23"/>
    </row>
    <row r="755">
      <c r="B755" s="526"/>
      <c r="F755" s="23"/>
    </row>
    <row r="756">
      <c r="B756" s="526"/>
      <c r="F756" s="23"/>
    </row>
    <row r="757">
      <c r="B757" s="526"/>
      <c r="F757" s="23"/>
    </row>
    <row r="758">
      <c r="B758" s="526"/>
      <c r="F758" s="23"/>
    </row>
    <row r="759">
      <c r="B759" s="526"/>
      <c r="F759" s="23"/>
    </row>
    <row r="760">
      <c r="B760" s="526"/>
      <c r="F760" s="23"/>
    </row>
    <row r="761">
      <c r="B761" s="526"/>
      <c r="F761" s="23"/>
    </row>
    <row r="762">
      <c r="B762" s="526"/>
      <c r="F762" s="23"/>
    </row>
    <row r="763">
      <c r="B763" s="526"/>
      <c r="F763" s="23"/>
    </row>
    <row r="764">
      <c r="B764" s="526"/>
      <c r="F764" s="23"/>
    </row>
    <row r="765">
      <c r="B765" s="526"/>
      <c r="F765" s="23"/>
    </row>
    <row r="766">
      <c r="B766" s="526"/>
      <c r="F766" s="23"/>
    </row>
    <row r="767">
      <c r="B767" s="526"/>
      <c r="F767" s="23"/>
    </row>
    <row r="768">
      <c r="B768" s="526"/>
      <c r="F768" s="23"/>
    </row>
    <row r="769">
      <c r="B769" s="526"/>
      <c r="F769" s="23"/>
    </row>
    <row r="770">
      <c r="B770" s="526"/>
      <c r="F770" s="23"/>
    </row>
    <row r="771">
      <c r="B771" s="526"/>
      <c r="F771" s="23"/>
    </row>
    <row r="772">
      <c r="B772" s="526"/>
      <c r="F772" s="23"/>
    </row>
    <row r="773">
      <c r="B773" s="526"/>
      <c r="F773" s="23"/>
    </row>
    <row r="774">
      <c r="B774" s="526"/>
      <c r="F774" s="23"/>
    </row>
    <row r="775">
      <c r="B775" s="526"/>
      <c r="F775" s="23"/>
    </row>
    <row r="776">
      <c r="B776" s="526"/>
      <c r="F776" s="23"/>
    </row>
    <row r="777">
      <c r="B777" s="526"/>
      <c r="F777" s="23"/>
    </row>
    <row r="778">
      <c r="B778" s="526"/>
      <c r="F778" s="23"/>
    </row>
    <row r="779">
      <c r="B779" s="526"/>
      <c r="F779" s="23"/>
    </row>
    <row r="780">
      <c r="B780" s="526"/>
      <c r="F780" s="23"/>
    </row>
    <row r="781">
      <c r="B781" s="526"/>
      <c r="F781" s="23"/>
    </row>
    <row r="782">
      <c r="B782" s="526"/>
      <c r="F782" s="23"/>
    </row>
    <row r="783">
      <c r="B783" s="526"/>
      <c r="F783" s="23"/>
    </row>
    <row r="784">
      <c r="B784" s="526"/>
      <c r="F784" s="23"/>
    </row>
    <row r="785">
      <c r="B785" s="526"/>
      <c r="F785" s="23"/>
    </row>
    <row r="786">
      <c r="B786" s="526"/>
      <c r="F786" s="23"/>
    </row>
    <row r="787">
      <c r="B787" s="526"/>
      <c r="F787" s="23"/>
    </row>
    <row r="788">
      <c r="B788" s="526"/>
      <c r="F788" s="23"/>
    </row>
    <row r="789">
      <c r="B789" s="526"/>
      <c r="F789" s="23"/>
    </row>
    <row r="790">
      <c r="B790" s="526"/>
      <c r="F790" s="23"/>
    </row>
    <row r="791">
      <c r="B791" s="526"/>
      <c r="F791" s="23"/>
    </row>
    <row r="792">
      <c r="B792" s="526"/>
      <c r="F792" s="23"/>
    </row>
    <row r="793">
      <c r="B793" s="526"/>
      <c r="F793" s="23"/>
    </row>
    <row r="794">
      <c r="B794" s="526"/>
      <c r="F794" s="23"/>
    </row>
    <row r="795">
      <c r="B795" s="526"/>
      <c r="F795" s="23"/>
    </row>
    <row r="796">
      <c r="B796" s="526"/>
      <c r="F796" s="23"/>
    </row>
    <row r="797">
      <c r="B797" s="526"/>
      <c r="F797" s="23"/>
    </row>
    <row r="798">
      <c r="B798" s="526"/>
      <c r="F798" s="23"/>
    </row>
    <row r="799">
      <c r="B799" s="526"/>
      <c r="F799" s="23"/>
    </row>
    <row r="800">
      <c r="B800" s="526"/>
      <c r="F800" s="23"/>
    </row>
    <row r="801">
      <c r="B801" s="526"/>
      <c r="F801" s="23"/>
    </row>
    <row r="802">
      <c r="B802" s="526"/>
      <c r="F802" s="23"/>
    </row>
    <row r="803">
      <c r="B803" s="526"/>
      <c r="F803" s="23"/>
    </row>
    <row r="804">
      <c r="B804" s="526"/>
      <c r="F804" s="23"/>
    </row>
    <row r="805">
      <c r="B805" s="526"/>
      <c r="F805" s="23"/>
    </row>
    <row r="806">
      <c r="B806" s="526"/>
      <c r="F806" s="23"/>
    </row>
    <row r="807">
      <c r="B807" s="526"/>
      <c r="F807" s="23"/>
    </row>
    <row r="808">
      <c r="B808" s="526"/>
      <c r="F808" s="23"/>
    </row>
    <row r="809">
      <c r="B809" s="526"/>
      <c r="F809" s="23"/>
    </row>
    <row r="810">
      <c r="B810" s="526"/>
      <c r="F810" s="23"/>
    </row>
    <row r="811">
      <c r="B811" s="526"/>
      <c r="F811" s="23"/>
    </row>
    <row r="812">
      <c r="B812" s="526"/>
      <c r="F812" s="23"/>
    </row>
    <row r="813">
      <c r="B813" s="526"/>
      <c r="F813" s="23"/>
    </row>
    <row r="814">
      <c r="B814" s="526"/>
      <c r="F814" s="23"/>
    </row>
    <row r="815">
      <c r="B815" s="526"/>
      <c r="F815" s="23"/>
    </row>
    <row r="816">
      <c r="B816" s="526"/>
      <c r="F816" s="23"/>
    </row>
    <row r="817">
      <c r="B817" s="526"/>
      <c r="F817" s="23"/>
    </row>
    <row r="818">
      <c r="B818" s="526"/>
      <c r="F818" s="23"/>
    </row>
    <row r="819">
      <c r="B819" s="526"/>
      <c r="F819" s="23"/>
    </row>
    <row r="820">
      <c r="B820" s="526"/>
      <c r="F820" s="23"/>
    </row>
    <row r="821">
      <c r="B821" s="526"/>
      <c r="F821" s="23"/>
    </row>
    <row r="822">
      <c r="B822" s="526"/>
      <c r="F822" s="23"/>
    </row>
    <row r="823">
      <c r="B823" s="526"/>
      <c r="F823" s="23"/>
    </row>
    <row r="824">
      <c r="B824" s="526"/>
      <c r="F824" s="23"/>
    </row>
    <row r="825">
      <c r="B825" s="526"/>
      <c r="F825" s="23"/>
    </row>
    <row r="826">
      <c r="B826" s="526"/>
      <c r="F826" s="23"/>
    </row>
    <row r="827">
      <c r="B827" s="526"/>
      <c r="F827" s="23"/>
    </row>
    <row r="828">
      <c r="B828" s="526"/>
      <c r="F828" s="23"/>
    </row>
    <row r="829">
      <c r="B829" s="526"/>
      <c r="F829" s="23"/>
    </row>
    <row r="830">
      <c r="B830" s="526"/>
      <c r="F830" s="23"/>
    </row>
    <row r="831">
      <c r="B831" s="526"/>
      <c r="F831" s="23"/>
    </row>
    <row r="832">
      <c r="B832" s="526"/>
      <c r="F832" s="23"/>
    </row>
    <row r="833">
      <c r="B833" s="526"/>
      <c r="F833" s="23"/>
    </row>
    <row r="834">
      <c r="B834" s="526"/>
      <c r="F834" s="23"/>
    </row>
    <row r="835">
      <c r="B835" s="526"/>
      <c r="F835" s="23"/>
    </row>
    <row r="836">
      <c r="B836" s="526"/>
      <c r="F836" s="23"/>
    </row>
    <row r="837">
      <c r="B837" s="526"/>
      <c r="F837" s="23"/>
    </row>
    <row r="838">
      <c r="B838" s="526"/>
      <c r="F838" s="23"/>
    </row>
    <row r="839">
      <c r="B839" s="526"/>
      <c r="F839" s="23"/>
    </row>
    <row r="840">
      <c r="B840" s="526"/>
      <c r="F840" s="23"/>
    </row>
    <row r="841">
      <c r="B841" s="526"/>
      <c r="F841" s="23"/>
    </row>
    <row r="842">
      <c r="B842" s="526"/>
      <c r="F842" s="23"/>
    </row>
    <row r="843">
      <c r="B843" s="526"/>
      <c r="F843" s="23"/>
    </row>
    <row r="844">
      <c r="B844" s="526"/>
      <c r="F844" s="23"/>
    </row>
    <row r="845">
      <c r="B845" s="526"/>
      <c r="F845" s="23"/>
    </row>
    <row r="846">
      <c r="B846" s="526"/>
      <c r="F846" s="23"/>
    </row>
    <row r="847">
      <c r="B847" s="526"/>
      <c r="F847" s="23"/>
    </row>
    <row r="848">
      <c r="B848" s="526"/>
      <c r="F848" s="23"/>
    </row>
    <row r="849">
      <c r="B849" s="526"/>
      <c r="F849" s="23"/>
    </row>
    <row r="850">
      <c r="B850" s="526"/>
      <c r="F850" s="23"/>
    </row>
    <row r="851">
      <c r="B851" s="526"/>
      <c r="F851" s="23"/>
    </row>
    <row r="852">
      <c r="B852" s="526"/>
      <c r="F852" s="23"/>
    </row>
    <row r="853">
      <c r="B853" s="526"/>
      <c r="F853" s="23"/>
    </row>
    <row r="854">
      <c r="B854" s="526"/>
      <c r="F854" s="23"/>
    </row>
    <row r="855">
      <c r="B855" s="526"/>
      <c r="F855" s="23"/>
    </row>
    <row r="856">
      <c r="B856" s="526"/>
      <c r="F856" s="23"/>
    </row>
    <row r="857">
      <c r="B857" s="526"/>
      <c r="F857" s="23"/>
    </row>
    <row r="858">
      <c r="B858" s="526"/>
      <c r="F858" s="23"/>
    </row>
    <row r="859">
      <c r="B859" s="526"/>
      <c r="F859" s="23"/>
    </row>
    <row r="860">
      <c r="B860" s="526"/>
      <c r="F860" s="23"/>
    </row>
    <row r="861">
      <c r="B861" s="526"/>
      <c r="F861" s="23"/>
    </row>
    <row r="862">
      <c r="B862" s="526"/>
      <c r="F862" s="23"/>
    </row>
    <row r="863">
      <c r="B863" s="526"/>
      <c r="F863" s="23"/>
    </row>
    <row r="864">
      <c r="B864" s="526"/>
      <c r="F864" s="23"/>
    </row>
    <row r="865">
      <c r="B865" s="526"/>
      <c r="F865" s="23"/>
    </row>
    <row r="866">
      <c r="B866" s="526"/>
      <c r="F866" s="23"/>
    </row>
    <row r="867">
      <c r="B867" s="526"/>
      <c r="F867" s="23"/>
    </row>
    <row r="868">
      <c r="B868" s="526"/>
      <c r="F868" s="23"/>
    </row>
    <row r="869">
      <c r="B869" s="526"/>
      <c r="F869" s="23"/>
    </row>
    <row r="870">
      <c r="B870" s="526"/>
      <c r="F870" s="23"/>
    </row>
    <row r="871">
      <c r="B871" s="526"/>
      <c r="F871" s="23"/>
    </row>
    <row r="872">
      <c r="B872" s="526"/>
      <c r="F872" s="23"/>
    </row>
    <row r="873">
      <c r="B873" s="526"/>
      <c r="F873" s="23"/>
    </row>
    <row r="874">
      <c r="B874" s="526"/>
      <c r="F874" s="23"/>
    </row>
    <row r="875">
      <c r="B875" s="526"/>
      <c r="F875" s="23"/>
    </row>
    <row r="876">
      <c r="B876" s="526"/>
      <c r="F876" s="23"/>
    </row>
    <row r="877">
      <c r="B877" s="526"/>
      <c r="F877" s="23"/>
    </row>
    <row r="878">
      <c r="B878" s="526"/>
      <c r="F878" s="23"/>
    </row>
    <row r="879">
      <c r="B879" s="526"/>
      <c r="F879" s="23"/>
    </row>
    <row r="880">
      <c r="B880" s="526"/>
      <c r="F880" s="23"/>
    </row>
    <row r="881">
      <c r="B881" s="526"/>
      <c r="F881" s="23"/>
    </row>
    <row r="882">
      <c r="B882" s="526"/>
      <c r="F882" s="23"/>
    </row>
    <row r="883">
      <c r="B883" s="526"/>
      <c r="F883" s="23"/>
    </row>
    <row r="884">
      <c r="B884" s="526"/>
      <c r="F884" s="23"/>
    </row>
    <row r="885">
      <c r="B885" s="526"/>
      <c r="F885" s="23"/>
    </row>
    <row r="886">
      <c r="B886" s="526"/>
      <c r="F886" s="23"/>
    </row>
    <row r="887">
      <c r="B887" s="526"/>
      <c r="F887" s="23"/>
    </row>
    <row r="888">
      <c r="B888" s="526"/>
      <c r="F888" s="23"/>
    </row>
    <row r="889">
      <c r="B889" s="526"/>
      <c r="F889" s="23"/>
    </row>
    <row r="890">
      <c r="B890" s="526"/>
      <c r="F890" s="23"/>
    </row>
    <row r="891">
      <c r="B891" s="526"/>
      <c r="F891" s="23"/>
    </row>
    <row r="892">
      <c r="B892" s="526"/>
      <c r="F892" s="23"/>
    </row>
    <row r="893">
      <c r="B893" s="526"/>
      <c r="F893" s="23"/>
    </row>
    <row r="894">
      <c r="B894" s="526"/>
      <c r="F894" s="23"/>
    </row>
    <row r="895">
      <c r="B895" s="526"/>
      <c r="F895" s="23"/>
    </row>
    <row r="896">
      <c r="B896" s="526"/>
      <c r="F896" s="23"/>
    </row>
    <row r="897">
      <c r="B897" s="526"/>
      <c r="F897" s="23"/>
    </row>
    <row r="898">
      <c r="B898" s="526"/>
      <c r="F898" s="23"/>
    </row>
    <row r="899">
      <c r="B899" s="526"/>
      <c r="F899" s="23"/>
    </row>
    <row r="900">
      <c r="B900" s="526"/>
      <c r="F900" s="23"/>
    </row>
    <row r="901">
      <c r="B901" s="526"/>
      <c r="F901" s="23"/>
    </row>
    <row r="902">
      <c r="B902" s="526"/>
      <c r="F902" s="23"/>
    </row>
    <row r="903">
      <c r="B903" s="526"/>
      <c r="F903" s="23"/>
    </row>
    <row r="904">
      <c r="B904" s="526"/>
      <c r="F904" s="23"/>
    </row>
    <row r="905">
      <c r="B905" s="526"/>
      <c r="F905" s="23"/>
    </row>
    <row r="906">
      <c r="B906" s="526"/>
      <c r="F906" s="23"/>
    </row>
    <row r="907">
      <c r="B907" s="526"/>
      <c r="F907" s="23"/>
    </row>
    <row r="908">
      <c r="B908" s="526"/>
      <c r="F908" s="23"/>
    </row>
    <row r="909">
      <c r="B909" s="526"/>
      <c r="F909" s="23"/>
    </row>
    <row r="910">
      <c r="B910" s="526"/>
      <c r="F910" s="23"/>
    </row>
    <row r="911">
      <c r="B911" s="526"/>
      <c r="F911" s="23"/>
    </row>
    <row r="912">
      <c r="B912" s="526"/>
      <c r="F912" s="23"/>
    </row>
    <row r="913">
      <c r="B913" s="526"/>
      <c r="F913" s="23"/>
    </row>
    <row r="914">
      <c r="B914" s="526"/>
      <c r="F914" s="23"/>
    </row>
    <row r="915">
      <c r="B915" s="526"/>
      <c r="F915" s="23"/>
    </row>
    <row r="916">
      <c r="B916" s="526"/>
      <c r="F916" s="23"/>
    </row>
    <row r="917">
      <c r="B917" s="526"/>
      <c r="F917" s="23"/>
    </row>
    <row r="918">
      <c r="B918" s="526"/>
      <c r="F918" s="23"/>
    </row>
    <row r="919">
      <c r="B919" s="526"/>
      <c r="F919" s="23"/>
    </row>
    <row r="920">
      <c r="B920" s="526"/>
      <c r="F920" s="23"/>
    </row>
    <row r="921">
      <c r="B921" s="526"/>
      <c r="F921" s="23"/>
    </row>
    <row r="922">
      <c r="B922" s="526"/>
      <c r="F922" s="23"/>
    </row>
    <row r="923">
      <c r="B923" s="526"/>
      <c r="F923" s="23"/>
    </row>
    <row r="924">
      <c r="B924" s="526"/>
      <c r="F924" s="23"/>
    </row>
    <row r="925">
      <c r="B925" s="526"/>
      <c r="F925" s="23"/>
    </row>
    <row r="926">
      <c r="B926" s="526"/>
      <c r="F926" s="23"/>
    </row>
    <row r="927">
      <c r="B927" s="526"/>
      <c r="F927" s="23"/>
    </row>
    <row r="928">
      <c r="B928" s="526"/>
      <c r="F928" s="23"/>
    </row>
    <row r="929">
      <c r="B929" s="526"/>
      <c r="F929" s="23"/>
    </row>
    <row r="930">
      <c r="B930" s="526"/>
      <c r="F930" s="23"/>
    </row>
    <row r="931">
      <c r="B931" s="526"/>
      <c r="F931" s="23"/>
    </row>
    <row r="932">
      <c r="B932" s="526"/>
      <c r="F932" s="23"/>
    </row>
    <row r="933">
      <c r="B933" s="526"/>
      <c r="F933" s="23"/>
    </row>
    <row r="934">
      <c r="B934" s="526"/>
      <c r="F934" s="23"/>
    </row>
    <row r="935">
      <c r="B935" s="526"/>
      <c r="F935" s="23"/>
    </row>
    <row r="936">
      <c r="B936" s="526"/>
      <c r="F936" s="23"/>
    </row>
    <row r="937">
      <c r="B937" s="526"/>
      <c r="F937" s="23"/>
    </row>
    <row r="938">
      <c r="B938" s="526"/>
      <c r="F938" s="23"/>
    </row>
    <row r="939">
      <c r="B939" s="526"/>
      <c r="F939" s="23"/>
    </row>
    <row r="940">
      <c r="B940" s="526"/>
      <c r="F940" s="23"/>
    </row>
    <row r="941">
      <c r="B941" s="526"/>
      <c r="F941" s="23"/>
    </row>
    <row r="942">
      <c r="B942" s="526"/>
      <c r="F942" s="23"/>
    </row>
    <row r="943">
      <c r="B943" s="526"/>
      <c r="F943" s="23"/>
    </row>
    <row r="944">
      <c r="B944" s="526"/>
      <c r="F944" s="23"/>
    </row>
    <row r="945">
      <c r="B945" s="526"/>
      <c r="F945" s="23"/>
    </row>
    <row r="946">
      <c r="B946" s="526"/>
      <c r="F946" s="23"/>
    </row>
    <row r="947">
      <c r="B947" s="526"/>
      <c r="F947" s="23"/>
    </row>
    <row r="948">
      <c r="B948" s="526"/>
      <c r="F948" s="23"/>
    </row>
    <row r="949">
      <c r="B949" s="526"/>
      <c r="F949" s="23"/>
    </row>
    <row r="950">
      <c r="B950" s="526"/>
      <c r="F950" s="23"/>
    </row>
    <row r="951">
      <c r="B951" s="526"/>
      <c r="F951" s="23"/>
    </row>
    <row r="952">
      <c r="B952" s="526"/>
      <c r="F952" s="23"/>
    </row>
    <row r="953">
      <c r="B953" s="526"/>
      <c r="F953" s="23"/>
    </row>
    <row r="954">
      <c r="B954" s="526"/>
      <c r="F954" s="23"/>
    </row>
    <row r="955">
      <c r="B955" s="526"/>
      <c r="F955" s="23"/>
    </row>
    <row r="956">
      <c r="B956" s="526"/>
      <c r="F956" s="23"/>
    </row>
    <row r="957">
      <c r="B957" s="526"/>
      <c r="F957" s="23"/>
    </row>
    <row r="958">
      <c r="B958" s="526"/>
      <c r="F958" s="23"/>
    </row>
    <row r="959">
      <c r="B959" s="526"/>
      <c r="F959" s="23"/>
    </row>
    <row r="960">
      <c r="B960" s="526"/>
      <c r="F960" s="23"/>
    </row>
    <row r="961">
      <c r="B961" s="526"/>
      <c r="F961" s="23"/>
    </row>
    <row r="962">
      <c r="B962" s="526"/>
      <c r="F962" s="23"/>
    </row>
    <row r="963">
      <c r="B963" s="526"/>
      <c r="F963" s="23"/>
    </row>
    <row r="964">
      <c r="B964" s="526"/>
      <c r="F964" s="23"/>
    </row>
    <row r="965">
      <c r="B965" s="526"/>
      <c r="F965" s="23"/>
    </row>
    <row r="966">
      <c r="B966" s="526"/>
      <c r="F966" s="23"/>
    </row>
    <row r="967">
      <c r="B967" s="526"/>
      <c r="F967" s="23"/>
    </row>
    <row r="968">
      <c r="B968" s="526"/>
      <c r="F968" s="23"/>
    </row>
    <row r="969">
      <c r="B969" s="526"/>
      <c r="F969" s="23"/>
    </row>
    <row r="970">
      <c r="B970" s="526"/>
      <c r="F970" s="23"/>
    </row>
    <row r="971">
      <c r="B971" s="526"/>
      <c r="F971" s="23"/>
    </row>
    <row r="972">
      <c r="B972" s="526"/>
      <c r="F972" s="23"/>
    </row>
    <row r="973">
      <c r="B973" s="526"/>
      <c r="F973" s="23"/>
    </row>
    <row r="974">
      <c r="B974" s="526"/>
      <c r="F974" s="23"/>
    </row>
    <row r="975">
      <c r="B975" s="526"/>
      <c r="F975" s="23"/>
    </row>
    <row r="976">
      <c r="B976" s="526"/>
      <c r="F976" s="23"/>
    </row>
    <row r="977">
      <c r="B977" s="526"/>
      <c r="F977" s="23"/>
    </row>
    <row r="978">
      <c r="B978" s="526"/>
      <c r="F978" s="23"/>
    </row>
    <row r="979">
      <c r="B979" s="526"/>
      <c r="F979" s="23"/>
    </row>
    <row r="980">
      <c r="B980" s="526"/>
      <c r="F980" s="23"/>
    </row>
    <row r="981">
      <c r="B981" s="526"/>
      <c r="F981" s="23"/>
    </row>
    <row r="982">
      <c r="B982" s="526"/>
      <c r="F982" s="23"/>
    </row>
    <row r="983">
      <c r="B983" s="526"/>
      <c r="F983" s="23"/>
    </row>
    <row r="984">
      <c r="B984" s="526"/>
      <c r="F984" s="23"/>
    </row>
    <row r="985">
      <c r="B985" s="526"/>
      <c r="F985" s="23"/>
    </row>
    <row r="986">
      <c r="B986" s="526"/>
      <c r="F986" s="23"/>
    </row>
    <row r="987">
      <c r="B987" s="526"/>
      <c r="F987" s="23"/>
    </row>
    <row r="988">
      <c r="B988" s="526"/>
      <c r="F988" s="23"/>
    </row>
    <row r="989">
      <c r="B989" s="526"/>
      <c r="F989" s="23"/>
    </row>
    <row r="990">
      <c r="B990" s="526"/>
      <c r="F990" s="23"/>
    </row>
    <row r="991">
      <c r="B991" s="526"/>
      <c r="F991" s="23"/>
    </row>
    <row r="992">
      <c r="B992" s="526"/>
      <c r="F992" s="23"/>
    </row>
    <row r="993">
      <c r="B993" s="526"/>
      <c r="F993" s="23"/>
    </row>
    <row r="994">
      <c r="B994" s="526"/>
      <c r="F994" s="23"/>
    </row>
    <row r="995">
      <c r="B995" s="526"/>
      <c r="F995" s="23"/>
    </row>
    <row r="996">
      <c r="B996" s="526"/>
      <c r="F996" s="23"/>
    </row>
    <row r="997">
      <c r="B997" s="526"/>
      <c r="F997" s="23"/>
    </row>
    <row r="998">
      <c r="B998" s="526"/>
      <c r="F998" s="23"/>
    </row>
    <row r="999">
      <c r="B999" s="526"/>
      <c r="F999" s="23"/>
    </row>
    <row r="1000">
      <c r="B1000" s="526"/>
      <c r="F1000" s="23"/>
    </row>
    <row r="1001">
      <c r="B1001" s="526"/>
      <c r="F1001" s="23"/>
    </row>
    <row r="1002">
      <c r="B1002" s="526"/>
      <c r="F1002" s="23"/>
    </row>
    <row r="1003">
      <c r="B1003" s="526"/>
      <c r="F1003" s="23"/>
    </row>
    <row r="1004">
      <c r="B1004" s="526"/>
      <c r="F1004" s="23"/>
    </row>
    <row r="1005">
      <c r="B1005" s="526"/>
      <c r="F1005" s="23"/>
    </row>
    <row r="1006">
      <c r="B1006" s="526"/>
      <c r="F1006" s="23"/>
    </row>
    <row r="1007">
      <c r="B1007" s="526"/>
      <c r="F1007" s="23"/>
    </row>
    <row r="1008">
      <c r="B1008" s="526"/>
      <c r="F1008" s="23"/>
    </row>
    <row r="1009">
      <c r="B1009" s="526"/>
      <c r="F1009" s="23"/>
    </row>
    <row r="1010">
      <c r="B1010" s="526"/>
      <c r="F1010" s="23"/>
    </row>
    <row r="1011">
      <c r="B1011" s="526"/>
      <c r="F1011" s="23"/>
    </row>
    <row r="1012">
      <c r="B1012" s="526"/>
      <c r="F1012" s="23"/>
    </row>
  </sheetData>
  <hyperlinks>
    <hyperlink r:id="rId1" ref="B140"/>
    <hyperlink r:id="rId2" ref="E141"/>
    <hyperlink r:id="rId3" ref="B144"/>
    <hyperlink r:id="rId4" ref="I195"/>
    <hyperlink r:id="rId5" ref="I196"/>
    <hyperlink r:id="rId6" ref="I246"/>
    <hyperlink r:id="rId7" ref="I247"/>
    <hyperlink r:id="rId8" ref="I255"/>
    <hyperlink r:id="rId9" ref="I257"/>
  </hyperlinks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6" t="s">
        <v>4774</v>
      </c>
      <c r="B1" s="607" t="s">
        <v>4365</v>
      </c>
      <c r="C1" s="607" t="s">
        <v>4775</v>
      </c>
      <c r="D1" s="607" t="s">
        <v>4776</v>
      </c>
      <c r="E1" s="607" t="s">
        <v>4780</v>
      </c>
      <c r="F1" s="607" t="s">
        <v>4781</v>
      </c>
      <c r="G1" s="607" t="s">
        <v>4782</v>
      </c>
      <c r="H1" s="607" t="s">
        <v>6519</v>
      </c>
      <c r="I1" s="607" t="s">
        <v>8</v>
      </c>
      <c r="J1" s="607" t="s">
        <v>9</v>
      </c>
      <c r="K1" s="607" t="s">
        <v>10</v>
      </c>
      <c r="L1" s="607" t="s">
        <v>4370</v>
      </c>
      <c r="M1" s="607" t="s">
        <v>4074</v>
      </c>
      <c r="N1" s="608" t="s">
        <v>6520</v>
      </c>
    </row>
    <row r="2">
      <c r="A2" s="609" t="s">
        <v>3242</v>
      </c>
      <c r="B2" s="610">
        <v>270163.0</v>
      </c>
      <c r="C2" s="611" t="s">
        <v>23</v>
      </c>
      <c r="D2" s="611" t="s">
        <v>51</v>
      </c>
      <c r="E2" s="611" t="s">
        <v>4396</v>
      </c>
      <c r="F2" s="611" t="s">
        <v>2276</v>
      </c>
      <c r="G2" s="611" t="s">
        <v>6521</v>
      </c>
      <c r="H2" s="611" t="s">
        <v>3244</v>
      </c>
      <c r="I2" s="611" t="s">
        <v>3245</v>
      </c>
      <c r="J2" s="611" t="s">
        <v>3246</v>
      </c>
      <c r="K2" s="612" t="s">
        <v>3247</v>
      </c>
      <c r="L2" s="613"/>
      <c r="M2" s="613"/>
      <c r="N2" s="614">
        <v>1993.0</v>
      </c>
    </row>
    <row r="3">
      <c r="A3" s="615" t="s">
        <v>3248</v>
      </c>
      <c r="B3" s="616">
        <v>5.085101E9</v>
      </c>
      <c r="C3" s="617" t="s">
        <v>177</v>
      </c>
      <c r="D3" s="617" t="s">
        <v>51</v>
      </c>
      <c r="E3" s="617" t="s">
        <v>3249</v>
      </c>
      <c r="F3" s="617" t="s">
        <v>2276</v>
      </c>
      <c r="G3" s="617" t="s">
        <v>6522</v>
      </c>
      <c r="H3" s="617" t="s">
        <v>4402</v>
      </c>
      <c r="I3" s="617" t="s">
        <v>3251</v>
      </c>
      <c r="J3" s="617" t="s">
        <v>4403</v>
      </c>
      <c r="K3" s="618" t="s">
        <v>3253</v>
      </c>
      <c r="L3" s="619"/>
      <c r="M3" s="619"/>
      <c r="N3" s="620">
        <v>1947.0</v>
      </c>
    </row>
    <row r="4">
      <c r="A4" s="609" t="s">
        <v>3265</v>
      </c>
      <c r="B4" s="610">
        <v>147982.0</v>
      </c>
      <c r="C4" s="611" t="s">
        <v>163</v>
      </c>
      <c r="D4" s="611" t="s">
        <v>227</v>
      </c>
      <c r="E4" s="611" t="s">
        <v>4409</v>
      </c>
      <c r="F4" s="611" t="s">
        <v>2276</v>
      </c>
      <c r="G4" s="611" t="s">
        <v>5573</v>
      </c>
      <c r="H4" s="611" t="s">
        <v>3267</v>
      </c>
      <c r="I4" s="611" t="s">
        <v>3268</v>
      </c>
      <c r="J4" s="611" t="s">
        <v>3269</v>
      </c>
      <c r="K4" s="612" t="s">
        <v>3270</v>
      </c>
      <c r="L4" s="621"/>
      <c r="M4" s="613"/>
      <c r="N4" s="614">
        <v>1962.0</v>
      </c>
    </row>
    <row r="5">
      <c r="A5" s="615" t="s">
        <v>3271</v>
      </c>
      <c r="B5" s="616">
        <v>1924632.0</v>
      </c>
      <c r="C5" s="617" t="s">
        <v>30</v>
      </c>
      <c r="D5" s="617" t="s">
        <v>6523</v>
      </c>
      <c r="E5" s="617" t="s">
        <v>4413</v>
      </c>
      <c r="F5" s="617" t="s">
        <v>2276</v>
      </c>
      <c r="G5" s="617" t="s">
        <v>5573</v>
      </c>
      <c r="H5" s="617" t="s">
        <v>3275</v>
      </c>
      <c r="I5" s="617" t="s">
        <v>3276</v>
      </c>
      <c r="J5" s="617" t="s">
        <v>3277</v>
      </c>
      <c r="K5" s="618" t="s">
        <v>3278</v>
      </c>
      <c r="L5" s="619"/>
      <c r="M5" s="619"/>
      <c r="N5" s="620">
        <v>1995.0</v>
      </c>
    </row>
    <row r="6">
      <c r="A6" s="609" t="s">
        <v>4419</v>
      </c>
      <c r="B6" s="610">
        <v>148220.0</v>
      </c>
      <c r="C6" s="611" t="s">
        <v>78</v>
      </c>
      <c r="D6" s="611" t="s">
        <v>6524</v>
      </c>
      <c r="E6" s="611" t="s">
        <v>3285</v>
      </c>
      <c r="F6" s="611" t="s">
        <v>2276</v>
      </c>
      <c r="G6" s="611" t="s">
        <v>5573</v>
      </c>
      <c r="H6" s="611" t="s">
        <v>3286</v>
      </c>
      <c r="I6" s="611" t="s">
        <v>4940</v>
      </c>
      <c r="J6" s="611" t="s">
        <v>3287</v>
      </c>
      <c r="K6" s="612" t="s">
        <v>3288</v>
      </c>
      <c r="L6" s="621"/>
      <c r="M6" s="613"/>
      <c r="N6" s="614">
        <v>1962.0</v>
      </c>
    </row>
    <row r="7">
      <c r="A7" s="615" t="s">
        <v>3295</v>
      </c>
      <c r="B7" s="616">
        <v>4.2321683E7</v>
      </c>
      <c r="C7" s="617" t="s">
        <v>23</v>
      </c>
      <c r="D7" s="617" t="s">
        <v>51</v>
      </c>
      <c r="E7" s="617" t="s">
        <v>3296</v>
      </c>
      <c r="F7" s="617" t="s">
        <v>2276</v>
      </c>
      <c r="G7" s="617" t="s">
        <v>6525</v>
      </c>
      <c r="H7" s="617" t="s">
        <v>3297</v>
      </c>
      <c r="I7" s="617" t="s">
        <v>3298</v>
      </c>
      <c r="J7" s="617" t="s">
        <v>3299</v>
      </c>
      <c r="K7" s="618" t="s">
        <v>3300</v>
      </c>
      <c r="L7" s="621"/>
      <c r="M7" s="619"/>
      <c r="N7" s="620">
        <v>1964.0</v>
      </c>
    </row>
    <row r="8">
      <c r="A8" s="609" t="s">
        <v>3301</v>
      </c>
      <c r="B8" s="610">
        <v>3129604.0</v>
      </c>
      <c r="C8" s="611" t="s">
        <v>107</v>
      </c>
      <c r="D8" s="611" t="s">
        <v>2369</v>
      </c>
      <c r="E8" s="611" t="s">
        <v>4429</v>
      </c>
      <c r="F8" s="611" t="s">
        <v>2276</v>
      </c>
      <c r="G8" s="611" t="s">
        <v>5573</v>
      </c>
      <c r="H8" s="611" t="s">
        <v>3303</v>
      </c>
      <c r="I8" s="611" t="s">
        <v>3304</v>
      </c>
      <c r="J8" s="611" t="s">
        <v>3305</v>
      </c>
      <c r="K8" s="612" t="s">
        <v>3306</v>
      </c>
      <c r="L8" s="613"/>
      <c r="M8" s="613"/>
      <c r="N8" s="614">
        <v>2004.0</v>
      </c>
    </row>
    <row r="9">
      <c r="A9" s="615" t="s">
        <v>3307</v>
      </c>
      <c r="B9" s="616">
        <v>1.003983E8</v>
      </c>
      <c r="C9" s="617" t="s">
        <v>30</v>
      </c>
      <c r="D9" s="617" t="s">
        <v>227</v>
      </c>
      <c r="E9" s="617" t="s">
        <v>3308</v>
      </c>
      <c r="F9" s="617" t="s">
        <v>2276</v>
      </c>
      <c r="G9" s="617" t="s">
        <v>6526</v>
      </c>
      <c r="H9" s="617" t="s">
        <v>3309</v>
      </c>
      <c r="I9" s="617" t="s">
        <v>4940</v>
      </c>
      <c r="J9" s="617" t="s">
        <v>3310</v>
      </c>
      <c r="K9" s="618" t="s">
        <v>3311</v>
      </c>
      <c r="L9" s="621"/>
      <c r="M9" s="619"/>
      <c r="N9" s="620">
        <v>1986.0</v>
      </c>
    </row>
    <row r="10">
      <c r="A10" s="609" t="s">
        <v>3317</v>
      </c>
      <c r="B10" s="610">
        <v>1465722.0</v>
      </c>
      <c r="C10" s="611" t="s">
        <v>177</v>
      </c>
      <c r="D10" s="611" t="s">
        <v>65</v>
      </c>
      <c r="E10" s="611" t="s">
        <v>3318</v>
      </c>
      <c r="F10" s="611" t="s">
        <v>2276</v>
      </c>
      <c r="G10" s="611" t="s">
        <v>6527</v>
      </c>
      <c r="H10" s="611" t="s">
        <v>3319</v>
      </c>
      <c r="I10" s="611" t="s">
        <v>3320</v>
      </c>
      <c r="J10" s="611" t="s">
        <v>3321</v>
      </c>
      <c r="K10" s="612" t="s">
        <v>3322</v>
      </c>
      <c r="L10" s="613"/>
      <c r="M10" s="613"/>
      <c r="N10" s="614">
        <v>1989.0</v>
      </c>
    </row>
    <row r="11">
      <c r="A11" s="615" t="s">
        <v>3323</v>
      </c>
      <c r="B11" s="616">
        <v>496440.0</v>
      </c>
      <c r="C11" s="617" t="s">
        <v>30</v>
      </c>
      <c r="D11" s="617" t="s">
        <v>71</v>
      </c>
      <c r="E11" s="617" t="s">
        <v>3324</v>
      </c>
      <c r="F11" s="617" t="s">
        <v>2276</v>
      </c>
      <c r="G11" s="617" t="s">
        <v>5573</v>
      </c>
      <c r="H11" s="617" t="s">
        <v>3325</v>
      </c>
      <c r="I11" s="617" t="s">
        <v>3326</v>
      </c>
      <c r="J11" s="617" t="s">
        <v>3327</v>
      </c>
      <c r="K11" s="618" t="s">
        <v>3328</v>
      </c>
      <c r="L11" s="621"/>
      <c r="M11" s="619"/>
      <c r="N11" s="620">
        <v>1978.0</v>
      </c>
    </row>
    <row r="12">
      <c r="A12" s="609" t="s">
        <v>3329</v>
      </c>
      <c r="B12" s="610">
        <v>206222.0</v>
      </c>
      <c r="C12" s="611" t="s">
        <v>30</v>
      </c>
      <c r="D12" s="611" t="s">
        <v>71</v>
      </c>
      <c r="E12" s="611" t="s">
        <v>4442</v>
      </c>
      <c r="F12" s="611" t="s">
        <v>2276</v>
      </c>
      <c r="G12" s="611" t="s">
        <v>5573</v>
      </c>
      <c r="H12" s="611" t="s">
        <v>3331</v>
      </c>
      <c r="I12" s="611" t="s">
        <v>3332</v>
      </c>
      <c r="J12" s="611" t="s">
        <v>3333</v>
      </c>
      <c r="K12" s="612" t="s">
        <v>3334</v>
      </c>
      <c r="L12" s="621"/>
      <c r="M12" s="613"/>
      <c r="N12" s="614">
        <v>1967.0</v>
      </c>
    </row>
    <row r="13">
      <c r="A13" s="615" t="s">
        <v>3368</v>
      </c>
      <c r="B13" s="616">
        <v>1293370.0</v>
      </c>
      <c r="C13" s="617" t="s">
        <v>78</v>
      </c>
      <c r="D13" s="617" t="s">
        <v>16</v>
      </c>
      <c r="E13" s="617" t="s">
        <v>4453</v>
      </c>
      <c r="F13" s="617" t="s">
        <v>2276</v>
      </c>
      <c r="G13" s="617" t="s">
        <v>5573</v>
      </c>
      <c r="H13" s="617" t="s">
        <v>3370</v>
      </c>
      <c r="I13" s="617" t="s">
        <v>3371</v>
      </c>
      <c r="J13" s="617" t="s">
        <v>3372</v>
      </c>
      <c r="K13" s="618" t="s">
        <v>3373</v>
      </c>
      <c r="L13" s="621"/>
      <c r="M13" s="619"/>
      <c r="N13" s="620">
        <v>1988.0</v>
      </c>
    </row>
    <row r="14">
      <c r="A14" s="609" t="s">
        <v>3374</v>
      </c>
      <c r="B14" s="610">
        <v>4125107.0</v>
      </c>
      <c r="C14" s="611" t="s">
        <v>23</v>
      </c>
      <c r="D14" s="611" t="s">
        <v>16</v>
      </c>
      <c r="E14" s="611" t="s">
        <v>4455</v>
      </c>
      <c r="F14" s="611" t="s">
        <v>2276</v>
      </c>
      <c r="G14" s="611" t="s">
        <v>6528</v>
      </c>
      <c r="H14" s="611" t="s">
        <v>3375</v>
      </c>
      <c r="I14" s="611" t="s">
        <v>4940</v>
      </c>
      <c r="J14" s="611" t="s">
        <v>3376</v>
      </c>
      <c r="K14" s="612" t="s">
        <v>3377</v>
      </c>
      <c r="L14" s="621"/>
      <c r="M14" s="613"/>
      <c r="N14" s="614">
        <v>2012.0</v>
      </c>
    </row>
    <row r="15">
      <c r="A15" s="615" t="s">
        <v>3378</v>
      </c>
      <c r="B15" s="616">
        <v>2546943.0</v>
      </c>
      <c r="C15" s="617" t="s">
        <v>371</v>
      </c>
      <c r="D15" s="617" t="s">
        <v>4459</v>
      </c>
      <c r="E15" s="617" t="s">
        <v>3379</v>
      </c>
      <c r="F15" s="617" t="s">
        <v>2276</v>
      </c>
      <c r="G15" s="617" t="s">
        <v>5573</v>
      </c>
      <c r="H15" s="617" t="s">
        <v>4458</v>
      </c>
      <c r="I15" s="617" t="s">
        <v>3381</v>
      </c>
      <c r="J15" s="617" t="s">
        <v>4940</v>
      </c>
      <c r="K15" s="618" t="s">
        <v>3382</v>
      </c>
      <c r="L15" s="619"/>
      <c r="M15" s="619"/>
      <c r="N15" s="620">
        <v>1895.0</v>
      </c>
    </row>
    <row r="16">
      <c r="A16" s="609" t="s">
        <v>6529</v>
      </c>
      <c r="B16" s="610">
        <v>4.156557E7</v>
      </c>
      <c r="C16" s="611" t="s">
        <v>177</v>
      </c>
      <c r="D16" s="611" t="s">
        <v>4463</v>
      </c>
      <c r="E16" s="611" t="s">
        <v>4460</v>
      </c>
      <c r="F16" s="611" t="s">
        <v>2276</v>
      </c>
      <c r="G16" s="611" t="s">
        <v>6525</v>
      </c>
      <c r="H16" s="611" t="s">
        <v>4940</v>
      </c>
      <c r="I16" s="611" t="s">
        <v>4940</v>
      </c>
      <c r="J16" s="611" t="s">
        <v>3386</v>
      </c>
      <c r="K16" s="612" t="s">
        <v>3387</v>
      </c>
      <c r="L16" s="621"/>
      <c r="M16" s="613"/>
      <c r="N16" s="614">
        <v>2019.0</v>
      </c>
    </row>
    <row r="17">
      <c r="A17" s="615" t="s">
        <v>3388</v>
      </c>
      <c r="B17" s="616">
        <v>2363778.0</v>
      </c>
      <c r="C17" s="617" t="s">
        <v>23</v>
      </c>
      <c r="D17" s="617" t="s">
        <v>4459</v>
      </c>
      <c r="E17" s="617" t="s">
        <v>4466</v>
      </c>
      <c r="F17" s="617" t="s">
        <v>2276</v>
      </c>
      <c r="G17" s="617" t="s">
        <v>6530</v>
      </c>
      <c r="H17" s="617" t="s">
        <v>3390</v>
      </c>
      <c r="I17" s="617" t="s">
        <v>4940</v>
      </c>
      <c r="J17" s="617" t="s">
        <v>4940</v>
      </c>
      <c r="K17" s="618" t="s">
        <v>3391</v>
      </c>
      <c r="L17" s="619"/>
      <c r="M17" s="619"/>
      <c r="N17" s="620">
        <v>2015.0</v>
      </c>
    </row>
    <row r="18">
      <c r="A18" s="609" t="s">
        <v>3398</v>
      </c>
      <c r="B18" s="610">
        <v>2968560.0</v>
      </c>
      <c r="C18" s="611" t="s">
        <v>30</v>
      </c>
      <c r="D18" s="611" t="s">
        <v>6531</v>
      </c>
      <c r="E18" s="611" t="s">
        <v>3399</v>
      </c>
      <c r="F18" s="611" t="s">
        <v>2276</v>
      </c>
      <c r="G18" s="611" t="s">
        <v>6527</v>
      </c>
      <c r="H18" s="611" t="s">
        <v>4940</v>
      </c>
      <c r="I18" s="611" t="s">
        <v>4940</v>
      </c>
      <c r="J18" s="611" t="s">
        <v>3400</v>
      </c>
      <c r="K18" s="612" t="s">
        <v>3401</v>
      </c>
      <c r="L18" s="621"/>
      <c r="M18" s="613"/>
      <c r="N18" s="614">
        <v>2007.0</v>
      </c>
    </row>
    <row r="19">
      <c r="A19" s="615" t="s">
        <v>3402</v>
      </c>
      <c r="B19" s="617" t="s">
        <v>4471</v>
      </c>
      <c r="C19" s="617" t="s">
        <v>78</v>
      </c>
      <c r="D19" s="617" t="s">
        <v>3393</v>
      </c>
      <c r="E19" s="617" t="s">
        <v>3403</v>
      </c>
      <c r="F19" s="617" t="s">
        <v>2276</v>
      </c>
      <c r="G19" s="617" t="s">
        <v>6532</v>
      </c>
      <c r="H19" s="617" t="s">
        <v>3404</v>
      </c>
      <c r="I19" s="617" t="s">
        <v>4940</v>
      </c>
      <c r="J19" s="617" t="s">
        <v>3405</v>
      </c>
      <c r="K19" s="618" t="s">
        <v>3406</v>
      </c>
      <c r="L19" s="621"/>
      <c r="M19" s="619"/>
      <c r="N19" s="620">
        <v>1979.0</v>
      </c>
    </row>
    <row r="20">
      <c r="A20" s="609" t="s">
        <v>3407</v>
      </c>
      <c r="B20" s="611" t="s">
        <v>4475</v>
      </c>
      <c r="C20" s="611" t="s">
        <v>23</v>
      </c>
      <c r="D20" s="611" t="s">
        <v>4459</v>
      </c>
      <c r="E20" s="611" t="s">
        <v>3408</v>
      </c>
      <c r="F20" s="611" t="s">
        <v>2276</v>
      </c>
      <c r="G20" s="611" t="s">
        <v>6533</v>
      </c>
      <c r="H20" s="611" t="s">
        <v>4940</v>
      </c>
      <c r="I20" s="611" t="s">
        <v>4940</v>
      </c>
      <c r="J20" s="611" t="s">
        <v>3409</v>
      </c>
      <c r="K20" s="612" t="s">
        <v>3410</v>
      </c>
      <c r="L20" s="613"/>
      <c r="M20" s="613"/>
      <c r="N20" s="614">
        <v>2021.0</v>
      </c>
    </row>
    <row r="21">
      <c r="A21" s="615" t="s">
        <v>3411</v>
      </c>
      <c r="B21" s="616">
        <v>1161842.0</v>
      </c>
      <c r="C21" s="617" t="s">
        <v>30</v>
      </c>
      <c r="D21" s="617" t="s">
        <v>71</v>
      </c>
      <c r="E21" s="617" t="s">
        <v>4477</v>
      </c>
      <c r="F21" s="617" t="s">
        <v>2276</v>
      </c>
      <c r="G21" s="617" t="s">
        <v>5573</v>
      </c>
      <c r="H21" s="617" t="s">
        <v>3413</v>
      </c>
      <c r="I21" s="617" t="s">
        <v>4940</v>
      </c>
      <c r="J21" s="617" t="s">
        <v>3414</v>
      </c>
      <c r="K21" s="618" t="s">
        <v>4479</v>
      </c>
      <c r="L21" s="621"/>
      <c r="M21" s="619"/>
      <c r="N21" s="620">
        <v>1987.0</v>
      </c>
    </row>
    <row r="22">
      <c r="A22" s="609" t="s">
        <v>3427</v>
      </c>
      <c r="B22" s="611" t="s">
        <v>4481</v>
      </c>
      <c r="C22" s="611" t="s">
        <v>293</v>
      </c>
      <c r="D22" s="611" t="s">
        <v>170</v>
      </c>
      <c r="E22" s="611" t="s">
        <v>6534</v>
      </c>
      <c r="F22" s="611" t="s">
        <v>2276</v>
      </c>
      <c r="G22" s="611" t="s">
        <v>6535</v>
      </c>
      <c r="H22" s="611" t="s">
        <v>3429</v>
      </c>
      <c r="I22" s="611" t="s">
        <v>3430</v>
      </c>
      <c r="J22" s="611" t="s">
        <v>3431</v>
      </c>
      <c r="K22" s="612" t="s">
        <v>3432</v>
      </c>
      <c r="L22" s="621"/>
      <c r="M22" s="613"/>
      <c r="N22" s="614">
        <v>1951.0</v>
      </c>
    </row>
    <row r="23">
      <c r="A23" s="615" t="s">
        <v>4490</v>
      </c>
      <c r="B23" s="616">
        <v>830241.0</v>
      </c>
      <c r="C23" s="617" t="s">
        <v>177</v>
      </c>
      <c r="D23" s="617" t="s">
        <v>16</v>
      </c>
      <c r="E23" s="617" t="s">
        <v>3440</v>
      </c>
      <c r="F23" s="617" t="s">
        <v>2276</v>
      </c>
      <c r="G23" s="617" t="s">
        <v>6528</v>
      </c>
      <c r="H23" s="617" t="s">
        <v>3441</v>
      </c>
      <c r="I23" s="617" t="s">
        <v>3442</v>
      </c>
      <c r="J23" s="617" t="s">
        <v>3443</v>
      </c>
      <c r="K23" s="618" t="s">
        <v>3444</v>
      </c>
      <c r="L23" s="621"/>
      <c r="M23" s="619"/>
      <c r="N23" s="620">
        <v>1984.0</v>
      </c>
    </row>
    <row r="24">
      <c r="A24" s="609" t="s">
        <v>3445</v>
      </c>
      <c r="B24" s="610">
        <v>1.0061682E8</v>
      </c>
      <c r="C24" s="611" t="s">
        <v>371</v>
      </c>
      <c r="D24" s="611" t="s">
        <v>144</v>
      </c>
      <c r="E24" s="611" t="s">
        <v>3447</v>
      </c>
      <c r="F24" s="611" t="s">
        <v>2276</v>
      </c>
      <c r="G24" s="611" t="s">
        <v>6536</v>
      </c>
      <c r="H24" s="611" t="s">
        <v>3448</v>
      </c>
      <c r="I24" s="611" t="s">
        <v>4940</v>
      </c>
      <c r="J24" s="611" t="s">
        <v>3449</v>
      </c>
      <c r="K24" s="612" t="s">
        <v>3450</v>
      </c>
      <c r="L24" s="621"/>
      <c r="M24" s="613"/>
      <c r="N24" s="614">
        <v>1995.0</v>
      </c>
    </row>
    <row r="25">
      <c r="A25" s="615" t="s">
        <v>3451</v>
      </c>
      <c r="B25" s="616">
        <v>420556.0</v>
      </c>
      <c r="C25" s="617" t="s">
        <v>30</v>
      </c>
      <c r="D25" s="617" t="s">
        <v>401</v>
      </c>
      <c r="E25" s="617" t="s">
        <v>4495</v>
      </c>
      <c r="F25" s="617" t="s">
        <v>2276</v>
      </c>
      <c r="G25" s="617" t="s">
        <v>5573</v>
      </c>
      <c r="H25" s="617" t="s">
        <v>4497</v>
      </c>
      <c r="I25" s="617" t="s">
        <v>4940</v>
      </c>
      <c r="J25" s="617" t="s">
        <v>4498</v>
      </c>
      <c r="K25" s="618" t="s">
        <v>3454</v>
      </c>
      <c r="L25" s="621"/>
      <c r="M25" s="619"/>
      <c r="N25" s="620">
        <v>1977.0</v>
      </c>
    </row>
    <row r="26">
      <c r="A26" s="609" t="s">
        <v>3455</v>
      </c>
      <c r="B26" s="611" t="s">
        <v>4499</v>
      </c>
      <c r="C26" s="611" t="s">
        <v>30</v>
      </c>
      <c r="D26" s="611" t="s">
        <v>16</v>
      </c>
      <c r="E26" s="611" t="s">
        <v>3457</v>
      </c>
      <c r="F26" s="611" t="s">
        <v>2276</v>
      </c>
      <c r="G26" s="611" t="s">
        <v>6537</v>
      </c>
      <c r="H26" s="611" t="s">
        <v>3458</v>
      </c>
      <c r="I26" s="611" t="s">
        <v>4940</v>
      </c>
      <c r="J26" s="611" t="s">
        <v>3459</v>
      </c>
      <c r="K26" s="612" t="s">
        <v>3460</v>
      </c>
      <c r="L26" s="621"/>
      <c r="M26" s="613"/>
      <c r="N26" s="614">
        <v>1985.0</v>
      </c>
    </row>
    <row r="27">
      <c r="A27" s="615" t="s">
        <v>4501</v>
      </c>
      <c r="B27" s="616">
        <v>1943900.0</v>
      </c>
      <c r="C27" s="617" t="s">
        <v>30</v>
      </c>
      <c r="D27" s="617" t="s">
        <v>16</v>
      </c>
      <c r="E27" s="617" t="s">
        <v>4502</v>
      </c>
      <c r="F27" s="617" t="s">
        <v>2276</v>
      </c>
      <c r="G27" s="617" t="s">
        <v>6527</v>
      </c>
      <c r="H27" s="617" t="s">
        <v>3463</v>
      </c>
      <c r="I27" s="617" t="s">
        <v>3464</v>
      </c>
      <c r="J27" s="617" t="s">
        <v>3465</v>
      </c>
      <c r="K27" s="618" t="s">
        <v>3466</v>
      </c>
      <c r="L27" s="621"/>
      <c r="M27" s="619"/>
      <c r="N27" s="620">
        <v>1995.0</v>
      </c>
    </row>
    <row r="28">
      <c r="A28" s="609" t="s">
        <v>3472</v>
      </c>
      <c r="B28" s="610">
        <v>1.01016979E8</v>
      </c>
      <c r="C28" s="611" t="s">
        <v>30</v>
      </c>
      <c r="D28" s="611" t="s">
        <v>6531</v>
      </c>
      <c r="E28" s="611" t="s">
        <v>3473</v>
      </c>
      <c r="F28" s="611" t="s">
        <v>2276</v>
      </c>
      <c r="G28" s="611" t="s">
        <v>6536</v>
      </c>
      <c r="H28" s="611" t="s">
        <v>3474</v>
      </c>
      <c r="I28" s="611" t="s">
        <v>3475</v>
      </c>
      <c r="J28" s="611" t="s">
        <v>3476</v>
      </c>
      <c r="K28" s="612" t="s">
        <v>3477</v>
      </c>
      <c r="L28" s="621"/>
      <c r="M28" s="613"/>
      <c r="N28" s="614">
        <v>2001.0</v>
      </c>
    </row>
    <row r="29">
      <c r="A29" s="615" t="s">
        <v>4507</v>
      </c>
      <c r="B29" s="617" t="s">
        <v>4508</v>
      </c>
      <c r="C29" s="617" t="s">
        <v>78</v>
      </c>
      <c r="D29" s="617" t="s">
        <v>269</v>
      </c>
      <c r="E29" s="617" t="s">
        <v>4509</v>
      </c>
      <c r="F29" s="617" t="s">
        <v>2276</v>
      </c>
      <c r="G29" s="617" t="s">
        <v>6538</v>
      </c>
      <c r="H29" s="617" t="s">
        <v>4511</v>
      </c>
      <c r="I29" s="617" t="s">
        <v>4940</v>
      </c>
      <c r="J29" s="617" t="s">
        <v>3481</v>
      </c>
      <c r="K29" s="618" t="s">
        <v>3482</v>
      </c>
      <c r="L29" s="621"/>
      <c r="M29" s="619"/>
      <c r="N29" s="620">
        <v>1964.0</v>
      </c>
    </row>
    <row r="30">
      <c r="A30" s="609" t="s">
        <v>4513</v>
      </c>
      <c r="B30" s="610">
        <v>1.0057624E8</v>
      </c>
      <c r="C30" s="611" t="s">
        <v>23</v>
      </c>
      <c r="D30" s="611" t="s">
        <v>6539</v>
      </c>
      <c r="E30" s="611" t="s">
        <v>3484</v>
      </c>
      <c r="F30" s="611" t="s">
        <v>2276</v>
      </c>
      <c r="G30" s="611" t="s">
        <v>6536</v>
      </c>
      <c r="H30" s="611" t="s">
        <v>3485</v>
      </c>
      <c r="I30" s="611" t="s">
        <v>3486</v>
      </c>
      <c r="J30" s="611" t="s">
        <v>3487</v>
      </c>
      <c r="K30" s="612" t="s">
        <v>3488</v>
      </c>
      <c r="L30" s="621"/>
      <c r="M30" s="613"/>
      <c r="N30" s="614">
        <v>1994.0</v>
      </c>
    </row>
    <row r="31">
      <c r="A31" s="615" t="s">
        <v>3489</v>
      </c>
      <c r="B31" s="616">
        <v>1.140186E8</v>
      </c>
      <c r="C31" s="617" t="s">
        <v>23</v>
      </c>
      <c r="D31" s="617" t="s">
        <v>51</v>
      </c>
      <c r="E31" s="617" t="s">
        <v>4516</v>
      </c>
      <c r="F31" s="617" t="s">
        <v>2276</v>
      </c>
      <c r="G31" s="617" t="s">
        <v>6526</v>
      </c>
      <c r="H31" s="617" t="s">
        <v>3491</v>
      </c>
      <c r="I31" s="617" t="s">
        <v>4940</v>
      </c>
      <c r="J31" s="617" t="s">
        <v>3492</v>
      </c>
      <c r="K31" s="618" t="s">
        <v>3493</v>
      </c>
      <c r="L31" s="621"/>
      <c r="M31" s="619"/>
      <c r="N31" s="620">
        <v>1990.0</v>
      </c>
    </row>
    <row r="32">
      <c r="A32" s="609" t="s">
        <v>3494</v>
      </c>
      <c r="B32" s="610">
        <v>1406064.0</v>
      </c>
      <c r="C32" s="611" t="s">
        <v>163</v>
      </c>
      <c r="D32" s="611" t="s">
        <v>6540</v>
      </c>
      <c r="E32" s="611" t="s">
        <v>4518</v>
      </c>
      <c r="F32" s="611" t="s">
        <v>2276</v>
      </c>
      <c r="G32" s="611" t="s">
        <v>5573</v>
      </c>
      <c r="H32" s="611" t="s">
        <v>3496</v>
      </c>
      <c r="I32" s="611" t="s">
        <v>3497</v>
      </c>
      <c r="J32" s="611" t="s">
        <v>4940</v>
      </c>
      <c r="K32" s="612" t="s">
        <v>3498</v>
      </c>
      <c r="L32" s="621"/>
      <c r="M32" s="613"/>
      <c r="N32" s="614">
        <v>1987.0</v>
      </c>
    </row>
    <row r="33">
      <c r="A33" s="615" t="s">
        <v>3506</v>
      </c>
      <c r="B33" s="616">
        <v>7.52737E7</v>
      </c>
      <c r="C33" s="617" t="s">
        <v>107</v>
      </c>
      <c r="D33" s="617" t="s">
        <v>4529</v>
      </c>
      <c r="E33" s="617" t="s">
        <v>3509</v>
      </c>
      <c r="F33" s="617" t="s">
        <v>2276</v>
      </c>
      <c r="G33" s="617" t="s">
        <v>5573</v>
      </c>
      <c r="H33" s="617" t="s">
        <v>3510</v>
      </c>
      <c r="I33" s="617" t="s">
        <v>3511</v>
      </c>
      <c r="J33" s="617" t="s">
        <v>3512</v>
      </c>
      <c r="K33" s="617" t="s">
        <v>4940</v>
      </c>
      <c r="L33" s="619"/>
      <c r="M33" s="619"/>
      <c r="N33" s="620">
        <v>1985.0</v>
      </c>
    </row>
    <row r="34">
      <c r="A34" s="609" t="s">
        <v>3513</v>
      </c>
      <c r="B34" s="610">
        <v>3983167.0</v>
      </c>
      <c r="C34" s="611" t="s">
        <v>23</v>
      </c>
      <c r="D34" s="611" t="s">
        <v>6541</v>
      </c>
      <c r="E34" s="611" t="s">
        <v>4532</v>
      </c>
      <c r="F34" s="611" t="s">
        <v>2276</v>
      </c>
      <c r="G34" s="611" t="s">
        <v>5573</v>
      </c>
      <c r="H34" s="611" t="s">
        <v>3515</v>
      </c>
      <c r="I34" s="611" t="s">
        <v>3516</v>
      </c>
      <c r="J34" s="611" t="s">
        <v>3517</v>
      </c>
      <c r="K34" s="612" t="s">
        <v>3518</v>
      </c>
      <c r="L34" s="621"/>
      <c r="M34" s="613"/>
      <c r="N34" s="614">
        <v>2010.0</v>
      </c>
    </row>
    <row r="35">
      <c r="A35" s="615" t="s">
        <v>3519</v>
      </c>
      <c r="B35" s="616">
        <v>1972204.0</v>
      </c>
      <c r="C35" s="617" t="s">
        <v>107</v>
      </c>
      <c r="D35" s="617" t="s">
        <v>4538</v>
      </c>
      <c r="E35" s="617" t="s">
        <v>3522</v>
      </c>
      <c r="F35" s="617" t="s">
        <v>2276</v>
      </c>
      <c r="G35" s="617" t="s">
        <v>5573</v>
      </c>
      <c r="H35" s="617" t="s">
        <v>3523</v>
      </c>
      <c r="I35" s="617" t="s">
        <v>3524</v>
      </c>
      <c r="J35" s="617" t="s">
        <v>3525</v>
      </c>
      <c r="K35" s="618" t="s">
        <v>3526</v>
      </c>
      <c r="L35" s="621"/>
      <c r="M35" s="619"/>
      <c r="N35" s="620">
        <v>1995.0</v>
      </c>
    </row>
    <row r="36">
      <c r="A36" s="609" t="s">
        <v>3537</v>
      </c>
      <c r="B36" s="610">
        <v>1797481.0</v>
      </c>
      <c r="C36" s="611" t="s">
        <v>78</v>
      </c>
      <c r="D36" s="611" t="s">
        <v>6542</v>
      </c>
      <c r="E36" s="611" t="s">
        <v>4544</v>
      </c>
      <c r="F36" s="611" t="s">
        <v>2276</v>
      </c>
      <c r="G36" s="611" t="s">
        <v>5573</v>
      </c>
      <c r="H36" s="611" t="s">
        <v>3539</v>
      </c>
      <c r="I36" s="611" t="s">
        <v>4940</v>
      </c>
      <c r="J36" s="611" t="s">
        <v>3540</v>
      </c>
      <c r="K36" s="612" t="s">
        <v>3541</v>
      </c>
      <c r="L36" s="621"/>
      <c r="M36" s="613"/>
      <c r="N36" s="614">
        <v>1994.0</v>
      </c>
    </row>
    <row r="37">
      <c r="A37" s="615" t="s">
        <v>3542</v>
      </c>
      <c r="B37" s="616">
        <v>1778370.0</v>
      </c>
      <c r="C37" s="617" t="s">
        <v>30</v>
      </c>
      <c r="D37" s="617" t="s">
        <v>299</v>
      </c>
      <c r="E37" s="617" t="s">
        <v>3543</v>
      </c>
      <c r="F37" s="617" t="s">
        <v>2276</v>
      </c>
      <c r="G37" s="617" t="s">
        <v>5573</v>
      </c>
      <c r="H37" s="617" t="s">
        <v>3544</v>
      </c>
      <c r="I37" s="617" t="s">
        <v>3545</v>
      </c>
      <c r="J37" s="618" t="s">
        <v>4549</v>
      </c>
      <c r="K37" s="618" t="s">
        <v>3547</v>
      </c>
      <c r="L37" s="621"/>
      <c r="M37" s="619"/>
      <c r="N37" s="620">
        <v>1993.0</v>
      </c>
    </row>
    <row r="38">
      <c r="A38" s="609" t="s">
        <v>3548</v>
      </c>
      <c r="B38" s="610">
        <v>363583.0</v>
      </c>
      <c r="C38" s="611" t="s">
        <v>30</v>
      </c>
      <c r="D38" s="611" t="s">
        <v>6543</v>
      </c>
      <c r="E38" s="611" t="s">
        <v>3550</v>
      </c>
      <c r="F38" s="611" t="s">
        <v>2276</v>
      </c>
      <c r="G38" s="611" t="s">
        <v>5573</v>
      </c>
      <c r="H38" s="611" t="s">
        <v>3551</v>
      </c>
      <c r="I38" s="611" t="s">
        <v>3552</v>
      </c>
      <c r="J38" s="611" t="s">
        <v>3553</v>
      </c>
      <c r="K38" s="612" t="s">
        <v>3554</v>
      </c>
      <c r="L38" s="621"/>
      <c r="M38" s="613"/>
      <c r="N38" s="614">
        <v>1975.0</v>
      </c>
    </row>
    <row r="39">
      <c r="A39" s="615" t="s">
        <v>3560</v>
      </c>
      <c r="B39" s="616">
        <v>3326476.0</v>
      </c>
      <c r="C39" s="617" t="s">
        <v>23</v>
      </c>
      <c r="D39" s="617" t="s">
        <v>4556</v>
      </c>
      <c r="E39" s="617" t="s">
        <v>3562</v>
      </c>
      <c r="F39" s="617" t="s">
        <v>2276</v>
      </c>
      <c r="G39" s="617" t="s">
        <v>6527</v>
      </c>
      <c r="H39" s="617" t="s">
        <v>3563</v>
      </c>
      <c r="I39" s="617" t="s">
        <v>3564</v>
      </c>
      <c r="J39" s="617" t="s">
        <v>3565</v>
      </c>
      <c r="K39" s="618" t="s">
        <v>3566</v>
      </c>
      <c r="L39" s="621"/>
      <c r="M39" s="619"/>
      <c r="N39" s="620">
        <v>2010.0</v>
      </c>
    </row>
    <row r="40">
      <c r="A40" s="609" t="s">
        <v>3567</v>
      </c>
      <c r="B40" s="610">
        <v>1790520.0</v>
      </c>
      <c r="C40" s="611" t="s">
        <v>177</v>
      </c>
      <c r="D40" s="611" t="s">
        <v>4558</v>
      </c>
      <c r="E40" s="611" t="s">
        <v>3568</v>
      </c>
      <c r="F40" s="611" t="s">
        <v>2276</v>
      </c>
      <c r="G40" s="611" t="s">
        <v>5573</v>
      </c>
      <c r="H40" s="611" t="s">
        <v>3569</v>
      </c>
      <c r="I40" s="611" t="s">
        <v>3570</v>
      </c>
      <c r="J40" s="611" t="s">
        <v>3571</v>
      </c>
      <c r="K40" s="612" t="s">
        <v>3572</v>
      </c>
      <c r="L40" s="621"/>
      <c r="M40" s="613"/>
      <c r="N40" s="614">
        <v>1994.0</v>
      </c>
    </row>
    <row r="41">
      <c r="A41" s="615" t="s">
        <v>4559</v>
      </c>
      <c r="B41" s="616">
        <v>4899294.0</v>
      </c>
      <c r="C41" s="617" t="s">
        <v>177</v>
      </c>
      <c r="D41" s="617" t="s">
        <v>16</v>
      </c>
      <c r="E41" s="617" t="s">
        <v>4560</v>
      </c>
      <c r="F41" s="617" t="s">
        <v>2276</v>
      </c>
      <c r="G41" s="617" t="s">
        <v>6544</v>
      </c>
      <c r="H41" s="617" t="s">
        <v>6545</v>
      </c>
      <c r="I41" s="617" t="s">
        <v>4564</v>
      </c>
      <c r="J41" s="617" t="s">
        <v>3577</v>
      </c>
      <c r="K41" s="618" t="s">
        <v>3578</v>
      </c>
      <c r="L41" s="621"/>
      <c r="M41" s="617" t="s">
        <v>4566</v>
      </c>
      <c r="N41" s="620">
        <v>2010.0</v>
      </c>
    </row>
    <row r="42">
      <c r="A42" s="609" t="s">
        <v>3585</v>
      </c>
      <c r="B42" s="610">
        <v>67591.0</v>
      </c>
      <c r="C42" s="611" t="s">
        <v>371</v>
      </c>
      <c r="D42" s="611" t="s">
        <v>269</v>
      </c>
      <c r="E42" s="611" t="s">
        <v>4571</v>
      </c>
      <c r="F42" s="611" t="s">
        <v>2276</v>
      </c>
      <c r="G42" s="611" t="s">
        <v>6535</v>
      </c>
      <c r="H42" s="611" t="s">
        <v>3588</v>
      </c>
      <c r="I42" s="611" t="s">
        <v>3589</v>
      </c>
      <c r="J42" s="611" t="s">
        <v>3590</v>
      </c>
      <c r="K42" s="612" t="s">
        <v>3591</v>
      </c>
      <c r="L42" s="613"/>
      <c r="M42" s="613"/>
      <c r="N42" s="614">
        <v>1991.0</v>
      </c>
    </row>
    <row r="43">
      <c r="A43" s="615" t="s">
        <v>3592</v>
      </c>
      <c r="B43" s="616">
        <v>1.098787E8</v>
      </c>
      <c r="C43" s="617" t="s">
        <v>78</v>
      </c>
      <c r="D43" s="617" t="s">
        <v>6546</v>
      </c>
      <c r="E43" s="617" t="s">
        <v>3593</v>
      </c>
      <c r="F43" s="617" t="s">
        <v>2276</v>
      </c>
      <c r="G43" s="617" t="s">
        <v>6526</v>
      </c>
      <c r="H43" s="617" t="s">
        <v>3594</v>
      </c>
      <c r="I43" s="617" t="s">
        <v>4940</v>
      </c>
      <c r="J43" s="617" t="s">
        <v>4577</v>
      </c>
      <c r="K43" s="618" t="s">
        <v>3595</v>
      </c>
      <c r="L43" s="619"/>
      <c r="M43" s="619"/>
      <c r="N43" s="620">
        <v>1988.0</v>
      </c>
    </row>
    <row r="44">
      <c r="A44" s="609" t="s">
        <v>3596</v>
      </c>
      <c r="B44" s="610">
        <v>354718.0</v>
      </c>
      <c r="C44" s="611" t="s">
        <v>177</v>
      </c>
      <c r="D44" s="611" t="s">
        <v>6547</v>
      </c>
      <c r="E44" s="611" t="s">
        <v>3598</v>
      </c>
      <c r="F44" s="611" t="s">
        <v>2276</v>
      </c>
      <c r="G44" s="611" t="s">
        <v>5573</v>
      </c>
      <c r="H44" s="611" t="s">
        <v>3599</v>
      </c>
      <c r="I44" s="611" t="s">
        <v>3600</v>
      </c>
      <c r="J44" s="611" t="s">
        <v>4582</v>
      </c>
      <c r="K44" s="611" t="s">
        <v>4940</v>
      </c>
      <c r="L44" s="613"/>
      <c r="M44" s="613"/>
      <c r="N44" s="614">
        <v>1974.0</v>
      </c>
    </row>
    <row r="45">
      <c r="A45" s="615" t="s">
        <v>3602</v>
      </c>
      <c r="B45" s="616">
        <v>1069685.0</v>
      </c>
      <c r="C45" s="617" t="s">
        <v>177</v>
      </c>
      <c r="D45" s="617" t="s">
        <v>1063</v>
      </c>
      <c r="E45" s="617" t="s">
        <v>3603</v>
      </c>
      <c r="F45" s="617" t="s">
        <v>2276</v>
      </c>
      <c r="G45" s="617" t="s">
        <v>5573</v>
      </c>
      <c r="H45" s="617" t="s">
        <v>3604</v>
      </c>
      <c r="I45" s="617" t="s">
        <v>3605</v>
      </c>
      <c r="J45" s="617" t="s">
        <v>3606</v>
      </c>
      <c r="K45" s="618" t="s">
        <v>3607</v>
      </c>
      <c r="L45" s="621"/>
      <c r="M45" s="619"/>
      <c r="N45" s="620">
        <v>1986.0</v>
      </c>
    </row>
    <row r="46">
      <c r="A46" s="609" t="s">
        <v>3608</v>
      </c>
      <c r="B46" s="610">
        <v>1419949.0</v>
      </c>
      <c r="C46" s="611" t="s">
        <v>23</v>
      </c>
      <c r="D46" s="611" t="s">
        <v>4589</v>
      </c>
      <c r="E46" s="611" t="s">
        <v>4586</v>
      </c>
      <c r="F46" s="611" t="s">
        <v>2276</v>
      </c>
      <c r="G46" s="611" t="s">
        <v>5573</v>
      </c>
      <c r="H46" s="611" t="s">
        <v>3610</v>
      </c>
      <c r="I46" s="611" t="s">
        <v>3611</v>
      </c>
      <c r="J46" s="611" t="s">
        <v>3612</v>
      </c>
      <c r="K46" s="612" t="s">
        <v>4588</v>
      </c>
      <c r="L46" s="621"/>
      <c r="M46" s="621"/>
      <c r="N46" s="614">
        <v>1990.0</v>
      </c>
    </row>
    <row r="47">
      <c r="A47" s="615" t="s">
        <v>3613</v>
      </c>
      <c r="B47" s="616">
        <v>3980738.0</v>
      </c>
      <c r="C47" s="617" t="s">
        <v>177</v>
      </c>
      <c r="D47" s="617" t="s">
        <v>299</v>
      </c>
      <c r="E47" s="617" t="s">
        <v>3614</v>
      </c>
      <c r="F47" s="617" t="s">
        <v>2276</v>
      </c>
      <c r="G47" s="617" t="s">
        <v>5573</v>
      </c>
      <c r="H47" s="617" t="s">
        <v>4592</v>
      </c>
      <c r="I47" s="617" t="s">
        <v>3616</v>
      </c>
      <c r="J47" s="617" t="s">
        <v>3617</v>
      </c>
      <c r="K47" s="618" t="s">
        <v>4593</v>
      </c>
      <c r="L47" s="617" t="s">
        <v>4594</v>
      </c>
      <c r="M47" s="619"/>
      <c r="N47" s="620">
        <v>2010.0</v>
      </c>
    </row>
    <row r="48">
      <c r="A48" s="609" t="s">
        <v>3618</v>
      </c>
      <c r="B48" s="610">
        <v>5090842.0</v>
      </c>
      <c r="C48" s="611" t="s">
        <v>177</v>
      </c>
      <c r="D48" s="611" t="s">
        <v>227</v>
      </c>
      <c r="E48" s="611" t="s">
        <v>3619</v>
      </c>
      <c r="F48" s="611" t="s">
        <v>2276</v>
      </c>
      <c r="G48" s="611" t="s">
        <v>5573</v>
      </c>
      <c r="H48" s="611" t="s">
        <v>3620</v>
      </c>
      <c r="I48" s="611" t="s">
        <v>4940</v>
      </c>
      <c r="J48" s="611" t="s">
        <v>4940</v>
      </c>
      <c r="K48" s="612" t="s">
        <v>3621</v>
      </c>
      <c r="L48" s="613"/>
      <c r="M48" s="613"/>
      <c r="N48" s="614">
        <v>2017.0</v>
      </c>
    </row>
    <row r="49">
      <c r="A49" s="615" t="s">
        <v>3622</v>
      </c>
      <c r="B49" s="616">
        <v>1117718.0</v>
      </c>
      <c r="C49" s="617" t="s">
        <v>177</v>
      </c>
      <c r="D49" s="617" t="s">
        <v>3623</v>
      </c>
      <c r="E49" s="617" t="s">
        <v>3624</v>
      </c>
      <c r="F49" s="617" t="s">
        <v>2276</v>
      </c>
      <c r="G49" s="617" t="s">
        <v>5573</v>
      </c>
      <c r="H49" s="617" t="s">
        <v>4598</v>
      </c>
      <c r="I49" s="617" t="s">
        <v>3626</v>
      </c>
      <c r="J49" s="617" t="s">
        <v>4599</v>
      </c>
      <c r="K49" s="617" t="s">
        <v>4940</v>
      </c>
      <c r="L49" s="619"/>
      <c r="M49" s="617" t="s">
        <v>4600</v>
      </c>
      <c r="N49" s="620">
        <v>1986.0</v>
      </c>
    </row>
    <row r="50">
      <c r="A50" s="609" t="s">
        <v>4601</v>
      </c>
      <c r="B50" s="610">
        <v>2461281.0</v>
      </c>
      <c r="C50" s="611" t="s">
        <v>177</v>
      </c>
      <c r="D50" s="611" t="s">
        <v>4603</v>
      </c>
      <c r="E50" s="611" t="s">
        <v>3630</v>
      </c>
      <c r="F50" s="611" t="s">
        <v>2276</v>
      </c>
      <c r="G50" s="611" t="s">
        <v>5573</v>
      </c>
      <c r="H50" s="611" t="s">
        <v>3631</v>
      </c>
      <c r="I50" s="611" t="s">
        <v>4940</v>
      </c>
      <c r="J50" s="611" t="s">
        <v>3632</v>
      </c>
      <c r="K50" s="612" t="s">
        <v>3633</v>
      </c>
      <c r="L50" s="621"/>
      <c r="M50" s="613"/>
      <c r="N50" s="614">
        <v>2000.0</v>
      </c>
    </row>
    <row r="51">
      <c r="A51" s="615" t="s">
        <v>4604</v>
      </c>
      <c r="B51" s="616">
        <v>111130.0</v>
      </c>
      <c r="C51" s="617" t="s">
        <v>23</v>
      </c>
      <c r="D51" s="617" t="s">
        <v>51</v>
      </c>
      <c r="E51" s="617" t="s">
        <v>3635</v>
      </c>
      <c r="F51" s="617" t="s">
        <v>2276</v>
      </c>
      <c r="G51" s="617" t="s">
        <v>5573</v>
      </c>
      <c r="H51" s="617" t="s">
        <v>4607</v>
      </c>
      <c r="I51" s="617" t="s">
        <v>3637</v>
      </c>
      <c r="J51" s="617" t="s">
        <v>3638</v>
      </c>
      <c r="K51" s="618" t="s">
        <v>3639</v>
      </c>
      <c r="L51" s="621"/>
      <c r="M51" s="619"/>
      <c r="N51" s="620">
        <v>1958.0</v>
      </c>
    </row>
    <row r="52">
      <c r="A52" s="609" t="s">
        <v>3646</v>
      </c>
      <c r="B52" s="610">
        <v>4.50073269E8</v>
      </c>
      <c r="C52" s="611" t="s">
        <v>177</v>
      </c>
      <c r="D52" s="611" t="s">
        <v>6524</v>
      </c>
      <c r="E52" s="611" t="s">
        <v>4612</v>
      </c>
      <c r="F52" s="611" t="s">
        <v>2276</v>
      </c>
      <c r="G52" s="611" t="s">
        <v>6536</v>
      </c>
      <c r="H52" s="611" t="s">
        <v>3648</v>
      </c>
      <c r="I52" s="611" t="s">
        <v>4615</v>
      </c>
      <c r="J52" s="611" t="s">
        <v>3650</v>
      </c>
      <c r="K52" s="612" t="s">
        <v>3651</v>
      </c>
      <c r="L52" s="613"/>
      <c r="M52" s="611" t="s">
        <v>4616</v>
      </c>
      <c r="N52" s="614">
        <v>2016.0</v>
      </c>
    </row>
    <row r="53">
      <c r="A53" s="615" t="s">
        <v>3652</v>
      </c>
      <c r="B53" s="616">
        <v>786067.0</v>
      </c>
      <c r="C53" s="617" t="s">
        <v>78</v>
      </c>
      <c r="D53" s="617" t="s">
        <v>65</v>
      </c>
      <c r="E53" s="617" t="s">
        <v>3653</v>
      </c>
      <c r="F53" s="617" t="s">
        <v>2276</v>
      </c>
      <c r="G53" s="617" t="s">
        <v>5573</v>
      </c>
      <c r="H53" s="617" t="s">
        <v>3654</v>
      </c>
      <c r="I53" s="617" t="s">
        <v>4940</v>
      </c>
      <c r="J53" s="617" t="s">
        <v>3655</v>
      </c>
      <c r="K53" s="618" t="s">
        <v>3656</v>
      </c>
      <c r="L53" s="621"/>
      <c r="M53" s="617" t="s">
        <v>4619</v>
      </c>
      <c r="N53" s="620">
        <v>1982.0</v>
      </c>
    </row>
    <row r="54">
      <c r="A54" s="609" t="s">
        <v>3657</v>
      </c>
      <c r="B54" s="610">
        <v>1110198.0</v>
      </c>
      <c r="C54" s="611" t="s">
        <v>107</v>
      </c>
      <c r="D54" s="611" t="s">
        <v>227</v>
      </c>
      <c r="E54" s="611" t="s">
        <v>3658</v>
      </c>
      <c r="F54" s="611" t="s">
        <v>2276</v>
      </c>
      <c r="G54" s="611" t="s">
        <v>5573</v>
      </c>
      <c r="H54" s="611" t="s">
        <v>3659</v>
      </c>
      <c r="I54" s="611" t="s">
        <v>3660</v>
      </c>
      <c r="J54" s="611" t="s">
        <v>3661</v>
      </c>
      <c r="K54" s="612" t="s">
        <v>3662</v>
      </c>
      <c r="L54" s="613"/>
      <c r="M54" s="613"/>
      <c r="N54" s="614">
        <v>1986.0</v>
      </c>
    </row>
    <row r="55">
      <c r="A55" s="615" t="s">
        <v>3663</v>
      </c>
      <c r="B55" s="616">
        <v>7049881.0</v>
      </c>
      <c r="C55" s="617" t="s">
        <v>30</v>
      </c>
      <c r="D55" s="617" t="s">
        <v>1063</v>
      </c>
      <c r="E55" s="617" t="s">
        <v>6548</v>
      </c>
      <c r="F55" s="617" t="s">
        <v>2276</v>
      </c>
      <c r="G55" s="617" t="s">
        <v>6528</v>
      </c>
      <c r="H55" s="617" t="s">
        <v>3665</v>
      </c>
      <c r="I55" s="617" t="s">
        <v>4940</v>
      </c>
      <c r="J55" s="617" t="s">
        <v>4625</v>
      </c>
      <c r="K55" s="618" t="s">
        <v>3667</v>
      </c>
      <c r="L55" s="621"/>
      <c r="M55" s="619"/>
      <c r="N55" s="620">
        <v>2020.0</v>
      </c>
    </row>
    <row r="56">
      <c r="A56" s="609" t="s">
        <v>3668</v>
      </c>
      <c r="B56" s="610">
        <v>1621817.0</v>
      </c>
      <c r="C56" s="611" t="s">
        <v>371</v>
      </c>
      <c r="D56" s="611" t="s">
        <v>227</v>
      </c>
      <c r="E56" s="611" t="s">
        <v>3669</v>
      </c>
      <c r="F56" s="611" t="s">
        <v>2276</v>
      </c>
      <c r="G56" s="611" t="s">
        <v>5573</v>
      </c>
      <c r="H56" s="611" t="s">
        <v>3670</v>
      </c>
      <c r="I56" s="611" t="s">
        <v>3671</v>
      </c>
      <c r="J56" s="611" t="s">
        <v>3672</v>
      </c>
      <c r="K56" s="612" t="s">
        <v>3673</v>
      </c>
      <c r="L56" s="621"/>
      <c r="M56" s="611" t="s">
        <v>4628</v>
      </c>
      <c r="N56" s="614">
        <v>1992.0</v>
      </c>
    </row>
    <row r="57">
      <c r="A57" s="615" t="s">
        <v>3686</v>
      </c>
      <c r="B57" s="616">
        <v>360016.0</v>
      </c>
      <c r="C57" s="617" t="s">
        <v>78</v>
      </c>
      <c r="D57" s="617" t="s">
        <v>269</v>
      </c>
      <c r="E57" s="617" t="s">
        <v>4633</v>
      </c>
      <c r="F57" s="617" t="s">
        <v>2276</v>
      </c>
      <c r="G57" s="617" t="s">
        <v>6549</v>
      </c>
      <c r="H57" s="617" t="s">
        <v>3688</v>
      </c>
      <c r="I57" s="617" t="s">
        <v>4940</v>
      </c>
      <c r="J57" s="617" t="s">
        <v>3689</v>
      </c>
      <c r="K57" s="618" t="s">
        <v>3690</v>
      </c>
      <c r="L57" s="621"/>
      <c r="M57" s="617" t="s">
        <v>4637</v>
      </c>
      <c r="N57" s="620">
        <v>1968.0</v>
      </c>
    </row>
    <row r="58">
      <c r="A58" s="609" t="s">
        <v>3691</v>
      </c>
      <c r="B58" s="610">
        <v>22216.0</v>
      </c>
      <c r="C58" s="611" t="s">
        <v>23</v>
      </c>
      <c r="D58" s="611" t="s">
        <v>65</v>
      </c>
      <c r="E58" s="611" t="s">
        <v>3692</v>
      </c>
      <c r="F58" s="611" t="s">
        <v>2276</v>
      </c>
      <c r="G58" s="611" t="s">
        <v>6535</v>
      </c>
      <c r="H58" s="611" t="s">
        <v>4639</v>
      </c>
      <c r="I58" s="611" t="s">
        <v>3694</v>
      </c>
      <c r="J58" s="611" t="s">
        <v>3695</v>
      </c>
      <c r="K58" s="612" t="s">
        <v>3696</v>
      </c>
      <c r="L58" s="611" t="s">
        <v>4641</v>
      </c>
      <c r="M58" s="611" t="s">
        <v>4642</v>
      </c>
      <c r="N58" s="614">
        <v>1975.0</v>
      </c>
    </row>
    <row r="59">
      <c r="A59" s="615" t="s">
        <v>3697</v>
      </c>
      <c r="B59" s="616">
        <v>511103.0</v>
      </c>
      <c r="C59" s="617" t="s">
        <v>177</v>
      </c>
      <c r="D59" s="617" t="s">
        <v>16</v>
      </c>
      <c r="E59" s="617" t="s">
        <v>3698</v>
      </c>
      <c r="F59" s="617" t="s">
        <v>2276</v>
      </c>
      <c r="G59" s="617" t="s">
        <v>5573</v>
      </c>
      <c r="H59" s="617" t="s">
        <v>3699</v>
      </c>
      <c r="I59" s="617" t="s">
        <v>3700</v>
      </c>
      <c r="J59" s="617" t="s">
        <v>3701</v>
      </c>
      <c r="K59" s="618" t="s">
        <v>3702</v>
      </c>
      <c r="L59" s="617" t="s">
        <v>4644</v>
      </c>
      <c r="M59" s="617" t="s">
        <v>4645</v>
      </c>
      <c r="N59" s="620">
        <v>1978.0</v>
      </c>
    </row>
    <row r="60">
      <c r="A60" s="609" t="s">
        <v>3703</v>
      </c>
      <c r="B60" s="610">
        <v>1970757.0</v>
      </c>
      <c r="C60" s="611" t="s">
        <v>177</v>
      </c>
      <c r="D60" s="611" t="s">
        <v>6550</v>
      </c>
      <c r="E60" s="611" t="s">
        <v>3704</v>
      </c>
      <c r="F60" s="611" t="s">
        <v>2276</v>
      </c>
      <c r="G60" s="611" t="s">
        <v>5573</v>
      </c>
      <c r="H60" s="611" t="s">
        <v>3705</v>
      </c>
      <c r="I60" s="611" t="s">
        <v>3706</v>
      </c>
      <c r="J60" s="611" t="s">
        <v>3707</v>
      </c>
      <c r="K60" s="612" t="s">
        <v>3708</v>
      </c>
      <c r="L60" s="611" t="s">
        <v>4647</v>
      </c>
      <c r="M60" s="613"/>
      <c r="N60" s="614">
        <v>1995.0</v>
      </c>
    </row>
    <row r="61">
      <c r="A61" s="615" t="s">
        <v>3709</v>
      </c>
      <c r="B61" s="616">
        <v>1.00978322E8</v>
      </c>
      <c r="C61" s="617" t="s">
        <v>177</v>
      </c>
      <c r="D61" s="617" t="s">
        <v>227</v>
      </c>
      <c r="E61" s="617" t="s">
        <v>4648</v>
      </c>
      <c r="F61" s="617" t="s">
        <v>2276</v>
      </c>
      <c r="G61" s="617" t="s">
        <v>6536</v>
      </c>
      <c r="H61" s="617" t="s">
        <v>4651</v>
      </c>
      <c r="I61" s="617" t="s">
        <v>4940</v>
      </c>
      <c r="J61" s="617" t="s">
        <v>6551</v>
      </c>
      <c r="K61" s="618" t="s">
        <v>3714</v>
      </c>
      <c r="L61" s="621"/>
      <c r="M61" s="619"/>
      <c r="N61" s="620">
        <v>2007.0</v>
      </c>
    </row>
    <row r="62">
      <c r="A62" s="609" t="s">
        <v>3715</v>
      </c>
      <c r="B62" s="610">
        <v>1467937.0</v>
      </c>
      <c r="C62" s="611" t="s">
        <v>78</v>
      </c>
      <c r="D62" s="611" t="s">
        <v>6552</v>
      </c>
      <c r="E62" s="611" t="s">
        <v>3717</v>
      </c>
      <c r="F62" s="611" t="s">
        <v>2276</v>
      </c>
      <c r="G62" s="611" t="s">
        <v>5573</v>
      </c>
      <c r="H62" s="611" t="s">
        <v>3718</v>
      </c>
      <c r="I62" s="611" t="s">
        <v>3719</v>
      </c>
      <c r="J62" s="611" t="s">
        <v>4656</v>
      </c>
      <c r="K62" s="612" t="s">
        <v>3721</v>
      </c>
      <c r="L62" s="611" t="s">
        <v>4657</v>
      </c>
      <c r="M62" s="611" t="s">
        <v>4658</v>
      </c>
      <c r="N62" s="614">
        <v>1990.0</v>
      </c>
    </row>
    <row r="63">
      <c r="A63" s="615" t="s">
        <v>3731</v>
      </c>
      <c r="B63" s="616">
        <v>1961683.0</v>
      </c>
      <c r="C63" s="617" t="s">
        <v>107</v>
      </c>
      <c r="D63" s="617" t="s">
        <v>227</v>
      </c>
      <c r="E63" s="617" t="s">
        <v>3732</v>
      </c>
      <c r="F63" s="617" t="s">
        <v>2276</v>
      </c>
      <c r="G63" s="617" t="s">
        <v>5573</v>
      </c>
      <c r="H63" s="617" t="s">
        <v>3733</v>
      </c>
      <c r="I63" s="617" t="s">
        <v>3734</v>
      </c>
      <c r="J63" s="617" t="s">
        <v>3735</v>
      </c>
      <c r="K63" s="617" t="s">
        <v>4940</v>
      </c>
      <c r="L63" s="619"/>
      <c r="M63" s="619"/>
      <c r="N63" s="620">
        <v>1995.0</v>
      </c>
    </row>
    <row r="64">
      <c r="A64" s="609" t="s">
        <v>3736</v>
      </c>
      <c r="B64" s="610">
        <v>1.2319306E7</v>
      </c>
      <c r="C64" s="611" t="s">
        <v>78</v>
      </c>
      <c r="D64" s="611" t="s">
        <v>6541</v>
      </c>
      <c r="E64" s="611" t="s">
        <v>3737</v>
      </c>
      <c r="F64" s="611" t="s">
        <v>2276</v>
      </c>
      <c r="G64" s="611" t="s">
        <v>6526</v>
      </c>
      <c r="H64" s="611" t="s">
        <v>3738</v>
      </c>
      <c r="I64" s="611" t="s">
        <v>3739</v>
      </c>
      <c r="J64" s="611" t="s">
        <v>3740</v>
      </c>
      <c r="K64" s="612" t="s">
        <v>4666</v>
      </c>
      <c r="L64" s="621"/>
      <c r="M64" s="613"/>
      <c r="N64" s="614">
        <v>1998.0</v>
      </c>
    </row>
    <row r="65">
      <c r="A65" s="615" t="s">
        <v>3742</v>
      </c>
      <c r="B65" s="616">
        <v>4232174.0</v>
      </c>
      <c r="C65" s="617" t="s">
        <v>78</v>
      </c>
      <c r="D65" s="617" t="s">
        <v>16</v>
      </c>
      <c r="E65" s="617" t="s">
        <v>3743</v>
      </c>
      <c r="F65" s="617" t="s">
        <v>2276</v>
      </c>
      <c r="G65" s="617" t="s">
        <v>5573</v>
      </c>
      <c r="H65" s="617" t="s">
        <v>3744</v>
      </c>
      <c r="I65" s="617" t="s">
        <v>4940</v>
      </c>
      <c r="J65" s="617" t="s">
        <v>3745</v>
      </c>
      <c r="K65" s="618" t="s">
        <v>3746</v>
      </c>
      <c r="L65" s="617" t="s">
        <v>4669</v>
      </c>
      <c r="M65" s="617" t="s">
        <v>4670</v>
      </c>
      <c r="N65" s="620">
        <v>2012.0</v>
      </c>
    </row>
    <row r="66">
      <c r="A66" s="609" t="s">
        <v>3747</v>
      </c>
      <c r="B66" s="610">
        <v>369071.0</v>
      </c>
      <c r="C66" s="611" t="s">
        <v>78</v>
      </c>
      <c r="D66" s="611" t="s">
        <v>227</v>
      </c>
      <c r="E66" s="611" t="s">
        <v>3748</v>
      </c>
      <c r="F66" s="611" t="s">
        <v>2276</v>
      </c>
      <c r="G66" s="611" t="s">
        <v>5573</v>
      </c>
      <c r="H66" s="611" t="s">
        <v>3749</v>
      </c>
      <c r="I66" s="611" t="s">
        <v>3750</v>
      </c>
      <c r="J66" s="611" t="s">
        <v>4672</v>
      </c>
      <c r="K66" s="612" t="s">
        <v>3752</v>
      </c>
      <c r="L66" s="611" t="s">
        <v>4673</v>
      </c>
      <c r="M66" s="611" t="s">
        <v>4674</v>
      </c>
      <c r="N66" s="614">
        <v>1975.0</v>
      </c>
    </row>
    <row r="67">
      <c r="A67" s="615" t="s">
        <v>3764</v>
      </c>
      <c r="B67" s="616">
        <v>3970123.0</v>
      </c>
      <c r="C67" s="617" t="s">
        <v>177</v>
      </c>
      <c r="D67" s="617" t="s">
        <v>269</v>
      </c>
      <c r="E67" s="617" t="s">
        <v>4678</v>
      </c>
      <c r="F67" s="617" t="s">
        <v>2276</v>
      </c>
      <c r="G67" s="617" t="s">
        <v>6527</v>
      </c>
      <c r="H67" s="617" t="s">
        <v>3766</v>
      </c>
      <c r="I67" s="617" t="s">
        <v>3767</v>
      </c>
      <c r="J67" s="617" t="s">
        <v>4680</v>
      </c>
      <c r="K67" s="618" t="s">
        <v>3769</v>
      </c>
      <c r="L67" s="617" t="s">
        <v>6553</v>
      </c>
      <c r="M67" s="619"/>
      <c r="N67" s="620">
        <v>2016.0</v>
      </c>
    </row>
    <row r="68">
      <c r="A68" s="609" t="s">
        <v>3776</v>
      </c>
      <c r="B68" s="610">
        <v>1886654.0</v>
      </c>
      <c r="C68" s="611" t="s">
        <v>30</v>
      </c>
      <c r="D68" s="611" t="s">
        <v>16</v>
      </c>
      <c r="E68" s="611" t="s">
        <v>3777</v>
      </c>
      <c r="F68" s="611" t="s">
        <v>2276</v>
      </c>
      <c r="G68" s="611" t="s">
        <v>6554</v>
      </c>
      <c r="H68" s="611" t="s">
        <v>4684</v>
      </c>
      <c r="I68" s="611" t="s">
        <v>3779</v>
      </c>
      <c r="J68" s="611" t="s">
        <v>3780</v>
      </c>
      <c r="K68" s="612" t="s">
        <v>3781</v>
      </c>
      <c r="L68" s="621"/>
      <c r="M68" s="611" t="s">
        <v>4685</v>
      </c>
      <c r="N68" s="614">
        <v>1997.0</v>
      </c>
    </row>
    <row r="69">
      <c r="A69" s="615" t="s">
        <v>3782</v>
      </c>
      <c r="B69" s="616">
        <v>1926469.0</v>
      </c>
      <c r="C69" s="617" t="s">
        <v>107</v>
      </c>
      <c r="D69" s="617" t="s">
        <v>144</v>
      </c>
      <c r="E69" s="617" t="s">
        <v>3783</v>
      </c>
      <c r="F69" s="617" t="s">
        <v>2276</v>
      </c>
      <c r="G69" s="617" t="s">
        <v>6527</v>
      </c>
      <c r="H69" s="617" t="s">
        <v>3784</v>
      </c>
      <c r="I69" s="617" t="s">
        <v>3785</v>
      </c>
      <c r="J69" s="617" t="s">
        <v>3786</v>
      </c>
      <c r="K69" s="618" t="s">
        <v>3787</v>
      </c>
      <c r="L69" s="621"/>
      <c r="M69" s="619"/>
      <c r="N69" s="620">
        <v>1995.0</v>
      </c>
    </row>
    <row r="70">
      <c r="A70" s="609" t="s">
        <v>3788</v>
      </c>
      <c r="B70" s="610">
        <v>874751.0</v>
      </c>
      <c r="C70" s="611" t="s">
        <v>3789</v>
      </c>
      <c r="D70" s="611" t="s">
        <v>3790</v>
      </c>
      <c r="E70" s="611" t="s">
        <v>3791</v>
      </c>
      <c r="F70" s="611" t="s">
        <v>2276</v>
      </c>
      <c r="G70" s="611" t="s">
        <v>5573</v>
      </c>
      <c r="H70" s="611" t="s">
        <v>3792</v>
      </c>
      <c r="I70" s="611" t="s">
        <v>3793</v>
      </c>
      <c r="J70" s="611" t="s">
        <v>3794</v>
      </c>
      <c r="K70" s="612" t="s">
        <v>3795</v>
      </c>
      <c r="L70" s="621"/>
      <c r="M70" s="611" t="s">
        <v>4691</v>
      </c>
      <c r="N70" s="614">
        <v>1983.0</v>
      </c>
    </row>
    <row r="71">
      <c r="A71" s="615" t="s">
        <v>3807</v>
      </c>
      <c r="B71" s="616">
        <v>248649.0</v>
      </c>
      <c r="C71" s="617" t="s">
        <v>78</v>
      </c>
      <c r="D71" s="617" t="s">
        <v>6550</v>
      </c>
      <c r="E71" s="617" t="s">
        <v>3808</v>
      </c>
      <c r="F71" s="617" t="s">
        <v>2276</v>
      </c>
      <c r="G71" s="617" t="s">
        <v>5573</v>
      </c>
      <c r="H71" s="617" t="s">
        <v>3809</v>
      </c>
      <c r="I71" s="617" t="s">
        <v>3810</v>
      </c>
      <c r="J71" s="617" t="s">
        <v>3811</v>
      </c>
      <c r="K71" s="618" t="s">
        <v>3812</v>
      </c>
      <c r="L71" s="617" t="s">
        <v>4698</v>
      </c>
      <c r="M71" s="617" t="s">
        <v>4699</v>
      </c>
      <c r="N71" s="620">
        <v>1972.0</v>
      </c>
    </row>
    <row r="72">
      <c r="A72" s="609" t="s">
        <v>3813</v>
      </c>
      <c r="B72" s="610">
        <v>341065.0</v>
      </c>
      <c r="C72" s="611" t="s">
        <v>78</v>
      </c>
      <c r="D72" s="611" t="s">
        <v>16</v>
      </c>
      <c r="E72" s="611" t="s">
        <v>3814</v>
      </c>
      <c r="F72" s="611" t="s">
        <v>2276</v>
      </c>
      <c r="G72" s="611" t="s">
        <v>6528</v>
      </c>
      <c r="H72" s="611" t="s">
        <v>3815</v>
      </c>
      <c r="I72" s="611" t="s">
        <v>3816</v>
      </c>
      <c r="J72" s="611" t="s">
        <v>3817</v>
      </c>
      <c r="K72" s="612" t="s">
        <v>4702</v>
      </c>
      <c r="L72" s="621"/>
      <c r="M72" s="613"/>
      <c r="N72" s="614">
        <v>1965.0</v>
      </c>
    </row>
    <row r="73">
      <c r="A73" s="615" t="s">
        <v>3819</v>
      </c>
      <c r="B73" s="616">
        <v>7869613.0</v>
      </c>
      <c r="C73" s="617" t="s">
        <v>177</v>
      </c>
      <c r="D73" s="617" t="s">
        <v>364</v>
      </c>
      <c r="E73" s="617" t="s">
        <v>3820</v>
      </c>
      <c r="F73" s="617" t="s">
        <v>2276</v>
      </c>
      <c r="G73" s="617" t="s">
        <v>6555</v>
      </c>
      <c r="H73" s="617" t="s">
        <v>3821</v>
      </c>
      <c r="I73" s="617" t="s">
        <v>3822</v>
      </c>
      <c r="J73" s="617" t="s">
        <v>3823</v>
      </c>
      <c r="K73" s="618" t="s">
        <v>3824</v>
      </c>
      <c r="L73" s="617" t="s">
        <v>4706</v>
      </c>
      <c r="M73" s="617" t="s">
        <v>4707</v>
      </c>
      <c r="N73" s="620">
        <v>1996.0</v>
      </c>
    </row>
    <row r="74">
      <c r="A74" s="609" t="s">
        <v>3825</v>
      </c>
      <c r="B74" s="610">
        <v>8.01142731E8</v>
      </c>
      <c r="C74" s="611" t="s">
        <v>177</v>
      </c>
      <c r="D74" s="611" t="s">
        <v>6546</v>
      </c>
      <c r="E74" s="611" t="s">
        <v>3826</v>
      </c>
      <c r="F74" s="611" t="s">
        <v>2276</v>
      </c>
      <c r="G74" s="611" t="s">
        <v>6526</v>
      </c>
      <c r="H74" s="611" t="s">
        <v>3827</v>
      </c>
      <c r="I74" s="611" t="s">
        <v>3828</v>
      </c>
      <c r="J74" s="611" t="s">
        <v>3829</v>
      </c>
      <c r="K74" s="612" t="s">
        <v>3830</v>
      </c>
      <c r="L74" s="613"/>
      <c r="M74" s="613"/>
      <c r="N74" s="614">
        <v>2009.0</v>
      </c>
    </row>
    <row r="75">
      <c r="A75" s="615" t="s">
        <v>3836</v>
      </c>
      <c r="B75" s="616">
        <v>256088.0</v>
      </c>
      <c r="C75" s="617" t="s">
        <v>23</v>
      </c>
      <c r="D75" s="617" t="s">
        <v>3500</v>
      </c>
      <c r="E75" s="617" t="s">
        <v>3837</v>
      </c>
      <c r="F75" s="617" t="s">
        <v>2276</v>
      </c>
      <c r="G75" s="617" t="s">
        <v>5573</v>
      </c>
      <c r="H75" s="617" t="s">
        <v>3838</v>
      </c>
      <c r="I75" s="617" t="s">
        <v>4940</v>
      </c>
      <c r="J75" s="617" t="s">
        <v>4715</v>
      </c>
      <c r="K75" s="618" t="s">
        <v>3840</v>
      </c>
      <c r="L75" s="621"/>
      <c r="M75" s="617" t="s">
        <v>4716</v>
      </c>
      <c r="N75" s="620">
        <v>1973.0</v>
      </c>
    </row>
    <row r="76">
      <c r="A76" s="609" t="s">
        <v>3841</v>
      </c>
      <c r="B76" s="610">
        <v>2636314.0</v>
      </c>
      <c r="C76" s="611" t="s">
        <v>78</v>
      </c>
      <c r="D76" s="611" t="s">
        <v>3842</v>
      </c>
      <c r="E76" s="611" t="s">
        <v>3843</v>
      </c>
      <c r="F76" s="611" t="s">
        <v>2276</v>
      </c>
      <c r="G76" s="611" t="s">
        <v>5573</v>
      </c>
      <c r="H76" s="611" t="s">
        <v>3844</v>
      </c>
      <c r="I76" s="611" t="s">
        <v>4718</v>
      </c>
      <c r="J76" s="611" t="s">
        <v>4940</v>
      </c>
      <c r="K76" s="612" t="s">
        <v>3845</v>
      </c>
      <c r="L76" s="611" t="s">
        <v>4720</v>
      </c>
      <c r="M76" s="611" t="s">
        <v>4721</v>
      </c>
      <c r="N76" s="614">
        <v>2001.0</v>
      </c>
    </row>
    <row r="77">
      <c r="A77" s="615" t="s">
        <v>3846</v>
      </c>
      <c r="B77" s="616">
        <v>326555.0</v>
      </c>
      <c r="C77" s="617" t="s">
        <v>107</v>
      </c>
      <c r="D77" s="617" t="s">
        <v>144</v>
      </c>
      <c r="E77" s="617" t="s">
        <v>3847</v>
      </c>
      <c r="F77" s="617" t="s">
        <v>2276</v>
      </c>
      <c r="G77" s="617" t="s">
        <v>6549</v>
      </c>
      <c r="H77" s="617" t="s">
        <v>6556</v>
      </c>
      <c r="I77" s="617" t="s">
        <v>3848</v>
      </c>
      <c r="J77" s="617" t="s">
        <v>2679</v>
      </c>
      <c r="K77" s="618" t="s">
        <v>3849</v>
      </c>
      <c r="L77" s="617" t="s">
        <v>4725</v>
      </c>
      <c r="M77" s="617" t="s">
        <v>4726</v>
      </c>
      <c r="N77" s="620">
        <v>1974.0</v>
      </c>
    </row>
    <row r="78">
      <c r="A78" s="609" t="s">
        <v>3850</v>
      </c>
      <c r="B78" s="610">
        <v>4031128.0</v>
      </c>
      <c r="C78" s="611" t="s">
        <v>23</v>
      </c>
      <c r="D78" s="611" t="s">
        <v>6550</v>
      </c>
      <c r="E78" s="611" t="s">
        <v>3851</v>
      </c>
      <c r="F78" s="611" t="s">
        <v>2276</v>
      </c>
      <c r="G78" s="611" t="s">
        <v>5573</v>
      </c>
      <c r="H78" s="611" t="s">
        <v>3852</v>
      </c>
      <c r="I78" s="611" t="s">
        <v>4940</v>
      </c>
      <c r="J78" s="611" t="s">
        <v>3853</v>
      </c>
      <c r="K78" s="612" t="s">
        <v>3854</v>
      </c>
      <c r="L78" s="621"/>
      <c r="M78" s="613"/>
      <c r="N78" s="614">
        <v>2010.0</v>
      </c>
    </row>
    <row r="79">
      <c r="A79" s="615" t="s">
        <v>3855</v>
      </c>
      <c r="B79" s="616">
        <v>4.2766952E7</v>
      </c>
      <c r="C79" s="617" t="s">
        <v>78</v>
      </c>
      <c r="D79" s="617" t="s">
        <v>1063</v>
      </c>
      <c r="E79" s="617" t="s">
        <v>3856</v>
      </c>
      <c r="F79" s="617" t="s">
        <v>2276</v>
      </c>
      <c r="G79" s="617" t="s">
        <v>6525</v>
      </c>
      <c r="H79" s="617" t="s">
        <v>3857</v>
      </c>
      <c r="I79" s="617" t="s">
        <v>3858</v>
      </c>
      <c r="J79" s="617" t="s">
        <v>3859</v>
      </c>
      <c r="K79" s="618" t="s">
        <v>4731</v>
      </c>
      <c r="L79" s="617" t="s">
        <v>4734</v>
      </c>
      <c r="M79" s="619"/>
      <c r="N79" s="620">
        <v>2019.0</v>
      </c>
    </row>
    <row r="80">
      <c r="A80" s="609" t="s">
        <v>3860</v>
      </c>
      <c r="B80" s="610">
        <v>3890955.0</v>
      </c>
      <c r="C80" s="611" t="s">
        <v>177</v>
      </c>
      <c r="D80" s="611" t="s">
        <v>269</v>
      </c>
      <c r="E80" s="611" t="s">
        <v>3861</v>
      </c>
      <c r="F80" s="611" t="s">
        <v>2276</v>
      </c>
      <c r="G80" s="611" t="s">
        <v>5573</v>
      </c>
      <c r="H80" s="611" t="s">
        <v>3862</v>
      </c>
      <c r="I80" s="611" t="s">
        <v>3863</v>
      </c>
      <c r="J80" s="611" t="s">
        <v>3864</v>
      </c>
      <c r="K80" s="612" t="s">
        <v>3865</v>
      </c>
      <c r="L80" s="621"/>
      <c r="M80" s="613"/>
      <c r="N80" s="614">
        <v>2009.0</v>
      </c>
    </row>
    <row r="81">
      <c r="A81" s="615" t="s">
        <v>3866</v>
      </c>
      <c r="B81" s="616">
        <v>1407969.0</v>
      </c>
      <c r="C81" s="617" t="s">
        <v>30</v>
      </c>
      <c r="D81" s="617" t="s">
        <v>227</v>
      </c>
      <c r="E81" s="617" t="s">
        <v>3867</v>
      </c>
      <c r="F81" s="617" t="s">
        <v>2276</v>
      </c>
      <c r="G81" s="617" t="s">
        <v>5573</v>
      </c>
      <c r="H81" s="617" t="s">
        <v>3868</v>
      </c>
      <c r="I81" s="617" t="s">
        <v>3869</v>
      </c>
      <c r="J81" s="617" t="s">
        <v>3870</v>
      </c>
      <c r="K81" s="618" t="s">
        <v>3871</v>
      </c>
      <c r="L81" s="621"/>
      <c r="M81" s="619"/>
      <c r="N81" s="620">
        <v>1989.0</v>
      </c>
    </row>
    <row r="82">
      <c r="A82" s="609" t="s">
        <v>3877</v>
      </c>
      <c r="B82" s="610">
        <v>2020174.0</v>
      </c>
      <c r="C82" s="611" t="s">
        <v>177</v>
      </c>
      <c r="D82" s="611" t="s">
        <v>6236</v>
      </c>
      <c r="E82" s="611" t="s">
        <v>3878</v>
      </c>
      <c r="F82" s="611" t="s">
        <v>2276</v>
      </c>
      <c r="G82" s="611" t="s">
        <v>5573</v>
      </c>
      <c r="H82" s="611" t="s">
        <v>3879</v>
      </c>
      <c r="I82" s="611" t="s">
        <v>3880</v>
      </c>
      <c r="J82" s="611" t="s">
        <v>3881</v>
      </c>
      <c r="K82" s="612" t="s">
        <v>3882</v>
      </c>
      <c r="L82" s="611" t="s">
        <v>4740</v>
      </c>
      <c r="M82" s="611" t="s">
        <v>4741</v>
      </c>
      <c r="N82" s="614">
        <v>1996.0</v>
      </c>
    </row>
    <row r="83">
      <c r="A83" s="615" t="s">
        <v>3883</v>
      </c>
      <c r="B83" s="616">
        <v>2433286.0</v>
      </c>
      <c r="C83" s="617" t="s">
        <v>78</v>
      </c>
      <c r="D83" s="617" t="s">
        <v>6546</v>
      </c>
      <c r="E83" s="617" t="s">
        <v>3884</v>
      </c>
      <c r="F83" s="617" t="s">
        <v>2276</v>
      </c>
      <c r="G83" s="617" t="s">
        <v>5573</v>
      </c>
      <c r="H83" s="617" t="s">
        <v>3885</v>
      </c>
      <c r="I83" s="617" t="s">
        <v>3886</v>
      </c>
      <c r="J83" s="617" t="s">
        <v>4743</v>
      </c>
      <c r="K83" s="618" t="s">
        <v>3888</v>
      </c>
      <c r="L83" s="617" t="s">
        <v>4744</v>
      </c>
      <c r="M83" s="617" t="s">
        <v>4745</v>
      </c>
      <c r="N83" s="620">
        <v>1999.0</v>
      </c>
    </row>
    <row r="84">
      <c r="A84" s="609" t="s">
        <v>3889</v>
      </c>
      <c r="B84" s="611" t="s">
        <v>4746</v>
      </c>
      <c r="C84" s="611" t="s">
        <v>293</v>
      </c>
      <c r="D84" s="611" t="s">
        <v>3890</v>
      </c>
      <c r="E84" s="611" t="s">
        <v>6557</v>
      </c>
      <c r="F84" s="611" t="s">
        <v>2276</v>
      </c>
      <c r="G84" s="611" t="s">
        <v>6558</v>
      </c>
      <c r="H84" s="611" t="s">
        <v>4750</v>
      </c>
      <c r="I84" s="611" t="s">
        <v>4940</v>
      </c>
      <c r="J84" s="611" t="s">
        <v>3892</v>
      </c>
      <c r="K84" s="612" t="s">
        <v>3893</v>
      </c>
      <c r="L84" s="611" t="s">
        <v>4752</v>
      </c>
      <c r="M84" s="611" t="s">
        <v>4753</v>
      </c>
      <c r="N84" s="614">
        <v>2004.0</v>
      </c>
    </row>
    <row r="85">
      <c r="A85" s="615" t="s">
        <v>3898</v>
      </c>
      <c r="B85" s="616">
        <v>1442931.0</v>
      </c>
      <c r="C85" s="617" t="s">
        <v>163</v>
      </c>
      <c r="D85" s="617" t="s">
        <v>65</v>
      </c>
      <c r="E85" s="617" t="s">
        <v>3899</v>
      </c>
      <c r="F85" s="617" t="s">
        <v>2276</v>
      </c>
      <c r="G85" s="617" t="s">
        <v>5573</v>
      </c>
      <c r="H85" s="617" t="s">
        <v>3900</v>
      </c>
      <c r="I85" s="617" t="s">
        <v>3901</v>
      </c>
      <c r="J85" s="617" t="s">
        <v>3902</v>
      </c>
      <c r="K85" s="618" t="s">
        <v>3903</v>
      </c>
      <c r="L85" s="617" t="s">
        <v>4759</v>
      </c>
      <c r="M85" s="617" t="s">
        <v>4760</v>
      </c>
      <c r="N85" s="620">
        <v>1990.0</v>
      </c>
    </row>
    <row r="86">
      <c r="A86" s="609" t="s">
        <v>3909</v>
      </c>
      <c r="B86" s="610">
        <v>1105603.0</v>
      </c>
      <c r="C86" s="611" t="s">
        <v>30</v>
      </c>
      <c r="D86" s="611" t="s">
        <v>6559</v>
      </c>
      <c r="E86" s="611" t="s">
        <v>3911</v>
      </c>
      <c r="F86" s="611" t="s">
        <v>2276</v>
      </c>
      <c r="G86" s="611" t="s">
        <v>5573</v>
      </c>
      <c r="H86" s="611" t="s">
        <v>3912</v>
      </c>
      <c r="I86" s="611" t="s">
        <v>3913</v>
      </c>
      <c r="J86" s="611" t="s">
        <v>3914</v>
      </c>
      <c r="K86" s="612" t="s">
        <v>3915</v>
      </c>
      <c r="L86" s="611" t="s">
        <v>4764</v>
      </c>
      <c r="M86" s="611" t="s">
        <v>4765</v>
      </c>
      <c r="N86" s="614">
        <v>1986.0</v>
      </c>
    </row>
    <row r="87">
      <c r="A87" s="615" t="s">
        <v>3916</v>
      </c>
      <c r="B87" s="616">
        <v>4167088.0</v>
      </c>
      <c r="C87" s="617" t="s">
        <v>30</v>
      </c>
      <c r="D87" s="617" t="s">
        <v>6560</v>
      </c>
      <c r="E87" s="617" t="s">
        <v>3917</v>
      </c>
      <c r="F87" s="617" t="s">
        <v>2276</v>
      </c>
      <c r="G87" s="617" t="s">
        <v>5573</v>
      </c>
      <c r="H87" s="617" t="s">
        <v>3918</v>
      </c>
      <c r="I87" s="617" t="s">
        <v>3919</v>
      </c>
      <c r="J87" s="617" t="s">
        <v>3920</v>
      </c>
      <c r="K87" s="618" t="s">
        <v>3921</v>
      </c>
      <c r="L87" s="617" t="s">
        <v>4767</v>
      </c>
      <c r="M87" s="617" t="s">
        <v>4768</v>
      </c>
      <c r="N87" s="620">
        <v>2011.0</v>
      </c>
    </row>
    <row r="88">
      <c r="A88" s="609" t="s">
        <v>3929</v>
      </c>
      <c r="B88" s="610">
        <v>1.9871479593E10</v>
      </c>
      <c r="C88" s="611" t="s">
        <v>107</v>
      </c>
      <c r="D88" s="611" t="s">
        <v>4570</v>
      </c>
      <c r="E88" s="611" t="s">
        <v>3930</v>
      </c>
      <c r="F88" s="611" t="s">
        <v>2276</v>
      </c>
      <c r="G88" s="611" t="s">
        <v>6561</v>
      </c>
      <c r="H88" s="611" t="s">
        <v>3931</v>
      </c>
      <c r="I88" s="611" t="s">
        <v>4772</v>
      </c>
      <c r="J88" s="611" t="s">
        <v>3933</v>
      </c>
      <c r="K88" s="612" t="s">
        <v>3934</v>
      </c>
      <c r="L88" s="621"/>
      <c r="M88" s="613"/>
      <c r="N88" s="614">
        <v>1982.0</v>
      </c>
    </row>
    <row r="89">
      <c r="A89" s="615" t="s">
        <v>1661</v>
      </c>
      <c r="B89" s="617" t="s">
        <v>4940</v>
      </c>
      <c r="C89" s="617" t="s">
        <v>23</v>
      </c>
      <c r="D89" s="617" t="s">
        <v>6531</v>
      </c>
      <c r="E89" s="617" t="s">
        <v>1662</v>
      </c>
      <c r="F89" s="617" t="s">
        <v>1649</v>
      </c>
      <c r="G89" s="617" t="s">
        <v>5407</v>
      </c>
      <c r="H89" s="617" t="s">
        <v>1663</v>
      </c>
      <c r="I89" s="617" t="s">
        <v>1664</v>
      </c>
      <c r="J89" s="617" t="s">
        <v>1665</v>
      </c>
      <c r="K89" s="618" t="s">
        <v>1666</v>
      </c>
      <c r="L89" s="621"/>
      <c r="M89" s="619"/>
      <c r="N89" s="620">
        <v>1979.0</v>
      </c>
    </row>
    <row r="90">
      <c r="A90" s="609" t="s">
        <v>1667</v>
      </c>
      <c r="B90" s="610">
        <v>1.4366249E7</v>
      </c>
      <c r="C90" s="611" t="s">
        <v>107</v>
      </c>
      <c r="D90" s="611" t="s">
        <v>144</v>
      </c>
      <c r="E90" s="611" t="s">
        <v>5411</v>
      </c>
      <c r="F90" s="611" t="s">
        <v>1649</v>
      </c>
      <c r="G90" s="611" t="s">
        <v>5404</v>
      </c>
      <c r="H90" s="611" t="s">
        <v>1669</v>
      </c>
      <c r="I90" s="611" t="s">
        <v>1670</v>
      </c>
      <c r="J90" s="611" t="s">
        <v>1671</v>
      </c>
      <c r="K90" s="612" t="s">
        <v>5413</v>
      </c>
      <c r="L90" s="621"/>
      <c r="M90" s="613"/>
      <c r="N90" s="622" t="s">
        <v>4940</v>
      </c>
    </row>
    <row r="91">
      <c r="A91" s="615" t="s">
        <v>1672</v>
      </c>
      <c r="B91" s="617" t="s">
        <v>6562</v>
      </c>
      <c r="C91" s="617" t="s">
        <v>107</v>
      </c>
      <c r="D91" s="617" t="s">
        <v>144</v>
      </c>
      <c r="E91" s="617" t="s">
        <v>1673</v>
      </c>
      <c r="F91" s="617" t="s">
        <v>1649</v>
      </c>
      <c r="G91" s="617" t="s">
        <v>5407</v>
      </c>
      <c r="H91" s="616">
        <v>9.33015689E8</v>
      </c>
      <c r="I91" s="617" t="s">
        <v>4940</v>
      </c>
      <c r="J91" s="617" t="s">
        <v>4940</v>
      </c>
      <c r="K91" s="617" t="s">
        <v>4940</v>
      </c>
      <c r="L91" s="619"/>
      <c r="M91" s="619"/>
      <c r="N91" s="623" t="s">
        <v>4940</v>
      </c>
    </row>
    <row r="92">
      <c r="A92" s="609" t="s">
        <v>1681</v>
      </c>
      <c r="B92" s="611" t="s">
        <v>6563</v>
      </c>
      <c r="C92" s="611" t="s">
        <v>30</v>
      </c>
      <c r="D92" s="611" t="s">
        <v>16</v>
      </c>
      <c r="E92" s="611" t="s">
        <v>1683</v>
      </c>
      <c r="F92" s="611" t="s">
        <v>1649</v>
      </c>
      <c r="G92" s="611" t="s">
        <v>5404</v>
      </c>
      <c r="H92" s="611" t="s">
        <v>1684</v>
      </c>
      <c r="I92" s="611" t="s">
        <v>1685</v>
      </c>
      <c r="J92" s="624" t="s">
        <v>1686</v>
      </c>
      <c r="K92" s="624" t="s">
        <v>1687</v>
      </c>
      <c r="L92" s="613"/>
      <c r="M92" s="613"/>
      <c r="N92" s="614">
        <v>2010.0</v>
      </c>
    </row>
    <row r="93">
      <c r="A93" s="615" t="s">
        <v>1688</v>
      </c>
      <c r="B93" s="616">
        <v>3.837657E7</v>
      </c>
      <c r="C93" s="617" t="s">
        <v>78</v>
      </c>
      <c r="D93" s="617" t="s">
        <v>65</v>
      </c>
      <c r="E93" s="617" t="s">
        <v>1689</v>
      </c>
      <c r="F93" s="617" t="s">
        <v>1649</v>
      </c>
      <c r="G93" s="617" t="s">
        <v>6564</v>
      </c>
      <c r="H93" s="617" t="s">
        <v>1690</v>
      </c>
      <c r="I93" s="617" t="s">
        <v>1691</v>
      </c>
      <c r="J93" s="617" t="s">
        <v>1692</v>
      </c>
      <c r="K93" s="618" t="s">
        <v>1693</v>
      </c>
      <c r="L93" s="621"/>
      <c r="M93" s="619"/>
      <c r="N93" s="623" t="s">
        <v>4940</v>
      </c>
    </row>
    <row r="94">
      <c r="A94" s="609" t="s">
        <v>1694</v>
      </c>
      <c r="B94" s="611" t="s">
        <v>4940</v>
      </c>
      <c r="C94" s="611" t="s">
        <v>358</v>
      </c>
      <c r="D94" s="611" t="s">
        <v>144</v>
      </c>
      <c r="E94" s="611" t="s">
        <v>1695</v>
      </c>
      <c r="F94" s="611" t="s">
        <v>1649</v>
      </c>
      <c r="G94" s="611" t="s">
        <v>6565</v>
      </c>
      <c r="H94" s="611" t="s">
        <v>1696</v>
      </c>
      <c r="I94" s="610">
        <v>9.2222076E8</v>
      </c>
      <c r="J94" s="611" t="s">
        <v>1697</v>
      </c>
      <c r="K94" s="611" t="s">
        <v>4940</v>
      </c>
      <c r="L94" s="613"/>
      <c r="M94" s="613"/>
      <c r="N94" s="622" t="s">
        <v>4940</v>
      </c>
    </row>
    <row r="95">
      <c r="A95" s="615" t="s">
        <v>1706</v>
      </c>
      <c r="B95" s="616">
        <v>6017941.0</v>
      </c>
      <c r="C95" s="617" t="s">
        <v>107</v>
      </c>
      <c r="D95" s="617" t="s">
        <v>144</v>
      </c>
      <c r="E95" s="617" t="s">
        <v>1707</v>
      </c>
      <c r="F95" s="617" t="s">
        <v>1649</v>
      </c>
      <c r="G95" s="617" t="s">
        <v>6564</v>
      </c>
      <c r="H95" s="616">
        <v>3.49245691E10</v>
      </c>
      <c r="I95" s="617" t="s">
        <v>1708</v>
      </c>
      <c r="J95" s="617" t="s">
        <v>1709</v>
      </c>
      <c r="K95" s="618" t="s">
        <v>1710</v>
      </c>
      <c r="L95" s="621"/>
      <c r="M95" s="619"/>
      <c r="N95" s="623" t="s">
        <v>4940</v>
      </c>
    </row>
    <row r="96">
      <c r="A96" s="609" t="s">
        <v>1711</v>
      </c>
      <c r="B96" s="610">
        <v>4.8546352E7</v>
      </c>
      <c r="C96" s="611" t="s">
        <v>30</v>
      </c>
      <c r="D96" s="611" t="s">
        <v>51</v>
      </c>
      <c r="E96" s="611" t="s">
        <v>1713</v>
      </c>
      <c r="F96" s="611" t="s">
        <v>1649</v>
      </c>
      <c r="G96" s="611" t="s">
        <v>6566</v>
      </c>
      <c r="H96" s="611" t="s">
        <v>1714</v>
      </c>
      <c r="I96" s="611" t="s">
        <v>1715</v>
      </c>
      <c r="J96" s="611" t="s">
        <v>1716</v>
      </c>
      <c r="K96" s="612" t="s">
        <v>1717</v>
      </c>
      <c r="L96" s="621"/>
      <c r="M96" s="613"/>
      <c r="N96" s="622" t="s">
        <v>4940</v>
      </c>
    </row>
    <row r="97">
      <c r="A97" s="615" t="s">
        <v>1727</v>
      </c>
      <c r="B97" s="616">
        <v>3.2344194E7</v>
      </c>
      <c r="C97" s="617" t="s">
        <v>107</v>
      </c>
      <c r="D97" s="617" t="s">
        <v>144</v>
      </c>
      <c r="E97" s="617" t="s">
        <v>1728</v>
      </c>
      <c r="F97" s="617" t="s">
        <v>1649</v>
      </c>
      <c r="G97" s="617" t="s">
        <v>5620</v>
      </c>
      <c r="H97" s="617" t="s">
        <v>6567</v>
      </c>
      <c r="I97" s="617" t="s">
        <v>4940</v>
      </c>
      <c r="J97" s="617" t="s">
        <v>4940</v>
      </c>
      <c r="K97" s="618" t="s">
        <v>5440</v>
      </c>
      <c r="L97" s="619"/>
      <c r="M97" s="619"/>
      <c r="N97" s="623" t="s">
        <v>4940</v>
      </c>
    </row>
    <row r="98">
      <c r="A98" s="609" t="s">
        <v>1730</v>
      </c>
      <c r="B98" s="610">
        <v>2.8569994E7</v>
      </c>
      <c r="C98" s="611" t="s">
        <v>107</v>
      </c>
      <c r="D98" s="611" t="s">
        <v>144</v>
      </c>
      <c r="E98" s="611" t="s">
        <v>1731</v>
      </c>
      <c r="F98" s="611" t="s">
        <v>1649</v>
      </c>
      <c r="G98" s="611" t="s">
        <v>5620</v>
      </c>
      <c r="H98" s="611" t="s">
        <v>6568</v>
      </c>
      <c r="I98" s="611" t="s">
        <v>4940</v>
      </c>
      <c r="J98" s="611" t="s">
        <v>1733</v>
      </c>
      <c r="K98" s="612" t="s">
        <v>1734</v>
      </c>
      <c r="L98" s="621"/>
      <c r="M98" s="613"/>
      <c r="N98" s="622" t="s">
        <v>4940</v>
      </c>
    </row>
    <row r="99">
      <c r="A99" s="615" t="s">
        <v>1740</v>
      </c>
      <c r="B99" s="616">
        <v>1.4384424E7</v>
      </c>
      <c r="C99" s="617" t="s">
        <v>30</v>
      </c>
      <c r="D99" s="617" t="s">
        <v>71</v>
      </c>
      <c r="E99" s="617" t="s">
        <v>1742</v>
      </c>
      <c r="F99" s="617" t="s">
        <v>1649</v>
      </c>
      <c r="G99" s="617" t="s">
        <v>5404</v>
      </c>
      <c r="H99" s="617" t="s">
        <v>1743</v>
      </c>
      <c r="I99" s="617" t="s">
        <v>1744</v>
      </c>
      <c r="J99" s="617" t="s">
        <v>1745</v>
      </c>
      <c r="K99" s="618" t="s">
        <v>1746</v>
      </c>
      <c r="L99" s="621"/>
      <c r="M99" s="619"/>
      <c r="N99" s="620">
        <v>1972.0</v>
      </c>
    </row>
    <row r="100">
      <c r="A100" s="609" t="s">
        <v>1751</v>
      </c>
      <c r="B100" s="610">
        <v>7839814.0</v>
      </c>
      <c r="C100" s="611" t="s">
        <v>15</v>
      </c>
      <c r="D100" s="611" t="s">
        <v>144</v>
      </c>
      <c r="E100" s="611" t="s">
        <v>1752</v>
      </c>
      <c r="F100" s="611" t="s">
        <v>1649</v>
      </c>
      <c r="G100" s="611" t="s">
        <v>6569</v>
      </c>
      <c r="H100" s="611" t="s">
        <v>1753</v>
      </c>
      <c r="I100" s="621"/>
      <c r="J100" s="611" t="s">
        <v>1754</v>
      </c>
      <c r="K100" s="612" t="s">
        <v>1755</v>
      </c>
      <c r="L100" s="621"/>
      <c r="M100" s="613"/>
      <c r="N100" s="622" t="s">
        <v>4940</v>
      </c>
    </row>
    <row r="101">
      <c r="A101" s="615" t="s">
        <v>1762</v>
      </c>
      <c r="B101" s="617" t="s">
        <v>6570</v>
      </c>
      <c r="C101" s="617" t="s">
        <v>107</v>
      </c>
      <c r="D101" s="617" t="s">
        <v>144</v>
      </c>
      <c r="E101" s="617" t="s">
        <v>1763</v>
      </c>
      <c r="F101" s="617" t="s">
        <v>1649</v>
      </c>
      <c r="G101" s="617" t="s">
        <v>6571</v>
      </c>
      <c r="H101" s="617" t="s">
        <v>1764</v>
      </c>
      <c r="I101" s="617" t="s">
        <v>4940</v>
      </c>
      <c r="J101" s="617" t="s">
        <v>1765</v>
      </c>
      <c r="K101" s="618" t="s">
        <v>1766</v>
      </c>
      <c r="L101" s="619"/>
      <c r="M101" s="619"/>
      <c r="N101" s="623" t="s">
        <v>4940</v>
      </c>
    </row>
    <row r="102">
      <c r="A102" s="609" t="s">
        <v>1783</v>
      </c>
      <c r="B102" s="611" t="s">
        <v>4940</v>
      </c>
      <c r="C102" s="611" t="s">
        <v>107</v>
      </c>
      <c r="D102" s="611" t="s">
        <v>144</v>
      </c>
      <c r="E102" s="611" t="s">
        <v>1784</v>
      </c>
      <c r="F102" s="611" t="s">
        <v>1649</v>
      </c>
      <c r="G102" s="611" t="s">
        <v>5620</v>
      </c>
      <c r="H102" s="611" t="s">
        <v>6572</v>
      </c>
      <c r="I102" s="611" t="s">
        <v>4940</v>
      </c>
      <c r="J102" s="611" t="s">
        <v>1786</v>
      </c>
      <c r="K102" s="612" t="s">
        <v>1787</v>
      </c>
      <c r="L102" s="621"/>
      <c r="M102" s="613"/>
      <c r="N102" s="622" t="s">
        <v>4940</v>
      </c>
    </row>
    <row r="103">
      <c r="A103" s="615" t="s">
        <v>1788</v>
      </c>
      <c r="B103" s="617" t="s">
        <v>6573</v>
      </c>
      <c r="C103" s="617" t="s">
        <v>107</v>
      </c>
      <c r="D103" s="617" t="s">
        <v>6574</v>
      </c>
      <c r="E103" s="617" t="s">
        <v>1790</v>
      </c>
      <c r="F103" s="617" t="s">
        <v>1649</v>
      </c>
      <c r="G103" s="617" t="s">
        <v>6575</v>
      </c>
      <c r="H103" s="616">
        <v>-9.63712236E8</v>
      </c>
      <c r="I103" s="616">
        <v>-9.63728497E8</v>
      </c>
      <c r="J103" s="617" t="s">
        <v>1791</v>
      </c>
      <c r="K103" s="618" t="s">
        <v>1792</v>
      </c>
      <c r="L103" s="621"/>
      <c r="M103" s="619"/>
      <c r="N103" s="623" t="s">
        <v>4940</v>
      </c>
    </row>
    <row r="104">
      <c r="A104" s="609" t="s">
        <v>1812</v>
      </c>
      <c r="B104" s="611" t="s">
        <v>6576</v>
      </c>
      <c r="C104" s="611" t="s">
        <v>30</v>
      </c>
      <c r="D104" s="611" t="s">
        <v>71</v>
      </c>
      <c r="E104" s="611" t="s">
        <v>1815</v>
      </c>
      <c r="F104" s="611" t="s">
        <v>1649</v>
      </c>
      <c r="G104" s="611" t="s">
        <v>5404</v>
      </c>
      <c r="H104" s="611" t="s">
        <v>1816</v>
      </c>
      <c r="I104" s="611" t="s">
        <v>4940</v>
      </c>
      <c r="J104" s="611" t="s">
        <v>1817</v>
      </c>
      <c r="K104" s="612" t="s">
        <v>1818</v>
      </c>
      <c r="L104" s="613"/>
      <c r="M104" s="613"/>
      <c r="N104" s="614">
        <v>1973.0</v>
      </c>
    </row>
    <row r="105">
      <c r="A105" s="615" t="s">
        <v>1819</v>
      </c>
      <c r="B105" s="617" t="s">
        <v>6577</v>
      </c>
      <c r="C105" s="617" t="s">
        <v>30</v>
      </c>
      <c r="D105" s="617" t="s">
        <v>71</v>
      </c>
      <c r="E105" s="617" t="s">
        <v>1820</v>
      </c>
      <c r="F105" s="617" t="s">
        <v>1649</v>
      </c>
      <c r="G105" s="617" t="s">
        <v>5404</v>
      </c>
      <c r="H105" s="617" t="s">
        <v>1821</v>
      </c>
      <c r="I105" s="617" t="s">
        <v>1822</v>
      </c>
      <c r="J105" s="617" t="s">
        <v>1823</v>
      </c>
      <c r="K105" s="618" t="s">
        <v>1824</v>
      </c>
      <c r="L105" s="619"/>
      <c r="M105" s="619"/>
      <c r="N105" s="620">
        <v>1962.0</v>
      </c>
    </row>
    <row r="106">
      <c r="A106" s="609" t="s">
        <v>1850</v>
      </c>
      <c r="B106" s="611" t="s">
        <v>6578</v>
      </c>
      <c r="C106" s="611" t="s">
        <v>177</v>
      </c>
      <c r="D106" s="611" t="s">
        <v>170</v>
      </c>
      <c r="E106" s="611" t="s">
        <v>1851</v>
      </c>
      <c r="F106" s="611" t="s">
        <v>1845</v>
      </c>
      <c r="G106" s="611" t="s">
        <v>5478</v>
      </c>
      <c r="H106" s="611" t="s">
        <v>1852</v>
      </c>
      <c r="I106" s="611" t="s">
        <v>1853</v>
      </c>
      <c r="J106" s="611" t="s">
        <v>1854</v>
      </c>
      <c r="K106" s="612" t="s">
        <v>1855</v>
      </c>
      <c r="L106" s="613"/>
      <c r="M106" s="613"/>
      <c r="N106" s="622" t="s">
        <v>4940</v>
      </c>
    </row>
    <row r="107">
      <c r="A107" s="615" t="s">
        <v>1883</v>
      </c>
      <c r="B107" s="617" t="s">
        <v>6579</v>
      </c>
      <c r="C107" s="617" t="s">
        <v>30</v>
      </c>
      <c r="D107" s="617" t="s">
        <v>144</v>
      </c>
      <c r="E107" s="617" t="s">
        <v>1884</v>
      </c>
      <c r="F107" s="617" t="s">
        <v>1845</v>
      </c>
      <c r="G107" s="617" t="s">
        <v>5488</v>
      </c>
      <c r="H107" s="617" t="s">
        <v>1885</v>
      </c>
      <c r="I107" s="617" t="s">
        <v>1886</v>
      </c>
      <c r="J107" s="617" t="s">
        <v>1887</v>
      </c>
      <c r="K107" s="618" t="s">
        <v>1888</v>
      </c>
      <c r="L107" s="621"/>
      <c r="M107" s="619"/>
      <c r="N107" s="623" t="s">
        <v>4940</v>
      </c>
    </row>
    <row r="108">
      <c r="A108" s="609" t="s">
        <v>1889</v>
      </c>
      <c r="B108" s="611" t="s">
        <v>6580</v>
      </c>
      <c r="C108" s="611" t="s">
        <v>30</v>
      </c>
      <c r="D108" s="611" t="s">
        <v>1634</v>
      </c>
      <c r="E108" s="611" t="s">
        <v>1890</v>
      </c>
      <c r="F108" s="611" t="s">
        <v>1845</v>
      </c>
      <c r="G108" s="611" t="s">
        <v>5485</v>
      </c>
      <c r="H108" s="611" t="s">
        <v>1891</v>
      </c>
      <c r="I108" s="611" t="s">
        <v>4940</v>
      </c>
      <c r="J108" s="611" t="s">
        <v>1892</v>
      </c>
      <c r="K108" s="612" t="s">
        <v>1893</v>
      </c>
      <c r="L108" s="613"/>
      <c r="M108" s="613"/>
      <c r="N108" s="622" t="s">
        <v>4940</v>
      </c>
    </row>
    <row r="109">
      <c r="A109" s="615" t="s">
        <v>1900</v>
      </c>
      <c r="B109" s="617" t="s">
        <v>6581</v>
      </c>
      <c r="C109" s="617" t="s">
        <v>30</v>
      </c>
      <c r="D109" s="617" t="s">
        <v>6546</v>
      </c>
      <c r="E109" s="617" t="s">
        <v>1901</v>
      </c>
      <c r="F109" s="617" t="s">
        <v>1845</v>
      </c>
      <c r="G109" s="617" t="s">
        <v>5478</v>
      </c>
      <c r="H109" s="617" t="s">
        <v>1902</v>
      </c>
      <c r="I109" s="617" t="s">
        <v>1903</v>
      </c>
      <c r="J109" s="617" t="s">
        <v>1904</v>
      </c>
      <c r="K109" s="618" t="s">
        <v>1905</v>
      </c>
      <c r="L109" s="619"/>
      <c r="M109" s="619"/>
      <c r="N109" s="620">
        <v>1975.0</v>
      </c>
    </row>
    <row r="110">
      <c r="A110" s="609" t="s">
        <v>1917</v>
      </c>
      <c r="B110" s="611" t="s">
        <v>4940</v>
      </c>
      <c r="C110" s="611" t="s">
        <v>30</v>
      </c>
      <c r="D110" s="611" t="s">
        <v>16</v>
      </c>
      <c r="E110" s="611" t="s">
        <v>1918</v>
      </c>
      <c r="F110" s="611" t="s">
        <v>1845</v>
      </c>
      <c r="G110" s="611" t="s">
        <v>5494</v>
      </c>
      <c r="H110" s="611" t="s">
        <v>1919</v>
      </c>
      <c r="I110" s="611" t="s">
        <v>1920</v>
      </c>
      <c r="J110" s="611" t="s">
        <v>1921</v>
      </c>
      <c r="K110" s="612" t="s">
        <v>1922</v>
      </c>
      <c r="L110" s="613"/>
      <c r="M110" s="613"/>
      <c r="N110" s="614">
        <v>1967.0</v>
      </c>
    </row>
    <row r="111">
      <c r="A111" s="615" t="s">
        <v>1923</v>
      </c>
      <c r="B111" s="617" t="s">
        <v>6582</v>
      </c>
      <c r="C111" s="617" t="s">
        <v>30</v>
      </c>
      <c r="D111" s="617" t="s">
        <v>16</v>
      </c>
      <c r="E111" s="617" t="s">
        <v>1924</v>
      </c>
      <c r="F111" s="617" t="s">
        <v>1845</v>
      </c>
      <c r="G111" s="617" t="s">
        <v>5476</v>
      </c>
      <c r="H111" s="617" t="s">
        <v>1925</v>
      </c>
      <c r="I111" s="617" t="s">
        <v>1926</v>
      </c>
      <c r="J111" s="617" t="s">
        <v>1927</v>
      </c>
      <c r="K111" s="618" t="s">
        <v>1928</v>
      </c>
      <c r="L111" s="619"/>
      <c r="M111" s="619"/>
      <c r="N111" s="620">
        <v>1993.0</v>
      </c>
    </row>
    <row r="112">
      <c r="A112" s="609" t="s">
        <v>1999</v>
      </c>
      <c r="B112" s="611" t="s">
        <v>6583</v>
      </c>
      <c r="C112" s="611" t="s">
        <v>78</v>
      </c>
      <c r="D112" s="611" t="s">
        <v>51</v>
      </c>
      <c r="E112" s="611" t="s">
        <v>2000</v>
      </c>
      <c r="F112" s="611" t="s">
        <v>1845</v>
      </c>
      <c r="G112" s="611" t="s">
        <v>5511</v>
      </c>
      <c r="H112" s="611" t="s">
        <v>2001</v>
      </c>
      <c r="I112" s="611" t="s">
        <v>2002</v>
      </c>
      <c r="J112" s="611" t="s">
        <v>2003</v>
      </c>
      <c r="K112" s="612" t="s">
        <v>2004</v>
      </c>
      <c r="L112" s="613"/>
      <c r="M112" s="613"/>
      <c r="N112" s="614">
        <v>1972.0</v>
      </c>
    </row>
    <row r="113">
      <c r="A113" s="615" t="s">
        <v>2017</v>
      </c>
      <c r="B113" s="617" t="s">
        <v>6584</v>
      </c>
      <c r="C113" s="617" t="s">
        <v>78</v>
      </c>
      <c r="D113" s="617" t="s">
        <v>6531</v>
      </c>
      <c r="E113" s="617" t="s">
        <v>2018</v>
      </c>
      <c r="F113" s="617" t="s">
        <v>1845</v>
      </c>
      <c r="G113" s="617" t="s">
        <v>5478</v>
      </c>
      <c r="H113" s="617" t="s">
        <v>2019</v>
      </c>
      <c r="I113" s="617" t="s">
        <v>4940</v>
      </c>
      <c r="J113" s="617" t="s">
        <v>2020</v>
      </c>
      <c r="K113" s="618" t="s">
        <v>2021</v>
      </c>
      <c r="L113" s="621"/>
      <c r="M113" s="619"/>
      <c r="N113" s="623" t="s">
        <v>4940</v>
      </c>
    </row>
    <row r="114">
      <c r="A114" s="609" t="s">
        <v>2029</v>
      </c>
      <c r="B114" s="610">
        <v>321867.0</v>
      </c>
      <c r="C114" s="611" t="s">
        <v>23</v>
      </c>
      <c r="D114" s="611" t="s">
        <v>51</v>
      </c>
      <c r="E114" s="611" t="s">
        <v>2030</v>
      </c>
      <c r="F114" s="611" t="s">
        <v>2031</v>
      </c>
      <c r="G114" s="611" t="s">
        <v>5516</v>
      </c>
      <c r="H114" s="611" t="s">
        <v>2032</v>
      </c>
      <c r="I114" s="611" t="s">
        <v>2033</v>
      </c>
      <c r="J114" s="611" t="s">
        <v>4940</v>
      </c>
      <c r="K114" s="612" t="s">
        <v>2034</v>
      </c>
      <c r="L114" s="621"/>
      <c r="M114" s="613"/>
      <c r="N114" s="614">
        <v>1964.0</v>
      </c>
    </row>
    <row r="115">
      <c r="A115" s="615" t="s">
        <v>2057</v>
      </c>
      <c r="B115" s="616">
        <v>18522.0</v>
      </c>
      <c r="C115" s="617" t="s">
        <v>30</v>
      </c>
      <c r="D115" s="617" t="s">
        <v>6539</v>
      </c>
      <c r="E115" s="617" t="s">
        <v>2059</v>
      </c>
      <c r="F115" s="617" t="s">
        <v>2031</v>
      </c>
      <c r="G115" s="617" t="s">
        <v>5518</v>
      </c>
      <c r="H115" s="617" t="s">
        <v>2060</v>
      </c>
      <c r="I115" s="617" t="s">
        <v>4940</v>
      </c>
      <c r="J115" s="617" t="s">
        <v>2061</v>
      </c>
      <c r="K115" s="618" t="s">
        <v>2062</v>
      </c>
      <c r="L115" s="619"/>
      <c r="M115" s="619"/>
      <c r="N115" s="620">
        <v>1986.0</v>
      </c>
    </row>
    <row r="116">
      <c r="A116" s="609" t="s">
        <v>2075</v>
      </c>
      <c r="B116" s="610">
        <v>677503.0</v>
      </c>
      <c r="C116" s="611" t="s">
        <v>23</v>
      </c>
      <c r="D116" s="611" t="s">
        <v>51</v>
      </c>
      <c r="E116" s="611" t="s">
        <v>2076</v>
      </c>
      <c r="F116" s="611" t="s">
        <v>2031</v>
      </c>
      <c r="G116" s="611" t="s">
        <v>5527</v>
      </c>
      <c r="H116" s="611" t="s">
        <v>2077</v>
      </c>
      <c r="I116" s="611" t="s">
        <v>2078</v>
      </c>
      <c r="J116" s="611" t="s">
        <v>2079</v>
      </c>
      <c r="K116" s="612" t="s">
        <v>2080</v>
      </c>
      <c r="L116" s="613"/>
      <c r="M116" s="613"/>
      <c r="N116" s="614">
        <v>1888.0</v>
      </c>
    </row>
    <row r="117">
      <c r="A117" s="615" t="s">
        <v>2086</v>
      </c>
      <c r="B117" s="617" t="s">
        <v>4940</v>
      </c>
      <c r="C117" s="617" t="s">
        <v>23</v>
      </c>
      <c r="D117" s="617" t="s">
        <v>269</v>
      </c>
      <c r="E117" s="617" t="s">
        <v>2087</v>
      </c>
      <c r="F117" s="617" t="s">
        <v>2031</v>
      </c>
      <c r="G117" s="617" t="s">
        <v>5530</v>
      </c>
      <c r="H117" s="617" t="s">
        <v>2088</v>
      </c>
      <c r="I117" s="617" t="s">
        <v>4940</v>
      </c>
      <c r="J117" s="617" t="s">
        <v>2089</v>
      </c>
      <c r="K117" s="618" t="s">
        <v>2090</v>
      </c>
      <c r="L117" s="619"/>
      <c r="M117" s="619"/>
      <c r="N117" s="623" t="s">
        <v>4940</v>
      </c>
    </row>
    <row r="118">
      <c r="A118" s="609" t="s">
        <v>2091</v>
      </c>
      <c r="B118" s="610">
        <v>267766.0</v>
      </c>
      <c r="C118" s="611" t="s">
        <v>30</v>
      </c>
      <c r="D118" s="611" t="s">
        <v>6550</v>
      </c>
      <c r="E118" s="611" t="s">
        <v>2092</v>
      </c>
      <c r="F118" s="611" t="s">
        <v>2031</v>
      </c>
      <c r="G118" s="611" t="s">
        <v>5518</v>
      </c>
      <c r="H118" s="611" t="s">
        <v>2093</v>
      </c>
      <c r="I118" s="611" t="s">
        <v>2094</v>
      </c>
      <c r="J118" s="611" t="s">
        <v>2095</v>
      </c>
      <c r="K118" s="612" t="s">
        <v>2096</v>
      </c>
      <c r="L118" s="613"/>
      <c r="M118" s="613"/>
      <c r="N118" s="622" t="s">
        <v>4940</v>
      </c>
    </row>
    <row r="119">
      <c r="A119" s="615" t="s">
        <v>2102</v>
      </c>
      <c r="B119" s="616">
        <v>876710.0</v>
      </c>
      <c r="C119" s="617" t="s">
        <v>107</v>
      </c>
      <c r="D119" s="617" t="s">
        <v>6585</v>
      </c>
      <c r="E119" s="617" t="s">
        <v>2104</v>
      </c>
      <c r="F119" s="617" t="s">
        <v>2031</v>
      </c>
      <c r="G119" s="617" t="s">
        <v>5534</v>
      </c>
      <c r="H119" s="617" t="s">
        <v>2105</v>
      </c>
      <c r="I119" s="617" t="s">
        <v>2106</v>
      </c>
      <c r="J119" s="617" t="s">
        <v>2107</v>
      </c>
      <c r="K119" s="618" t="s">
        <v>2108</v>
      </c>
      <c r="L119" s="619"/>
      <c r="M119" s="619"/>
      <c r="N119" s="620">
        <v>2004.0</v>
      </c>
    </row>
    <row r="120">
      <c r="A120" s="609" t="s">
        <v>2134</v>
      </c>
      <c r="B120" s="610">
        <v>71490.0</v>
      </c>
      <c r="C120" s="611" t="s">
        <v>78</v>
      </c>
      <c r="D120" s="611" t="s">
        <v>51</v>
      </c>
      <c r="E120" s="611" t="s">
        <v>2135</v>
      </c>
      <c r="F120" s="611" t="s">
        <v>2031</v>
      </c>
      <c r="G120" s="611" t="s">
        <v>5518</v>
      </c>
      <c r="H120" s="611" t="s">
        <v>2136</v>
      </c>
      <c r="I120" s="611" t="s">
        <v>2137</v>
      </c>
      <c r="J120" s="611" t="s">
        <v>2138</v>
      </c>
      <c r="K120" s="612" t="s">
        <v>2139</v>
      </c>
      <c r="L120" s="613"/>
      <c r="M120" s="613"/>
      <c r="N120" s="614">
        <v>1837.0</v>
      </c>
    </row>
    <row r="121">
      <c r="A121" s="615" t="s">
        <v>2156</v>
      </c>
      <c r="B121" s="616">
        <v>116653.0</v>
      </c>
      <c r="C121" s="617" t="s">
        <v>30</v>
      </c>
      <c r="D121" s="617" t="s">
        <v>51</v>
      </c>
      <c r="E121" s="617" t="s">
        <v>2157</v>
      </c>
      <c r="F121" s="617" t="s">
        <v>2031</v>
      </c>
      <c r="G121" s="617" t="s">
        <v>5845</v>
      </c>
      <c r="H121" s="617" t="s">
        <v>2158</v>
      </c>
      <c r="I121" s="617" t="s">
        <v>2159</v>
      </c>
      <c r="J121" s="617" t="s">
        <v>2160</v>
      </c>
      <c r="K121" s="618" t="s">
        <v>2161</v>
      </c>
      <c r="L121" s="621"/>
      <c r="M121" s="619"/>
      <c r="N121" s="623" t="s">
        <v>4940</v>
      </c>
    </row>
    <row r="122">
      <c r="A122" s="609" t="s">
        <v>2162</v>
      </c>
      <c r="B122" s="610">
        <v>789681.0</v>
      </c>
      <c r="C122" s="611" t="s">
        <v>30</v>
      </c>
      <c r="D122" s="611" t="s">
        <v>401</v>
      </c>
      <c r="E122" s="611" t="s">
        <v>2163</v>
      </c>
      <c r="F122" s="611" t="s">
        <v>2031</v>
      </c>
      <c r="G122" s="611" t="s">
        <v>5530</v>
      </c>
      <c r="H122" s="611" t="s">
        <v>2164</v>
      </c>
      <c r="I122" s="611" t="s">
        <v>2165</v>
      </c>
      <c r="J122" s="611" t="s">
        <v>2166</v>
      </c>
      <c r="K122" s="612" t="s">
        <v>2167</v>
      </c>
      <c r="L122" s="613"/>
      <c r="M122" s="613"/>
      <c r="N122" s="622" t="s">
        <v>4940</v>
      </c>
    </row>
    <row r="123">
      <c r="A123" s="615" t="s">
        <v>2185</v>
      </c>
      <c r="B123" s="616">
        <v>744300.0</v>
      </c>
      <c r="C123" s="617" t="s">
        <v>23</v>
      </c>
      <c r="D123" s="617" t="s">
        <v>51</v>
      </c>
      <c r="E123" s="617" t="s">
        <v>2186</v>
      </c>
      <c r="F123" s="617" t="s">
        <v>2031</v>
      </c>
      <c r="G123" s="617" t="s">
        <v>5549</v>
      </c>
      <c r="H123" s="617" t="s">
        <v>2187</v>
      </c>
      <c r="I123" s="617" t="s">
        <v>4940</v>
      </c>
      <c r="J123" s="617" t="s">
        <v>2188</v>
      </c>
      <c r="K123" s="618" t="s">
        <v>2189</v>
      </c>
      <c r="L123" s="621"/>
      <c r="M123" s="619"/>
      <c r="N123" s="623" t="s">
        <v>4940</v>
      </c>
    </row>
    <row r="124">
      <c r="A124" s="609" t="s">
        <v>2204</v>
      </c>
      <c r="B124" s="610">
        <v>5722947.0</v>
      </c>
      <c r="C124" s="611" t="s">
        <v>107</v>
      </c>
      <c r="D124" s="611" t="s">
        <v>16</v>
      </c>
      <c r="E124" s="611" t="s">
        <v>2205</v>
      </c>
      <c r="F124" s="611" t="s">
        <v>2193</v>
      </c>
      <c r="G124" s="611" t="s">
        <v>5554</v>
      </c>
      <c r="H124" s="611" t="s">
        <v>2206</v>
      </c>
      <c r="I124" s="611" t="s">
        <v>2207</v>
      </c>
      <c r="J124" s="611" t="s">
        <v>2208</v>
      </c>
      <c r="K124" s="612" t="s">
        <v>2209</v>
      </c>
      <c r="L124" s="621"/>
      <c r="M124" s="613"/>
      <c r="N124" s="614">
        <v>1977.0</v>
      </c>
    </row>
    <row r="125">
      <c r="A125" s="615" t="s">
        <v>2210</v>
      </c>
      <c r="B125" s="616">
        <v>7463254.0</v>
      </c>
      <c r="C125" s="617" t="s">
        <v>78</v>
      </c>
      <c r="D125" s="617" t="s">
        <v>299</v>
      </c>
      <c r="E125" s="617" t="s">
        <v>2211</v>
      </c>
      <c r="F125" s="617" t="s">
        <v>2193</v>
      </c>
      <c r="G125" s="617" t="s">
        <v>5252</v>
      </c>
      <c r="H125" s="617" t="s">
        <v>2212</v>
      </c>
      <c r="I125" s="617" t="s">
        <v>4940</v>
      </c>
      <c r="J125" s="617" t="s">
        <v>2213</v>
      </c>
      <c r="K125" s="618" t="s">
        <v>2214</v>
      </c>
      <c r="L125" s="621"/>
      <c r="M125" s="619"/>
      <c r="N125" s="620">
        <v>40520.0</v>
      </c>
    </row>
    <row r="126">
      <c r="A126" s="609" t="s">
        <v>2215</v>
      </c>
      <c r="B126" s="610">
        <v>3731906.0</v>
      </c>
      <c r="C126" s="611" t="s">
        <v>163</v>
      </c>
      <c r="D126" s="611" t="s">
        <v>299</v>
      </c>
      <c r="E126" s="611" t="s">
        <v>2216</v>
      </c>
      <c r="F126" s="611" t="s">
        <v>2193</v>
      </c>
      <c r="G126" s="611" t="s">
        <v>5252</v>
      </c>
      <c r="H126" s="611" t="s">
        <v>2217</v>
      </c>
      <c r="I126" s="611" t="s">
        <v>2218</v>
      </c>
      <c r="J126" s="611" t="s">
        <v>2219</v>
      </c>
      <c r="K126" s="612" t="s">
        <v>2220</v>
      </c>
      <c r="L126" s="621"/>
      <c r="M126" s="613"/>
      <c r="N126" s="622" t="s">
        <v>4940</v>
      </c>
    </row>
    <row r="127">
      <c r="A127" s="615" t="s">
        <v>2221</v>
      </c>
      <c r="B127" s="616">
        <v>149328.0</v>
      </c>
      <c r="C127" s="617" t="s">
        <v>23</v>
      </c>
      <c r="D127" s="617" t="s">
        <v>269</v>
      </c>
      <c r="E127" s="617" t="s">
        <v>2222</v>
      </c>
      <c r="F127" s="617" t="s">
        <v>2193</v>
      </c>
      <c r="G127" s="617" t="s">
        <v>5557</v>
      </c>
      <c r="H127" s="617" t="s">
        <v>2223</v>
      </c>
      <c r="I127" s="617" t="s">
        <v>2224</v>
      </c>
      <c r="J127" s="617" t="s">
        <v>2225</v>
      </c>
      <c r="K127" s="618" t="s">
        <v>2226</v>
      </c>
      <c r="L127" s="619"/>
      <c r="M127" s="619"/>
      <c r="N127" s="620">
        <v>1856.0</v>
      </c>
    </row>
    <row r="128">
      <c r="A128" s="609" t="s">
        <v>2227</v>
      </c>
      <c r="B128" s="610">
        <v>146570.0</v>
      </c>
      <c r="C128" s="611" t="s">
        <v>78</v>
      </c>
      <c r="D128" s="611" t="s">
        <v>2228</v>
      </c>
      <c r="E128" s="611" t="s">
        <v>2229</v>
      </c>
      <c r="F128" s="611" t="s">
        <v>2193</v>
      </c>
      <c r="G128" s="611" t="s">
        <v>5561</v>
      </c>
      <c r="H128" s="611" t="s">
        <v>2230</v>
      </c>
      <c r="I128" s="611" t="s">
        <v>2231</v>
      </c>
      <c r="J128" s="611" t="s">
        <v>2232</v>
      </c>
      <c r="K128" s="612" t="s">
        <v>2233</v>
      </c>
      <c r="L128" s="621"/>
      <c r="M128" s="613"/>
      <c r="N128" s="614">
        <v>1862.0</v>
      </c>
    </row>
    <row r="129">
      <c r="A129" s="615" t="s">
        <v>2240</v>
      </c>
      <c r="B129" s="616">
        <v>1179277.0</v>
      </c>
      <c r="C129" s="617" t="s">
        <v>30</v>
      </c>
      <c r="D129" s="617" t="s">
        <v>269</v>
      </c>
      <c r="E129" s="617" t="s">
        <v>2241</v>
      </c>
      <c r="F129" s="617" t="s">
        <v>2193</v>
      </c>
      <c r="G129" s="617" t="s">
        <v>5252</v>
      </c>
      <c r="H129" s="617" t="s">
        <v>2242</v>
      </c>
      <c r="I129" s="617" t="s">
        <v>2243</v>
      </c>
      <c r="J129" s="617" t="s">
        <v>2244</v>
      </c>
      <c r="K129" s="618" t="s">
        <v>2245</v>
      </c>
      <c r="L129" s="619"/>
      <c r="M129" s="619"/>
      <c r="N129" s="620">
        <v>27241.0</v>
      </c>
    </row>
    <row r="130">
      <c r="A130" s="609" t="s">
        <v>2262</v>
      </c>
      <c r="B130" s="610">
        <v>2792406.0</v>
      </c>
      <c r="C130" s="611" t="s">
        <v>78</v>
      </c>
      <c r="D130" s="611" t="s">
        <v>299</v>
      </c>
      <c r="E130" s="611" t="s">
        <v>2263</v>
      </c>
      <c r="F130" s="611" t="s">
        <v>2193</v>
      </c>
      <c r="G130" s="611" t="s">
        <v>5252</v>
      </c>
      <c r="H130" s="611" t="s">
        <v>2264</v>
      </c>
      <c r="I130" s="611" t="s">
        <v>4940</v>
      </c>
      <c r="J130" s="611" t="s">
        <v>2265</v>
      </c>
      <c r="K130" s="612" t="s">
        <v>2266</v>
      </c>
      <c r="L130" s="613"/>
      <c r="M130" s="613"/>
      <c r="N130" s="614">
        <v>1969.0</v>
      </c>
    </row>
    <row r="131">
      <c r="A131" s="615" t="s">
        <v>2274</v>
      </c>
      <c r="B131" s="616">
        <v>3607677.0</v>
      </c>
      <c r="C131" s="617" t="s">
        <v>358</v>
      </c>
      <c r="D131" s="617" t="s">
        <v>227</v>
      </c>
      <c r="E131" s="617" t="s">
        <v>2275</v>
      </c>
      <c r="F131" s="617" t="s">
        <v>2276</v>
      </c>
      <c r="G131" s="617" t="s">
        <v>6527</v>
      </c>
      <c r="H131" s="617" t="s">
        <v>2277</v>
      </c>
      <c r="I131" s="617" t="s">
        <v>4940</v>
      </c>
      <c r="J131" s="617" t="s">
        <v>2278</v>
      </c>
      <c r="K131" s="618" t="s">
        <v>2279</v>
      </c>
      <c r="L131" s="621"/>
      <c r="M131" s="619"/>
      <c r="N131" s="620">
        <v>1987.0</v>
      </c>
    </row>
    <row r="132">
      <c r="A132" s="609" t="s">
        <v>2312</v>
      </c>
      <c r="B132" s="610">
        <v>278436.0</v>
      </c>
      <c r="C132" s="611" t="s">
        <v>371</v>
      </c>
      <c r="D132" s="611" t="s">
        <v>227</v>
      </c>
      <c r="E132" s="611" t="s">
        <v>2313</v>
      </c>
      <c r="F132" s="611" t="s">
        <v>2276</v>
      </c>
      <c r="G132" s="611" t="s">
        <v>5573</v>
      </c>
      <c r="H132" s="611" t="s">
        <v>2314</v>
      </c>
      <c r="I132" s="611" t="s">
        <v>2315</v>
      </c>
      <c r="J132" s="611" t="s">
        <v>2316</v>
      </c>
      <c r="K132" s="612" t="s">
        <v>2317</v>
      </c>
      <c r="L132" s="613"/>
      <c r="M132" s="613"/>
      <c r="N132" s="622" t="s">
        <v>4940</v>
      </c>
    </row>
    <row r="133">
      <c r="A133" s="615" t="s">
        <v>2324</v>
      </c>
      <c r="B133" s="616">
        <v>334824.0</v>
      </c>
      <c r="C133" s="617" t="s">
        <v>23</v>
      </c>
      <c r="D133" s="617" t="s">
        <v>6379</v>
      </c>
      <c r="E133" s="617" t="s">
        <v>2326</v>
      </c>
      <c r="F133" s="617" t="s">
        <v>2276</v>
      </c>
      <c r="G133" s="617" t="s">
        <v>5573</v>
      </c>
      <c r="H133" s="617" t="s">
        <v>2327</v>
      </c>
      <c r="I133" s="617" t="s">
        <v>4940</v>
      </c>
      <c r="J133" s="617" t="s">
        <v>2328</v>
      </c>
      <c r="K133" s="618" t="s">
        <v>2329</v>
      </c>
      <c r="L133" s="621"/>
      <c r="M133" s="619"/>
      <c r="N133" s="623" t="s">
        <v>4940</v>
      </c>
    </row>
    <row r="134">
      <c r="A134" s="609" t="s">
        <v>2330</v>
      </c>
      <c r="B134" s="610">
        <v>249278.0</v>
      </c>
      <c r="C134" s="611" t="s">
        <v>78</v>
      </c>
      <c r="D134" s="611" t="s">
        <v>401</v>
      </c>
      <c r="E134" s="611" t="s">
        <v>2331</v>
      </c>
      <c r="F134" s="611" t="s">
        <v>2276</v>
      </c>
      <c r="G134" s="611" t="s">
        <v>5573</v>
      </c>
      <c r="H134" s="611" t="s">
        <v>2332</v>
      </c>
      <c r="I134" s="611" t="s">
        <v>2333</v>
      </c>
      <c r="J134" s="611" t="s">
        <v>2334</v>
      </c>
      <c r="K134" s="612" t="s">
        <v>2335</v>
      </c>
      <c r="L134" s="613"/>
      <c r="M134" s="613"/>
      <c r="N134" s="614">
        <v>1972.0</v>
      </c>
    </row>
    <row r="135">
      <c r="A135" s="615" t="s">
        <v>2381</v>
      </c>
      <c r="B135" s="616">
        <v>2489440.0</v>
      </c>
      <c r="C135" s="617" t="s">
        <v>107</v>
      </c>
      <c r="D135" s="617" t="s">
        <v>16</v>
      </c>
      <c r="E135" s="617" t="s">
        <v>2382</v>
      </c>
      <c r="F135" s="617" t="s">
        <v>2276</v>
      </c>
      <c r="G135" s="617" t="s">
        <v>5573</v>
      </c>
      <c r="H135" s="617" t="s">
        <v>2383</v>
      </c>
      <c r="I135" s="617" t="s">
        <v>4940</v>
      </c>
      <c r="J135" s="617" t="s">
        <v>2384</v>
      </c>
      <c r="K135" s="618" t="s">
        <v>2385</v>
      </c>
      <c r="L135" s="621"/>
      <c r="M135" s="619"/>
      <c r="N135" s="620">
        <v>25021.0</v>
      </c>
    </row>
    <row r="136">
      <c r="A136" s="609" t="s">
        <v>14</v>
      </c>
      <c r="B136" s="610">
        <v>4.05315587E8</v>
      </c>
      <c r="C136" s="611" t="s">
        <v>15</v>
      </c>
      <c r="D136" s="611" t="s">
        <v>16</v>
      </c>
      <c r="E136" s="611" t="s">
        <v>17</v>
      </c>
      <c r="F136" s="611" t="s">
        <v>18</v>
      </c>
      <c r="G136" s="613"/>
      <c r="H136" s="611" t="s">
        <v>19</v>
      </c>
      <c r="I136" s="611" t="s">
        <v>20</v>
      </c>
      <c r="J136" s="611" t="s">
        <v>21</v>
      </c>
      <c r="K136" s="621"/>
      <c r="L136" s="613"/>
      <c r="M136" s="613"/>
      <c r="N136" s="614">
        <v>1968.0</v>
      </c>
    </row>
    <row r="137">
      <c r="A137" s="615" t="s">
        <v>29</v>
      </c>
      <c r="B137" s="616">
        <v>4.04935804E8</v>
      </c>
      <c r="C137" s="617" t="s">
        <v>30</v>
      </c>
      <c r="D137" s="617" t="s">
        <v>16</v>
      </c>
      <c r="E137" s="617" t="s">
        <v>4827</v>
      </c>
      <c r="F137" s="617" t="s">
        <v>18</v>
      </c>
      <c r="G137" s="619"/>
      <c r="H137" s="617" t="s">
        <v>4828</v>
      </c>
      <c r="I137" s="617" t="s">
        <v>33</v>
      </c>
      <c r="J137" s="618" t="s">
        <v>34</v>
      </c>
      <c r="K137" s="618" t="s">
        <v>35</v>
      </c>
      <c r="L137" s="621"/>
      <c r="M137" s="619"/>
      <c r="N137" s="620">
        <v>1865.0</v>
      </c>
    </row>
    <row r="138">
      <c r="A138" s="609" t="s">
        <v>36</v>
      </c>
      <c r="B138" s="610">
        <v>4.03750721E8</v>
      </c>
      <c r="C138" s="611" t="s">
        <v>30</v>
      </c>
      <c r="D138" s="611" t="s">
        <v>4832</v>
      </c>
      <c r="E138" s="611" t="s">
        <v>4829</v>
      </c>
      <c r="F138" s="611" t="s">
        <v>18</v>
      </c>
      <c r="G138" s="613"/>
      <c r="H138" s="611" t="s">
        <v>40</v>
      </c>
      <c r="I138" s="611" t="s">
        <v>41</v>
      </c>
      <c r="J138" s="611" t="s">
        <v>42</v>
      </c>
      <c r="K138" s="612" t="s">
        <v>43</v>
      </c>
      <c r="L138" s="613"/>
      <c r="M138" s="613"/>
      <c r="N138" s="614">
        <v>1968.0</v>
      </c>
    </row>
    <row r="139">
      <c r="A139" s="615" t="s">
        <v>49</v>
      </c>
      <c r="B139" s="625">
        <v>4.47047E13</v>
      </c>
      <c r="C139" s="617" t="s">
        <v>23</v>
      </c>
      <c r="D139" s="617" t="s">
        <v>51</v>
      </c>
      <c r="E139" s="617" t="s">
        <v>52</v>
      </c>
      <c r="F139" s="617" t="s">
        <v>53</v>
      </c>
      <c r="G139" s="619"/>
      <c r="H139" s="617" t="s">
        <v>54</v>
      </c>
      <c r="I139" s="621"/>
      <c r="J139" s="617" t="s">
        <v>55</v>
      </c>
      <c r="K139" s="618" t="s">
        <v>56</v>
      </c>
      <c r="L139" s="621"/>
      <c r="M139" s="619"/>
      <c r="N139" s="620">
        <v>2018.0</v>
      </c>
    </row>
    <row r="140">
      <c r="A140" s="609" t="s">
        <v>90</v>
      </c>
      <c r="B140" s="626">
        <v>8.77397E13</v>
      </c>
      <c r="C140" s="611" t="s">
        <v>15</v>
      </c>
      <c r="D140" s="611" t="s">
        <v>4840</v>
      </c>
      <c r="E140" s="611" t="s">
        <v>93</v>
      </c>
      <c r="F140" s="611" t="s">
        <v>53</v>
      </c>
      <c r="G140" s="613"/>
      <c r="H140" s="611" t="s">
        <v>94</v>
      </c>
      <c r="I140" s="621"/>
      <c r="J140" s="611" t="s">
        <v>95</v>
      </c>
      <c r="K140" s="621"/>
      <c r="L140" s="613"/>
      <c r="M140" s="613"/>
      <c r="N140" s="614">
        <v>2018.0</v>
      </c>
    </row>
    <row r="141">
      <c r="A141" s="615" t="s">
        <v>123</v>
      </c>
      <c r="B141" s="625">
        <v>1.89854E13</v>
      </c>
      <c r="C141" s="617" t="s">
        <v>30</v>
      </c>
      <c r="D141" s="617" t="s">
        <v>124</v>
      </c>
      <c r="E141" s="617" t="s">
        <v>125</v>
      </c>
      <c r="F141" s="617" t="s">
        <v>53</v>
      </c>
      <c r="G141" s="619"/>
      <c r="H141" s="617" t="s">
        <v>126</v>
      </c>
      <c r="I141" s="621"/>
      <c r="J141" s="617" t="s">
        <v>127</v>
      </c>
      <c r="K141" s="618" t="s">
        <v>128</v>
      </c>
      <c r="L141" s="619"/>
      <c r="M141" s="619"/>
      <c r="N141" s="620">
        <v>1983.0</v>
      </c>
    </row>
    <row r="142">
      <c r="A142" s="609" t="s">
        <v>129</v>
      </c>
      <c r="B142" s="610">
        <v>2.241204314E9</v>
      </c>
      <c r="C142" s="611" t="s">
        <v>15</v>
      </c>
      <c r="D142" s="611" t="s">
        <v>130</v>
      </c>
      <c r="E142" s="611" t="s">
        <v>131</v>
      </c>
      <c r="F142" s="611" t="s">
        <v>132</v>
      </c>
      <c r="G142" s="613"/>
      <c r="H142" s="611" t="s">
        <v>133</v>
      </c>
      <c r="I142" s="613"/>
      <c r="J142" s="611" t="s">
        <v>134</v>
      </c>
      <c r="K142" s="612" t="s">
        <v>135</v>
      </c>
      <c r="L142" s="621"/>
      <c r="M142" s="613"/>
      <c r="N142" s="614">
        <v>1994.0</v>
      </c>
    </row>
    <row r="143">
      <c r="A143" s="615" t="s">
        <v>156</v>
      </c>
      <c r="B143" s="616">
        <v>3572676.0</v>
      </c>
      <c r="C143" s="617" t="s">
        <v>15</v>
      </c>
      <c r="D143" s="617" t="s">
        <v>157</v>
      </c>
      <c r="E143" s="617" t="s">
        <v>4847</v>
      </c>
      <c r="F143" s="617" t="s">
        <v>132</v>
      </c>
      <c r="G143" s="619"/>
      <c r="H143" s="617" t="s">
        <v>159</v>
      </c>
      <c r="I143" s="619"/>
      <c r="J143" s="617" t="s">
        <v>160</v>
      </c>
      <c r="K143" s="618" t="s">
        <v>161</v>
      </c>
      <c r="L143" s="621"/>
      <c r="M143" s="619"/>
      <c r="N143" s="620">
        <v>1998.0</v>
      </c>
    </row>
    <row r="144">
      <c r="A144" s="609" t="s">
        <v>162</v>
      </c>
      <c r="B144" s="610">
        <v>1703047.0</v>
      </c>
      <c r="C144" s="611" t="s">
        <v>163</v>
      </c>
      <c r="D144" s="611" t="s">
        <v>164</v>
      </c>
      <c r="E144" s="611" t="s">
        <v>165</v>
      </c>
      <c r="F144" s="611" t="s">
        <v>132</v>
      </c>
      <c r="G144" s="613"/>
      <c r="H144" s="611" t="s">
        <v>166</v>
      </c>
      <c r="I144" s="611" t="s">
        <v>167</v>
      </c>
      <c r="J144" s="613"/>
      <c r="K144" s="612" t="s">
        <v>168</v>
      </c>
      <c r="L144" s="621"/>
      <c r="M144" s="613"/>
      <c r="N144" s="614">
        <v>2006.0</v>
      </c>
    </row>
    <row r="145">
      <c r="A145" s="615" t="s">
        <v>169</v>
      </c>
      <c r="B145" s="616">
        <v>3292971.0</v>
      </c>
      <c r="C145" s="617" t="s">
        <v>15</v>
      </c>
      <c r="D145" s="617" t="s">
        <v>170</v>
      </c>
      <c r="E145" s="617" t="s">
        <v>171</v>
      </c>
      <c r="F145" s="617" t="s">
        <v>132</v>
      </c>
      <c r="G145" s="619"/>
      <c r="H145" s="617" t="s">
        <v>172</v>
      </c>
      <c r="I145" s="617" t="s">
        <v>173</v>
      </c>
      <c r="J145" s="617" t="s">
        <v>174</v>
      </c>
      <c r="K145" s="618" t="s">
        <v>175</v>
      </c>
      <c r="L145" s="621"/>
      <c r="M145" s="619"/>
      <c r="N145" s="620">
        <v>2015.0</v>
      </c>
    </row>
    <row r="146">
      <c r="A146" s="609" t="s">
        <v>190</v>
      </c>
      <c r="B146" s="610">
        <v>1.143104975E9</v>
      </c>
      <c r="C146" s="611" t="s">
        <v>15</v>
      </c>
      <c r="D146" s="611" t="s">
        <v>170</v>
      </c>
      <c r="E146" s="611" t="s">
        <v>191</v>
      </c>
      <c r="F146" s="611" t="s">
        <v>132</v>
      </c>
      <c r="G146" s="613"/>
      <c r="H146" s="611" t="s">
        <v>192</v>
      </c>
      <c r="I146" s="611" t="s">
        <v>193</v>
      </c>
      <c r="J146" s="611" t="s">
        <v>194</v>
      </c>
      <c r="K146" s="612" t="s">
        <v>195</v>
      </c>
      <c r="L146" s="613"/>
      <c r="M146" s="613"/>
      <c r="N146" s="614">
        <v>1995.0</v>
      </c>
    </row>
    <row r="147">
      <c r="A147" s="615" t="s">
        <v>202</v>
      </c>
      <c r="B147" s="616">
        <v>2564904.0</v>
      </c>
      <c r="C147" s="617" t="s">
        <v>15</v>
      </c>
      <c r="D147" s="617" t="s">
        <v>203</v>
      </c>
      <c r="E147" s="617" t="s">
        <v>204</v>
      </c>
      <c r="F147" s="617" t="s">
        <v>132</v>
      </c>
      <c r="G147" s="619"/>
      <c r="H147" s="617" t="s">
        <v>205</v>
      </c>
      <c r="I147" s="617" t="s">
        <v>206</v>
      </c>
      <c r="J147" s="617" t="s">
        <v>207</v>
      </c>
      <c r="K147" s="619"/>
      <c r="L147" s="619"/>
      <c r="M147" s="619"/>
      <c r="N147" s="620">
        <v>1990.0</v>
      </c>
    </row>
    <row r="148">
      <c r="A148" s="609" t="s">
        <v>214</v>
      </c>
      <c r="B148" s="610">
        <v>1213083.0</v>
      </c>
      <c r="C148" s="611" t="s">
        <v>107</v>
      </c>
      <c r="D148" s="611" t="s">
        <v>144</v>
      </c>
      <c r="E148" s="611" t="s">
        <v>215</v>
      </c>
      <c r="F148" s="611" t="s">
        <v>132</v>
      </c>
      <c r="G148" s="613"/>
      <c r="H148" s="611" t="s">
        <v>216</v>
      </c>
      <c r="I148" s="611" t="s">
        <v>217</v>
      </c>
      <c r="J148" s="611" t="s">
        <v>218</v>
      </c>
      <c r="K148" s="612" t="s">
        <v>219</v>
      </c>
      <c r="L148" s="621"/>
      <c r="M148" s="613"/>
      <c r="N148" s="614">
        <v>1981.0</v>
      </c>
    </row>
    <row r="149">
      <c r="A149" s="615" t="s">
        <v>220</v>
      </c>
      <c r="B149" s="617" t="s">
        <v>4859</v>
      </c>
      <c r="C149" s="617" t="s">
        <v>15</v>
      </c>
      <c r="D149" s="617" t="s">
        <v>144</v>
      </c>
      <c r="E149" s="617" t="s">
        <v>221</v>
      </c>
      <c r="F149" s="617" t="s">
        <v>132</v>
      </c>
      <c r="G149" s="619"/>
      <c r="H149" s="617" t="s">
        <v>222</v>
      </c>
      <c r="I149" s="617" t="s">
        <v>223</v>
      </c>
      <c r="J149" s="617" t="s">
        <v>224</v>
      </c>
      <c r="K149" s="618" t="s">
        <v>225</v>
      </c>
      <c r="L149" s="621"/>
      <c r="M149" s="619"/>
      <c r="N149" s="620">
        <v>1984.0</v>
      </c>
    </row>
    <row r="150">
      <c r="A150" s="609" t="s">
        <v>226</v>
      </c>
      <c r="B150" s="610">
        <v>2191199.0</v>
      </c>
      <c r="C150" s="611" t="s">
        <v>107</v>
      </c>
      <c r="D150" s="611" t="s">
        <v>227</v>
      </c>
      <c r="E150" s="611" t="s">
        <v>228</v>
      </c>
      <c r="F150" s="611" t="s">
        <v>132</v>
      </c>
      <c r="G150" s="613"/>
      <c r="H150" s="611" t="s">
        <v>229</v>
      </c>
      <c r="I150" s="611" t="s">
        <v>230</v>
      </c>
      <c r="J150" s="611" t="s">
        <v>231</v>
      </c>
      <c r="K150" s="612" t="s">
        <v>232</v>
      </c>
      <c r="L150" s="621"/>
      <c r="M150" s="613"/>
      <c r="N150" s="614">
        <v>1987.0</v>
      </c>
    </row>
    <row r="151">
      <c r="A151" s="615" t="s">
        <v>255</v>
      </c>
      <c r="B151" s="619"/>
      <c r="C151" s="617" t="s">
        <v>15</v>
      </c>
      <c r="D151" s="617" t="s">
        <v>16</v>
      </c>
      <c r="E151" s="617" t="s">
        <v>256</v>
      </c>
      <c r="F151" s="617" t="s">
        <v>235</v>
      </c>
      <c r="G151" s="619"/>
      <c r="H151" s="617" t="s">
        <v>257</v>
      </c>
      <c r="I151" s="617" t="s">
        <v>258</v>
      </c>
      <c r="J151" s="617" t="s">
        <v>259</v>
      </c>
      <c r="K151" s="618" t="s">
        <v>260</v>
      </c>
      <c r="L151" s="619"/>
      <c r="M151" s="619"/>
      <c r="N151" s="620">
        <v>1983.0</v>
      </c>
    </row>
    <row r="152">
      <c r="A152" s="609" t="s">
        <v>268</v>
      </c>
      <c r="B152" s="610">
        <v>3665348.0</v>
      </c>
      <c r="C152" s="611" t="s">
        <v>177</v>
      </c>
      <c r="D152" s="611" t="s">
        <v>269</v>
      </c>
      <c r="E152" s="611" t="s">
        <v>270</v>
      </c>
      <c r="F152" s="611" t="s">
        <v>263</v>
      </c>
      <c r="G152" s="613"/>
      <c r="H152" s="627" t="str">
        <f>+420 733 710 384</f>
        <v>#ERROR!</v>
      </c>
      <c r="I152" s="621"/>
      <c r="J152" s="611" t="s">
        <v>272</v>
      </c>
      <c r="K152" s="612" t="s">
        <v>273</v>
      </c>
      <c r="L152" s="613"/>
      <c r="M152" s="613"/>
      <c r="N152" s="614">
        <v>2014.0</v>
      </c>
    </row>
    <row r="153">
      <c r="A153" s="615" t="s">
        <v>279</v>
      </c>
      <c r="B153" s="616">
        <v>4.6504141E7</v>
      </c>
      <c r="C153" s="617" t="s">
        <v>107</v>
      </c>
      <c r="D153" s="617" t="s">
        <v>280</v>
      </c>
      <c r="E153" s="617" t="s">
        <v>281</v>
      </c>
      <c r="F153" s="617" t="s">
        <v>263</v>
      </c>
      <c r="G153" s="619"/>
      <c r="H153" s="617" t="s">
        <v>282</v>
      </c>
      <c r="I153" s="617" t="s">
        <v>283</v>
      </c>
      <c r="J153" s="617" t="s">
        <v>284</v>
      </c>
      <c r="K153" s="618" t="s">
        <v>285</v>
      </c>
      <c r="L153" s="619"/>
      <c r="M153" s="619"/>
      <c r="N153" s="620">
        <v>1992.0</v>
      </c>
    </row>
    <row r="154">
      <c r="A154" s="609" t="s">
        <v>286</v>
      </c>
      <c r="B154" s="610">
        <v>4.0527085E7</v>
      </c>
      <c r="C154" s="611" t="s">
        <v>30</v>
      </c>
      <c r="D154" s="611" t="s">
        <v>137</v>
      </c>
      <c r="E154" s="611" t="s">
        <v>4864</v>
      </c>
      <c r="F154" s="611" t="s">
        <v>263</v>
      </c>
      <c r="G154" s="613"/>
      <c r="H154" s="611" t="s">
        <v>288</v>
      </c>
      <c r="I154" s="611" t="s">
        <v>289</v>
      </c>
      <c r="J154" s="611" t="s">
        <v>290</v>
      </c>
      <c r="K154" s="612" t="s">
        <v>291</v>
      </c>
      <c r="L154" s="613"/>
      <c r="M154" s="613"/>
      <c r="N154" s="614">
        <v>1992.0</v>
      </c>
    </row>
    <row r="155">
      <c r="A155" s="615" t="s">
        <v>292</v>
      </c>
      <c r="B155" s="616">
        <v>2.5687093E7</v>
      </c>
      <c r="C155" s="617" t="s">
        <v>293</v>
      </c>
      <c r="D155" s="617" t="s">
        <v>144</v>
      </c>
      <c r="E155" s="617" t="s">
        <v>4867</v>
      </c>
      <c r="F155" s="617" t="s">
        <v>263</v>
      </c>
      <c r="G155" s="619"/>
      <c r="H155" s="617" t="s">
        <v>295</v>
      </c>
      <c r="I155" s="621"/>
      <c r="J155" s="617" t="s">
        <v>296</v>
      </c>
      <c r="K155" s="618" t="s">
        <v>297</v>
      </c>
      <c r="L155" s="619"/>
      <c r="M155" s="619"/>
      <c r="N155" s="620">
        <v>1998.0</v>
      </c>
    </row>
    <row r="156">
      <c r="A156" s="609" t="s">
        <v>298</v>
      </c>
      <c r="B156" s="610">
        <v>2.8660609E7</v>
      </c>
      <c r="C156" s="611" t="s">
        <v>293</v>
      </c>
      <c r="D156" s="611" t="s">
        <v>299</v>
      </c>
      <c r="E156" s="611" t="s">
        <v>4870</v>
      </c>
      <c r="F156" s="611" t="s">
        <v>263</v>
      </c>
      <c r="G156" s="613"/>
      <c r="H156" s="627" t="str">
        <f>+420 596 918 417</f>
        <v>#ERROR!</v>
      </c>
      <c r="I156" s="621"/>
      <c r="J156" s="611" t="s">
        <v>302</v>
      </c>
      <c r="K156" s="612" t="s">
        <v>303</v>
      </c>
      <c r="L156" s="613"/>
      <c r="M156" s="613"/>
      <c r="N156" s="614">
        <v>2011.0</v>
      </c>
    </row>
    <row r="157">
      <c r="A157" s="615" t="s">
        <v>304</v>
      </c>
      <c r="B157" s="616">
        <v>2.7233294E7</v>
      </c>
      <c r="C157" s="617" t="s">
        <v>107</v>
      </c>
      <c r="D157" s="617" t="s">
        <v>170</v>
      </c>
      <c r="E157" s="617" t="s">
        <v>4873</v>
      </c>
      <c r="F157" s="617" t="s">
        <v>263</v>
      </c>
      <c r="G157" s="619"/>
      <c r="H157" s="628" t="str">
        <f>+ 420 777 633 449</f>
        <v>#ERROR!</v>
      </c>
      <c r="I157" s="621"/>
      <c r="J157" s="617" t="s">
        <v>307</v>
      </c>
      <c r="K157" s="618" t="s">
        <v>308</v>
      </c>
      <c r="L157" s="621"/>
      <c r="M157" s="619"/>
      <c r="N157" s="620">
        <v>2005.0</v>
      </c>
    </row>
    <row r="158">
      <c r="A158" s="609" t="s">
        <v>314</v>
      </c>
      <c r="B158" s="610">
        <v>2.6416051E7</v>
      </c>
      <c r="C158" s="611" t="s">
        <v>177</v>
      </c>
      <c r="D158" s="611" t="s">
        <v>170</v>
      </c>
      <c r="E158" s="611" t="s">
        <v>4876</v>
      </c>
      <c r="F158" s="611" t="s">
        <v>263</v>
      </c>
      <c r="G158" s="613"/>
      <c r="H158" s="627" t="str">
        <f>+420 257225846</f>
        <v>#ERROR!</v>
      </c>
      <c r="I158" s="621"/>
      <c r="J158" s="611" t="s">
        <v>317</v>
      </c>
      <c r="K158" s="612" t="s">
        <v>318</v>
      </c>
      <c r="L158" s="613"/>
      <c r="M158" s="613"/>
      <c r="N158" s="614">
        <v>2000.0</v>
      </c>
    </row>
    <row r="159">
      <c r="A159" s="615" t="s">
        <v>319</v>
      </c>
      <c r="B159" s="616">
        <v>2.6072106E7</v>
      </c>
      <c r="C159" s="617" t="s">
        <v>293</v>
      </c>
      <c r="D159" s="617" t="s">
        <v>269</v>
      </c>
      <c r="E159" s="617" t="s">
        <v>4879</v>
      </c>
      <c r="F159" s="617" t="s">
        <v>263</v>
      </c>
      <c r="G159" s="619"/>
      <c r="H159" s="628" t="str">
        <f>+420 384 420 722</f>
        <v>#ERROR!</v>
      </c>
      <c r="I159" s="621"/>
      <c r="J159" s="617" t="s">
        <v>322</v>
      </c>
      <c r="K159" s="618" t="s">
        <v>323</v>
      </c>
      <c r="L159" s="619"/>
      <c r="M159" s="619"/>
      <c r="N159" s="620">
        <v>2004.0</v>
      </c>
    </row>
    <row r="160">
      <c r="A160" s="609" t="s">
        <v>324</v>
      </c>
      <c r="B160" s="611" t="s">
        <v>4880</v>
      </c>
      <c r="C160" s="611" t="s">
        <v>30</v>
      </c>
      <c r="D160" s="611" t="s">
        <v>6586</v>
      </c>
      <c r="E160" s="611" t="s">
        <v>4881</v>
      </c>
      <c r="F160" s="611" t="s">
        <v>263</v>
      </c>
      <c r="G160" s="613"/>
      <c r="H160" s="611" t="s">
        <v>327</v>
      </c>
      <c r="I160" s="611" t="s">
        <v>328</v>
      </c>
      <c r="J160" s="611" t="s">
        <v>329</v>
      </c>
      <c r="K160" s="612" t="s">
        <v>330</v>
      </c>
      <c r="L160" s="613"/>
      <c r="M160" s="613"/>
      <c r="N160" s="614">
        <v>1953.0</v>
      </c>
    </row>
    <row r="161">
      <c r="A161" s="615" t="s">
        <v>338</v>
      </c>
      <c r="B161" s="616">
        <v>6.3981505E7</v>
      </c>
      <c r="C161" s="617" t="s">
        <v>177</v>
      </c>
      <c r="D161" s="617" t="s">
        <v>4376</v>
      </c>
      <c r="E161" s="617" t="s">
        <v>340</v>
      </c>
      <c r="F161" s="617" t="s">
        <v>263</v>
      </c>
      <c r="G161" s="619"/>
      <c r="H161" s="628" t="str">
        <f>+420 222 313 435</f>
        <v>#ERROR!</v>
      </c>
      <c r="I161" s="621"/>
      <c r="J161" s="617" t="s">
        <v>342</v>
      </c>
      <c r="K161" s="618" t="s">
        <v>343</v>
      </c>
      <c r="L161" s="621"/>
      <c r="M161" s="619"/>
      <c r="N161" s="620">
        <v>1995.0</v>
      </c>
    </row>
    <row r="162">
      <c r="A162" s="609" t="s">
        <v>357</v>
      </c>
      <c r="B162" s="610">
        <v>2.716828E7</v>
      </c>
      <c r="C162" s="611" t="s">
        <v>358</v>
      </c>
      <c r="D162" s="611" t="s">
        <v>170</v>
      </c>
      <c r="E162" s="611" t="s">
        <v>359</v>
      </c>
      <c r="F162" s="611" t="s">
        <v>263</v>
      </c>
      <c r="G162" s="613"/>
      <c r="H162" s="627" t="str">
        <f>+420 222 351 211</f>
        <v>#ERROR!</v>
      </c>
      <c r="I162" s="621"/>
      <c r="J162" s="611" t="s">
        <v>361</v>
      </c>
      <c r="K162" s="612" t="s">
        <v>362</v>
      </c>
      <c r="L162" s="621"/>
      <c r="M162" s="613"/>
      <c r="N162" s="614">
        <v>2004.0</v>
      </c>
    </row>
    <row r="163">
      <c r="A163" s="615" t="s">
        <v>370</v>
      </c>
      <c r="B163" s="616">
        <v>2.6242028E7</v>
      </c>
      <c r="C163" s="617" t="s">
        <v>371</v>
      </c>
      <c r="D163" s="617" t="s">
        <v>16</v>
      </c>
      <c r="E163" s="617" t="s">
        <v>372</v>
      </c>
      <c r="F163" s="617" t="s">
        <v>263</v>
      </c>
      <c r="G163" s="619"/>
      <c r="H163" s="628" t="str">
        <f>+420 491 462 580</f>
        <v>#ERROR!</v>
      </c>
      <c r="I163" s="621"/>
      <c r="J163" s="617" t="s">
        <v>374</v>
      </c>
      <c r="K163" s="618" t="s">
        <v>375</v>
      </c>
      <c r="L163" s="619"/>
      <c r="M163" s="619"/>
      <c r="N163" s="620">
        <v>2001.0</v>
      </c>
    </row>
    <row r="164">
      <c r="A164" s="609" t="s">
        <v>4381</v>
      </c>
      <c r="B164" s="610">
        <v>3602524.0</v>
      </c>
      <c r="C164" s="611" t="s">
        <v>358</v>
      </c>
      <c r="D164" s="611" t="s">
        <v>170</v>
      </c>
      <c r="E164" s="611" t="s">
        <v>383</v>
      </c>
      <c r="F164" s="611" t="s">
        <v>263</v>
      </c>
      <c r="G164" s="613"/>
      <c r="H164" s="627" t="str">
        <f>+420 777 948 705</f>
        <v>#ERROR!</v>
      </c>
      <c r="I164" s="621"/>
      <c r="J164" s="611" t="s">
        <v>385</v>
      </c>
      <c r="K164" s="612" t="s">
        <v>386</v>
      </c>
      <c r="L164" s="621"/>
      <c r="M164" s="613"/>
      <c r="N164" s="614">
        <v>2018.0</v>
      </c>
    </row>
    <row r="165">
      <c r="A165" s="615" t="s">
        <v>387</v>
      </c>
      <c r="B165" s="617" t="s">
        <v>4884</v>
      </c>
      <c r="C165" s="617" t="s">
        <v>163</v>
      </c>
      <c r="D165" s="617" t="s">
        <v>269</v>
      </c>
      <c r="E165" s="617" t="s">
        <v>388</v>
      </c>
      <c r="F165" s="617" t="s">
        <v>263</v>
      </c>
      <c r="G165" s="619"/>
      <c r="H165" s="628" t="str">
        <f>+420 483 347 111</f>
        <v>#ERROR!</v>
      </c>
      <c r="I165" s="621"/>
      <c r="J165" s="617" t="s">
        <v>390</v>
      </c>
      <c r="K165" s="618" t="s">
        <v>391</v>
      </c>
      <c r="L165" s="619"/>
      <c r="M165" s="619"/>
      <c r="N165" s="620">
        <v>1991.0</v>
      </c>
    </row>
    <row r="166">
      <c r="A166" s="609" t="s">
        <v>392</v>
      </c>
      <c r="B166" s="610">
        <v>6.124291E7</v>
      </c>
      <c r="C166" s="611" t="s">
        <v>107</v>
      </c>
      <c r="D166" s="611" t="s">
        <v>4386</v>
      </c>
      <c r="E166" s="611" t="s">
        <v>394</v>
      </c>
      <c r="F166" s="611" t="s">
        <v>395</v>
      </c>
      <c r="G166" s="613"/>
      <c r="H166" s="611" t="s">
        <v>396</v>
      </c>
      <c r="I166" s="611" t="s">
        <v>397</v>
      </c>
      <c r="J166" s="611" t="s">
        <v>398</v>
      </c>
      <c r="K166" s="612" t="s">
        <v>399</v>
      </c>
      <c r="L166" s="613"/>
      <c r="M166" s="613"/>
      <c r="N166" s="614">
        <v>1982.0</v>
      </c>
    </row>
    <row r="167">
      <c r="A167" s="615" t="s">
        <v>400</v>
      </c>
      <c r="B167" s="616">
        <v>1.4595007E7</v>
      </c>
      <c r="C167" s="617" t="s">
        <v>23</v>
      </c>
      <c r="D167" s="617" t="s">
        <v>401</v>
      </c>
      <c r="E167" s="617" t="s">
        <v>402</v>
      </c>
      <c r="F167" s="617" t="s">
        <v>395</v>
      </c>
      <c r="G167" s="619"/>
      <c r="H167" s="617" t="s">
        <v>403</v>
      </c>
      <c r="I167" s="617" t="s">
        <v>404</v>
      </c>
      <c r="J167" s="617" t="s">
        <v>405</v>
      </c>
      <c r="K167" s="618" t="s">
        <v>406</v>
      </c>
      <c r="L167" s="621"/>
      <c r="M167" s="619"/>
      <c r="N167" s="620">
        <v>1990.0</v>
      </c>
    </row>
    <row r="168">
      <c r="A168" s="609" t="s">
        <v>407</v>
      </c>
      <c r="B168" s="610">
        <v>2.6365996E7</v>
      </c>
      <c r="C168" s="611" t="s">
        <v>23</v>
      </c>
      <c r="D168" s="611" t="s">
        <v>51</v>
      </c>
      <c r="E168" s="611" t="s">
        <v>408</v>
      </c>
      <c r="F168" s="611" t="s">
        <v>395</v>
      </c>
      <c r="G168" s="613"/>
      <c r="H168" s="611" t="s">
        <v>409</v>
      </c>
      <c r="I168" s="611" t="s">
        <v>410</v>
      </c>
      <c r="J168" s="611" t="s">
        <v>411</v>
      </c>
      <c r="K168" s="612" t="s">
        <v>412</v>
      </c>
      <c r="L168" s="613"/>
      <c r="M168" s="613"/>
      <c r="N168" s="614">
        <v>2001.0</v>
      </c>
    </row>
    <row r="169">
      <c r="A169" s="615" t="s">
        <v>425</v>
      </c>
      <c r="B169" s="616">
        <v>8.3024917E7</v>
      </c>
      <c r="C169" s="617" t="s">
        <v>78</v>
      </c>
      <c r="D169" s="617" t="s">
        <v>51</v>
      </c>
      <c r="E169" s="617" t="s">
        <v>426</v>
      </c>
      <c r="F169" s="617" t="s">
        <v>395</v>
      </c>
      <c r="G169" s="619"/>
      <c r="H169" s="617" t="s">
        <v>427</v>
      </c>
      <c r="I169" s="617" t="s">
        <v>428</v>
      </c>
      <c r="J169" s="617" t="s">
        <v>429</v>
      </c>
      <c r="K169" s="618" t="s">
        <v>430</v>
      </c>
      <c r="L169" s="621"/>
      <c r="M169" s="619"/>
      <c r="N169" s="620">
        <v>1977.0</v>
      </c>
    </row>
    <row r="170">
      <c r="A170" s="609" t="s">
        <v>461</v>
      </c>
      <c r="B170" s="611" t="s">
        <v>4886</v>
      </c>
      <c r="C170" s="611" t="s">
        <v>23</v>
      </c>
      <c r="D170" s="611" t="s">
        <v>51</v>
      </c>
      <c r="E170" s="611" t="s">
        <v>462</v>
      </c>
      <c r="F170" s="611" t="s">
        <v>463</v>
      </c>
      <c r="G170" s="613"/>
      <c r="H170" s="611" t="s">
        <v>464</v>
      </c>
      <c r="I170" s="611" t="s">
        <v>465</v>
      </c>
      <c r="J170" s="611" t="s">
        <v>466</v>
      </c>
      <c r="K170" s="612" t="s">
        <v>467</v>
      </c>
      <c r="L170" s="613"/>
      <c r="M170" s="613"/>
      <c r="N170" s="614">
        <v>1991.0</v>
      </c>
    </row>
    <row r="171">
      <c r="A171" s="615" t="s">
        <v>474</v>
      </c>
      <c r="B171" s="617" t="s">
        <v>4890</v>
      </c>
      <c r="C171" s="617" t="s">
        <v>23</v>
      </c>
      <c r="D171" s="617" t="s">
        <v>51</v>
      </c>
      <c r="E171" s="617" t="s">
        <v>475</v>
      </c>
      <c r="F171" s="617" t="s">
        <v>463</v>
      </c>
      <c r="G171" s="619"/>
      <c r="H171" s="617" t="s">
        <v>4891</v>
      </c>
      <c r="I171" s="619"/>
      <c r="J171" s="617" t="s">
        <v>477</v>
      </c>
      <c r="K171" s="618" t="s">
        <v>478</v>
      </c>
      <c r="L171" s="621"/>
      <c r="M171" s="619"/>
      <c r="N171" s="620">
        <v>2000.0</v>
      </c>
    </row>
    <row r="172">
      <c r="A172" s="609" t="s">
        <v>479</v>
      </c>
      <c r="B172" s="611" t="s">
        <v>4892</v>
      </c>
      <c r="C172" s="611" t="s">
        <v>23</v>
      </c>
      <c r="D172" s="611" t="s">
        <v>144</v>
      </c>
      <c r="E172" s="611" t="s">
        <v>4893</v>
      </c>
      <c r="F172" s="611" t="s">
        <v>463</v>
      </c>
      <c r="G172" s="613"/>
      <c r="H172" s="611" t="s">
        <v>4894</v>
      </c>
      <c r="I172" s="611" t="s">
        <v>482</v>
      </c>
      <c r="J172" s="611" t="s">
        <v>483</v>
      </c>
      <c r="K172" s="612" t="s">
        <v>484</v>
      </c>
      <c r="L172" s="613"/>
      <c r="M172" s="613"/>
      <c r="N172" s="614">
        <v>1926.0</v>
      </c>
    </row>
    <row r="173">
      <c r="A173" s="615" t="s">
        <v>485</v>
      </c>
      <c r="B173" s="617" t="s">
        <v>4896</v>
      </c>
      <c r="C173" s="617" t="s">
        <v>30</v>
      </c>
      <c r="D173" s="617" t="s">
        <v>16</v>
      </c>
      <c r="E173" s="617" t="s">
        <v>486</v>
      </c>
      <c r="F173" s="617" t="s">
        <v>463</v>
      </c>
      <c r="G173" s="619"/>
      <c r="H173" s="617" t="s">
        <v>487</v>
      </c>
      <c r="I173" s="617" t="s">
        <v>488</v>
      </c>
      <c r="J173" s="617" t="s">
        <v>489</v>
      </c>
      <c r="K173" s="618" t="s">
        <v>490</v>
      </c>
      <c r="L173" s="619"/>
      <c r="M173" s="619"/>
      <c r="N173" s="620">
        <v>1980.0</v>
      </c>
    </row>
    <row r="174">
      <c r="A174" s="609" t="s">
        <v>491</v>
      </c>
      <c r="B174" s="611" t="s">
        <v>4898</v>
      </c>
      <c r="C174" s="611" t="s">
        <v>78</v>
      </c>
      <c r="D174" s="611" t="s">
        <v>144</v>
      </c>
      <c r="E174" s="611" t="s">
        <v>492</v>
      </c>
      <c r="F174" s="611" t="s">
        <v>463</v>
      </c>
      <c r="G174" s="613"/>
      <c r="H174" s="611" t="s">
        <v>493</v>
      </c>
      <c r="I174" s="611" t="s">
        <v>494</v>
      </c>
      <c r="J174" s="611" t="s">
        <v>495</v>
      </c>
      <c r="K174" s="612" t="s">
        <v>496</v>
      </c>
      <c r="L174" s="621"/>
      <c r="M174" s="613"/>
      <c r="N174" s="614">
        <v>2001.0</v>
      </c>
    </row>
    <row r="175">
      <c r="A175" s="615" t="s">
        <v>516</v>
      </c>
      <c r="B175" s="616">
        <v>3.02134549E8</v>
      </c>
      <c r="C175" s="617" t="s">
        <v>23</v>
      </c>
      <c r="D175" s="617" t="s">
        <v>4900</v>
      </c>
      <c r="E175" s="617" t="s">
        <v>517</v>
      </c>
      <c r="F175" s="617" t="s">
        <v>507</v>
      </c>
      <c r="G175" s="619"/>
      <c r="H175" s="617" t="s">
        <v>518</v>
      </c>
      <c r="I175" s="619"/>
      <c r="J175" s="617" t="s">
        <v>519</v>
      </c>
      <c r="K175" s="618" t="s">
        <v>520</v>
      </c>
      <c r="L175" s="621"/>
      <c r="M175" s="619"/>
      <c r="N175" s="620">
        <v>1957.0</v>
      </c>
    </row>
    <row r="176">
      <c r="A176" s="609" t="s">
        <v>527</v>
      </c>
      <c r="B176" s="610">
        <v>3.35620316E8</v>
      </c>
      <c r="C176" s="611" t="s">
        <v>23</v>
      </c>
      <c r="D176" s="611" t="s">
        <v>4905</v>
      </c>
      <c r="E176" s="611" t="s">
        <v>4903</v>
      </c>
      <c r="F176" s="611" t="s">
        <v>507</v>
      </c>
      <c r="G176" s="613"/>
      <c r="H176" s="611" t="s">
        <v>530</v>
      </c>
      <c r="I176" s="611" t="s">
        <v>531</v>
      </c>
      <c r="J176" s="611" t="s">
        <v>532</v>
      </c>
      <c r="K176" s="612" t="s">
        <v>533</v>
      </c>
      <c r="L176" s="621"/>
      <c r="M176" s="613"/>
      <c r="N176" s="614">
        <v>1956.0</v>
      </c>
    </row>
    <row r="177">
      <c r="A177" s="615" t="s">
        <v>534</v>
      </c>
      <c r="B177" s="616">
        <v>4.11687239E8</v>
      </c>
      <c r="C177" s="617" t="s">
        <v>358</v>
      </c>
      <c r="D177" s="617" t="s">
        <v>4909</v>
      </c>
      <c r="E177" s="617" t="s">
        <v>4907</v>
      </c>
      <c r="F177" s="617" t="s">
        <v>507</v>
      </c>
      <c r="G177" s="619"/>
      <c r="H177" s="617" t="s">
        <v>536</v>
      </c>
      <c r="I177" s="619"/>
      <c r="J177" s="617" t="s">
        <v>537</v>
      </c>
      <c r="K177" s="618" t="s">
        <v>538</v>
      </c>
      <c r="L177" s="619"/>
      <c r="M177" s="619"/>
      <c r="N177" s="620">
        <v>1997.0</v>
      </c>
    </row>
    <row r="178">
      <c r="A178" s="609" t="s">
        <v>4912</v>
      </c>
      <c r="B178" s="610">
        <v>3.19597456E8</v>
      </c>
      <c r="C178" s="611" t="s">
        <v>23</v>
      </c>
      <c r="D178" s="611" t="s">
        <v>559</v>
      </c>
      <c r="E178" s="611" t="s">
        <v>560</v>
      </c>
      <c r="F178" s="611" t="s">
        <v>507</v>
      </c>
      <c r="G178" s="613"/>
      <c r="H178" s="611" t="s">
        <v>561</v>
      </c>
      <c r="I178" s="611" t="s">
        <v>561</v>
      </c>
      <c r="J178" s="611" t="s">
        <v>562</v>
      </c>
      <c r="K178" s="612" t="s">
        <v>563</v>
      </c>
      <c r="L178" s="613"/>
      <c r="M178" s="613"/>
      <c r="N178" s="614">
        <v>1980.0</v>
      </c>
    </row>
    <row r="179">
      <c r="A179" s="615" t="s">
        <v>564</v>
      </c>
      <c r="B179" s="616">
        <v>3.14614587E8</v>
      </c>
      <c r="C179" s="617" t="s">
        <v>23</v>
      </c>
      <c r="D179" s="617" t="s">
        <v>565</v>
      </c>
      <c r="E179" s="617" t="s">
        <v>566</v>
      </c>
      <c r="F179" s="617" t="s">
        <v>507</v>
      </c>
      <c r="G179" s="619"/>
      <c r="H179" s="617" t="s">
        <v>567</v>
      </c>
      <c r="I179" s="617" t="s">
        <v>568</v>
      </c>
      <c r="J179" s="617" t="s">
        <v>569</v>
      </c>
      <c r="K179" s="618" t="s">
        <v>570</v>
      </c>
      <c r="L179" s="621"/>
      <c r="M179" s="619"/>
      <c r="N179" s="620">
        <v>1978.0</v>
      </c>
    </row>
    <row r="180">
      <c r="A180" s="609" t="s">
        <v>596</v>
      </c>
      <c r="B180" s="611" t="s">
        <v>4917</v>
      </c>
      <c r="C180" s="611" t="s">
        <v>78</v>
      </c>
      <c r="D180" s="611" t="s">
        <v>170</v>
      </c>
      <c r="E180" s="611" t="s">
        <v>4918</v>
      </c>
      <c r="F180" s="611" t="s">
        <v>586</v>
      </c>
      <c r="G180" s="613"/>
      <c r="H180" s="627" t="str">
        <f>+49 7231 14296-0</f>
        <v>#ERROR!</v>
      </c>
      <c r="I180" s="627" t="str">
        <f>+49 7231 14296-28</f>
        <v>#ERROR!</v>
      </c>
      <c r="J180" s="611" t="s">
        <v>600</v>
      </c>
      <c r="K180" s="612" t="s">
        <v>601</v>
      </c>
      <c r="L180" s="621"/>
      <c r="M180" s="613"/>
      <c r="N180" s="614">
        <v>1962.0</v>
      </c>
    </row>
    <row r="181">
      <c r="A181" s="615" t="s">
        <v>602</v>
      </c>
      <c r="B181" s="617" t="s">
        <v>4920</v>
      </c>
      <c r="C181" s="617" t="s">
        <v>30</v>
      </c>
      <c r="D181" s="617" t="s">
        <v>401</v>
      </c>
      <c r="E181" s="617" t="s">
        <v>603</v>
      </c>
      <c r="F181" s="617" t="s">
        <v>586</v>
      </c>
      <c r="G181" s="619"/>
      <c r="H181" s="617" t="s">
        <v>604</v>
      </c>
      <c r="I181" s="617" t="s">
        <v>605</v>
      </c>
      <c r="J181" s="617" t="s">
        <v>606</v>
      </c>
      <c r="K181" s="618" t="s">
        <v>607</v>
      </c>
      <c r="L181" s="621"/>
      <c r="M181" s="619"/>
      <c r="N181" s="629"/>
    </row>
    <row r="182">
      <c r="A182" s="609" t="s">
        <v>621</v>
      </c>
      <c r="B182" s="611" t="s">
        <v>4922</v>
      </c>
      <c r="C182" s="611" t="s">
        <v>30</v>
      </c>
      <c r="D182" s="611" t="s">
        <v>16</v>
      </c>
      <c r="E182" s="611" t="s">
        <v>622</v>
      </c>
      <c r="F182" s="611" t="s">
        <v>586</v>
      </c>
      <c r="G182" s="613"/>
      <c r="H182" s="611" t="s">
        <v>623</v>
      </c>
      <c r="I182" s="611" t="s">
        <v>624</v>
      </c>
      <c r="J182" s="611" t="s">
        <v>625</v>
      </c>
      <c r="K182" s="612" t="s">
        <v>626</v>
      </c>
      <c r="L182" s="621"/>
      <c r="M182" s="613"/>
      <c r="N182" s="614">
        <v>2007.0</v>
      </c>
    </row>
    <row r="183">
      <c r="A183" s="615" t="s">
        <v>627</v>
      </c>
      <c r="B183" s="617" t="s">
        <v>4925</v>
      </c>
      <c r="C183" s="617" t="s">
        <v>30</v>
      </c>
      <c r="D183" s="617" t="s">
        <v>269</v>
      </c>
      <c r="E183" s="617" t="s">
        <v>628</v>
      </c>
      <c r="F183" s="617" t="s">
        <v>586</v>
      </c>
      <c r="G183" s="619"/>
      <c r="H183" s="617" t="s">
        <v>629</v>
      </c>
      <c r="I183" s="617" t="s">
        <v>630</v>
      </c>
      <c r="J183" s="617" t="s">
        <v>631</v>
      </c>
      <c r="K183" s="618" t="s">
        <v>632</v>
      </c>
      <c r="L183" s="619"/>
      <c r="M183" s="619"/>
      <c r="N183" s="620">
        <v>2007.0</v>
      </c>
    </row>
    <row r="184">
      <c r="A184" s="609" t="s">
        <v>633</v>
      </c>
      <c r="B184" s="611" t="s">
        <v>4929</v>
      </c>
      <c r="C184" s="611" t="s">
        <v>30</v>
      </c>
      <c r="D184" s="611" t="s">
        <v>6587</v>
      </c>
      <c r="E184" s="611" t="s">
        <v>634</v>
      </c>
      <c r="F184" s="611" t="s">
        <v>586</v>
      </c>
      <c r="G184" s="613"/>
      <c r="H184" s="611" t="s">
        <v>635</v>
      </c>
      <c r="I184" s="611" t="s">
        <v>636</v>
      </c>
      <c r="J184" s="611" t="s">
        <v>637</v>
      </c>
      <c r="K184" s="612" t="s">
        <v>638</v>
      </c>
      <c r="L184" s="613"/>
      <c r="M184" s="613"/>
      <c r="N184" s="614">
        <v>2011.0</v>
      </c>
    </row>
    <row r="185">
      <c r="A185" s="615" t="s">
        <v>645</v>
      </c>
      <c r="B185" s="617" t="s">
        <v>4933</v>
      </c>
      <c r="C185" s="617" t="s">
        <v>78</v>
      </c>
      <c r="D185" s="617" t="s">
        <v>170</v>
      </c>
      <c r="E185" s="617" t="s">
        <v>646</v>
      </c>
      <c r="F185" s="617" t="s">
        <v>586</v>
      </c>
      <c r="G185" s="619"/>
      <c r="H185" s="628" t="str">
        <f>+ 49 7231 15 43 68 - 35</f>
        <v>#ERROR!</v>
      </c>
      <c r="I185" s="628" t="str">
        <f>+ 49 7231 10 24 93</f>
        <v>#ERROR!</v>
      </c>
      <c r="J185" s="617" t="s">
        <v>649</v>
      </c>
      <c r="K185" s="618" t="s">
        <v>650</v>
      </c>
      <c r="L185" s="619"/>
      <c r="M185" s="619"/>
      <c r="N185" s="620">
        <v>2010.0</v>
      </c>
    </row>
    <row r="186">
      <c r="A186" s="609" t="s">
        <v>651</v>
      </c>
      <c r="B186" s="611" t="s">
        <v>4934</v>
      </c>
      <c r="C186" s="611" t="s">
        <v>107</v>
      </c>
      <c r="D186" s="611" t="s">
        <v>144</v>
      </c>
      <c r="E186" s="611" t="s">
        <v>652</v>
      </c>
      <c r="F186" s="611" t="s">
        <v>586</v>
      </c>
      <c r="G186" s="613"/>
      <c r="H186" s="611" t="s">
        <v>653</v>
      </c>
      <c r="I186" s="611" t="s">
        <v>654</v>
      </c>
      <c r="J186" s="611" t="s">
        <v>655</v>
      </c>
      <c r="K186" s="612" t="s">
        <v>656</v>
      </c>
      <c r="L186" s="613"/>
      <c r="M186" s="613"/>
      <c r="N186" s="614">
        <v>2007.0</v>
      </c>
    </row>
    <row r="187">
      <c r="A187" s="615" t="s">
        <v>676</v>
      </c>
      <c r="B187" s="617" t="s">
        <v>4936</v>
      </c>
      <c r="C187" s="617" t="s">
        <v>78</v>
      </c>
      <c r="D187" s="617" t="s">
        <v>299</v>
      </c>
      <c r="E187" s="617" t="s">
        <v>4937</v>
      </c>
      <c r="F187" s="617" t="s">
        <v>586</v>
      </c>
      <c r="G187" s="619"/>
      <c r="H187" s="628" t="str">
        <f>+49 7231 1434</f>
        <v>#ERROR!</v>
      </c>
      <c r="I187" s="628" t="str">
        <f>+49 7231 1434</f>
        <v>#ERROR!</v>
      </c>
      <c r="J187" s="617" t="s">
        <v>679</v>
      </c>
      <c r="K187" s="618" t="s">
        <v>680</v>
      </c>
      <c r="L187" s="621"/>
      <c r="M187" s="619"/>
      <c r="N187" s="620">
        <v>2007.0</v>
      </c>
    </row>
    <row r="188">
      <c r="A188" s="609" t="s">
        <v>681</v>
      </c>
      <c r="B188" s="611" t="s">
        <v>4942</v>
      </c>
      <c r="C188" s="611" t="s">
        <v>30</v>
      </c>
      <c r="D188" s="611" t="s">
        <v>682</v>
      </c>
      <c r="E188" s="611" t="s">
        <v>683</v>
      </c>
      <c r="F188" s="611" t="s">
        <v>586</v>
      </c>
      <c r="G188" s="613"/>
      <c r="H188" s="611" t="s">
        <v>684</v>
      </c>
      <c r="I188" s="611" t="s">
        <v>685</v>
      </c>
      <c r="J188" s="611" t="s">
        <v>686</v>
      </c>
      <c r="K188" s="612" t="s">
        <v>687</v>
      </c>
      <c r="L188" s="621"/>
      <c r="M188" s="613"/>
      <c r="N188" s="630"/>
    </row>
    <row r="189">
      <c r="A189" s="615" t="s">
        <v>688</v>
      </c>
      <c r="B189" s="617" t="s">
        <v>4945</v>
      </c>
      <c r="C189" s="617" t="s">
        <v>30</v>
      </c>
      <c r="D189" s="617" t="s">
        <v>170</v>
      </c>
      <c r="E189" s="617" t="s">
        <v>689</v>
      </c>
      <c r="F189" s="617" t="s">
        <v>586</v>
      </c>
      <c r="G189" s="619"/>
      <c r="H189" s="628" t="str">
        <f>+49 7231 3186-0</f>
        <v>#ERROR!</v>
      </c>
      <c r="I189" s="621"/>
      <c r="J189" s="617" t="s">
        <v>691</v>
      </c>
      <c r="K189" s="618" t="s">
        <v>692</v>
      </c>
      <c r="L189" s="621"/>
      <c r="M189" s="619"/>
      <c r="N189" s="620">
        <v>2018.0</v>
      </c>
    </row>
    <row r="190">
      <c r="A190" s="609" t="s">
        <v>693</v>
      </c>
      <c r="B190" s="611" t="s">
        <v>4947</v>
      </c>
      <c r="C190" s="611" t="s">
        <v>78</v>
      </c>
      <c r="D190" s="611" t="s">
        <v>170</v>
      </c>
      <c r="E190" s="611" t="s">
        <v>4948</v>
      </c>
      <c r="F190" s="611" t="s">
        <v>586</v>
      </c>
      <c r="G190" s="613"/>
      <c r="H190" s="627" t="str">
        <f>+49 7231 65 16-14</f>
        <v>#ERROR!</v>
      </c>
      <c r="I190" s="627" t="str">
        <f>+49 7231 65 16-16</f>
        <v>#ERROR!</v>
      </c>
      <c r="J190" s="611" t="s">
        <v>697</v>
      </c>
      <c r="K190" s="612" t="s">
        <v>698</v>
      </c>
      <c r="L190" s="621"/>
      <c r="M190" s="613"/>
      <c r="N190" s="614">
        <v>2017.0</v>
      </c>
    </row>
    <row r="191">
      <c r="A191" s="615" t="s">
        <v>706</v>
      </c>
      <c r="B191" s="617" t="s">
        <v>4953</v>
      </c>
      <c r="C191" s="617" t="s">
        <v>30</v>
      </c>
      <c r="D191" s="617" t="s">
        <v>6588</v>
      </c>
      <c r="E191" s="617" t="s">
        <v>708</v>
      </c>
      <c r="F191" s="617" t="s">
        <v>586</v>
      </c>
      <c r="G191" s="619"/>
      <c r="H191" s="617" t="s">
        <v>709</v>
      </c>
      <c r="I191" s="617" t="s">
        <v>710</v>
      </c>
      <c r="J191" s="617" t="s">
        <v>711</v>
      </c>
      <c r="K191" s="618" t="s">
        <v>712</v>
      </c>
      <c r="L191" s="621"/>
      <c r="M191" s="619"/>
      <c r="N191" s="620">
        <v>2015.0</v>
      </c>
    </row>
    <row r="192">
      <c r="A192" s="609" t="s">
        <v>719</v>
      </c>
      <c r="B192" s="611" t="s">
        <v>4957</v>
      </c>
      <c r="C192" s="611" t="s">
        <v>30</v>
      </c>
      <c r="D192" s="611" t="s">
        <v>6589</v>
      </c>
      <c r="E192" s="611" t="s">
        <v>721</v>
      </c>
      <c r="F192" s="611" t="s">
        <v>586</v>
      </c>
      <c r="G192" s="613"/>
      <c r="H192" s="611" t="s">
        <v>722</v>
      </c>
      <c r="I192" s="611" t="s">
        <v>723</v>
      </c>
      <c r="J192" s="611" t="s">
        <v>724</v>
      </c>
      <c r="K192" s="612" t="s">
        <v>725</v>
      </c>
      <c r="L192" s="621"/>
      <c r="M192" s="613"/>
      <c r="N192" s="614">
        <v>2018.0</v>
      </c>
    </row>
    <row r="193">
      <c r="A193" s="615" t="s">
        <v>726</v>
      </c>
      <c r="B193" s="617" t="s">
        <v>4958</v>
      </c>
      <c r="C193" s="617" t="s">
        <v>107</v>
      </c>
      <c r="D193" s="617" t="s">
        <v>16</v>
      </c>
      <c r="E193" s="617" t="s">
        <v>727</v>
      </c>
      <c r="F193" s="617" t="s">
        <v>586</v>
      </c>
      <c r="G193" s="619"/>
      <c r="H193" s="617" t="s">
        <v>728</v>
      </c>
      <c r="I193" s="617" t="s">
        <v>729</v>
      </c>
      <c r="J193" s="617" t="s">
        <v>730</v>
      </c>
      <c r="K193" s="618" t="s">
        <v>731</v>
      </c>
      <c r="L193" s="621"/>
      <c r="M193" s="619"/>
      <c r="N193" s="620">
        <v>2013.0</v>
      </c>
    </row>
    <row r="194">
      <c r="A194" s="609" t="s">
        <v>732</v>
      </c>
      <c r="B194" s="611" t="s">
        <v>4959</v>
      </c>
      <c r="C194" s="611" t="s">
        <v>78</v>
      </c>
      <c r="D194" s="611" t="s">
        <v>170</v>
      </c>
      <c r="E194" s="611" t="s">
        <v>4960</v>
      </c>
      <c r="F194" s="611" t="s">
        <v>586</v>
      </c>
      <c r="G194" s="613"/>
      <c r="H194" s="627" t="str">
        <f>+49 7231-6002- 0</f>
        <v>#ERROR!</v>
      </c>
      <c r="I194" s="627" t="str">
        <f>+49 7231-6002-44</f>
        <v>#ERROR!</v>
      </c>
      <c r="J194" s="611" t="s">
        <v>736</v>
      </c>
      <c r="K194" s="612" t="s">
        <v>737</v>
      </c>
      <c r="L194" s="621"/>
      <c r="M194" s="613"/>
      <c r="N194" s="614">
        <v>2018.0</v>
      </c>
    </row>
    <row r="195">
      <c r="A195" s="615" t="s">
        <v>738</v>
      </c>
      <c r="B195" s="617" t="s">
        <v>4962</v>
      </c>
      <c r="C195" s="617" t="s">
        <v>107</v>
      </c>
      <c r="D195" s="617" t="s">
        <v>170</v>
      </c>
      <c r="E195" s="617" t="s">
        <v>739</v>
      </c>
      <c r="F195" s="617" t="s">
        <v>586</v>
      </c>
      <c r="G195" s="619"/>
      <c r="H195" s="628" t="str">
        <f>+49 6533 95 00-0</f>
        <v>#ERROR!</v>
      </c>
      <c r="I195" s="621"/>
      <c r="J195" s="617" t="s">
        <v>741</v>
      </c>
      <c r="K195" s="618" t="s">
        <v>742</v>
      </c>
      <c r="L195" s="621"/>
      <c r="M195" s="619"/>
      <c r="N195" s="620">
        <v>2012.0</v>
      </c>
    </row>
    <row r="196">
      <c r="A196" s="609" t="s">
        <v>743</v>
      </c>
      <c r="B196" s="611" t="s">
        <v>4965</v>
      </c>
      <c r="C196" s="611" t="s">
        <v>358</v>
      </c>
      <c r="D196" s="611" t="s">
        <v>4967</v>
      </c>
      <c r="E196" s="611" t="s">
        <v>4966</v>
      </c>
      <c r="F196" s="611" t="s">
        <v>586</v>
      </c>
      <c r="G196" s="613"/>
      <c r="H196" s="611" t="s">
        <v>746</v>
      </c>
      <c r="I196" s="611" t="s">
        <v>747</v>
      </c>
      <c r="J196" s="611" t="s">
        <v>748</v>
      </c>
      <c r="K196" s="612" t="s">
        <v>749</v>
      </c>
      <c r="L196" s="613"/>
      <c r="M196" s="613"/>
      <c r="N196" s="614">
        <v>2017.0</v>
      </c>
    </row>
    <row r="197">
      <c r="A197" s="615" t="s">
        <v>755</v>
      </c>
      <c r="B197" s="617" t="s">
        <v>4969</v>
      </c>
      <c r="C197" s="617" t="s">
        <v>78</v>
      </c>
      <c r="D197" s="617" t="s">
        <v>170</v>
      </c>
      <c r="E197" s="617" t="s">
        <v>756</v>
      </c>
      <c r="F197" s="617" t="s">
        <v>586</v>
      </c>
      <c r="G197" s="619"/>
      <c r="H197" s="628" t="str">
        <f>+49 7082 49134-0</f>
        <v>#ERROR!</v>
      </c>
      <c r="I197" s="628" t="str">
        <f>+49 7082 49134-99</f>
        <v>#ERROR!</v>
      </c>
      <c r="J197" s="617" t="s">
        <v>759</v>
      </c>
      <c r="K197" s="618" t="s">
        <v>760</v>
      </c>
      <c r="L197" s="621"/>
      <c r="M197" s="619"/>
      <c r="N197" s="620">
        <v>2014.0</v>
      </c>
    </row>
    <row r="198">
      <c r="A198" s="609" t="s">
        <v>767</v>
      </c>
      <c r="B198" s="611" t="s">
        <v>4973</v>
      </c>
      <c r="C198" s="611" t="s">
        <v>78</v>
      </c>
      <c r="D198" s="611" t="s">
        <v>6590</v>
      </c>
      <c r="E198" s="611" t="s">
        <v>769</v>
      </c>
      <c r="F198" s="611" t="s">
        <v>586</v>
      </c>
      <c r="G198" s="613"/>
      <c r="H198" s="627" t="str">
        <f>+49 7231 91 87 - 0</f>
        <v>#ERROR!</v>
      </c>
      <c r="I198" s="627" t="str">
        <f>+49 7231 33 215</f>
        <v>#ERROR!</v>
      </c>
      <c r="J198" s="611" t="s">
        <v>772</v>
      </c>
      <c r="K198" s="612" t="s">
        <v>773</v>
      </c>
      <c r="L198" s="621"/>
      <c r="M198" s="613"/>
      <c r="N198" s="614">
        <v>2017.0</v>
      </c>
    </row>
    <row r="199">
      <c r="A199" s="615" t="s">
        <v>779</v>
      </c>
      <c r="B199" s="617" t="s">
        <v>4976</v>
      </c>
      <c r="C199" s="617" t="s">
        <v>78</v>
      </c>
      <c r="D199" s="617" t="s">
        <v>65</v>
      </c>
      <c r="E199" s="617" t="s">
        <v>4977</v>
      </c>
      <c r="F199" s="617" t="s">
        <v>586</v>
      </c>
      <c r="G199" s="619"/>
      <c r="H199" s="617" t="s">
        <v>781</v>
      </c>
      <c r="I199" s="617" t="s">
        <v>782</v>
      </c>
      <c r="J199" s="617" t="s">
        <v>783</v>
      </c>
      <c r="K199" s="618" t="s">
        <v>784</v>
      </c>
      <c r="L199" s="621"/>
      <c r="M199" s="619"/>
      <c r="N199" s="620">
        <v>2008.0</v>
      </c>
    </row>
    <row r="200">
      <c r="A200" s="609" t="s">
        <v>791</v>
      </c>
      <c r="B200" s="611" t="s">
        <v>4981</v>
      </c>
      <c r="C200" s="611" t="s">
        <v>30</v>
      </c>
      <c r="D200" s="611" t="s">
        <v>144</v>
      </c>
      <c r="E200" s="611" t="s">
        <v>4982</v>
      </c>
      <c r="F200" s="611" t="s">
        <v>793</v>
      </c>
      <c r="G200" s="613"/>
      <c r="H200" s="611" t="s">
        <v>794</v>
      </c>
      <c r="I200" s="611" t="s">
        <v>795</v>
      </c>
      <c r="J200" s="611" t="s">
        <v>796</v>
      </c>
      <c r="K200" s="612" t="s">
        <v>797</v>
      </c>
      <c r="L200" s="613"/>
      <c r="M200" s="613"/>
      <c r="N200" s="614">
        <v>2010.0</v>
      </c>
    </row>
    <row r="201">
      <c r="A201" s="615" t="s">
        <v>810</v>
      </c>
      <c r="B201" s="617" t="s">
        <v>4991</v>
      </c>
      <c r="C201" s="617" t="s">
        <v>177</v>
      </c>
      <c r="D201" s="617" t="s">
        <v>4992</v>
      </c>
      <c r="E201" s="617" t="s">
        <v>812</v>
      </c>
      <c r="F201" s="617" t="s">
        <v>793</v>
      </c>
      <c r="G201" s="619"/>
      <c r="H201" s="617" t="s">
        <v>813</v>
      </c>
      <c r="I201" s="617" t="s">
        <v>814</v>
      </c>
      <c r="J201" s="617" t="s">
        <v>815</v>
      </c>
      <c r="K201" s="618" t="s">
        <v>816</v>
      </c>
      <c r="L201" s="621"/>
      <c r="M201" s="619"/>
      <c r="N201" s="620">
        <v>1970.0</v>
      </c>
    </row>
    <row r="202">
      <c r="A202" s="609" t="s">
        <v>558</v>
      </c>
      <c r="B202" s="610">
        <v>4.38241248E8</v>
      </c>
      <c r="C202" s="613"/>
      <c r="D202" s="613"/>
      <c r="E202" s="611" t="s">
        <v>4996</v>
      </c>
      <c r="F202" s="611" t="s">
        <v>18</v>
      </c>
      <c r="G202" s="613"/>
      <c r="H202" s="613"/>
      <c r="I202" s="613"/>
      <c r="J202" s="613"/>
      <c r="K202" s="613"/>
      <c r="L202" s="613"/>
      <c r="M202" s="613"/>
      <c r="N202" s="614">
        <v>1989.0</v>
      </c>
    </row>
    <row r="203">
      <c r="A203" s="615" t="s">
        <v>834</v>
      </c>
      <c r="B203" s="621"/>
      <c r="C203" s="617" t="s">
        <v>293</v>
      </c>
      <c r="D203" s="617" t="s">
        <v>835</v>
      </c>
      <c r="E203" s="617"/>
      <c r="F203" s="617" t="s">
        <v>793</v>
      </c>
      <c r="G203" s="619"/>
      <c r="H203" s="617" t="s">
        <v>837</v>
      </c>
      <c r="I203" s="617" t="s">
        <v>838</v>
      </c>
      <c r="J203" s="617" t="s">
        <v>839</v>
      </c>
      <c r="K203" s="619"/>
      <c r="L203" s="619"/>
      <c r="M203" s="619"/>
      <c r="N203" s="620">
        <v>1984.0</v>
      </c>
    </row>
    <row r="204">
      <c r="A204" s="609" t="s">
        <v>840</v>
      </c>
      <c r="B204" s="621"/>
      <c r="C204" s="611" t="s">
        <v>177</v>
      </c>
      <c r="D204" s="611" t="s">
        <v>144</v>
      </c>
      <c r="E204" s="613"/>
      <c r="F204" s="611" t="s">
        <v>793</v>
      </c>
      <c r="G204" s="613"/>
      <c r="H204" s="611" t="s">
        <v>843</v>
      </c>
      <c r="I204" s="611" t="s">
        <v>844</v>
      </c>
      <c r="J204" s="611" t="s">
        <v>845</v>
      </c>
      <c r="K204" s="612" t="s">
        <v>846</v>
      </c>
      <c r="L204" s="621"/>
      <c r="M204" s="613"/>
      <c r="N204" s="614">
        <v>1949.0</v>
      </c>
    </row>
    <row r="205">
      <c r="A205" s="615" t="s">
        <v>847</v>
      </c>
      <c r="B205" s="619"/>
      <c r="C205" s="617" t="s">
        <v>30</v>
      </c>
      <c r="D205" s="617" t="s">
        <v>299</v>
      </c>
      <c r="E205" s="619"/>
      <c r="F205" s="617" t="s">
        <v>849</v>
      </c>
      <c r="G205" s="619"/>
      <c r="H205" s="617" t="s">
        <v>850</v>
      </c>
      <c r="I205" s="617" t="s">
        <v>851</v>
      </c>
      <c r="J205" s="617" t="s">
        <v>852</v>
      </c>
      <c r="K205" s="618" t="s">
        <v>853</v>
      </c>
      <c r="L205" s="621"/>
      <c r="M205" s="619"/>
      <c r="N205" s="623" t="s">
        <v>5015</v>
      </c>
    </row>
    <row r="206">
      <c r="A206" s="609" t="s">
        <v>854</v>
      </c>
      <c r="B206" s="621"/>
      <c r="C206" s="611" t="s">
        <v>15</v>
      </c>
      <c r="D206" s="611" t="s">
        <v>170</v>
      </c>
      <c r="E206" s="613"/>
      <c r="F206" s="611" t="s">
        <v>849</v>
      </c>
      <c r="G206" s="613"/>
      <c r="H206" s="611" t="s">
        <v>856</v>
      </c>
      <c r="I206" s="611" t="s">
        <v>857</v>
      </c>
      <c r="J206" s="611" t="s">
        <v>858</v>
      </c>
      <c r="K206" s="613"/>
      <c r="L206" s="613"/>
      <c r="M206" s="613"/>
      <c r="N206" s="622" t="s">
        <v>5015</v>
      </c>
    </row>
    <row r="207">
      <c r="A207" s="615" t="s">
        <v>859</v>
      </c>
      <c r="B207" s="619"/>
      <c r="C207" s="617" t="s">
        <v>30</v>
      </c>
      <c r="D207" s="617" t="s">
        <v>227</v>
      </c>
      <c r="E207" s="617"/>
      <c r="F207" s="617" t="s">
        <v>849</v>
      </c>
      <c r="G207" s="619"/>
      <c r="H207" s="617" t="s">
        <v>861</v>
      </c>
      <c r="I207" s="617" t="s">
        <v>862</v>
      </c>
      <c r="J207" s="617" t="s">
        <v>863</v>
      </c>
      <c r="K207" s="618" t="s">
        <v>864</v>
      </c>
      <c r="L207" s="619"/>
      <c r="M207" s="619"/>
      <c r="N207" s="620">
        <v>1999.0</v>
      </c>
    </row>
    <row r="208">
      <c r="A208" s="609" t="s">
        <v>865</v>
      </c>
      <c r="B208" s="613"/>
      <c r="C208" s="611" t="s">
        <v>371</v>
      </c>
      <c r="D208" s="611" t="s">
        <v>71</v>
      </c>
      <c r="E208" s="613"/>
      <c r="F208" s="611" t="s">
        <v>867</v>
      </c>
      <c r="G208" s="613"/>
      <c r="H208" s="611" t="s">
        <v>868</v>
      </c>
      <c r="I208" s="613"/>
      <c r="J208" s="611" t="s">
        <v>869</v>
      </c>
      <c r="K208" s="612" t="s">
        <v>5029</v>
      </c>
      <c r="L208" s="621"/>
      <c r="M208" s="613"/>
      <c r="N208" s="614">
        <v>1936.0</v>
      </c>
    </row>
    <row r="209">
      <c r="A209" s="615" t="s">
        <v>870</v>
      </c>
      <c r="B209" s="619"/>
      <c r="C209" s="617" t="s">
        <v>30</v>
      </c>
      <c r="D209" s="617" t="s">
        <v>144</v>
      </c>
      <c r="E209" s="619"/>
      <c r="F209" s="617" t="s">
        <v>872</v>
      </c>
      <c r="G209" s="619"/>
      <c r="H209" s="617" t="s">
        <v>873</v>
      </c>
      <c r="I209" s="617" t="s">
        <v>874</v>
      </c>
      <c r="J209" s="617" t="s">
        <v>875</v>
      </c>
      <c r="K209" s="621"/>
      <c r="L209" s="619"/>
      <c r="M209" s="619"/>
      <c r="N209" s="620">
        <v>1976.0</v>
      </c>
    </row>
    <row r="210">
      <c r="A210" s="609" t="s">
        <v>876</v>
      </c>
      <c r="B210" s="613"/>
      <c r="C210" s="611" t="s">
        <v>30</v>
      </c>
      <c r="D210" s="611" t="s">
        <v>572</v>
      </c>
      <c r="E210" s="611"/>
      <c r="F210" s="611" t="s">
        <v>872</v>
      </c>
      <c r="G210" s="613"/>
      <c r="H210" s="611" t="s">
        <v>878</v>
      </c>
      <c r="I210" s="611" t="s">
        <v>879</v>
      </c>
      <c r="J210" s="613"/>
      <c r="K210" s="612" t="s">
        <v>880</v>
      </c>
      <c r="L210" s="613"/>
      <c r="M210" s="613"/>
      <c r="N210" s="614">
        <v>1960.0</v>
      </c>
    </row>
    <row r="211">
      <c r="A211" s="615" t="s">
        <v>881</v>
      </c>
      <c r="B211" s="619"/>
      <c r="C211" s="617" t="s">
        <v>584</v>
      </c>
      <c r="D211" s="617" t="s">
        <v>882</v>
      </c>
      <c r="E211" s="619"/>
      <c r="F211" s="617" t="s">
        <v>872</v>
      </c>
      <c r="G211" s="619"/>
      <c r="H211" s="617" t="s">
        <v>884</v>
      </c>
      <c r="I211" s="617" t="s">
        <v>885</v>
      </c>
      <c r="J211" s="617" t="s">
        <v>886</v>
      </c>
      <c r="K211" s="618" t="s">
        <v>887</v>
      </c>
      <c r="L211" s="619"/>
      <c r="M211" s="619"/>
      <c r="N211" s="620">
        <v>1979.0</v>
      </c>
    </row>
    <row r="212">
      <c r="A212" s="609" t="s">
        <v>888</v>
      </c>
      <c r="B212" s="613"/>
      <c r="C212" s="611" t="s">
        <v>30</v>
      </c>
      <c r="D212" s="611" t="s">
        <v>889</v>
      </c>
      <c r="E212" s="611"/>
      <c r="F212" s="611" t="s">
        <v>872</v>
      </c>
      <c r="G212" s="613"/>
      <c r="H212" s="611" t="s">
        <v>891</v>
      </c>
      <c r="I212" s="611" t="s">
        <v>892</v>
      </c>
      <c r="J212" s="611" t="s">
        <v>893</v>
      </c>
      <c r="K212" s="621"/>
      <c r="L212" s="613"/>
      <c r="M212" s="613"/>
      <c r="N212" s="622" t="s">
        <v>5015</v>
      </c>
    </row>
    <row r="213">
      <c r="A213" s="615" t="s">
        <v>894</v>
      </c>
      <c r="B213" s="619"/>
      <c r="C213" s="617" t="s">
        <v>177</v>
      </c>
      <c r="D213" s="617" t="s">
        <v>895</v>
      </c>
      <c r="E213" s="617"/>
      <c r="F213" s="617" t="s">
        <v>872</v>
      </c>
      <c r="G213" s="619"/>
      <c r="H213" s="617" t="s">
        <v>897</v>
      </c>
      <c r="I213" s="617" t="s">
        <v>898</v>
      </c>
      <c r="J213" s="617" t="s">
        <v>899</v>
      </c>
      <c r="K213" s="619"/>
      <c r="L213" s="619"/>
      <c r="M213" s="619"/>
      <c r="N213" s="623" t="s">
        <v>5015</v>
      </c>
    </row>
    <row r="214">
      <c r="A214" s="609" t="s">
        <v>900</v>
      </c>
      <c r="B214" s="613"/>
      <c r="C214" s="611" t="s">
        <v>107</v>
      </c>
      <c r="D214" s="611" t="s">
        <v>299</v>
      </c>
      <c r="E214" s="613"/>
      <c r="F214" s="611" t="s">
        <v>872</v>
      </c>
      <c r="G214" s="613"/>
      <c r="H214" s="611" t="s">
        <v>902</v>
      </c>
      <c r="I214" s="611" t="s">
        <v>903</v>
      </c>
      <c r="J214" s="611" t="s">
        <v>904</v>
      </c>
      <c r="K214" s="613"/>
      <c r="L214" s="613"/>
      <c r="M214" s="613"/>
      <c r="N214" s="614">
        <v>1982.0</v>
      </c>
    </row>
    <row r="215">
      <c r="A215" s="615" t="s">
        <v>905</v>
      </c>
      <c r="B215" s="619"/>
      <c r="C215" s="617" t="s">
        <v>30</v>
      </c>
      <c r="D215" s="617" t="s">
        <v>6588</v>
      </c>
      <c r="E215" s="617"/>
      <c r="F215" s="617" t="s">
        <v>872</v>
      </c>
      <c r="G215" s="619"/>
      <c r="H215" s="617" t="s">
        <v>907</v>
      </c>
      <c r="I215" s="617" t="s">
        <v>908</v>
      </c>
      <c r="J215" s="617" t="s">
        <v>909</v>
      </c>
      <c r="K215" s="621"/>
      <c r="L215" s="619"/>
      <c r="M215" s="619"/>
      <c r="N215" s="620">
        <v>1998.0</v>
      </c>
    </row>
    <row r="216">
      <c r="A216" s="609" t="s">
        <v>910</v>
      </c>
      <c r="B216" s="621"/>
      <c r="C216" s="611" t="s">
        <v>107</v>
      </c>
      <c r="D216" s="611" t="s">
        <v>269</v>
      </c>
      <c r="E216" s="611"/>
      <c r="F216" s="611" t="s">
        <v>872</v>
      </c>
      <c r="G216" s="613"/>
      <c r="H216" s="611" t="s">
        <v>912</v>
      </c>
      <c r="I216" s="611" t="s">
        <v>913</v>
      </c>
      <c r="J216" s="611" t="s">
        <v>914</v>
      </c>
      <c r="K216" s="612" t="s">
        <v>5046</v>
      </c>
      <c r="L216" s="621"/>
      <c r="M216" s="613"/>
      <c r="N216" s="614">
        <v>2010.0</v>
      </c>
    </row>
    <row r="217">
      <c r="A217" s="615" t="s">
        <v>915</v>
      </c>
      <c r="B217" s="621"/>
      <c r="C217" s="617" t="s">
        <v>30</v>
      </c>
      <c r="D217" s="617" t="s">
        <v>71</v>
      </c>
      <c r="E217" s="619"/>
      <c r="F217" s="617" t="s">
        <v>872</v>
      </c>
      <c r="G217" s="619"/>
      <c r="H217" s="617" t="s">
        <v>917</v>
      </c>
      <c r="I217" s="617" t="s">
        <v>918</v>
      </c>
      <c r="J217" s="617" t="s">
        <v>919</v>
      </c>
      <c r="K217" s="619"/>
      <c r="L217" s="619"/>
      <c r="M217" s="619"/>
      <c r="N217" s="620">
        <v>1994.0</v>
      </c>
    </row>
    <row r="218">
      <c r="A218" s="609" t="s">
        <v>920</v>
      </c>
      <c r="B218" s="621"/>
      <c r="C218" s="611" t="s">
        <v>15</v>
      </c>
      <c r="D218" s="611" t="s">
        <v>51</v>
      </c>
      <c r="E218" s="613"/>
      <c r="F218" s="611" t="s">
        <v>872</v>
      </c>
      <c r="G218" s="613"/>
      <c r="H218" s="611" t="s">
        <v>922</v>
      </c>
      <c r="I218" s="611" t="s">
        <v>923</v>
      </c>
      <c r="J218" s="613"/>
      <c r="K218" s="613"/>
      <c r="L218" s="613"/>
      <c r="M218" s="613"/>
      <c r="N218" s="622" t="s">
        <v>5015</v>
      </c>
    </row>
    <row r="219">
      <c r="A219" s="615" t="s">
        <v>924</v>
      </c>
      <c r="B219" s="619"/>
      <c r="C219" s="617" t="s">
        <v>293</v>
      </c>
      <c r="D219" s="617" t="s">
        <v>5929</v>
      </c>
      <c r="E219" s="619"/>
      <c r="F219" s="617" t="s">
        <v>872</v>
      </c>
      <c r="G219" s="619"/>
      <c r="H219" s="617" t="s">
        <v>927</v>
      </c>
      <c r="I219" s="617" t="s">
        <v>928</v>
      </c>
      <c r="J219" s="617" t="s">
        <v>929</v>
      </c>
      <c r="K219" s="618" t="s">
        <v>930</v>
      </c>
      <c r="L219" s="621"/>
      <c r="M219" s="619"/>
      <c r="N219" s="620">
        <v>1996.0</v>
      </c>
    </row>
    <row r="220">
      <c r="A220" s="609" t="s">
        <v>931</v>
      </c>
      <c r="B220" s="621"/>
      <c r="C220" s="611" t="s">
        <v>584</v>
      </c>
      <c r="D220" s="611" t="s">
        <v>932</v>
      </c>
      <c r="E220" s="611"/>
      <c r="F220" s="611" t="s">
        <v>872</v>
      </c>
      <c r="G220" s="613"/>
      <c r="H220" s="611" t="s">
        <v>934</v>
      </c>
      <c r="I220" s="611" t="s">
        <v>935</v>
      </c>
      <c r="J220" s="613"/>
      <c r="K220" s="612" t="s">
        <v>5054</v>
      </c>
      <c r="L220" s="613"/>
      <c r="M220" s="613"/>
      <c r="N220" s="614">
        <v>1995.0</v>
      </c>
    </row>
    <row r="221">
      <c r="A221" s="615" t="s">
        <v>936</v>
      </c>
      <c r="B221" s="621"/>
      <c r="C221" s="617" t="s">
        <v>30</v>
      </c>
      <c r="D221" s="617" t="s">
        <v>144</v>
      </c>
      <c r="E221" s="619"/>
      <c r="F221" s="617" t="s">
        <v>938</v>
      </c>
      <c r="G221" s="619"/>
      <c r="H221" s="617" t="s">
        <v>939</v>
      </c>
      <c r="I221" s="617" t="s">
        <v>940</v>
      </c>
      <c r="J221" s="617" t="s">
        <v>941</v>
      </c>
      <c r="K221" s="618" t="s">
        <v>942</v>
      </c>
      <c r="L221" s="619"/>
      <c r="M221" s="619"/>
      <c r="N221" s="623" t="s">
        <v>5015</v>
      </c>
    </row>
    <row r="222">
      <c r="A222" s="609" t="s">
        <v>943</v>
      </c>
      <c r="B222" s="613"/>
      <c r="C222" s="611" t="s">
        <v>30</v>
      </c>
      <c r="D222" s="611" t="s">
        <v>65</v>
      </c>
      <c r="E222" s="611"/>
      <c r="F222" s="611" t="s">
        <v>938</v>
      </c>
      <c r="G222" s="613"/>
      <c r="H222" s="611" t="s">
        <v>945</v>
      </c>
      <c r="I222" s="611" t="s">
        <v>946</v>
      </c>
      <c r="J222" s="611" t="s">
        <v>947</v>
      </c>
      <c r="K222" s="612" t="s">
        <v>948</v>
      </c>
      <c r="L222" s="621"/>
      <c r="M222" s="613"/>
      <c r="N222" s="622" t="s">
        <v>5015</v>
      </c>
    </row>
    <row r="223">
      <c r="A223" s="615" t="s">
        <v>949</v>
      </c>
      <c r="B223" s="619"/>
      <c r="C223" s="617" t="s">
        <v>30</v>
      </c>
      <c r="D223" s="617" t="s">
        <v>1063</v>
      </c>
      <c r="E223" s="617"/>
      <c r="F223" s="617" t="s">
        <v>938</v>
      </c>
      <c r="G223" s="619"/>
      <c r="H223" s="617" t="s">
        <v>952</v>
      </c>
      <c r="I223" s="617" t="s">
        <v>953</v>
      </c>
      <c r="J223" s="617" t="s">
        <v>954</v>
      </c>
      <c r="K223" s="618" t="s">
        <v>955</v>
      </c>
      <c r="L223" s="621"/>
      <c r="M223" s="619"/>
      <c r="N223" s="620">
        <v>1984.0</v>
      </c>
    </row>
    <row r="224">
      <c r="A224" s="609" t="s">
        <v>956</v>
      </c>
      <c r="B224" s="613"/>
      <c r="C224" s="611" t="s">
        <v>30</v>
      </c>
      <c r="D224" s="611" t="s">
        <v>16</v>
      </c>
      <c r="E224" s="611"/>
      <c r="F224" s="611" t="s">
        <v>938</v>
      </c>
      <c r="G224" s="613"/>
      <c r="H224" s="611" t="s">
        <v>958</v>
      </c>
      <c r="I224" s="611" t="s">
        <v>959</v>
      </c>
      <c r="J224" s="611" t="s">
        <v>960</v>
      </c>
      <c r="K224" s="612" t="s">
        <v>961</v>
      </c>
      <c r="L224" s="621"/>
      <c r="M224" s="613"/>
      <c r="N224" s="614">
        <v>2001.0</v>
      </c>
    </row>
    <row r="225">
      <c r="A225" s="615" t="s">
        <v>962</v>
      </c>
      <c r="B225" s="619"/>
      <c r="C225" s="617" t="s">
        <v>30</v>
      </c>
      <c r="D225" s="617" t="s">
        <v>144</v>
      </c>
      <c r="E225" s="619"/>
      <c r="F225" s="617" t="s">
        <v>938</v>
      </c>
      <c r="G225" s="619"/>
      <c r="H225" s="617" t="s">
        <v>964</v>
      </c>
      <c r="I225" s="617" t="s">
        <v>965</v>
      </c>
      <c r="J225" s="617" t="s">
        <v>966</v>
      </c>
      <c r="K225" s="618" t="s">
        <v>967</v>
      </c>
      <c r="L225" s="619"/>
      <c r="M225" s="619"/>
      <c r="N225" s="620">
        <v>1977.0</v>
      </c>
    </row>
    <row r="226">
      <c r="A226" s="609" t="s">
        <v>968</v>
      </c>
      <c r="B226" s="613"/>
      <c r="C226" s="611" t="s">
        <v>30</v>
      </c>
      <c r="D226" s="611" t="s">
        <v>299</v>
      </c>
      <c r="E226" s="613"/>
      <c r="F226" s="611" t="s">
        <v>938</v>
      </c>
      <c r="G226" s="613"/>
      <c r="H226" s="611" t="s">
        <v>970</v>
      </c>
      <c r="I226" s="611" t="s">
        <v>971</v>
      </c>
      <c r="J226" s="611" t="s">
        <v>972</v>
      </c>
      <c r="K226" s="612" t="s">
        <v>973</v>
      </c>
      <c r="L226" s="613"/>
      <c r="M226" s="613"/>
      <c r="N226" s="622" t="s">
        <v>5015</v>
      </c>
    </row>
    <row r="227">
      <c r="A227" s="615" t="s">
        <v>974</v>
      </c>
      <c r="B227" s="619"/>
      <c r="C227" s="617" t="s">
        <v>30</v>
      </c>
      <c r="D227" s="617" t="s">
        <v>71</v>
      </c>
      <c r="E227" s="619"/>
      <c r="F227" s="617" t="s">
        <v>938</v>
      </c>
      <c r="G227" s="619"/>
      <c r="H227" s="617" t="s">
        <v>976</v>
      </c>
      <c r="I227" s="617" t="s">
        <v>977</v>
      </c>
      <c r="J227" s="617" t="s">
        <v>978</v>
      </c>
      <c r="K227" s="618" t="s">
        <v>979</v>
      </c>
      <c r="L227" s="619"/>
      <c r="M227" s="619"/>
      <c r="N227" s="620">
        <v>2001.0</v>
      </c>
    </row>
    <row r="228">
      <c r="A228" s="609" t="s">
        <v>980</v>
      </c>
      <c r="B228" s="613"/>
      <c r="C228" s="611" t="s">
        <v>15</v>
      </c>
      <c r="D228" s="611" t="s">
        <v>981</v>
      </c>
      <c r="E228" s="611"/>
      <c r="F228" s="611" t="s">
        <v>938</v>
      </c>
      <c r="G228" s="613"/>
      <c r="H228" s="611" t="s">
        <v>983</v>
      </c>
      <c r="I228" s="611" t="s">
        <v>984</v>
      </c>
      <c r="J228" s="611" t="s">
        <v>985</v>
      </c>
      <c r="K228" s="612" t="s">
        <v>986</v>
      </c>
      <c r="L228" s="621"/>
      <c r="M228" s="613"/>
      <c r="N228" s="622" t="s">
        <v>5015</v>
      </c>
    </row>
    <row r="229">
      <c r="A229" s="615" t="s">
        <v>987</v>
      </c>
      <c r="B229" s="619"/>
      <c r="C229" s="617" t="s">
        <v>30</v>
      </c>
      <c r="D229" s="617" t="s">
        <v>16</v>
      </c>
      <c r="E229" s="617"/>
      <c r="F229" s="617" t="s">
        <v>938</v>
      </c>
      <c r="G229" s="619"/>
      <c r="H229" s="617" t="s">
        <v>989</v>
      </c>
      <c r="I229" s="617" t="s">
        <v>990</v>
      </c>
      <c r="J229" s="617" t="s">
        <v>991</v>
      </c>
      <c r="K229" s="618" t="s">
        <v>992</v>
      </c>
      <c r="L229" s="619"/>
      <c r="M229" s="619"/>
      <c r="N229" s="620">
        <v>1963.0</v>
      </c>
    </row>
    <row r="230">
      <c r="A230" s="609" t="s">
        <v>993</v>
      </c>
      <c r="B230" s="613"/>
      <c r="C230" s="611" t="s">
        <v>30</v>
      </c>
      <c r="D230" s="611" t="s">
        <v>994</v>
      </c>
      <c r="E230" s="611"/>
      <c r="F230" s="611" t="s">
        <v>938</v>
      </c>
      <c r="G230" s="613"/>
      <c r="H230" s="611" t="s">
        <v>996</v>
      </c>
      <c r="I230" s="611" t="s">
        <v>997</v>
      </c>
      <c r="J230" s="611" t="s">
        <v>998</v>
      </c>
      <c r="K230" s="612" t="s">
        <v>999</v>
      </c>
      <c r="L230" s="621"/>
      <c r="M230" s="613"/>
      <c r="N230" s="614">
        <v>1966.0</v>
      </c>
    </row>
    <row r="231">
      <c r="A231" s="615" t="s">
        <v>1000</v>
      </c>
      <c r="B231" s="619"/>
      <c r="C231" s="617" t="s">
        <v>15</v>
      </c>
      <c r="D231" s="617" t="s">
        <v>889</v>
      </c>
      <c r="E231" s="617"/>
      <c r="F231" s="617" t="s">
        <v>938</v>
      </c>
      <c r="G231" s="619"/>
      <c r="H231" s="617" t="s">
        <v>1002</v>
      </c>
      <c r="I231" s="617" t="s">
        <v>1003</v>
      </c>
      <c r="J231" s="617" t="s">
        <v>1004</v>
      </c>
      <c r="K231" s="619"/>
      <c r="L231" s="619"/>
      <c r="M231" s="619"/>
      <c r="N231" s="623" t="s">
        <v>5015</v>
      </c>
    </row>
    <row r="232">
      <c r="A232" s="609" t="s">
        <v>1005</v>
      </c>
      <c r="B232" s="621"/>
      <c r="C232" s="611" t="s">
        <v>584</v>
      </c>
      <c r="D232" s="611" t="s">
        <v>144</v>
      </c>
      <c r="E232" s="613"/>
      <c r="F232" s="611" t="s">
        <v>938</v>
      </c>
      <c r="G232" s="613"/>
      <c r="H232" s="627" t="str">
        <f>+39 335401419</f>
        <v>#ERROR!</v>
      </c>
      <c r="I232" s="613"/>
      <c r="J232" s="611" t="s">
        <v>1008</v>
      </c>
      <c r="K232" s="612" t="s">
        <v>1009</v>
      </c>
      <c r="L232" s="621"/>
      <c r="M232" s="613"/>
      <c r="N232" s="622" t="s">
        <v>5015</v>
      </c>
    </row>
    <row r="233">
      <c r="A233" s="615" t="s">
        <v>1010</v>
      </c>
      <c r="B233" s="619"/>
      <c r="C233" s="617" t="s">
        <v>1011</v>
      </c>
      <c r="D233" s="617" t="s">
        <v>6591</v>
      </c>
      <c r="E233" s="617"/>
      <c r="F233" s="617" t="s">
        <v>938</v>
      </c>
      <c r="G233" s="619"/>
      <c r="H233" s="617" t="s">
        <v>1014</v>
      </c>
      <c r="I233" s="617" t="s">
        <v>1015</v>
      </c>
      <c r="J233" s="617" t="s">
        <v>1016</v>
      </c>
      <c r="K233" s="621"/>
      <c r="L233" s="619"/>
      <c r="M233" s="619"/>
      <c r="N233" s="623" t="s">
        <v>5015</v>
      </c>
    </row>
    <row r="234">
      <c r="A234" s="609" t="s">
        <v>1017</v>
      </c>
      <c r="B234" s="613"/>
      <c r="C234" s="611" t="s">
        <v>23</v>
      </c>
      <c r="D234" s="611" t="s">
        <v>6592</v>
      </c>
      <c r="E234" s="611"/>
      <c r="F234" s="611" t="s">
        <v>938</v>
      </c>
      <c r="G234" s="613"/>
      <c r="H234" s="627" t="str">
        <f>+39 0773 700559</f>
        <v>#ERROR!</v>
      </c>
      <c r="I234" s="621"/>
      <c r="J234" s="611" t="s">
        <v>1022</v>
      </c>
      <c r="K234" s="613"/>
      <c r="L234" s="613"/>
      <c r="M234" s="613"/>
      <c r="N234" s="622" t="s">
        <v>5015</v>
      </c>
    </row>
    <row r="235">
      <c r="A235" s="615" t="s">
        <v>1023</v>
      </c>
      <c r="B235" s="619"/>
      <c r="C235" s="617" t="s">
        <v>177</v>
      </c>
      <c r="D235" s="617" t="s">
        <v>71</v>
      </c>
      <c r="E235" s="619"/>
      <c r="F235" s="617" t="s">
        <v>938</v>
      </c>
      <c r="G235" s="619"/>
      <c r="H235" s="617" t="s">
        <v>1025</v>
      </c>
      <c r="I235" s="617" t="s">
        <v>1026</v>
      </c>
      <c r="J235" s="617" t="s">
        <v>1027</v>
      </c>
      <c r="K235" s="618" t="s">
        <v>1028</v>
      </c>
      <c r="L235" s="619"/>
      <c r="M235" s="619"/>
      <c r="N235" s="620">
        <v>2010.0</v>
      </c>
    </row>
    <row r="236">
      <c r="A236" s="609" t="s">
        <v>1029</v>
      </c>
      <c r="B236" s="613"/>
      <c r="C236" s="611" t="s">
        <v>30</v>
      </c>
      <c r="D236" s="611" t="s">
        <v>16</v>
      </c>
      <c r="E236" s="613"/>
      <c r="F236" s="611" t="s">
        <v>938</v>
      </c>
      <c r="G236" s="613"/>
      <c r="H236" s="611" t="s">
        <v>1032</v>
      </c>
      <c r="I236" s="611" t="s">
        <v>1033</v>
      </c>
      <c r="J236" s="611" t="s">
        <v>1034</v>
      </c>
      <c r="K236" s="612" t="s">
        <v>1035</v>
      </c>
      <c r="L236" s="613"/>
      <c r="M236" s="613"/>
      <c r="N236" s="614">
        <v>2007.0</v>
      </c>
    </row>
    <row r="237">
      <c r="A237" s="615" t="s">
        <v>1036</v>
      </c>
      <c r="B237" s="619"/>
      <c r="C237" s="617" t="s">
        <v>15</v>
      </c>
      <c r="D237" s="617" t="s">
        <v>144</v>
      </c>
      <c r="E237" s="619"/>
      <c r="F237" s="617" t="s">
        <v>938</v>
      </c>
      <c r="G237" s="619"/>
      <c r="H237" s="617" t="s">
        <v>1038</v>
      </c>
      <c r="I237" s="617" t="s">
        <v>1039</v>
      </c>
      <c r="J237" s="617" t="s">
        <v>1040</v>
      </c>
      <c r="K237" s="618" t="s">
        <v>1041</v>
      </c>
      <c r="L237" s="619"/>
      <c r="M237" s="619"/>
      <c r="N237" s="620">
        <v>1991.0</v>
      </c>
    </row>
    <row r="238">
      <c r="A238" s="609" t="s">
        <v>1048</v>
      </c>
      <c r="B238" s="613"/>
      <c r="C238" s="611" t="s">
        <v>107</v>
      </c>
      <c r="D238" s="611" t="s">
        <v>71</v>
      </c>
      <c r="E238" s="613"/>
      <c r="F238" s="611" t="s">
        <v>938</v>
      </c>
      <c r="G238" s="613"/>
      <c r="H238" s="611" t="s">
        <v>1050</v>
      </c>
      <c r="I238" s="611" t="s">
        <v>1051</v>
      </c>
      <c r="J238" s="611" t="s">
        <v>1052</v>
      </c>
      <c r="K238" s="613"/>
      <c r="L238" s="613"/>
      <c r="M238" s="613"/>
      <c r="N238" s="614">
        <v>1969.0</v>
      </c>
    </row>
    <row r="239">
      <c r="A239" s="615" t="s">
        <v>1053</v>
      </c>
      <c r="B239" s="619"/>
      <c r="C239" s="617" t="s">
        <v>30</v>
      </c>
      <c r="D239" s="617" t="s">
        <v>65</v>
      </c>
      <c r="E239" s="617"/>
      <c r="F239" s="617" t="s">
        <v>938</v>
      </c>
      <c r="G239" s="619"/>
      <c r="H239" s="617" t="s">
        <v>1050</v>
      </c>
      <c r="I239" s="617" t="s">
        <v>1051</v>
      </c>
      <c r="J239" s="617" t="s">
        <v>1055</v>
      </c>
      <c r="K239" s="618" t="s">
        <v>5089</v>
      </c>
      <c r="L239" s="621"/>
      <c r="M239" s="619"/>
      <c r="N239" s="620">
        <v>1949.0</v>
      </c>
    </row>
    <row r="240">
      <c r="A240" s="609" t="s">
        <v>1056</v>
      </c>
      <c r="B240" s="613"/>
      <c r="C240" s="611" t="s">
        <v>30</v>
      </c>
      <c r="D240" s="611" t="s">
        <v>6524</v>
      </c>
      <c r="E240" s="611"/>
      <c r="F240" s="611" t="s">
        <v>938</v>
      </c>
      <c r="G240" s="613"/>
      <c r="H240" s="611" t="s">
        <v>1059</v>
      </c>
      <c r="I240" s="611" t="s">
        <v>1060</v>
      </c>
      <c r="J240" s="611" t="s">
        <v>1061</v>
      </c>
      <c r="K240" s="612" t="s">
        <v>5094</v>
      </c>
      <c r="L240" s="621"/>
      <c r="M240" s="621"/>
      <c r="N240" s="614">
        <v>1975.0</v>
      </c>
    </row>
    <row r="241">
      <c r="A241" s="615" t="s">
        <v>1062</v>
      </c>
      <c r="B241" s="619"/>
      <c r="C241" s="617" t="s">
        <v>30</v>
      </c>
      <c r="D241" s="617" t="s">
        <v>1063</v>
      </c>
      <c r="E241" s="617"/>
      <c r="F241" s="617" t="s">
        <v>938</v>
      </c>
      <c r="G241" s="619"/>
      <c r="H241" s="617" t="s">
        <v>1065</v>
      </c>
      <c r="I241" s="617" t="s">
        <v>1066</v>
      </c>
      <c r="J241" s="617" t="s">
        <v>1067</v>
      </c>
      <c r="K241" s="618" t="s">
        <v>1068</v>
      </c>
      <c r="L241" s="619"/>
      <c r="M241" s="619"/>
      <c r="N241" s="620">
        <v>1992.0</v>
      </c>
    </row>
    <row r="242">
      <c r="A242" s="609" t="s">
        <v>1069</v>
      </c>
      <c r="B242" s="613"/>
      <c r="C242" s="611" t="s">
        <v>1070</v>
      </c>
      <c r="D242" s="611" t="s">
        <v>170</v>
      </c>
      <c r="E242" s="613"/>
      <c r="F242" s="611" t="s">
        <v>938</v>
      </c>
      <c r="G242" s="613"/>
      <c r="H242" s="627" t="str">
        <f>+39 3472544315</f>
        <v>#ERROR!</v>
      </c>
      <c r="I242" s="621"/>
      <c r="J242" s="611" t="s">
        <v>1073</v>
      </c>
      <c r="K242" s="612" t="s">
        <v>1074</v>
      </c>
      <c r="L242" s="621"/>
      <c r="M242" s="613"/>
      <c r="N242" s="622" t="s">
        <v>5015</v>
      </c>
    </row>
    <row r="243">
      <c r="A243" s="615" t="s">
        <v>1075</v>
      </c>
      <c r="B243" s="619"/>
      <c r="C243" s="617" t="s">
        <v>30</v>
      </c>
      <c r="D243" s="617" t="s">
        <v>6550</v>
      </c>
      <c r="E243" s="617"/>
      <c r="F243" s="617" t="s">
        <v>938</v>
      </c>
      <c r="G243" s="619"/>
      <c r="H243" s="617" t="s">
        <v>1078</v>
      </c>
      <c r="I243" s="617" t="s">
        <v>1079</v>
      </c>
      <c r="J243" s="617" t="s">
        <v>1080</v>
      </c>
      <c r="K243" s="618" t="s">
        <v>1081</v>
      </c>
      <c r="L243" s="621"/>
      <c r="M243" s="619"/>
      <c r="N243" s="620">
        <v>1993.0</v>
      </c>
    </row>
    <row r="244">
      <c r="A244" s="609" t="s">
        <v>1082</v>
      </c>
      <c r="B244" s="613"/>
      <c r="C244" s="611" t="s">
        <v>15</v>
      </c>
      <c r="D244" s="611" t="s">
        <v>51</v>
      </c>
      <c r="E244" s="613"/>
      <c r="F244" s="611" t="s">
        <v>938</v>
      </c>
      <c r="G244" s="613"/>
      <c r="H244" s="611" t="s">
        <v>1085</v>
      </c>
      <c r="I244" s="611" t="s">
        <v>1085</v>
      </c>
      <c r="J244" s="611" t="s">
        <v>1086</v>
      </c>
      <c r="K244" s="621"/>
      <c r="L244" s="613"/>
      <c r="M244" s="613"/>
      <c r="N244" s="622" t="s">
        <v>5015</v>
      </c>
    </row>
    <row r="245">
      <c r="A245" s="615" t="s">
        <v>1087</v>
      </c>
      <c r="B245" s="619"/>
      <c r="C245" s="617" t="s">
        <v>30</v>
      </c>
      <c r="D245" s="617" t="s">
        <v>682</v>
      </c>
      <c r="E245" s="617"/>
      <c r="F245" s="617" t="s">
        <v>938</v>
      </c>
      <c r="G245" s="619"/>
      <c r="H245" s="617" t="s">
        <v>1089</v>
      </c>
      <c r="I245" s="617" t="s">
        <v>1090</v>
      </c>
      <c r="J245" s="617" t="s">
        <v>1091</v>
      </c>
      <c r="K245" s="618" t="s">
        <v>1092</v>
      </c>
      <c r="L245" s="621"/>
      <c r="M245" s="619"/>
      <c r="N245" s="620">
        <v>2004.0</v>
      </c>
    </row>
    <row r="246">
      <c r="A246" s="609" t="s">
        <v>1093</v>
      </c>
      <c r="B246" s="613"/>
      <c r="C246" s="611" t="s">
        <v>107</v>
      </c>
      <c r="D246" s="611" t="s">
        <v>1094</v>
      </c>
      <c r="E246" s="613"/>
      <c r="F246" s="611" t="s">
        <v>938</v>
      </c>
      <c r="G246" s="613"/>
      <c r="H246" s="611" t="s">
        <v>1096</v>
      </c>
      <c r="I246" s="611" t="s">
        <v>1097</v>
      </c>
      <c r="J246" s="611" t="s">
        <v>1098</v>
      </c>
      <c r="K246" s="612" t="s">
        <v>5107</v>
      </c>
      <c r="L246" s="613"/>
      <c r="M246" s="613"/>
      <c r="N246" s="614">
        <v>1995.0</v>
      </c>
    </row>
    <row r="247">
      <c r="A247" s="615" t="s">
        <v>1099</v>
      </c>
      <c r="B247" s="619"/>
      <c r="C247" s="617" t="s">
        <v>30</v>
      </c>
      <c r="D247" s="617" t="s">
        <v>144</v>
      </c>
      <c r="E247" s="619"/>
      <c r="F247" s="617" t="s">
        <v>938</v>
      </c>
      <c r="G247" s="619"/>
      <c r="H247" s="617" t="s">
        <v>1101</v>
      </c>
      <c r="I247" s="617" t="s">
        <v>1102</v>
      </c>
      <c r="J247" s="617" t="s">
        <v>1103</v>
      </c>
      <c r="K247" s="618" t="s">
        <v>1104</v>
      </c>
      <c r="L247" s="621"/>
      <c r="M247" s="619"/>
      <c r="N247" s="620">
        <v>1998.0</v>
      </c>
    </row>
    <row r="248">
      <c r="A248" s="609" t="s">
        <v>1105</v>
      </c>
      <c r="B248" s="613"/>
      <c r="C248" s="611" t="s">
        <v>293</v>
      </c>
      <c r="D248" s="611" t="s">
        <v>6593</v>
      </c>
      <c r="E248" s="611"/>
      <c r="F248" s="611" t="s">
        <v>938</v>
      </c>
      <c r="G248" s="613"/>
      <c r="H248" s="611" t="s">
        <v>1107</v>
      </c>
      <c r="I248" s="611" t="s">
        <v>1108</v>
      </c>
      <c r="J248" s="611" t="s">
        <v>1109</v>
      </c>
      <c r="K248" s="612" t="s">
        <v>5111</v>
      </c>
      <c r="L248" s="621"/>
      <c r="M248" s="613"/>
      <c r="N248" s="622" t="s">
        <v>5015</v>
      </c>
    </row>
    <row r="249">
      <c r="A249" s="615" t="s">
        <v>1110</v>
      </c>
      <c r="B249" s="619"/>
      <c r="C249" s="617" t="s">
        <v>30</v>
      </c>
      <c r="D249" s="617" t="s">
        <v>124</v>
      </c>
      <c r="E249" s="617"/>
      <c r="F249" s="617" t="s">
        <v>938</v>
      </c>
      <c r="G249" s="619"/>
      <c r="H249" s="617" t="s">
        <v>1112</v>
      </c>
      <c r="I249" s="617" t="s">
        <v>1113</v>
      </c>
      <c r="J249" s="617" t="s">
        <v>1114</v>
      </c>
      <c r="K249" s="618" t="s">
        <v>1115</v>
      </c>
      <c r="L249" s="619"/>
      <c r="M249" s="619"/>
      <c r="N249" s="623" t="s">
        <v>5015</v>
      </c>
    </row>
    <row r="250">
      <c r="A250" s="609" t="s">
        <v>1116</v>
      </c>
      <c r="B250" s="613"/>
      <c r="C250" s="611" t="s">
        <v>30</v>
      </c>
      <c r="D250" s="611" t="s">
        <v>6588</v>
      </c>
      <c r="E250" s="611"/>
      <c r="F250" s="611" t="s">
        <v>938</v>
      </c>
      <c r="G250" s="613"/>
      <c r="H250" s="611" t="s">
        <v>1118</v>
      </c>
      <c r="I250" s="611" t="s">
        <v>1119</v>
      </c>
      <c r="J250" s="611" t="s">
        <v>1120</v>
      </c>
      <c r="K250" s="612" t="s">
        <v>1121</v>
      </c>
      <c r="L250" s="613"/>
      <c r="M250" s="613"/>
      <c r="N250" s="614">
        <v>1992.0</v>
      </c>
    </row>
    <row r="251">
      <c r="A251" s="615" t="s">
        <v>1122</v>
      </c>
      <c r="B251" s="619"/>
      <c r="C251" s="617" t="s">
        <v>30</v>
      </c>
      <c r="D251" s="617" t="s">
        <v>498</v>
      </c>
      <c r="E251" s="617"/>
      <c r="F251" s="617" t="s">
        <v>938</v>
      </c>
      <c r="G251" s="619"/>
      <c r="H251" s="617" t="s">
        <v>1124</v>
      </c>
      <c r="I251" s="617" t="s">
        <v>1125</v>
      </c>
      <c r="J251" s="617" t="s">
        <v>1126</v>
      </c>
      <c r="K251" s="618" t="s">
        <v>1127</v>
      </c>
      <c r="L251" s="621"/>
      <c r="M251" s="619"/>
      <c r="N251" s="620">
        <v>1944.0</v>
      </c>
    </row>
    <row r="252">
      <c r="A252" s="609" t="s">
        <v>1128</v>
      </c>
      <c r="B252" s="613"/>
      <c r="C252" s="611" t="s">
        <v>345</v>
      </c>
      <c r="D252" s="611" t="s">
        <v>170</v>
      </c>
      <c r="E252" s="613"/>
      <c r="F252" s="611" t="s">
        <v>938</v>
      </c>
      <c r="G252" s="613"/>
      <c r="H252" s="627" t="str">
        <f>+39 063216916</f>
        <v>#ERROR!</v>
      </c>
      <c r="I252" s="613"/>
      <c r="J252" s="613"/>
      <c r="K252" s="612" t="s">
        <v>1131</v>
      </c>
      <c r="L252" s="613"/>
      <c r="M252" s="613"/>
      <c r="N252" s="614">
        <v>2005.0</v>
      </c>
    </row>
    <row r="253">
      <c r="A253" s="615" t="s">
        <v>1139</v>
      </c>
      <c r="B253" s="619"/>
      <c r="C253" s="617" t="s">
        <v>30</v>
      </c>
      <c r="D253" s="617" t="s">
        <v>1140</v>
      </c>
      <c r="E253" s="617"/>
      <c r="F253" s="617" t="s">
        <v>938</v>
      </c>
      <c r="G253" s="619"/>
      <c r="H253" s="617" t="s">
        <v>1142</v>
      </c>
      <c r="I253" s="617" t="s">
        <v>1143</v>
      </c>
      <c r="J253" s="617" t="s">
        <v>1144</v>
      </c>
      <c r="K253" s="618" t="s">
        <v>1145</v>
      </c>
      <c r="L253" s="619"/>
      <c r="M253" s="619"/>
      <c r="N253" s="620">
        <v>1979.0</v>
      </c>
    </row>
    <row r="254">
      <c r="A254" s="609" t="s">
        <v>1151</v>
      </c>
      <c r="B254" s="613"/>
      <c r="C254" s="611" t="s">
        <v>30</v>
      </c>
      <c r="D254" s="611" t="s">
        <v>572</v>
      </c>
      <c r="E254" s="611"/>
      <c r="F254" s="611" t="s">
        <v>938</v>
      </c>
      <c r="G254" s="613"/>
      <c r="H254" s="611" t="s">
        <v>1153</v>
      </c>
      <c r="I254" s="611" t="s">
        <v>1154</v>
      </c>
      <c r="J254" s="611" t="s">
        <v>1155</v>
      </c>
      <c r="K254" s="612" t="s">
        <v>1156</v>
      </c>
      <c r="L254" s="621"/>
      <c r="M254" s="613"/>
      <c r="N254" s="614">
        <v>2001.0</v>
      </c>
    </row>
    <row r="255">
      <c r="A255" s="615" t="s">
        <v>1157</v>
      </c>
      <c r="B255" s="619"/>
      <c r="C255" s="617" t="s">
        <v>30</v>
      </c>
      <c r="D255" s="617" t="s">
        <v>6594</v>
      </c>
      <c r="E255" s="617"/>
      <c r="F255" s="617" t="s">
        <v>938</v>
      </c>
      <c r="G255" s="619"/>
      <c r="H255" s="617" t="s">
        <v>1160</v>
      </c>
      <c r="I255" s="619"/>
      <c r="J255" s="617" t="s">
        <v>1161</v>
      </c>
      <c r="K255" s="621"/>
      <c r="L255" s="619"/>
      <c r="M255" s="619"/>
      <c r="N255" s="623" t="s">
        <v>5015</v>
      </c>
    </row>
    <row r="256">
      <c r="A256" s="609" t="s">
        <v>1162</v>
      </c>
      <c r="B256" s="613"/>
      <c r="C256" s="611" t="s">
        <v>78</v>
      </c>
      <c r="D256" s="611" t="s">
        <v>144</v>
      </c>
      <c r="E256" s="613"/>
      <c r="F256" s="611" t="s">
        <v>938</v>
      </c>
      <c r="G256" s="613"/>
      <c r="H256" s="611" t="s">
        <v>1164</v>
      </c>
      <c r="I256" s="611" t="s">
        <v>1165</v>
      </c>
      <c r="J256" s="611" t="s">
        <v>1166</v>
      </c>
      <c r="K256" s="612" t="s">
        <v>1167</v>
      </c>
      <c r="L256" s="621"/>
      <c r="M256" s="613"/>
      <c r="N256" s="614">
        <v>1982.0</v>
      </c>
    </row>
    <row r="257">
      <c r="A257" s="615" t="s">
        <v>1168</v>
      </c>
      <c r="B257" s="621"/>
      <c r="C257" s="617" t="s">
        <v>177</v>
      </c>
      <c r="D257" s="617" t="s">
        <v>71</v>
      </c>
      <c r="E257" s="619"/>
      <c r="F257" s="617" t="s">
        <v>938</v>
      </c>
      <c r="G257" s="619"/>
      <c r="H257" s="617" t="s">
        <v>1170</v>
      </c>
      <c r="I257" s="617" t="s">
        <v>1171</v>
      </c>
      <c r="J257" s="617" t="s">
        <v>1172</v>
      </c>
      <c r="K257" s="619"/>
      <c r="L257" s="619"/>
      <c r="M257" s="619"/>
      <c r="N257" s="623" t="s">
        <v>5015</v>
      </c>
    </row>
    <row r="258">
      <c r="A258" s="609" t="s">
        <v>1173</v>
      </c>
      <c r="B258" s="613"/>
      <c r="C258" s="611" t="s">
        <v>163</v>
      </c>
      <c r="D258" s="611" t="s">
        <v>1174</v>
      </c>
      <c r="E258" s="613"/>
      <c r="F258" s="611" t="s">
        <v>1176</v>
      </c>
      <c r="G258" s="613"/>
      <c r="H258" s="611" t="s">
        <v>1177</v>
      </c>
      <c r="I258" s="613"/>
      <c r="J258" s="611" t="s">
        <v>1178</v>
      </c>
      <c r="K258" s="621"/>
      <c r="L258" s="613"/>
      <c r="M258" s="613"/>
      <c r="N258" s="614">
        <v>2005.0</v>
      </c>
    </row>
    <row r="259">
      <c r="A259" s="615" t="s">
        <v>1179</v>
      </c>
      <c r="B259" s="619"/>
      <c r="C259" s="617" t="s">
        <v>30</v>
      </c>
      <c r="D259" s="617" t="s">
        <v>1174</v>
      </c>
      <c r="E259" s="619"/>
      <c r="F259" s="617" t="s">
        <v>1181</v>
      </c>
      <c r="G259" s="619"/>
      <c r="H259" s="617" t="s">
        <v>1182</v>
      </c>
      <c r="I259" s="617" t="s">
        <v>1183</v>
      </c>
      <c r="J259" s="617" t="s">
        <v>1184</v>
      </c>
      <c r="K259" s="618" t="s">
        <v>1185</v>
      </c>
      <c r="L259" s="619"/>
      <c r="M259" s="619"/>
      <c r="N259" s="623" t="s">
        <v>5015</v>
      </c>
    </row>
    <row r="260">
      <c r="A260" s="609" t="s">
        <v>1186</v>
      </c>
      <c r="B260" s="613"/>
      <c r="C260" s="611" t="s">
        <v>30</v>
      </c>
      <c r="D260" s="611" t="s">
        <v>1174</v>
      </c>
      <c r="E260" s="613"/>
      <c r="F260" s="611" t="s">
        <v>1181</v>
      </c>
      <c r="G260" s="613"/>
      <c r="H260" s="611" t="s">
        <v>1188</v>
      </c>
      <c r="I260" s="611" t="s">
        <v>1189</v>
      </c>
      <c r="J260" s="611" t="s">
        <v>1190</v>
      </c>
      <c r="K260" s="612" t="s">
        <v>1191</v>
      </c>
      <c r="L260" s="621"/>
      <c r="M260" s="613"/>
      <c r="N260" s="614">
        <v>1997.0</v>
      </c>
    </row>
    <row r="261">
      <c r="A261" s="615" t="s">
        <v>1192</v>
      </c>
      <c r="B261" s="619"/>
      <c r="C261" s="617" t="s">
        <v>30</v>
      </c>
      <c r="D261" s="617" t="s">
        <v>1174</v>
      </c>
      <c r="E261" s="619"/>
      <c r="F261" s="617" t="s">
        <v>1181</v>
      </c>
      <c r="G261" s="619"/>
      <c r="H261" s="617" t="s">
        <v>1194</v>
      </c>
      <c r="I261" s="617" t="s">
        <v>1195</v>
      </c>
      <c r="J261" s="617" t="s">
        <v>1196</v>
      </c>
      <c r="K261" s="621"/>
      <c r="L261" s="619"/>
      <c r="M261" s="619"/>
      <c r="N261" s="623" t="s">
        <v>5015</v>
      </c>
    </row>
    <row r="262">
      <c r="A262" s="609" t="s">
        <v>1197</v>
      </c>
      <c r="B262" s="613"/>
      <c r="C262" s="611" t="s">
        <v>163</v>
      </c>
      <c r="D262" s="611" t="s">
        <v>1174</v>
      </c>
      <c r="E262" s="613"/>
      <c r="F262" s="611" t="s">
        <v>1181</v>
      </c>
      <c r="G262" s="613"/>
      <c r="H262" s="611" t="s">
        <v>1199</v>
      </c>
      <c r="I262" s="613"/>
      <c r="J262" s="611" t="s">
        <v>1200</v>
      </c>
      <c r="K262" s="612" t="s">
        <v>5143</v>
      </c>
      <c r="L262" s="613"/>
      <c r="M262" s="613"/>
      <c r="N262" s="614">
        <v>2012.0</v>
      </c>
    </row>
    <row r="263">
      <c r="A263" s="615" t="s">
        <v>1201</v>
      </c>
      <c r="B263" s="619"/>
      <c r="C263" s="617" t="s">
        <v>30</v>
      </c>
      <c r="D263" s="617" t="s">
        <v>1174</v>
      </c>
      <c r="E263" s="619"/>
      <c r="F263" s="617" t="s">
        <v>1181</v>
      </c>
      <c r="G263" s="619"/>
      <c r="H263" s="617" t="s">
        <v>1203</v>
      </c>
      <c r="I263" s="617" t="s">
        <v>1204</v>
      </c>
      <c r="J263" s="617" t="s">
        <v>1205</v>
      </c>
      <c r="K263" s="618" t="s">
        <v>1206</v>
      </c>
      <c r="L263" s="619"/>
      <c r="M263" s="619"/>
      <c r="N263" s="620">
        <v>1995.0</v>
      </c>
    </row>
    <row r="264">
      <c r="A264" s="609" t="s">
        <v>1207</v>
      </c>
      <c r="B264" s="613"/>
      <c r="C264" s="611" t="s">
        <v>163</v>
      </c>
      <c r="D264" s="611" t="s">
        <v>1174</v>
      </c>
      <c r="E264" s="613"/>
      <c r="F264" s="611" t="s">
        <v>1181</v>
      </c>
      <c r="G264" s="613"/>
      <c r="H264" s="611" t="s">
        <v>1209</v>
      </c>
      <c r="I264" s="621"/>
      <c r="J264" s="611" t="s">
        <v>1210</v>
      </c>
      <c r="K264" s="612" t="s">
        <v>1211</v>
      </c>
      <c r="L264" s="613"/>
      <c r="M264" s="613"/>
      <c r="N264" s="614">
        <v>2013.0</v>
      </c>
    </row>
    <row r="265">
      <c r="A265" s="615" t="s">
        <v>1212</v>
      </c>
      <c r="B265" s="619"/>
      <c r="C265" s="617" t="s">
        <v>78</v>
      </c>
      <c r="D265" s="617" t="s">
        <v>1213</v>
      </c>
      <c r="E265" s="617"/>
      <c r="F265" s="617" t="s">
        <v>1215</v>
      </c>
      <c r="G265" s="619"/>
      <c r="H265" s="617" t="s">
        <v>1216</v>
      </c>
      <c r="I265" s="617" t="s">
        <v>1217</v>
      </c>
      <c r="J265" s="617" t="s">
        <v>1218</v>
      </c>
      <c r="K265" s="618" t="s">
        <v>1219</v>
      </c>
      <c r="L265" s="621"/>
      <c r="M265" s="619"/>
      <c r="N265" s="620">
        <v>1997.0</v>
      </c>
    </row>
    <row r="266">
      <c r="A266" s="609" t="s">
        <v>1220</v>
      </c>
      <c r="B266" s="613"/>
      <c r="C266" s="611" t="s">
        <v>23</v>
      </c>
      <c r="D266" s="611" t="s">
        <v>6595</v>
      </c>
      <c r="E266" s="611"/>
      <c r="F266" s="611" t="s">
        <v>1215</v>
      </c>
      <c r="G266" s="613"/>
      <c r="H266" s="611" t="s">
        <v>1223</v>
      </c>
      <c r="I266" s="611" t="s">
        <v>1224</v>
      </c>
      <c r="J266" s="611" t="s">
        <v>1225</v>
      </c>
      <c r="K266" s="612" t="s">
        <v>1226</v>
      </c>
      <c r="L266" s="613"/>
      <c r="M266" s="613"/>
      <c r="N266" s="614">
        <v>1966.0</v>
      </c>
    </row>
    <row r="267">
      <c r="A267" s="615" t="s">
        <v>1227</v>
      </c>
      <c r="B267" s="619"/>
      <c r="C267" s="617" t="s">
        <v>107</v>
      </c>
      <c r="D267" s="617" t="s">
        <v>71</v>
      </c>
      <c r="E267" s="619"/>
      <c r="F267" s="617" t="s">
        <v>1215</v>
      </c>
      <c r="G267" s="619"/>
      <c r="H267" s="617" t="s">
        <v>1229</v>
      </c>
      <c r="I267" s="617" t="s">
        <v>1230</v>
      </c>
      <c r="J267" s="617" t="s">
        <v>1231</v>
      </c>
      <c r="K267" s="619"/>
      <c r="L267" s="619"/>
      <c r="M267" s="619"/>
      <c r="N267" s="620">
        <v>1990.0</v>
      </c>
    </row>
    <row r="268">
      <c r="A268" s="609" t="s">
        <v>1232</v>
      </c>
      <c r="B268" s="613"/>
      <c r="C268" s="611" t="s">
        <v>15</v>
      </c>
      <c r="D268" s="611" t="s">
        <v>71</v>
      </c>
      <c r="E268" s="613"/>
      <c r="F268" s="611" t="s">
        <v>1234</v>
      </c>
      <c r="G268" s="613"/>
      <c r="H268" s="611" t="s">
        <v>1235</v>
      </c>
      <c r="I268" s="611" t="s">
        <v>1236</v>
      </c>
      <c r="J268" s="611" t="s">
        <v>1237</v>
      </c>
      <c r="K268" s="612" t="s">
        <v>5159</v>
      </c>
      <c r="L268" s="621"/>
      <c r="M268" s="613"/>
      <c r="N268" s="614">
        <v>1995.0</v>
      </c>
    </row>
    <row r="269">
      <c r="A269" s="615" t="s">
        <v>1244</v>
      </c>
      <c r="B269" s="619"/>
      <c r="C269" s="617" t="s">
        <v>15</v>
      </c>
      <c r="D269" s="617" t="s">
        <v>6596</v>
      </c>
      <c r="E269" s="617"/>
      <c r="F269" s="617" t="s">
        <v>1240</v>
      </c>
      <c r="G269" s="619"/>
      <c r="H269" s="617" t="s">
        <v>1247</v>
      </c>
      <c r="I269" s="617" t="s">
        <v>1247</v>
      </c>
      <c r="J269" s="617" t="s">
        <v>1248</v>
      </c>
      <c r="K269" s="618" t="s">
        <v>1249</v>
      </c>
      <c r="L269" s="621"/>
      <c r="M269" s="619"/>
      <c r="N269" s="623" t="s">
        <v>5015</v>
      </c>
    </row>
    <row r="270">
      <c r="A270" s="609" t="s">
        <v>1250</v>
      </c>
      <c r="B270" s="613"/>
      <c r="C270" s="611" t="s">
        <v>107</v>
      </c>
      <c r="D270" s="611" t="s">
        <v>170</v>
      </c>
      <c r="E270" s="613"/>
      <c r="F270" s="611" t="s">
        <v>1240</v>
      </c>
      <c r="G270" s="613"/>
      <c r="H270" s="611" t="s">
        <v>1252</v>
      </c>
      <c r="I270" s="613"/>
      <c r="J270" s="611" t="s">
        <v>1253</v>
      </c>
      <c r="K270" s="612" t="s">
        <v>1254</v>
      </c>
      <c r="L270" s="613"/>
      <c r="M270" s="613"/>
      <c r="N270" s="614">
        <v>2020.0</v>
      </c>
    </row>
    <row r="271">
      <c r="A271" s="615" t="s">
        <v>1255</v>
      </c>
      <c r="B271" s="619"/>
      <c r="C271" s="617" t="s">
        <v>23</v>
      </c>
      <c r="D271" s="617" t="s">
        <v>299</v>
      </c>
      <c r="E271" s="619"/>
      <c r="F271" s="617" t="s">
        <v>1240</v>
      </c>
      <c r="G271" s="619"/>
      <c r="H271" s="617" t="s">
        <v>1258</v>
      </c>
      <c r="I271" s="619"/>
      <c r="J271" s="617" t="s">
        <v>1259</v>
      </c>
      <c r="K271" s="618" t="s">
        <v>1260</v>
      </c>
      <c r="L271" s="619"/>
      <c r="M271" s="619"/>
      <c r="N271" s="620">
        <v>1945.0</v>
      </c>
    </row>
    <row r="272">
      <c r="A272" s="609" t="s">
        <v>1261</v>
      </c>
      <c r="B272" s="613"/>
      <c r="C272" s="611" t="s">
        <v>293</v>
      </c>
      <c r="D272" s="611" t="s">
        <v>144</v>
      </c>
      <c r="E272" s="613"/>
      <c r="F272" s="611" t="s">
        <v>1240</v>
      </c>
      <c r="G272" s="613"/>
      <c r="H272" s="611" t="s">
        <v>1263</v>
      </c>
      <c r="I272" s="611" t="s">
        <v>1264</v>
      </c>
      <c r="J272" s="611" t="s">
        <v>1265</v>
      </c>
      <c r="K272" s="612" t="s">
        <v>1266</v>
      </c>
      <c r="L272" s="621"/>
      <c r="M272" s="613"/>
      <c r="N272" s="614">
        <v>2013.0</v>
      </c>
    </row>
    <row r="273">
      <c r="A273" s="615" t="s">
        <v>1267</v>
      </c>
      <c r="B273" s="619"/>
      <c r="C273" s="617" t="s">
        <v>30</v>
      </c>
      <c r="D273" s="617" t="s">
        <v>1133</v>
      </c>
      <c r="E273" s="617"/>
      <c r="F273" s="617" t="s">
        <v>1240</v>
      </c>
      <c r="G273" s="619"/>
      <c r="H273" s="617" t="s">
        <v>1269</v>
      </c>
      <c r="I273" s="617" t="s">
        <v>1270</v>
      </c>
      <c r="J273" s="617" t="s">
        <v>1271</v>
      </c>
      <c r="K273" s="618" t="s">
        <v>1272</v>
      </c>
      <c r="L273" s="619"/>
      <c r="M273" s="619"/>
      <c r="N273" s="620">
        <v>1993.0</v>
      </c>
    </row>
    <row r="274">
      <c r="A274" s="609" t="s">
        <v>1273</v>
      </c>
      <c r="B274" s="613"/>
      <c r="C274" s="611" t="s">
        <v>23</v>
      </c>
      <c r="D274" s="611" t="s">
        <v>1274</v>
      </c>
      <c r="E274" s="611"/>
      <c r="F274" s="611" t="s">
        <v>1240</v>
      </c>
      <c r="G274" s="613"/>
      <c r="H274" s="611" t="s">
        <v>1276</v>
      </c>
      <c r="I274" s="611" t="s">
        <v>1277</v>
      </c>
      <c r="J274" s="611" t="s">
        <v>1278</v>
      </c>
      <c r="K274" s="612" t="s">
        <v>1279</v>
      </c>
      <c r="L274" s="613"/>
      <c r="M274" s="613"/>
      <c r="N274" s="614">
        <v>1988.0</v>
      </c>
    </row>
    <row r="275">
      <c r="A275" s="615" t="s">
        <v>1280</v>
      </c>
      <c r="B275" s="619"/>
      <c r="C275" s="617" t="s">
        <v>23</v>
      </c>
      <c r="D275" s="617" t="s">
        <v>6597</v>
      </c>
      <c r="E275" s="617"/>
      <c r="F275" s="617" t="s">
        <v>1240</v>
      </c>
      <c r="G275" s="619"/>
      <c r="H275" s="617" t="s">
        <v>1282</v>
      </c>
      <c r="I275" s="619"/>
      <c r="J275" s="617" t="s">
        <v>1283</v>
      </c>
      <c r="K275" s="618" t="s">
        <v>1284</v>
      </c>
      <c r="L275" s="619"/>
      <c r="M275" s="619"/>
      <c r="N275" s="620">
        <v>1982.0</v>
      </c>
    </row>
    <row r="276">
      <c r="A276" s="609" t="s">
        <v>1285</v>
      </c>
      <c r="B276" s="613"/>
      <c r="C276" s="611" t="s">
        <v>23</v>
      </c>
      <c r="D276" s="611" t="s">
        <v>1213</v>
      </c>
      <c r="E276" s="611"/>
      <c r="F276" s="611" t="s">
        <v>1240</v>
      </c>
      <c r="G276" s="613"/>
      <c r="H276" s="611" t="s">
        <v>1287</v>
      </c>
      <c r="I276" s="613"/>
      <c r="J276" s="611" t="s">
        <v>1288</v>
      </c>
      <c r="K276" s="612" t="s">
        <v>1289</v>
      </c>
      <c r="L276" s="621"/>
      <c r="M276" s="613"/>
      <c r="N276" s="622" t="s">
        <v>5015</v>
      </c>
    </row>
    <row r="277">
      <c r="A277" s="615" t="s">
        <v>1290</v>
      </c>
      <c r="B277" s="619"/>
      <c r="C277" s="617" t="s">
        <v>30</v>
      </c>
      <c r="D277" s="617" t="s">
        <v>137</v>
      </c>
      <c r="E277" s="617"/>
      <c r="F277" s="617" t="s">
        <v>1292</v>
      </c>
      <c r="G277" s="619"/>
      <c r="H277" s="617" t="s">
        <v>1293</v>
      </c>
      <c r="I277" s="617" t="s">
        <v>1294</v>
      </c>
      <c r="J277" s="617" t="s">
        <v>1295</v>
      </c>
      <c r="K277" s="618" t="s">
        <v>1296</v>
      </c>
      <c r="L277" s="619"/>
      <c r="M277" s="619"/>
      <c r="N277" s="623" t="s">
        <v>5015</v>
      </c>
    </row>
    <row r="278">
      <c r="A278" s="609" t="s">
        <v>1297</v>
      </c>
      <c r="B278" s="613"/>
      <c r="C278" s="611" t="s">
        <v>177</v>
      </c>
      <c r="D278" s="611" t="s">
        <v>1298</v>
      </c>
      <c r="E278" s="611"/>
      <c r="F278" s="611" t="s">
        <v>1292</v>
      </c>
      <c r="G278" s="613"/>
      <c r="H278" s="611" t="s">
        <v>1301</v>
      </c>
      <c r="I278" s="611" t="s">
        <v>1302</v>
      </c>
      <c r="J278" s="611" t="s">
        <v>1303</v>
      </c>
      <c r="K278" s="612" t="s">
        <v>1304</v>
      </c>
      <c r="L278" s="621"/>
      <c r="M278" s="613"/>
      <c r="N278" s="614">
        <v>1985.0</v>
      </c>
    </row>
    <row r="279">
      <c r="A279" s="615" t="s">
        <v>1305</v>
      </c>
      <c r="B279" s="621"/>
      <c r="C279" s="617" t="s">
        <v>15</v>
      </c>
      <c r="D279" s="617" t="s">
        <v>71</v>
      </c>
      <c r="E279" s="619"/>
      <c r="F279" s="617" t="s">
        <v>1307</v>
      </c>
      <c r="G279" s="619"/>
      <c r="H279" s="617" t="s">
        <v>1308</v>
      </c>
      <c r="I279" s="617" t="s">
        <v>1308</v>
      </c>
      <c r="J279" s="617" t="s">
        <v>1309</v>
      </c>
      <c r="K279" s="621"/>
      <c r="L279" s="619"/>
      <c r="M279" s="619"/>
      <c r="N279" s="620">
        <v>1995.0</v>
      </c>
    </row>
    <row r="280">
      <c r="A280" s="609" t="s">
        <v>1310</v>
      </c>
      <c r="B280" s="621"/>
      <c r="C280" s="611" t="s">
        <v>30</v>
      </c>
      <c r="D280" s="611" t="s">
        <v>1311</v>
      </c>
      <c r="E280" s="613"/>
      <c r="F280" s="611" t="s">
        <v>1313</v>
      </c>
      <c r="G280" s="613"/>
      <c r="H280" s="611" t="s">
        <v>1314</v>
      </c>
      <c r="I280" s="613"/>
      <c r="J280" s="611" t="s">
        <v>1315</v>
      </c>
      <c r="K280" s="612" t="s">
        <v>1316</v>
      </c>
      <c r="L280" s="621"/>
      <c r="M280" s="613"/>
      <c r="N280" s="614">
        <v>2012.0</v>
      </c>
    </row>
    <row r="281">
      <c r="A281" s="615" t="s">
        <v>1317</v>
      </c>
      <c r="B281" s="619"/>
      <c r="C281" s="617" t="s">
        <v>30</v>
      </c>
      <c r="D281" s="617" t="s">
        <v>16</v>
      </c>
      <c r="E281" s="617"/>
      <c r="F281" s="617" t="s">
        <v>1319</v>
      </c>
      <c r="G281" s="619"/>
      <c r="H281" s="617" t="s">
        <v>1320</v>
      </c>
      <c r="I281" s="621"/>
      <c r="J281" s="617" t="s">
        <v>1321</v>
      </c>
      <c r="K281" s="618" t="s">
        <v>1322</v>
      </c>
      <c r="L281" s="619"/>
      <c r="M281" s="619"/>
      <c r="N281" s="620">
        <v>1986.0</v>
      </c>
    </row>
    <row r="282">
      <c r="A282" s="609" t="s">
        <v>1323</v>
      </c>
      <c r="B282" s="613"/>
      <c r="C282" s="611" t="s">
        <v>107</v>
      </c>
      <c r="D282" s="611" t="s">
        <v>144</v>
      </c>
      <c r="E282" s="613"/>
      <c r="F282" s="611" t="s">
        <v>1325</v>
      </c>
      <c r="G282" s="613"/>
      <c r="H282" s="627" t="str">
        <f>+48 34 3223780</f>
        <v>#ERROR!</v>
      </c>
      <c r="I282" s="613"/>
      <c r="J282" s="611" t="s">
        <v>1327</v>
      </c>
      <c r="K282" s="612" t="s">
        <v>1328</v>
      </c>
      <c r="L282" s="613"/>
      <c r="M282" s="613"/>
      <c r="N282" s="622" t="s">
        <v>5015</v>
      </c>
    </row>
    <row r="283">
      <c r="A283" s="615" t="s">
        <v>1329</v>
      </c>
      <c r="B283" s="619"/>
      <c r="C283" s="617" t="s">
        <v>30</v>
      </c>
      <c r="D283" s="617" t="s">
        <v>1174</v>
      </c>
      <c r="E283" s="619"/>
      <c r="F283" s="617" t="s">
        <v>1325</v>
      </c>
      <c r="G283" s="619"/>
      <c r="H283" s="617" t="s">
        <v>1331</v>
      </c>
      <c r="I283" s="617" t="s">
        <v>1332</v>
      </c>
      <c r="J283" s="617" t="s">
        <v>1333</v>
      </c>
      <c r="K283" s="618" t="s">
        <v>1334</v>
      </c>
      <c r="L283" s="619"/>
      <c r="M283" s="619"/>
      <c r="N283" s="623" t="s">
        <v>5015</v>
      </c>
    </row>
    <row r="284">
      <c r="A284" s="609" t="s">
        <v>1335</v>
      </c>
      <c r="B284" s="613"/>
      <c r="C284" s="611" t="s">
        <v>107</v>
      </c>
      <c r="D284" s="611" t="s">
        <v>144</v>
      </c>
      <c r="E284" s="613"/>
      <c r="F284" s="611" t="s">
        <v>1325</v>
      </c>
      <c r="G284" s="613"/>
      <c r="H284" s="611" t="s">
        <v>1337</v>
      </c>
      <c r="I284" s="613"/>
      <c r="J284" s="611" t="s">
        <v>1338</v>
      </c>
      <c r="K284" s="612" t="s">
        <v>1339</v>
      </c>
      <c r="L284" s="621"/>
      <c r="M284" s="613"/>
      <c r="N284" s="614">
        <v>1995.0</v>
      </c>
    </row>
    <row r="285">
      <c r="A285" s="615" t="s">
        <v>1340</v>
      </c>
      <c r="B285" s="621"/>
      <c r="C285" s="617" t="s">
        <v>1341</v>
      </c>
      <c r="D285" s="617" t="s">
        <v>1174</v>
      </c>
      <c r="E285" s="619"/>
      <c r="F285" s="617" t="s">
        <v>1325</v>
      </c>
      <c r="G285" s="619"/>
      <c r="H285" s="617" t="s">
        <v>1343</v>
      </c>
      <c r="I285" s="619"/>
      <c r="J285" s="617" t="s">
        <v>1344</v>
      </c>
      <c r="K285" s="621"/>
      <c r="L285" s="619"/>
      <c r="M285" s="619"/>
      <c r="N285" s="620">
        <v>1997.0</v>
      </c>
    </row>
    <row r="286">
      <c r="A286" s="609" t="s">
        <v>1345</v>
      </c>
      <c r="B286" s="613"/>
      <c r="C286" s="611" t="s">
        <v>177</v>
      </c>
      <c r="D286" s="611" t="s">
        <v>1174</v>
      </c>
      <c r="E286" s="613"/>
      <c r="F286" s="611" t="s">
        <v>1325</v>
      </c>
      <c r="G286" s="613"/>
      <c r="H286" s="611" t="s">
        <v>1347</v>
      </c>
      <c r="I286" s="611" t="s">
        <v>1348</v>
      </c>
      <c r="J286" s="611" t="s">
        <v>1349</v>
      </c>
      <c r="K286" s="613"/>
      <c r="L286" s="613"/>
      <c r="M286" s="613"/>
      <c r="N286" s="622" t="s">
        <v>5015</v>
      </c>
    </row>
    <row r="287">
      <c r="A287" s="615" t="s">
        <v>1350</v>
      </c>
      <c r="B287" s="619"/>
      <c r="C287" s="617" t="s">
        <v>23</v>
      </c>
      <c r="D287" s="617" t="s">
        <v>1351</v>
      </c>
      <c r="E287" s="617"/>
      <c r="F287" s="617" t="s">
        <v>1325</v>
      </c>
      <c r="G287" s="619"/>
      <c r="H287" s="617" t="s">
        <v>1353</v>
      </c>
      <c r="I287" s="617" t="s">
        <v>1353</v>
      </c>
      <c r="J287" s="617" t="s">
        <v>1354</v>
      </c>
      <c r="K287" s="618" t="s">
        <v>1355</v>
      </c>
      <c r="L287" s="619"/>
      <c r="M287" s="619"/>
      <c r="N287" s="620">
        <v>2001.0</v>
      </c>
    </row>
    <row r="288">
      <c r="A288" s="609" t="s">
        <v>1356</v>
      </c>
      <c r="B288" s="613"/>
      <c r="C288" s="611" t="s">
        <v>1341</v>
      </c>
      <c r="D288" s="611" t="s">
        <v>882</v>
      </c>
      <c r="E288" s="613"/>
      <c r="F288" s="611" t="s">
        <v>1325</v>
      </c>
      <c r="G288" s="613"/>
      <c r="H288" s="627" t="str">
        <f>+48 91 485 47 80</f>
        <v>#ERROR!</v>
      </c>
      <c r="I288" s="627" t="str">
        <f>+48 91 485 47 82</f>
        <v>#ERROR!</v>
      </c>
      <c r="J288" s="611" t="s">
        <v>1360</v>
      </c>
      <c r="K288" s="612" t="s">
        <v>1361</v>
      </c>
      <c r="L288" s="621"/>
      <c r="M288" s="613"/>
      <c r="N288" s="614">
        <v>2002.0</v>
      </c>
    </row>
    <row r="289">
      <c r="A289" s="615" t="s">
        <v>1362</v>
      </c>
      <c r="B289" s="619"/>
      <c r="C289" s="617" t="s">
        <v>345</v>
      </c>
      <c r="D289" s="617" t="s">
        <v>16</v>
      </c>
      <c r="E289" s="617"/>
      <c r="F289" s="617" t="s">
        <v>1325</v>
      </c>
      <c r="G289" s="619"/>
      <c r="H289" s="628" t="str">
        <f>+48 606 322 588</f>
        <v>#ERROR!</v>
      </c>
      <c r="I289" s="621"/>
      <c r="J289" s="617" t="s">
        <v>1365</v>
      </c>
      <c r="K289" s="618" t="s">
        <v>1366</v>
      </c>
      <c r="L289" s="621"/>
      <c r="M289" s="619"/>
      <c r="N289" s="620">
        <v>1997.0</v>
      </c>
    </row>
    <row r="290">
      <c r="A290" s="609" t="s">
        <v>1367</v>
      </c>
      <c r="B290" s="613"/>
      <c r="C290" s="611" t="s">
        <v>505</v>
      </c>
      <c r="D290" s="611" t="s">
        <v>6598</v>
      </c>
      <c r="E290" s="611"/>
      <c r="F290" s="611" t="s">
        <v>1325</v>
      </c>
      <c r="G290" s="613"/>
      <c r="H290" s="627" t="str">
        <f>+48 601352671</f>
        <v>#ERROR!</v>
      </c>
      <c r="I290" s="627" t="str">
        <f>+48 42 6346990</f>
        <v>#ERROR!</v>
      </c>
      <c r="J290" s="611" t="s">
        <v>1372</v>
      </c>
      <c r="K290" s="612" t="s">
        <v>1373</v>
      </c>
      <c r="L290" s="613"/>
      <c r="M290" s="613"/>
      <c r="N290" s="614">
        <v>2012.0</v>
      </c>
    </row>
    <row r="291">
      <c r="A291" s="615" t="s">
        <v>1374</v>
      </c>
      <c r="B291" s="619"/>
      <c r="C291" s="617" t="s">
        <v>107</v>
      </c>
      <c r="D291" s="617" t="s">
        <v>144</v>
      </c>
      <c r="E291" s="619"/>
      <c r="F291" s="617" t="s">
        <v>1325</v>
      </c>
      <c r="G291" s="619"/>
      <c r="H291" s="628" t="str">
        <f>+81 825 96 90</f>
        <v>#ERROR!</v>
      </c>
      <c r="I291" s="628" t="str">
        <f>+81 825 96 13</f>
        <v>#ERROR!</v>
      </c>
      <c r="J291" s="617" t="s">
        <v>1378</v>
      </c>
      <c r="K291" s="618" t="s">
        <v>1379</v>
      </c>
      <c r="L291" s="619"/>
      <c r="M291" s="619"/>
      <c r="N291" s="620">
        <v>2000.0</v>
      </c>
    </row>
    <row r="292">
      <c r="A292" s="609" t="s">
        <v>1380</v>
      </c>
      <c r="B292" s="621"/>
      <c r="C292" s="611" t="s">
        <v>30</v>
      </c>
      <c r="D292" s="611" t="s">
        <v>1174</v>
      </c>
      <c r="E292" s="613"/>
      <c r="F292" s="611" t="s">
        <v>1325</v>
      </c>
      <c r="G292" s="613"/>
      <c r="H292" s="611" t="s">
        <v>1382</v>
      </c>
      <c r="I292" s="613"/>
      <c r="J292" s="611" t="s">
        <v>1383</v>
      </c>
      <c r="K292" s="613"/>
      <c r="L292" s="613"/>
      <c r="M292" s="613"/>
      <c r="N292" s="614">
        <v>1997.0</v>
      </c>
    </row>
    <row r="293">
      <c r="A293" s="615" t="s">
        <v>1384</v>
      </c>
      <c r="B293" s="619"/>
      <c r="C293" s="617" t="s">
        <v>30</v>
      </c>
      <c r="D293" s="617" t="s">
        <v>144</v>
      </c>
      <c r="E293" s="619"/>
      <c r="F293" s="617" t="s">
        <v>1325</v>
      </c>
      <c r="G293" s="619"/>
      <c r="H293" s="617" t="s">
        <v>1332</v>
      </c>
      <c r="I293" s="617" t="s">
        <v>1386</v>
      </c>
      <c r="J293" s="617" t="s">
        <v>1333</v>
      </c>
      <c r="K293" s="618" t="s">
        <v>1334</v>
      </c>
      <c r="L293" s="619"/>
      <c r="M293" s="619"/>
      <c r="N293" s="623" t="s">
        <v>5015</v>
      </c>
    </row>
    <row r="294">
      <c r="A294" s="609" t="s">
        <v>1387</v>
      </c>
      <c r="B294" s="621"/>
      <c r="C294" s="611" t="s">
        <v>1388</v>
      </c>
      <c r="D294" s="611" t="s">
        <v>1174</v>
      </c>
      <c r="E294" s="613"/>
      <c r="F294" s="611" t="s">
        <v>1325</v>
      </c>
      <c r="G294" s="613"/>
      <c r="H294" s="611" t="s">
        <v>1390</v>
      </c>
      <c r="I294" s="621"/>
      <c r="J294" s="611" t="s">
        <v>1391</v>
      </c>
      <c r="K294" s="621"/>
      <c r="L294" s="613"/>
      <c r="M294" s="613"/>
      <c r="N294" s="614">
        <v>2013.0</v>
      </c>
    </row>
    <row r="295">
      <c r="A295" s="615" t="s">
        <v>1392</v>
      </c>
      <c r="B295" s="621"/>
      <c r="C295" s="617" t="s">
        <v>1393</v>
      </c>
      <c r="D295" s="617" t="s">
        <v>1394</v>
      </c>
      <c r="E295" s="617"/>
      <c r="F295" s="617" t="s">
        <v>1325</v>
      </c>
      <c r="G295" s="619"/>
      <c r="H295" s="628" t="str">
        <f>+48 501870927</f>
        <v>#ERROR!</v>
      </c>
      <c r="I295" s="619"/>
      <c r="J295" s="617" t="s">
        <v>1397</v>
      </c>
      <c r="K295" s="618" t="s">
        <v>1398</v>
      </c>
      <c r="L295" s="619"/>
      <c r="M295" s="619"/>
      <c r="N295" s="620">
        <v>2005.0</v>
      </c>
    </row>
    <row r="296">
      <c r="A296" s="609" t="s">
        <v>1399</v>
      </c>
      <c r="B296" s="613"/>
      <c r="C296" s="611" t="s">
        <v>505</v>
      </c>
      <c r="D296" s="611" t="s">
        <v>6599</v>
      </c>
      <c r="E296" s="611"/>
      <c r="F296" s="611" t="s">
        <v>1325</v>
      </c>
      <c r="G296" s="613"/>
      <c r="H296" s="627" t="str">
        <f>+48 604455416</f>
        <v>#ERROR!</v>
      </c>
      <c r="I296" s="613"/>
      <c r="J296" s="611" t="s">
        <v>1403</v>
      </c>
      <c r="K296" s="612" t="s">
        <v>1404</v>
      </c>
      <c r="L296" s="621"/>
      <c r="M296" s="613"/>
      <c r="N296" s="622" t="s">
        <v>5015</v>
      </c>
    </row>
    <row r="297">
      <c r="A297" s="615" t="s">
        <v>1405</v>
      </c>
      <c r="B297" s="619"/>
      <c r="C297" s="617" t="s">
        <v>107</v>
      </c>
      <c r="D297" s="617" t="s">
        <v>1406</v>
      </c>
      <c r="E297" s="617"/>
      <c r="F297" s="617" t="s">
        <v>1325</v>
      </c>
      <c r="G297" s="619"/>
      <c r="H297" s="628" t="str">
        <f>+85 742 33 99</f>
        <v>#ERROR!</v>
      </c>
      <c r="I297" s="619"/>
      <c r="J297" s="617" t="s">
        <v>1409</v>
      </c>
      <c r="K297" s="618" t="s">
        <v>1410</v>
      </c>
      <c r="L297" s="621"/>
      <c r="M297" s="619"/>
      <c r="N297" s="620">
        <v>2001.0</v>
      </c>
    </row>
    <row r="298">
      <c r="A298" s="609" t="s">
        <v>1411</v>
      </c>
      <c r="B298" s="613"/>
      <c r="C298" s="611" t="s">
        <v>107</v>
      </c>
      <c r="D298" s="611" t="s">
        <v>84</v>
      </c>
      <c r="E298" s="611"/>
      <c r="F298" s="611" t="s">
        <v>1325</v>
      </c>
      <c r="G298" s="613"/>
      <c r="H298" s="627" t="str">
        <f>+48 12 619 71 50</f>
        <v>#ERROR!</v>
      </c>
      <c r="I298" s="621"/>
      <c r="J298" s="611" t="s">
        <v>1414</v>
      </c>
      <c r="K298" s="612" t="s">
        <v>1415</v>
      </c>
      <c r="L298" s="613"/>
      <c r="M298" s="613"/>
      <c r="N298" s="622" t="s">
        <v>5015</v>
      </c>
    </row>
    <row r="299">
      <c r="A299" s="615" t="s">
        <v>1416</v>
      </c>
      <c r="B299" s="621"/>
      <c r="C299" s="617" t="s">
        <v>358</v>
      </c>
      <c r="D299" s="617" t="s">
        <v>144</v>
      </c>
      <c r="E299" s="619"/>
      <c r="F299" s="617" t="s">
        <v>1325</v>
      </c>
      <c r="G299" s="619"/>
      <c r="H299" s="628" t="str">
        <f>+48 790 690 165</f>
        <v>#ERROR!</v>
      </c>
      <c r="I299" s="621"/>
      <c r="J299" s="617" t="s">
        <v>1419</v>
      </c>
      <c r="K299" s="618" t="s">
        <v>1420</v>
      </c>
      <c r="L299" s="621"/>
      <c r="M299" s="619"/>
      <c r="N299" s="620">
        <v>2000.0</v>
      </c>
    </row>
    <row r="300">
      <c r="A300" s="609" t="s">
        <v>1421</v>
      </c>
      <c r="B300" s="613"/>
      <c r="C300" s="611" t="s">
        <v>345</v>
      </c>
      <c r="D300" s="611" t="s">
        <v>144</v>
      </c>
      <c r="E300" s="613"/>
      <c r="F300" s="611" t="s">
        <v>1325</v>
      </c>
      <c r="G300" s="613"/>
      <c r="H300" s="627" t="str">
        <f>+48 91 488 02 04</f>
        <v>#ERROR!</v>
      </c>
      <c r="I300" s="627" t="str">
        <f>+48 91 433 63 26</f>
        <v>#ERROR!</v>
      </c>
      <c r="J300" s="611" t="s">
        <v>1425</v>
      </c>
      <c r="K300" s="612" t="s">
        <v>1426</v>
      </c>
      <c r="L300" s="613"/>
      <c r="M300" s="613"/>
      <c r="N300" s="622" t="s">
        <v>5015</v>
      </c>
    </row>
    <row r="301">
      <c r="A301" s="615" t="s">
        <v>1427</v>
      </c>
      <c r="B301" s="621"/>
      <c r="C301" s="617" t="s">
        <v>1070</v>
      </c>
      <c r="D301" s="617" t="s">
        <v>144</v>
      </c>
      <c r="E301" s="619"/>
      <c r="F301" s="617" t="s">
        <v>1325</v>
      </c>
      <c r="G301" s="619"/>
      <c r="H301" s="628" t="str">
        <f>+48 601-944-225</f>
        <v>#ERROR!</v>
      </c>
      <c r="I301" s="621"/>
      <c r="J301" s="617" t="s">
        <v>1430</v>
      </c>
      <c r="K301" s="618" t="s">
        <v>1431</v>
      </c>
      <c r="L301" s="619"/>
      <c r="M301" s="619"/>
      <c r="N301" s="620">
        <v>1992.0</v>
      </c>
    </row>
    <row r="302">
      <c r="A302" s="609" t="s">
        <v>1432</v>
      </c>
      <c r="B302" s="621"/>
      <c r="C302" s="611" t="s">
        <v>345</v>
      </c>
      <c r="D302" s="611" t="s">
        <v>144</v>
      </c>
      <c r="E302" s="613"/>
      <c r="F302" s="611" t="s">
        <v>1325</v>
      </c>
      <c r="G302" s="613"/>
      <c r="H302" s="627" t="str">
        <f>+48 58 348 02 82</f>
        <v>#ERROR!</v>
      </c>
      <c r="I302" s="627" t="str">
        <f>+48 58 347 99 80</f>
        <v>#ERROR!</v>
      </c>
      <c r="J302" s="611" t="s">
        <v>1436</v>
      </c>
      <c r="K302" s="612" t="s">
        <v>1437</v>
      </c>
      <c r="L302" s="613"/>
      <c r="M302" s="613"/>
      <c r="N302" s="614">
        <v>2001.0</v>
      </c>
    </row>
    <row r="303">
      <c r="A303" s="615" t="s">
        <v>1438</v>
      </c>
      <c r="B303" s="619"/>
      <c r="C303" s="617" t="s">
        <v>345</v>
      </c>
      <c r="D303" s="617" t="s">
        <v>882</v>
      </c>
      <c r="E303" s="619"/>
      <c r="F303" s="617" t="s">
        <v>1325</v>
      </c>
      <c r="G303" s="619"/>
      <c r="H303" s="628" t="str">
        <f>+48 41 362-60-43</f>
        <v>#ERROR!</v>
      </c>
      <c r="I303" s="628" t="str">
        <f>+48 41 343-22-52</f>
        <v>#ERROR!</v>
      </c>
      <c r="J303" s="617" t="s">
        <v>1442</v>
      </c>
      <c r="K303" s="618" t="s">
        <v>1443</v>
      </c>
      <c r="L303" s="619"/>
      <c r="M303" s="619"/>
      <c r="N303" s="623" t="s">
        <v>5015</v>
      </c>
    </row>
    <row r="304">
      <c r="A304" s="609" t="s">
        <v>1444</v>
      </c>
      <c r="B304" s="621"/>
      <c r="C304" s="611" t="s">
        <v>30</v>
      </c>
      <c r="D304" s="611" t="s">
        <v>16</v>
      </c>
      <c r="E304" s="611"/>
      <c r="F304" s="611" t="s">
        <v>1446</v>
      </c>
      <c r="G304" s="621"/>
      <c r="H304" s="611" t="s">
        <v>1447</v>
      </c>
      <c r="I304" s="613"/>
      <c r="J304" s="611" t="s">
        <v>1448</v>
      </c>
      <c r="K304" s="612" t="s">
        <v>1449</v>
      </c>
      <c r="L304" s="613"/>
      <c r="M304" s="613"/>
      <c r="N304" s="622" t="s">
        <v>5015</v>
      </c>
    </row>
    <row r="305">
      <c r="A305" s="615" t="s">
        <v>1549</v>
      </c>
      <c r="B305" s="619"/>
      <c r="C305" s="617" t="s">
        <v>177</v>
      </c>
      <c r="D305" s="617" t="s">
        <v>71</v>
      </c>
      <c r="E305" s="619"/>
      <c r="F305" s="617" t="s">
        <v>1446</v>
      </c>
      <c r="G305" s="621"/>
      <c r="H305" s="617" t="s">
        <v>1551</v>
      </c>
      <c r="I305" s="617" t="s">
        <v>1552</v>
      </c>
      <c r="J305" s="617" t="s">
        <v>1553</v>
      </c>
      <c r="K305" s="618" t="s">
        <v>1554</v>
      </c>
      <c r="L305" s="619"/>
      <c r="M305" s="619"/>
      <c r="N305" s="623" t="s">
        <v>5015</v>
      </c>
    </row>
    <row r="306">
      <c r="A306" s="609" t="s">
        <v>1555</v>
      </c>
      <c r="B306" s="621"/>
      <c r="C306" s="611" t="s">
        <v>107</v>
      </c>
      <c r="D306" s="611" t="s">
        <v>144</v>
      </c>
      <c r="E306" s="613"/>
      <c r="F306" s="611" t="s">
        <v>5228</v>
      </c>
      <c r="G306" s="613"/>
      <c r="H306" s="610">
        <v>2.24830988E8</v>
      </c>
      <c r="I306" s="611" t="s">
        <v>5229</v>
      </c>
      <c r="J306" s="611" t="s">
        <v>1558</v>
      </c>
      <c r="K306" s="621"/>
      <c r="L306" s="613"/>
      <c r="M306" s="613"/>
      <c r="N306" s="614">
        <v>1973.0</v>
      </c>
    </row>
    <row r="307">
      <c r="A307" s="615" t="s">
        <v>1559</v>
      </c>
      <c r="B307" s="621"/>
      <c r="C307" s="617" t="s">
        <v>177</v>
      </c>
      <c r="D307" s="617" t="s">
        <v>269</v>
      </c>
      <c r="E307" s="617"/>
      <c r="F307" s="617" t="s">
        <v>1562</v>
      </c>
      <c r="G307" s="619"/>
      <c r="H307" s="617" t="s">
        <v>1563</v>
      </c>
      <c r="I307" s="617" t="s">
        <v>1564</v>
      </c>
      <c r="J307" s="617" t="s">
        <v>1565</v>
      </c>
      <c r="K307" s="618" t="s">
        <v>5232</v>
      </c>
      <c r="L307" s="621"/>
      <c r="M307" s="619"/>
      <c r="N307" s="620">
        <v>1980.0</v>
      </c>
    </row>
    <row r="308">
      <c r="A308" s="609" t="s">
        <v>1567</v>
      </c>
      <c r="B308" s="613"/>
      <c r="C308" s="611" t="s">
        <v>107</v>
      </c>
      <c r="D308" s="611" t="s">
        <v>130</v>
      </c>
      <c r="E308" s="611"/>
      <c r="F308" s="611" t="s">
        <v>1562</v>
      </c>
      <c r="G308" s="613"/>
      <c r="H308" s="611" t="s">
        <v>1571</v>
      </c>
      <c r="I308" s="611" t="s">
        <v>1572</v>
      </c>
      <c r="J308" s="613"/>
      <c r="K308" s="612" t="s">
        <v>1573</v>
      </c>
      <c r="L308" s="613"/>
      <c r="M308" s="613"/>
      <c r="N308" s="622" t="s">
        <v>5015</v>
      </c>
    </row>
    <row r="309">
      <c r="A309" s="615" t="s">
        <v>1574</v>
      </c>
      <c r="B309" s="619"/>
      <c r="C309" s="617" t="s">
        <v>23</v>
      </c>
      <c r="D309" s="617" t="s">
        <v>51</v>
      </c>
      <c r="E309" s="619"/>
      <c r="F309" s="617" t="s">
        <v>1562</v>
      </c>
      <c r="G309" s="619"/>
      <c r="H309" s="617" t="s">
        <v>1576</v>
      </c>
      <c r="I309" s="617" t="s">
        <v>1577</v>
      </c>
      <c r="J309" s="617" t="s">
        <v>1578</v>
      </c>
      <c r="K309" s="618" t="s">
        <v>1579</v>
      </c>
      <c r="L309" s="621"/>
      <c r="M309" s="619"/>
      <c r="N309" s="620">
        <v>2000.0</v>
      </c>
    </row>
    <row r="310">
      <c r="A310" s="609" t="s">
        <v>1580</v>
      </c>
      <c r="B310" s="613"/>
      <c r="C310" s="611" t="s">
        <v>30</v>
      </c>
      <c r="D310" s="611" t="s">
        <v>6600</v>
      </c>
      <c r="E310" s="611"/>
      <c r="F310" s="611" t="s">
        <v>1562</v>
      </c>
      <c r="G310" s="613"/>
      <c r="H310" s="611" t="s">
        <v>1583</v>
      </c>
      <c r="I310" s="613"/>
      <c r="J310" s="611" t="s">
        <v>1584</v>
      </c>
      <c r="K310" s="612" t="s">
        <v>1585</v>
      </c>
      <c r="L310" s="621"/>
      <c r="M310" s="613"/>
      <c r="N310" s="614">
        <v>2014.0</v>
      </c>
    </row>
    <row r="311">
      <c r="A311" s="615" t="s">
        <v>1586</v>
      </c>
      <c r="B311" s="621"/>
      <c r="C311" s="617" t="s">
        <v>23</v>
      </c>
      <c r="D311" s="617" t="s">
        <v>16</v>
      </c>
      <c r="E311" s="617"/>
      <c r="F311" s="617" t="s">
        <v>1562</v>
      </c>
      <c r="G311" s="619"/>
      <c r="H311" s="617" t="s">
        <v>1588</v>
      </c>
      <c r="I311" s="619"/>
      <c r="J311" s="619"/>
      <c r="K311" s="618" t="s">
        <v>1589</v>
      </c>
      <c r="L311" s="619"/>
      <c r="M311" s="619"/>
      <c r="N311" s="623" t="s">
        <v>5015</v>
      </c>
    </row>
    <row r="312">
      <c r="A312" s="609" t="s">
        <v>1590</v>
      </c>
      <c r="B312" s="621"/>
      <c r="C312" s="611" t="s">
        <v>30</v>
      </c>
      <c r="D312" s="611" t="s">
        <v>6523</v>
      </c>
      <c r="E312" s="611"/>
      <c r="F312" s="611" t="s">
        <v>1562</v>
      </c>
      <c r="G312" s="613"/>
      <c r="H312" s="611" t="s">
        <v>1592</v>
      </c>
      <c r="I312" s="611" t="s">
        <v>1593</v>
      </c>
      <c r="J312" s="611" t="s">
        <v>1594</v>
      </c>
      <c r="K312" s="613"/>
      <c r="L312" s="613"/>
      <c r="M312" s="613"/>
      <c r="N312" s="622" t="s">
        <v>5015</v>
      </c>
    </row>
    <row r="313">
      <c r="A313" s="615" t="s">
        <v>1595</v>
      </c>
      <c r="B313" s="619"/>
      <c r="C313" s="617" t="s">
        <v>30</v>
      </c>
      <c r="D313" s="617" t="s">
        <v>882</v>
      </c>
      <c r="E313" s="619"/>
      <c r="F313" s="617" t="s">
        <v>1562</v>
      </c>
      <c r="G313" s="619"/>
      <c r="H313" s="617" t="s">
        <v>1598</v>
      </c>
      <c r="I313" s="617" t="s">
        <v>1599</v>
      </c>
      <c r="J313" s="617" t="s">
        <v>1600</v>
      </c>
      <c r="K313" s="618" t="s">
        <v>1601</v>
      </c>
      <c r="L313" s="621"/>
      <c r="M313" s="619"/>
      <c r="N313" s="623" t="s">
        <v>5015</v>
      </c>
    </row>
    <row r="314">
      <c r="A314" s="609" t="s">
        <v>1602</v>
      </c>
      <c r="B314" s="613"/>
      <c r="C314" s="611" t="s">
        <v>1603</v>
      </c>
      <c r="D314" s="611" t="s">
        <v>51</v>
      </c>
      <c r="E314" s="613"/>
      <c r="F314" s="611" t="s">
        <v>1562</v>
      </c>
      <c r="G314" s="613"/>
      <c r="H314" s="611" t="s">
        <v>1605</v>
      </c>
      <c r="I314" s="611" t="s">
        <v>1606</v>
      </c>
      <c r="J314" s="611" t="s">
        <v>1607</v>
      </c>
      <c r="K314" s="612" t="s">
        <v>1608</v>
      </c>
      <c r="L314" s="613"/>
      <c r="M314" s="613"/>
      <c r="N314" s="614">
        <v>1945.0</v>
      </c>
    </row>
    <row r="315">
      <c r="A315" s="615" t="s">
        <v>1609</v>
      </c>
      <c r="B315" s="621"/>
      <c r="C315" s="617" t="s">
        <v>1603</v>
      </c>
      <c r="D315" s="617" t="s">
        <v>71</v>
      </c>
      <c r="E315" s="619"/>
      <c r="F315" s="617" t="s">
        <v>1562</v>
      </c>
      <c r="G315" s="619"/>
      <c r="H315" s="617" t="s">
        <v>1611</v>
      </c>
      <c r="I315" s="617" t="s">
        <v>1612</v>
      </c>
      <c r="J315" s="617" t="s">
        <v>1613</v>
      </c>
      <c r="K315" s="619"/>
      <c r="L315" s="619"/>
      <c r="M315" s="619"/>
      <c r="N315" s="623" t="s">
        <v>5015</v>
      </c>
    </row>
    <row r="316">
      <c r="A316" s="609" t="s">
        <v>1614</v>
      </c>
      <c r="B316" s="621"/>
      <c r="C316" s="611" t="s">
        <v>107</v>
      </c>
      <c r="D316" s="611" t="s">
        <v>144</v>
      </c>
      <c r="E316" s="613"/>
      <c r="F316" s="611" t="s">
        <v>1562</v>
      </c>
      <c r="G316" s="613"/>
      <c r="H316" s="611" t="s">
        <v>1616</v>
      </c>
      <c r="I316" s="611" t="s">
        <v>1617</v>
      </c>
      <c r="J316" s="611" t="s">
        <v>1618</v>
      </c>
      <c r="K316" s="612" t="s">
        <v>1619</v>
      </c>
      <c r="L316" s="621"/>
      <c r="M316" s="613"/>
      <c r="N316" s="622" t="s">
        <v>5015</v>
      </c>
    </row>
    <row r="317">
      <c r="A317" s="615" t="s">
        <v>2409</v>
      </c>
      <c r="B317" s="621"/>
      <c r="C317" s="617" t="s">
        <v>371</v>
      </c>
      <c r="D317" s="617" t="s">
        <v>401</v>
      </c>
      <c r="E317" s="617"/>
      <c r="F317" s="617" t="s">
        <v>2276</v>
      </c>
      <c r="G317" s="619"/>
      <c r="H317" s="617" t="s">
        <v>2411</v>
      </c>
      <c r="I317" s="617" t="s">
        <v>2412</v>
      </c>
      <c r="J317" s="617" t="s">
        <v>2413</v>
      </c>
      <c r="K317" s="618" t="s">
        <v>2414</v>
      </c>
      <c r="L317" s="621"/>
      <c r="M317" s="619"/>
      <c r="N317" s="631">
        <v>2016.0</v>
      </c>
    </row>
    <row r="318">
      <c r="A318" s="609" t="s">
        <v>2415</v>
      </c>
      <c r="B318" s="613"/>
      <c r="C318" s="611" t="s">
        <v>358</v>
      </c>
      <c r="D318" s="611" t="s">
        <v>227</v>
      </c>
      <c r="E318" s="611"/>
      <c r="F318" s="611" t="s">
        <v>2276</v>
      </c>
      <c r="G318" s="613"/>
      <c r="H318" s="611" t="s">
        <v>2417</v>
      </c>
      <c r="I318" s="611" t="s">
        <v>2418</v>
      </c>
      <c r="J318" s="611" t="s">
        <v>2419</v>
      </c>
      <c r="K318" s="612" t="s">
        <v>2420</v>
      </c>
      <c r="L318" s="613"/>
      <c r="M318" s="613"/>
      <c r="N318" s="632">
        <v>2003.0</v>
      </c>
    </row>
    <row r="319">
      <c r="A319" s="615" t="s">
        <v>2421</v>
      </c>
      <c r="B319" s="619"/>
      <c r="C319" s="617" t="s">
        <v>78</v>
      </c>
      <c r="D319" s="617" t="s">
        <v>124</v>
      </c>
      <c r="E319" s="617"/>
      <c r="F319" s="617" t="s">
        <v>2276</v>
      </c>
      <c r="G319" s="619"/>
      <c r="H319" s="617" t="s">
        <v>2423</v>
      </c>
      <c r="I319" s="617" t="s">
        <v>2424</v>
      </c>
      <c r="J319" s="617" t="s">
        <v>2425</v>
      </c>
      <c r="K319" s="618" t="s">
        <v>2426</v>
      </c>
      <c r="L319" s="621"/>
      <c r="M319" s="619"/>
      <c r="N319" s="631">
        <v>1998.0</v>
      </c>
    </row>
    <row r="320">
      <c r="A320" s="609" t="s">
        <v>2433</v>
      </c>
      <c r="B320" s="613"/>
      <c r="C320" s="611" t="s">
        <v>30</v>
      </c>
      <c r="D320" s="611" t="s">
        <v>401</v>
      </c>
      <c r="E320" s="611"/>
      <c r="F320" s="611" t="s">
        <v>2276</v>
      </c>
      <c r="G320" s="613"/>
      <c r="H320" s="611" t="s">
        <v>2435</v>
      </c>
      <c r="I320" s="613"/>
      <c r="J320" s="611" t="s">
        <v>2436</v>
      </c>
      <c r="K320" s="612" t="s">
        <v>2437</v>
      </c>
      <c r="L320" s="621"/>
      <c r="M320" s="613"/>
      <c r="N320" s="632">
        <v>1985.0</v>
      </c>
    </row>
    <row r="321">
      <c r="A321" s="615" t="s">
        <v>2444</v>
      </c>
      <c r="B321" s="619"/>
      <c r="C321" s="617" t="s">
        <v>163</v>
      </c>
      <c r="D321" s="617" t="s">
        <v>144</v>
      </c>
      <c r="E321" s="619"/>
      <c r="F321" s="617" t="s">
        <v>2276</v>
      </c>
      <c r="G321" s="619"/>
      <c r="H321" s="617" t="s">
        <v>2446</v>
      </c>
      <c r="I321" s="617" t="s">
        <v>2447</v>
      </c>
      <c r="J321" s="617" t="s">
        <v>2448</v>
      </c>
      <c r="K321" s="618" t="s">
        <v>2449</v>
      </c>
      <c r="L321" s="621"/>
      <c r="M321" s="619"/>
      <c r="N321" s="631">
        <v>2001.0</v>
      </c>
    </row>
    <row r="322">
      <c r="A322" s="609" t="s">
        <v>2450</v>
      </c>
      <c r="B322" s="613"/>
      <c r="C322" s="611" t="s">
        <v>107</v>
      </c>
      <c r="D322" s="611" t="s">
        <v>6531</v>
      </c>
      <c r="E322" s="611"/>
      <c r="F322" s="611" t="s">
        <v>2276</v>
      </c>
      <c r="G322" s="613"/>
      <c r="H322" s="611" t="s">
        <v>2452</v>
      </c>
      <c r="I322" s="613"/>
      <c r="J322" s="611" t="s">
        <v>2453</v>
      </c>
      <c r="K322" s="612" t="s">
        <v>2454</v>
      </c>
      <c r="L322" s="613"/>
      <c r="M322" s="613"/>
      <c r="N322" s="632">
        <v>2018.0</v>
      </c>
    </row>
    <row r="323">
      <c r="A323" s="615" t="s">
        <v>2459</v>
      </c>
      <c r="B323" s="621"/>
      <c r="C323" s="617" t="s">
        <v>30</v>
      </c>
      <c r="D323" s="617" t="s">
        <v>6601</v>
      </c>
      <c r="E323" s="617"/>
      <c r="F323" s="617" t="s">
        <v>2276</v>
      </c>
      <c r="G323" s="619"/>
      <c r="H323" s="617" t="s">
        <v>2461</v>
      </c>
      <c r="I323" s="617" t="s">
        <v>2462</v>
      </c>
      <c r="J323" s="617" t="s">
        <v>2463</v>
      </c>
      <c r="K323" s="621"/>
      <c r="L323" s="619"/>
      <c r="M323" s="619"/>
      <c r="N323" s="631">
        <v>2011.0</v>
      </c>
    </row>
    <row r="324">
      <c r="A324" s="609" t="s">
        <v>2464</v>
      </c>
      <c r="B324" s="613"/>
      <c r="C324" s="611" t="s">
        <v>107</v>
      </c>
      <c r="D324" s="611" t="s">
        <v>144</v>
      </c>
      <c r="E324" s="613"/>
      <c r="F324" s="611" t="s">
        <v>2276</v>
      </c>
      <c r="G324" s="613"/>
      <c r="H324" s="611" t="s">
        <v>2466</v>
      </c>
      <c r="I324" s="611" t="s">
        <v>2467</v>
      </c>
      <c r="J324" s="611" t="s">
        <v>2468</v>
      </c>
      <c r="K324" s="612" t="s">
        <v>2469</v>
      </c>
      <c r="L324" s="621"/>
      <c r="M324" s="613"/>
      <c r="N324" s="632">
        <v>198.0</v>
      </c>
    </row>
    <row r="325">
      <c r="A325" s="615" t="s">
        <v>2470</v>
      </c>
      <c r="B325" s="619"/>
      <c r="C325" s="617" t="s">
        <v>30</v>
      </c>
      <c r="D325" s="617" t="s">
        <v>51</v>
      </c>
      <c r="E325" s="619"/>
      <c r="F325" s="617" t="s">
        <v>2276</v>
      </c>
      <c r="G325" s="619"/>
      <c r="H325" s="617" t="s">
        <v>2472</v>
      </c>
      <c r="I325" s="617" t="s">
        <v>2473</v>
      </c>
      <c r="J325" s="619"/>
      <c r="K325" s="618" t="s">
        <v>2474</v>
      </c>
      <c r="L325" s="621"/>
      <c r="M325" s="619"/>
      <c r="N325" s="631">
        <v>1973.0</v>
      </c>
    </row>
    <row r="326">
      <c r="A326" s="609" t="s">
        <v>2475</v>
      </c>
      <c r="B326" s="613"/>
      <c r="C326" s="611" t="s">
        <v>30</v>
      </c>
      <c r="D326" s="611" t="s">
        <v>2300</v>
      </c>
      <c r="E326" s="613"/>
      <c r="F326" s="611" t="s">
        <v>2276</v>
      </c>
      <c r="G326" s="613"/>
      <c r="H326" s="611" t="s">
        <v>2479</v>
      </c>
      <c r="I326" s="613"/>
      <c r="J326" s="611" t="s">
        <v>2480</v>
      </c>
      <c r="K326" s="612" t="s">
        <v>2481</v>
      </c>
      <c r="L326" s="621"/>
      <c r="M326" s="613"/>
      <c r="N326" s="632">
        <v>2003.0</v>
      </c>
    </row>
    <row r="327">
      <c r="A327" s="615" t="s">
        <v>2482</v>
      </c>
      <c r="B327" s="619"/>
      <c r="C327" s="617" t="s">
        <v>30</v>
      </c>
      <c r="D327" s="617" t="s">
        <v>6602</v>
      </c>
      <c r="E327" s="617"/>
      <c r="F327" s="617" t="s">
        <v>2276</v>
      </c>
      <c r="G327" s="619"/>
      <c r="H327" s="617" t="s">
        <v>2485</v>
      </c>
      <c r="I327" s="617" t="s">
        <v>2486</v>
      </c>
      <c r="J327" s="617" t="s">
        <v>2487</v>
      </c>
      <c r="K327" s="619"/>
      <c r="L327" s="619"/>
      <c r="M327" s="619"/>
      <c r="N327" s="631">
        <v>2013.0</v>
      </c>
    </row>
    <row r="328">
      <c r="A328" s="609" t="s">
        <v>2488</v>
      </c>
      <c r="B328" s="613"/>
      <c r="C328" s="611" t="s">
        <v>177</v>
      </c>
      <c r="D328" s="611" t="s">
        <v>227</v>
      </c>
      <c r="E328" s="611"/>
      <c r="F328" s="611" t="s">
        <v>2276</v>
      </c>
      <c r="G328" s="613"/>
      <c r="H328" s="611" t="s">
        <v>2490</v>
      </c>
      <c r="I328" s="613"/>
      <c r="J328" s="611" t="s">
        <v>2491</v>
      </c>
      <c r="K328" s="612" t="s">
        <v>2492</v>
      </c>
      <c r="L328" s="621"/>
      <c r="M328" s="613"/>
      <c r="N328" s="632">
        <v>1953.0</v>
      </c>
    </row>
    <row r="329">
      <c r="A329" s="615" t="s">
        <v>2493</v>
      </c>
      <c r="B329" s="619"/>
      <c r="C329" s="617" t="s">
        <v>30</v>
      </c>
      <c r="D329" s="617" t="s">
        <v>6560</v>
      </c>
      <c r="E329" s="617"/>
      <c r="F329" s="617" t="s">
        <v>2276</v>
      </c>
      <c r="G329" s="619"/>
      <c r="H329" s="617" t="s">
        <v>2495</v>
      </c>
      <c r="I329" s="617" t="s">
        <v>2496</v>
      </c>
      <c r="J329" s="617" t="s">
        <v>2497</v>
      </c>
      <c r="K329" s="618" t="s">
        <v>2498</v>
      </c>
      <c r="L329" s="621"/>
      <c r="M329" s="619"/>
      <c r="N329" s="629"/>
    </row>
    <row r="330">
      <c r="A330" s="609" t="s">
        <v>2499</v>
      </c>
      <c r="B330" s="613"/>
      <c r="C330" s="611" t="s">
        <v>78</v>
      </c>
      <c r="D330" s="611" t="s">
        <v>401</v>
      </c>
      <c r="E330" s="611"/>
      <c r="F330" s="611" t="s">
        <v>2276</v>
      </c>
      <c r="G330" s="613"/>
      <c r="H330" s="611" t="s">
        <v>2501</v>
      </c>
      <c r="I330" s="613"/>
      <c r="J330" s="613"/>
      <c r="K330" s="612" t="s">
        <v>2502</v>
      </c>
      <c r="L330" s="621"/>
      <c r="M330" s="613"/>
      <c r="N330" s="630"/>
    </row>
    <row r="331">
      <c r="A331" s="615" t="s">
        <v>2503</v>
      </c>
      <c r="B331" s="619"/>
      <c r="C331" s="617" t="s">
        <v>30</v>
      </c>
      <c r="D331" s="617" t="s">
        <v>6541</v>
      </c>
      <c r="E331" s="617"/>
      <c r="F331" s="617" t="s">
        <v>2276</v>
      </c>
      <c r="G331" s="619"/>
      <c r="H331" s="617" t="s">
        <v>2505</v>
      </c>
      <c r="I331" s="617" t="s">
        <v>2506</v>
      </c>
      <c r="J331" s="619"/>
      <c r="K331" s="618" t="s">
        <v>2507</v>
      </c>
      <c r="L331" s="621"/>
      <c r="M331" s="619"/>
      <c r="N331" s="629"/>
    </row>
    <row r="332">
      <c r="A332" s="609" t="s">
        <v>2508</v>
      </c>
      <c r="B332" s="621"/>
      <c r="C332" s="611" t="s">
        <v>30</v>
      </c>
      <c r="D332" s="611" t="s">
        <v>16</v>
      </c>
      <c r="E332" s="611"/>
      <c r="F332" s="611" t="s">
        <v>2276</v>
      </c>
      <c r="G332" s="613"/>
      <c r="H332" s="611" t="s">
        <v>2510</v>
      </c>
      <c r="I332" s="611" t="s">
        <v>2511</v>
      </c>
      <c r="J332" s="611" t="s">
        <v>2512</v>
      </c>
      <c r="K332" s="612" t="s">
        <v>2513</v>
      </c>
      <c r="L332" s="613"/>
      <c r="M332" s="613"/>
      <c r="N332" s="630"/>
    </row>
    <row r="333">
      <c r="A333" s="615" t="s">
        <v>2514</v>
      </c>
      <c r="B333" s="619"/>
      <c r="C333" s="617" t="s">
        <v>177</v>
      </c>
      <c r="D333" s="617" t="s">
        <v>6603</v>
      </c>
      <c r="E333" s="617"/>
      <c r="F333" s="617" t="s">
        <v>2276</v>
      </c>
      <c r="G333" s="619"/>
      <c r="H333" s="617" t="s">
        <v>2517</v>
      </c>
      <c r="I333" s="617" t="s">
        <v>2518</v>
      </c>
      <c r="J333" s="617" t="s">
        <v>2519</v>
      </c>
      <c r="K333" s="618" t="s">
        <v>2520</v>
      </c>
      <c r="L333" s="619"/>
      <c r="M333" s="619"/>
      <c r="N333" s="629"/>
    </row>
    <row r="334">
      <c r="A334" s="609" t="s">
        <v>2521</v>
      </c>
      <c r="B334" s="613"/>
      <c r="C334" s="611" t="s">
        <v>30</v>
      </c>
      <c r="D334" s="611" t="s">
        <v>16</v>
      </c>
      <c r="E334" s="611"/>
      <c r="F334" s="611" t="s">
        <v>2276</v>
      </c>
      <c r="G334" s="613"/>
      <c r="H334" s="611" t="s">
        <v>2523</v>
      </c>
      <c r="I334" s="611" t="s">
        <v>2524</v>
      </c>
      <c r="J334" s="611" t="s">
        <v>2525</v>
      </c>
      <c r="K334" s="612" t="s">
        <v>2526</v>
      </c>
      <c r="L334" s="621"/>
      <c r="M334" s="613"/>
      <c r="N334" s="632">
        <v>1986.0</v>
      </c>
    </row>
    <row r="335">
      <c r="A335" s="615" t="s">
        <v>2527</v>
      </c>
      <c r="B335" s="619"/>
      <c r="C335" s="617" t="s">
        <v>78</v>
      </c>
      <c r="D335" s="617" t="s">
        <v>299</v>
      </c>
      <c r="E335" s="619"/>
      <c r="F335" s="617" t="s">
        <v>2276</v>
      </c>
      <c r="G335" s="619"/>
      <c r="H335" s="617" t="s">
        <v>2529</v>
      </c>
      <c r="I335" s="619"/>
      <c r="J335" s="617" t="s">
        <v>2530</v>
      </c>
      <c r="K335" s="618" t="s">
        <v>2531</v>
      </c>
      <c r="L335" s="621"/>
      <c r="M335" s="619"/>
      <c r="N335" s="631">
        <v>1998.0</v>
      </c>
    </row>
    <row r="336">
      <c r="A336" s="609" t="s">
        <v>2532</v>
      </c>
      <c r="B336" s="613"/>
      <c r="C336" s="611" t="s">
        <v>107</v>
      </c>
      <c r="D336" s="611" t="s">
        <v>6604</v>
      </c>
      <c r="E336" s="611"/>
      <c r="F336" s="611" t="s">
        <v>2276</v>
      </c>
      <c r="G336" s="613"/>
      <c r="H336" s="611" t="s">
        <v>2535</v>
      </c>
      <c r="I336" s="611" t="s">
        <v>2536</v>
      </c>
      <c r="J336" s="611" t="s">
        <v>2537</v>
      </c>
      <c r="K336" s="612" t="s">
        <v>2538</v>
      </c>
      <c r="L336" s="613"/>
      <c r="M336" s="613"/>
      <c r="N336" s="632">
        <v>1961.0</v>
      </c>
    </row>
    <row r="337">
      <c r="A337" s="615" t="s">
        <v>2539</v>
      </c>
      <c r="B337" s="619"/>
      <c r="C337" s="617" t="s">
        <v>293</v>
      </c>
      <c r="D337" s="617" t="s">
        <v>6605</v>
      </c>
      <c r="E337" s="617"/>
      <c r="F337" s="617" t="s">
        <v>2276</v>
      </c>
      <c r="G337" s="619"/>
      <c r="H337" s="617" t="s">
        <v>2542</v>
      </c>
      <c r="I337" s="617" t="s">
        <v>2543</v>
      </c>
      <c r="J337" s="617" t="s">
        <v>2544</v>
      </c>
      <c r="K337" s="618" t="s">
        <v>2545</v>
      </c>
      <c r="L337" s="621"/>
      <c r="M337" s="619"/>
      <c r="N337" s="633"/>
    </row>
    <row r="338">
      <c r="A338" s="609" t="s">
        <v>2546</v>
      </c>
      <c r="B338" s="613"/>
      <c r="C338" s="611" t="s">
        <v>107</v>
      </c>
      <c r="D338" s="611" t="s">
        <v>144</v>
      </c>
      <c r="E338" s="613"/>
      <c r="F338" s="611" t="s">
        <v>2276</v>
      </c>
      <c r="G338" s="613"/>
      <c r="H338" s="611" t="s">
        <v>2548</v>
      </c>
      <c r="I338" s="613"/>
      <c r="J338" s="613"/>
      <c r="K338" s="612" t="s">
        <v>2549</v>
      </c>
      <c r="L338" s="613"/>
      <c r="M338" s="613"/>
      <c r="N338" s="633"/>
    </row>
    <row r="339">
      <c r="A339" s="615" t="s">
        <v>2550</v>
      </c>
      <c r="B339" s="619"/>
      <c r="C339" s="617" t="s">
        <v>107</v>
      </c>
      <c r="D339" s="617" t="s">
        <v>2300</v>
      </c>
      <c r="E339" s="619"/>
      <c r="F339" s="617" t="s">
        <v>2276</v>
      </c>
      <c r="G339" s="619"/>
      <c r="H339" s="617" t="s">
        <v>2552</v>
      </c>
      <c r="I339" s="617" t="s">
        <v>2553</v>
      </c>
      <c r="J339" s="617" t="s">
        <v>2554</v>
      </c>
      <c r="K339" s="618" t="s">
        <v>2555</v>
      </c>
      <c r="L339" s="619"/>
      <c r="M339" s="619"/>
      <c r="N339" s="631">
        <v>2020.0</v>
      </c>
    </row>
    <row r="340">
      <c r="A340" s="609" t="s">
        <v>2556</v>
      </c>
      <c r="B340" s="613"/>
      <c r="C340" s="611" t="s">
        <v>584</v>
      </c>
      <c r="D340" s="611" t="s">
        <v>130</v>
      </c>
      <c r="E340" s="611"/>
      <c r="F340" s="611" t="s">
        <v>2276</v>
      </c>
      <c r="G340" s="613"/>
      <c r="H340" s="611" t="s">
        <v>2560</v>
      </c>
      <c r="I340" s="611" t="s">
        <v>2561</v>
      </c>
      <c r="J340" s="611" t="s">
        <v>2562</v>
      </c>
      <c r="K340" s="612" t="s">
        <v>2563</v>
      </c>
      <c r="L340" s="621"/>
      <c r="M340" s="613"/>
      <c r="N340" s="633"/>
    </row>
    <row r="341">
      <c r="A341" s="615" t="s">
        <v>2564</v>
      </c>
      <c r="B341" s="619"/>
      <c r="C341" s="617" t="s">
        <v>371</v>
      </c>
      <c r="D341" s="617" t="s">
        <v>6531</v>
      </c>
      <c r="E341" s="617"/>
      <c r="F341" s="617" t="s">
        <v>2276</v>
      </c>
      <c r="G341" s="619"/>
      <c r="H341" s="617" t="s">
        <v>2566</v>
      </c>
      <c r="I341" s="617" t="s">
        <v>2567</v>
      </c>
      <c r="J341" s="619"/>
      <c r="K341" s="618" t="s">
        <v>2568</v>
      </c>
      <c r="L341" s="621"/>
      <c r="M341" s="619"/>
      <c r="N341" s="631">
        <v>1979.0</v>
      </c>
    </row>
    <row r="342">
      <c r="A342" s="609" t="s">
        <v>2569</v>
      </c>
      <c r="B342" s="613"/>
      <c r="C342" s="611" t="s">
        <v>177</v>
      </c>
      <c r="D342" s="611" t="s">
        <v>51</v>
      </c>
      <c r="E342" s="613"/>
      <c r="F342" s="611" t="s">
        <v>2276</v>
      </c>
      <c r="G342" s="613"/>
      <c r="H342" s="611" t="s">
        <v>2572</v>
      </c>
      <c r="I342" s="611" t="s">
        <v>2573</v>
      </c>
      <c r="J342" s="611" t="s">
        <v>2574</v>
      </c>
      <c r="K342" s="612" t="s">
        <v>2575</v>
      </c>
      <c r="L342" s="621"/>
      <c r="M342" s="613"/>
      <c r="N342" s="632">
        <v>1995.0</v>
      </c>
    </row>
    <row r="343">
      <c r="A343" s="615" t="s">
        <v>2576</v>
      </c>
      <c r="B343" s="619"/>
      <c r="C343" s="617" t="s">
        <v>30</v>
      </c>
      <c r="D343" s="617" t="s">
        <v>144</v>
      </c>
      <c r="E343" s="619"/>
      <c r="F343" s="617" t="s">
        <v>2276</v>
      </c>
      <c r="G343" s="619"/>
      <c r="H343" s="617" t="s">
        <v>2578</v>
      </c>
      <c r="I343" s="617" t="s">
        <v>2579</v>
      </c>
      <c r="J343" s="617" t="s">
        <v>2580</v>
      </c>
      <c r="K343" s="618" t="s">
        <v>2581</v>
      </c>
      <c r="L343" s="619"/>
      <c r="M343" s="619"/>
      <c r="N343" s="633"/>
    </row>
    <row r="344">
      <c r="A344" s="609" t="s">
        <v>2582</v>
      </c>
      <c r="B344" s="613"/>
      <c r="C344" s="611" t="s">
        <v>293</v>
      </c>
      <c r="D344" s="611" t="s">
        <v>299</v>
      </c>
      <c r="E344" s="613"/>
      <c r="F344" s="611" t="s">
        <v>2276</v>
      </c>
      <c r="G344" s="613"/>
      <c r="H344" s="611" t="s">
        <v>2584</v>
      </c>
      <c r="I344" s="611" t="s">
        <v>2585</v>
      </c>
      <c r="J344" s="611" t="s">
        <v>2586</v>
      </c>
      <c r="K344" s="612" t="s">
        <v>2587</v>
      </c>
      <c r="L344" s="621"/>
      <c r="M344" s="613"/>
      <c r="N344" s="632">
        <v>1946.0</v>
      </c>
    </row>
    <row r="345">
      <c r="A345" s="615" t="s">
        <v>2588</v>
      </c>
      <c r="B345" s="619"/>
      <c r="C345" s="617" t="s">
        <v>177</v>
      </c>
      <c r="D345" s="617" t="s">
        <v>144</v>
      </c>
      <c r="E345" s="619"/>
      <c r="F345" s="617" t="s">
        <v>2276</v>
      </c>
      <c r="G345" s="619"/>
      <c r="H345" s="617" t="s">
        <v>2590</v>
      </c>
      <c r="I345" s="617" t="s">
        <v>2591</v>
      </c>
      <c r="J345" s="617" t="s">
        <v>2592</v>
      </c>
      <c r="K345" s="618" t="s">
        <v>2593</v>
      </c>
      <c r="L345" s="619"/>
      <c r="M345" s="619"/>
      <c r="N345" s="631">
        <v>1993.0</v>
      </c>
    </row>
    <row r="346">
      <c r="A346" s="609" t="s">
        <v>2594</v>
      </c>
      <c r="B346" s="613"/>
      <c r="C346" s="611" t="s">
        <v>107</v>
      </c>
      <c r="D346" s="611" t="s">
        <v>6606</v>
      </c>
      <c r="E346" s="611"/>
      <c r="F346" s="611" t="s">
        <v>2276</v>
      </c>
      <c r="G346" s="613"/>
      <c r="H346" s="611" t="s">
        <v>2597</v>
      </c>
      <c r="I346" s="611" t="s">
        <v>2598</v>
      </c>
      <c r="J346" s="611" t="s">
        <v>2599</v>
      </c>
      <c r="K346" s="612" t="s">
        <v>2600</v>
      </c>
      <c r="L346" s="613"/>
      <c r="M346" s="613"/>
      <c r="N346" s="632">
        <v>1990.0</v>
      </c>
    </row>
    <row r="347">
      <c r="A347" s="615" t="s">
        <v>2601</v>
      </c>
      <c r="B347" s="619"/>
      <c r="C347" s="617" t="s">
        <v>107</v>
      </c>
      <c r="D347" s="617" t="s">
        <v>299</v>
      </c>
      <c r="E347" s="619"/>
      <c r="F347" s="617" t="s">
        <v>2276</v>
      </c>
      <c r="G347" s="619"/>
      <c r="H347" s="617" t="s">
        <v>2603</v>
      </c>
      <c r="I347" s="619"/>
      <c r="J347" s="619"/>
      <c r="K347" s="618" t="s">
        <v>2604</v>
      </c>
      <c r="L347" s="621"/>
      <c r="M347" s="619"/>
      <c r="N347" s="631">
        <v>2013.0</v>
      </c>
    </row>
    <row r="348">
      <c r="A348" s="609" t="s">
        <v>2605</v>
      </c>
      <c r="B348" s="613"/>
      <c r="C348" s="611" t="s">
        <v>23</v>
      </c>
      <c r="D348" s="611" t="s">
        <v>299</v>
      </c>
      <c r="E348" s="613"/>
      <c r="F348" s="611" t="s">
        <v>2276</v>
      </c>
      <c r="G348" s="613"/>
      <c r="H348" s="613"/>
      <c r="I348" s="613"/>
      <c r="J348" s="611" t="s">
        <v>2607</v>
      </c>
      <c r="K348" s="612" t="s">
        <v>2608</v>
      </c>
      <c r="L348" s="613"/>
      <c r="M348" s="613"/>
      <c r="N348" s="632">
        <v>1959.0</v>
      </c>
    </row>
    <row r="349">
      <c r="A349" s="615" t="s">
        <v>2609</v>
      </c>
      <c r="B349" s="619"/>
      <c r="C349" s="617" t="s">
        <v>23</v>
      </c>
      <c r="D349" s="617" t="s">
        <v>144</v>
      </c>
      <c r="E349" s="619"/>
      <c r="F349" s="617" t="s">
        <v>2276</v>
      </c>
      <c r="G349" s="619"/>
      <c r="H349" s="617" t="s">
        <v>2611</v>
      </c>
      <c r="I349" s="619"/>
      <c r="J349" s="617" t="s">
        <v>2612</v>
      </c>
      <c r="K349" s="618" t="s">
        <v>2613</v>
      </c>
      <c r="L349" s="621"/>
      <c r="M349" s="619"/>
      <c r="N349" s="631">
        <v>2005.0</v>
      </c>
    </row>
    <row r="350">
      <c r="A350" s="609" t="s">
        <v>2614</v>
      </c>
      <c r="B350" s="613"/>
      <c r="C350" s="611" t="s">
        <v>23</v>
      </c>
      <c r="D350" s="611" t="s">
        <v>65</v>
      </c>
      <c r="E350" s="611"/>
      <c r="F350" s="611" t="s">
        <v>2276</v>
      </c>
      <c r="G350" s="613"/>
      <c r="H350" s="611" t="s">
        <v>2616</v>
      </c>
      <c r="I350" s="611" t="s">
        <v>2617</v>
      </c>
      <c r="J350" s="611" t="s">
        <v>2618</v>
      </c>
      <c r="K350" s="612" t="s">
        <v>2619</v>
      </c>
      <c r="L350" s="613"/>
      <c r="M350" s="613"/>
      <c r="N350" s="632">
        <v>2000.0</v>
      </c>
    </row>
    <row r="351">
      <c r="A351" s="615" t="s">
        <v>2620</v>
      </c>
      <c r="B351" s="619"/>
      <c r="C351" s="617" t="s">
        <v>15</v>
      </c>
      <c r="D351" s="617" t="s">
        <v>65</v>
      </c>
      <c r="E351" s="617"/>
      <c r="F351" s="617" t="s">
        <v>2276</v>
      </c>
      <c r="G351" s="619"/>
      <c r="H351" s="617" t="s">
        <v>2622</v>
      </c>
      <c r="I351" s="619"/>
      <c r="J351" s="617" t="s">
        <v>2623</v>
      </c>
      <c r="K351" s="618" t="s">
        <v>2624</v>
      </c>
      <c r="L351" s="619"/>
      <c r="M351" s="619"/>
      <c r="N351" s="634">
        <v>1996.0</v>
      </c>
    </row>
    <row r="352">
      <c r="A352" s="609" t="s">
        <v>2625</v>
      </c>
      <c r="B352" s="613"/>
      <c r="C352" s="611" t="s">
        <v>30</v>
      </c>
      <c r="D352" s="611" t="s">
        <v>16</v>
      </c>
      <c r="E352" s="611"/>
      <c r="F352" s="611" t="s">
        <v>2276</v>
      </c>
      <c r="G352" s="613"/>
      <c r="H352" s="611" t="s">
        <v>2627</v>
      </c>
      <c r="I352" s="611" t="s">
        <v>2628</v>
      </c>
      <c r="J352" s="613"/>
      <c r="K352" s="613"/>
      <c r="L352" s="613"/>
      <c r="M352" s="613"/>
      <c r="N352" s="633"/>
    </row>
    <row r="353">
      <c r="A353" s="615" t="s">
        <v>2629</v>
      </c>
      <c r="B353" s="619"/>
      <c r="C353" s="617" t="s">
        <v>107</v>
      </c>
      <c r="D353" s="617" t="s">
        <v>144</v>
      </c>
      <c r="E353" s="619"/>
      <c r="F353" s="617" t="s">
        <v>2276</v>
      </c>
      <c r="G353" s="619"/>
      <c r="H353" s="617" t="s">
        <v>2631</v>
      </c>
      <c r="I353" s="619"/>
      <c r="J353" s="617" t="s">
        <v>2632</v>
      </c>
      <c r="K353" s="618" t="s">
        <v>2633</v>
      </c>
      <c r="L353" s="621"/>
      <c r="M353" s="619"/>
      <c r="N353" s="633"/>
    </row>
    <row r="354">
      <c r="A354" s="609" t="s">
        <v>2634</v>
      </c>
      <c r="B354" s="613"/>
      <c r="C354" s="611" t="s">
        <v>30</v>
      </c>
      <c r="D354" s="611" t="s">
        <v>16</v>
      </c>
      <c r="E354" s="611"/>
      <c r="F354" s="611" t="s">
        <v>2276</v>
      </c>
      <c r="G354" s="613"/>
      <c r="H354" s="611" t="s">
        <v>2636</v>
      </c>
      <c r="I354" s="613"/>
      <c r="J354" s="611" t="s">
        <v>2637</v>
      </c>
      <c r="K354" s="612" t="s">
        <v>2638</v>
      </c>
      <c r="L354" s="613"/>
      <c r="M354" s="613"/>
      <c r="N354" s="633"/>
    </row>
    <row r="355">
      <c r="A355" s="615" t="s">
        <v>2639</v>
      </c>
      <c r="B355" s="619"/>
      <c r="C355" s="617" t="s">
        <v>107</v>
      </c>
      <c r="D355" s="617" t="s">
        <v>6607</v>
      </c>
      <c r="E355" s="619"/>
      <c r="F355" s="617" t="s">
        <v>2276</v>
      </c>
      <c r="G355" s="619"/>
      <c r="H355" s="617" t="s">
        <v>2641</v>
      </c>
      <c r="I355" s="619"/>
      <c r="J355" s="617" t="s">
        <v>2642</v>
      </c>
      <c r="K355" s="618" t="s">
        <v>2643</v>
      </c>
      <c r="L355" s="621"/>
      <c r="M355" s="619"/>
      <c r="N355" s="633"/>
    </row>
    <row r="356">
      <c r="A356" s="609" t="s">
        <v>2644</v>
      </c>
      <c r="B356" s="613"/>
      <c r="C356" s="611" t="s">
        <v>78</v>
      </c>
      <c r="D356" s="611" t="s">
        <v>2645</v>
      </c>
      <c r="E356" s="611"/>
      <c r="F356" s="611" t="s">
        <v>2276</v>
      </c>
      <c r="G356" s="613"/>
      <c r="H356" s="611" t="s">
        <v>2647</v>
      </c>
      <c r="I356" s="611" t="s">
        <v>2648</v>
      </c>
      <c r="J356" s="611" t="s">
        <v>2649</v>
      </c>
      <c r="K356" s="612" t="s">
        <v>2650</v>
      </c>
      <c r="L356" s="613"/>
      <c r="M356" s="613"/>
      <c r="N356" s="632">
        <v>1996.0</v>
      </c>
    </row>
    <row r="357">
      <c r="A357" s="615" t="s">
        <v>2651</v>
      </c>
      <c r="B357" s="619"/>
      <c r="C357" s="617" t="s">
        <v>23</v>
      </c>
      <c r="D357" s="617" t="s">
        <v>6608</v>
      </c>
      <c r="E357" s="617"/>
      <c r="F357" s="617" t="s">
        <v>2276</v>
      </c>
      <c r="G357" s="619"/>
      <c r="H357" s="617" t="s">
        <v>2654</v>
      </c>
      <c r="I357" s="619"/>
      <c r="J357" s="617" t="s">
        <v>2655</v>
      </c>
      <c r="K357" s="618" t="s">
        <v>2656</v>
      </c>
      <c r="L357" s="619"/>
      <c r="M357" s="619"/>
      <c r="N357" s="633"/>
    </row>
    <row r="358">
      <c r="A358" s="609" t="s">
        <v>2657</v>
      </c>
      <c r="B358" s="613"/>
      <c r="C358" s="611" t="s">
        <v>177</v>
      </c>
      <c r="D358" s="611" t="s">
        <v>144</v>
      </c>
      <c r="E358" s="613"/>
      <c r="F358" s="611" t="s">
        <v>2276</v>
      </c>
      <c r="G358" s="613"/>
      <c r="H358" s="611" t="s">
        <v>2659</v>
      </c>
      <c r="I358" s="611" t="s">
        <v>2660</v>
      </c>
      <c r="J358" s="611" t="s">
        <v>2661</v>
      </c>
      <c r="K358" s="612" t="s">
        <v>2662</v>
      </c>
      <c r="L358" s="621"/>
      <c r="M358" s="613"/>
      <c r="N358" s="633"/>
    </row>
    <row r="359">
      <c r="A359" s="615" t="s">
        <v>2663</v>
      </c>
      <c r="B359" s="619"/>
      <c r="C359" s="617" t="s">
        <v>30</v>
      </c>
      <c r="D359" s="617" t="s">
        <v>65</v>
      </c>
      <c r="E359" s="617"/>
      <c r="F359" s="617" t="s">
        <v>2276</v>
      </c>
      <c r="G359" s="619"/>
      <c r="H359" s="617" t="s">
        <v>2666</v>
      </c>
      <c r="I359" s="619"/>
      <c r="J359" s="617" t="s">
        <v>2667</v>
      </c>
      <c r="K359" s="618" t="s">
        <v>2668</v>
      </c>
      <c r="L359" s="621"/>
      <c r="M359" s="619"/>
      <c r="N359" s="631">
        <v>2006.0</v>
      </c>
    </row>
    <row r="360">
      <c r="A360" s="609" t="s">
        <v>2669</v>
      </c>
      <c r="B360" s="613"/>
      <c r="C360" s="611" t="s">
        <v>30</v>
      </c>
      <c r="D360" s="611" t="s">
        <v>71</v>
      </c>
      <c r="E360" s="613"/>
      <c r="F360" s="611" t="s">
        <v>2276</v>
      </c>
      <c r="G360" s="613"/>
      <c r="H360" s="611" t="s">
        <v>2671</v>
      </c>
      <c r="I360" s="611" t="s">
        <v>2672</v>
      </c>
      <c r="J360" s="611" t="s">
        <v>2673</v>
      </c>
      <c r="K360" s="612" t="s">
        <v>2674</v>
      </c>
      <c r="L360" s="613"/>
      <c r="M360" s="613"/>
      <c r="N360" s="632">
        <v>2002.0</v>
      </c>
    </row>
    <row r="361">
      <c r="A361" s="615" t="s">
        <v>2675</v>
      </c>
      <c r="B361" s="619"/>
      <c r="C361" s="617" t="s">
        <v>2676</v>
      </c>
      <c r="D361" s="617" t="s">
        <v>1634</v>
      </c>
      <c r="E361" s="617"/>
      <c r="F361" s="617" t="s">
        <v>2276</v>
      </c>
      <c r="G361" s="619"/>
      <c r="H361" s="617" t="s">
        <v>2678</v>
      </c>
      <c r="I361" s="619"/>
      <c r="J361" s="617" t="s">
        <v>2679</v>
      </c>
      <c r="K361" s="618" t="s">
        <v>2680</v>
      </c>
      <c r="L361" s="621"/>
      <c r="M361" s="619"/>
      <c r="N361" s="635">
        <v>1974.0</v>
      </c>
    </row>
    <row r="362">
      <c r="A362" s="609" t="s">
        <v>2681</v>
      </c>
      <c r="B362" s="613"/>
      <c r="C362" s="611" t="s">
        <v>30</v>
      </c>
      <c r="D362" s="611" t="s">
        <v>6546</v>
      </c>
      <c r="E362" s="611"/>
      <c r="F362" s="611" t="s">
        <v>2276</v>
      </c>
      <c r="G362" s="613"/>
      <c r="H362" s="611" t="s">
        <v>2683</v>
      </c>
      <c r="I362" s="613"/>
      <c r="J362" s="611" t="s">
        <v>2684</v>
      </c>
      <c r="K362" s="612" t="s">
        <v>2685</v>
      </c>
      <c r="L362" s="621"/>
      <c r="M362" s="613"/>
      <c r="N362" s="636">
        <v>2021.0</v>
      </c>
    </row>
    <row r="363">
      <c r="A363" s="615" t="s">
        <v>2686</v>
      </c>
      <c r="B363" s="619"/>
      <c r="C363" s="617" t="s">
        <v>23</v>
      </c>
      <c r="D363" s="617" t="s">
        <v>51</v>
      </c>
      <c r="E363" s="619"/>
      <c r="F363" s="617" t="s">
        <v>2276</v>
      </c>
      <c r="G363" s="619"/>
      <c r="H363" s="617" t="s">
        <v>2689</v>
      </c>
      <c r="I363" s="617" t="s">
        <v>2690</v>
      </c>
      <c r="J363" s="619"/>
      <c r="K363" s="618" t="s">
        <v>2691</v>
      </c>
      <c r="L363" s="619"/>
      <c r="M363" s="619"/>
      <c r="N363" s="631">
        <v>1847.0</v>
      </c>
    </row>
    <row r="364">
      <c r="A364" s="609" t="s">
        <v>2692</v>
      </c>
      <c r="B364" s="613"/>
      <c r="C364" s="611" t="s">
        <v>1603</v>
      </c>
      <c r="D364" s="611" t="s">
        <v>2693</v>
      </c>
      <c r="E364" s="611"/>
      <c r="F364" s="611" t="s">
        <v>2276</v>
      </c>
      <c r="G364" s="613"/>
      <c r="H364" s="611" t="s">
        <v>2695</v>
      </c>
      <c r="I364" s="611" t="s">
        <v>2696</v>
      </c>
      <c r="J364" s="611" t="s">
        <v>2697</v>
      </c>
      <c r="K364" s="612" t="s">
        <v>2698</v>
      </c>
      <c r="L364" s="621"/>
      <c r="M364" s="613"/>
      <c r="N364" s="636">
        <v>1995.0</v>
      </c>
    </row>
    <row r="365">
      <c r="A365" s="615" t="s">
        <v>2699</v>
      </c>
      <c r="B365" s="619"/>
      <c r="C365" s="617" t="s">
        <v>78</v>
      </c>
      <c r="D365" s="617" t="s">
        <v>299</v>
      </c>
      <c r="E365" s="619"/>
      <c r="F365" s="617" t="s">
        <v>2276</v>
      </c>
      <c r="G365" s="619"/>
      <c r="H365" s="617" t="s">
        <v>2701</v>
      </c>
      <c r="I365" s="619"/>
      <c r="J365" s="619"/>
      <c r="K365" s="618" t="s">
        <v>2702</v>
      </c>
      <c r="L365" s="621"/>
      <c r="M365" s="619"/>
      <c r="N365" s="635">
        <v>1955.0</v>
      </c>
    </row>
    <row r="366">
      <c r="A366" s="609" t="s">
        <v>2703</v>
      </c>
      <c r="B366" s="613"/>
      <c r="C366" s="611" t="s">
        <v>23</v>
      </c>
      <c r="D366" s="611" t="s">
        <v>6379</v>
      </c>
      <c r="E366" s="613"/>
      <c r="F366" s="611" t="s">
        <v>2276</v>
      </c>
      <c r="G366" s="613"/>
      <c r="H366" s="611" t="s">
        <v>2705</v>
      </c>
      <c r="I366" s="613"/>
      <c r="J366" s="611" t="s">
        <v>2706</v>
      </c>
      <c r="K366" s="612" t="s">
        <v>2707</v>
      </c>
      <c r="L366" s="621"/>
      <c r="M366" s="613"/>
      <c r="N366" s="636">
        <v>2011.0</v>
      </c>
    </row>
    <row r="367">
      <c r="A367" s="615" t="s">
        <v>2708</v>
      </c>
      <c r="B367" s="619"/>
      <c r="C367" s="617" t="s">
        <v>107</v>
      </c>
      <c r="D367" s="617" t="s">
        <v>227</v>
      </c>
      <c r="E367" s="617"/>
      <c r="F367" s="617" t="s">
        <v>2276</v>
      </c>
      <c r="G367" s="619"/>
      <c r="H367" s="617" t="s">
        <v>2710</v>
      </c>
      <c r="I367" s="619"/>
      <c r="J367" s="617" t="s">
        <v>2711</v>
      </c>
      <c r="K367" s="621"/>
      <c r="L367" s="619"/>
      <c r="M367" s="619"/>
      <c r="N367" s="635">
        <v>1992.0</v>
      </c>
    </row>
    <row r="368">
      <c r="A368" s="609" t="s">
        <v>2712</v>
      </c>
      <c r="B368" s="613"/>
      <c r="C368" s="611" t="s">
        <v>358</v>
      </c>
      <c r="D368" s="611" t="s">
        <v>144</v>
      </c>
      <c r="E368" s="613"/>
      <c r="F368" s="611" t="s">
        <v>2276</v>
      </c>
      <c r="G368" s="613"/>
      <c r="H368" s="611" t="s">
        <v>2714</v>
      </c>
      <c r="I368" s="611" t="s">
        <v>2715</v>
      </c>
      <c r="J368" s="611" t="s">
        <v>2716</v>
      </c>
      <c r="K368" s="621"/>
      <c r="L368" s="613"/>
      <c r="M368" s="613"/>
      <c r="N368" s="633"/>
    </row>
    <row r="369">
      <c r="A369" s="615" t="s">
        <v>2717</v>
      </c>
      <c r="B369" s="621"/>
      <c r="C369" s="617" t="s">
        <v>30</v>
      </c>
      <c r="D369" s="617" t="s">
        <v>6550</v>
      </c>
      <c r="E369" s="617"/>
      <c r="F369" s="617" t="s">
        <v>2276</v>
      </c>
      <c r="G369" s="619"/>
      <c r="H369" s="617" t="s">
        <v>2719</v>
      </c>
      <c r="I369" s="617" t="s">
        <v>2720</v>
      </c>
      <c r="J369" s="617" t="s">
        <v>2721</v>
      </c>
      <c r="K369" s="618" t="s">
        <v>2722</v>
      </c>
      <c r="L369" s="621"/>
      <c r="M369" s="619"/>
      <c r="N369" s="635">
        <v>2002.0</v>
      </c>
    </row>
    <row r="370">
      <c r="A370" s="609" t="s">
        <v>2723</v>
      </c>
      <c r="B370" s="613"/>
      <c r="C370" s="611" t="s">
        <v>30</v>
      </c>
      <c r="D370" s="611" t="s">
        <v>6531</v>
      </c>
      <c r="E370" s="611"/>
      <c r="F370" s="611" t="s">
        <v>2276</v>
      </c>
      <c r="G370" s="613"/>
      <c r="H370" s="611" t="s">
        <v>2725</v>
      </c>
      <c r="I370" s="611" t="s">
        <v>2726</v>
      </c>
      <c r="J370" s="611" t="s">
        <v>2727</v>
      </c>
      <c r="K370" s="612" t="s">
        <v>2728</v>
      </c>
      <c r="L370" s="621"/>
      <c r="M370" s="613"/>
      <c r="N370" s="633"/>
    </row>
    <row r="371">
      <c r="A371" s="615" t="s">
        <v>2729</v>
      </c>
      <c r="B371" s="619"/>
      <c r="C371" s="617" t="s">
        <v>23</v>
      </c>
      <c r="D371" s="617" t="s">
        <v>130</v>
      </c>
      <c r="E371" s="617"/>
      <c r="F371" s="617" t="s">
        <v>2276</v>
      </c>
      <c r="G371" s="619"/>
      <c r="H371" s="617" t="s">
        <v>2731</v>
      </c>
      <c r="I371" s="617" t="s">
        <v>2732</v>
      </c>
      <c r="J371" s="617" t="s">
        <v>2733</v>
      </c>
      <c r="K371" s="618" t="s">
        <v>2734</v>
      </c>
      <c r="L371" s="621"/>
      <c r="M371" s="619"/>
      <c r="N371" s="637"/>
    </row>
    <row r="372">
      <c r="A372" s="609" t="s">
        <v>2735</v>
      </c>
      <c r="B372" s="621"/>
      <c r="C372" s="611" t="s">
        <v>107</v>
      </c>
      <c r="D372" s="611" t="s">
        <v>6595</v>
      </c>
      <c r="E372" s="611"/>
      <c r="F372" s="611" t="s">
        <v>2276</v>
      </c>
      <c r="G372" s="613"/>
      <c r="H372" s="611" t="s">
        <v>2737</v>
      </c>
      <c r="I372" s="611" t="s">
        <v>2738</v>
      </c>
      <c r="J372" s="611" t="s">
        <v>2739</v>
      </c>
      <c r="K372" s="612" t="s">
        <v>2740</v>
      </c>
      <c r="L372" s="613"/>
      <c r="M372" s="613"/>
      <c r="N372" s="636">
        <v>1990.0</v>
      </c>
    </row>
    <row r="373">
      <c r="A373" s="615" t="s">
        <v>2741</v>
      </c>
      <c r="B373" s="619"/>
      <c r="C373" s="617" t="s">
        <v>107</v>
      </c>
      <c r="D373" s="617" t="s">
        <v>299</v>
      </c>
      <c r="E373" s="619"/>
      <c r="F373" s="617" t="s">
        <v>2276</v>
      </c>
      <c r="G373" s="619"/>
      <c r="H373" s="617" t="s">
        <v>2743</v>
      </c>
      <c r="I373" s="617" t="s">
        <v>2744</v>
      </c>
      <c r="J373" s="617" t="s">
        <v>2745</v>
      </c>
      <c r="K373" s="618" t="s">
        <v>2746</v>
      </c>
      <c r="L373" s="621"/>
      <c r="M373" s="619"/>
      <c r="N373" s="637"/>
    </row>
    <row r="374">
      <c r="A374" s="609" t="s">
        <v>2747</v>
      </c>
      <c r="B374" s="621"/>
      <c r="C374" s="611" t="s">
        <v>30</v>
      </c>
      <c r="D374" s="611" t="s">
        <v>65</v>
      </c>
      <c r="E374" s="611"/>
      <c r="F374" s="611" t="s">
        <v>2276</v>
      </c>
      <c r="G374" s="613"/>
      <c r="H374" s="611" t="s">
        <v>2749</v>
      </c>
      <c r="I374" s="611" t="s">
        <v>2750</v>
      </c>
      <c r="J374" s="611" t="s">
        <v>2751</v>
      </c>
      <c r="K374" s="612" t="s">
        <v>2752</v>
      </c>
      <c r="L374" s="621"/>
      <c r="M374" s="613"/>
      <c r="N374" s="636">
        <v>1970.0</v>
      </c>
    </row>
    <row r="375">
      <c r="A375" s="615" t="s">
        <v>2753</v>
      </c>
      <c r="B375" s="619"/>
      <c r="C375" s="617" t="s">
        <v>23</v>
      </c>
      <c r="D375" s="617" t="s">
        <v>6550</v>
      </c>
      <c r="E375" s="617"/>
      <c r="F375" s="617" t="s">
        <v>2276</v>
      </c>
      <c r="G375" s="619"/>
      <c r="H375" s="617" t="s">
        <v>2755</v>
      </c>
      <c r="I375" s="617" t="s">
        <v>2756</v>
      </c>
      <c r="J375" s="617" t="s">
        <v>2757</v>
      </c>
      <c r="K375" s="618" t="s">
        <v>2758</v>
      </c>
      <c r="L375" s="621"/>
      <c r="M375" s="619"/>
      <c r="N375" s="635">
        <v>1957.0</v>
      </c>
    </row>
    <row r="376">
      <c r="A376" s="609" t="s">
        <v>2759</v>
      </c>
      <c r="B376" s="613"/>
      <c r="C376" s="611" t="s">
        <v>30</v>
      </c>
      <c r="D376" s="611" t="s">
        <v>2300</v>
      </c>
      <c r="E376" s="613"/>
      <c r="F376" s="611" t="s">
        <v>2276</v>
      </c>
      <c r="G376" s="613"/>
      <c r="H376" s="611" t="s">
        <v>2761</v>
      </c>
      <c r="I376" s="611" t="s">
        <v>2762</v>
      </c>
      <c r="J376" s="611" t="s">
        <v>2763</v>
      </c>
      <c r="K376" s="612" t="s">
        <v>2764</v>
      </c>
      <c r="L376" s="621"/>
      <c r="M376" s="613"/>
      <c r="N376" s="636">
        <v>1983.0</v>
      </c>
    </row>
    <row r="377">
      <c r="A377" s="615" t="s">
        <v>2772</v>
      </c>
      <c r="B377" s="619"/>
      <c r="C377" s="617" t="s">
        <v>23</v>
      </c>
      <c r="D377" s="617" t="s">
        <v>6541</v>
      </c>
      <c r="E377" s="617"/>
      <c r="F377" s="617" t="s">
        <v>2276</v>
      </c>
      <c r="G377" s="619"/>
      <c r="H377" s="617" t="s">
        <v>2775</v>
      </c>
      <c r="I377" s="617" t="s">
        <v>2776</v>
      </c>
      <c r="J377" s="617" t="s">
        <v>2777</v>
      </c>
      <c r="K377" s="618" t="s">
        <v>2778</v>
      </c>
      <c r="L377" s="621"/>
      <c r="M377" s="619"/>
      <c r="N377" s="635">
        <v>1960.0</v>
      </c>
    </row>
    <row r="378">
      <c r="A378" s="609" t="s">
        <v>2779</v>
      </c>
      <c r="B378" s="613"/>
      <c r="C378" s="611" t="s">
        <v>107</v>
      </c>
      <c r="D378" s="611" t="s">
        <v>227</v>
      </c>
      <c r="E378" s="611"/>
      <c r="F378" s="611" t="s">
        <v>2276</v>
      </c>
      <c r="G378" s="613"/>
      <c r="H378" s="611" t="s">
        <v>2781</v>
      </c>
      <c r="I378" s="611" t="s">
        <v>2782</v>
      </c>
      <c r="J378" s="611" t="s">
        <v>2783</v>
      </c>
      <c r="K378" s="612" t="s">
        <v>2784</v>
      </c>
      <c r="L378" s="621"/>
      <c r="M378" s="613"/>
      <c r="N378" s="636">
        <v>1981.0</v>
      </c>
    </row>
    <row r="379">
      <c r="A379" s="615" t="s">
        <v>2785</v>
      </c>
      <c r="B379" s="619"/>
      <c r="C379" s="617" t="s">
        <v>30</v>
      </c>
      <c r="D379" s="617" t="s">
        <v>6540</v>
      </c>
      <c r="E379" s="617"/>
      <c r="F379" s="617" t="s">
        <v>2276</v>
      </c>
      <c r="G379" s="619"/>
      <c r="H379" s="617" t="s">
        <v>2788</v>
      </c>
      <c r="I379" s="617" t="s">
        <v>2789</v>
      </c>
      <c r="J379" s="617" t="s">
        <v>2790</v>
      </c>
      <c r="K379" s="621"/>
      <c r="L379" s="619"/>
      <c r="M379" s="619"/>
      <c r="N379" s="637"/>
    </row>
    <row r="380">
      <c r="A380" s="609" t="s">
        <v>2791</v>
      </c>
      <c r="B380" s="613"/>
      <c r="C380" s="611" t="s">
        <v>30</v>
      </c>
      <c r="D380" s="611" t="s">
        <v>6550</v>
      </c>
      <c r="E380" s="611"/>
      <c r="F380" s="611" t="s">
        <v>2276</v>
      </c>
      <c r="G380" s="613"/>
      <c r="H380" s="611" t="s">
        <v>2793</v>
      </c>
      <c r="I380" s="613"/>
      <c r="J380" s="611" t="s">
        <v>2794</v>
      </c>
      <c r="K380" s="612" t="s">
        <v>2795</v>
      </c>
      <c r="L380" s="613"/>
      <c r="M380" s="613"/>
      <c r="N380" s="636">
        <v>1992.0</v>
      </c>
    </row>
    <row r="381">
      <c r="A381" s="615" t="s">
        <v>2796</v>
      </c>
      <c r="B381" s="621"/>
      <c r="C381" s="617" t="s">
        <v>30</v>
      </c>
      <c r="D381" s="617" t="s">
        <v>16</v>
      </c>
      <c r="E381" s="617"/>
      <c r="F381" s="617" t="s">
        <v>2276</v>
      </c>
      <c r="G381" s="619"/>
      <c r="H381" s="617" t="s">
        <v>2798</v>
      </c>
      <c r="I381" s="619"/>
      <c r="J381" s="617" t="s">
        <v>2799</v>
      </c>
      <c r="K381" s="618" t="s">
        <v>2800</v>
      </c>
      <c r="L381" s="621"/>
      <c r="M381" s="619"/>
      <c r="N381" s="635">
        <v>1996.0</v>
      </c>
    </row>
    <row r="382">
      <c r="A382" s="609" t="s">
        <v>2801</v>
      </c>
      <c r="B382" s="613"/>
      <c r="C382" s="611" t="s">
        <v>358</v>
      </c>
      <c r="D382" s="611" t="s">
        <v>6609</v>
      </c>
      <c r="E382" s="611"/>
      <c r="F382" s="611" t="s">
        <v>2276</v>
      </c>
      <c r="G382" s="613"/>
      <c r="H382" s="611" t="s">
        <v>2804</v>
      </c>
      <c r="I382" s="611" t="s">
        <v>2805</v>
      </c>
      <c r="J382" s="611" t="s">
        <v>2806</v>
      </c>
      <c r="K382" s="612" t="s">
        <v>2807</v>
      </c>
      <c r="L382" s="621"/>
      <c r="M382" s="613"/>
      <c r="N382" s="636">
        <v>1997.0</v>
      </c>
    </row>
    <row r="383">
      <c r="A383" s="615" t="s">
        <v>2808</v>
      </c>
      <c r="B383" s="619"/>
      <c r="C383" s="617" t="s">
        <v>177</v>
      </c>
      <c r="D383" s="617" t="s">
        <v>16</v>
      </c>
      <c r="E383" s="617"/>
      <c r="F383" s="617" t="s">
        <v>2276</v>
      </c>
      <c r="G383" s="619"/>
      <c r="H383" s="617" t="s">
        <v>2810</v>
      </c>
      <c r="I383" s="619"/>
      <c r="J383" s="617" t="s">
        <v>2811</v>
      </c>
      <c r="K383" s="619"/>
      <c r="L383" s="619"/>
      <c r="M383" s="619"/>
      <c r="N383" s="637"/>
    </row>
    <row r="384">
      <c r="A384" s="609" t="s">
        <v>2812</v>
      </c>
      <c r="B384" s="621"/>
      <c r="C384" s="611" t="s">
        <v>30</v>
      </c>
      <c r="D384" s="611" t="s">
        <v>269</v>
      </c>
      <c r="E384" s="611"/>
      <c r="F384" s="611" t="s">
        <v>2276</v>
      </c>
      <c r="G384" s="613"/>
      <c r="H384" s="611" t="s">
        <v>2814</v>
      </c>
      <c r="I384" s="611" t="s">
        <v>2815</v>
      </c>
      <c r="J384" s="611" t="s">
        <v>2816</v>
      </c>
      <c r="K384" s="612" t="s">
        <v>2817</v>
      </c>
      <c r="L384" s="621"/>
      <c r="M384" s="613"/>
      <c r="N384" s="636">
        <v>1980.0</v>
      </c>
    </row>
    <row r="385">
      <c r="A385" s="615" t="s">
        <v>2818</v>
      </c>
      <c r="B385" s="621"/>
      <c r="C385" s="617" t="s">
        <v>30</v>
      </c>
      <c r="D385" s="617" t="s">
        <v>299</v>
      </c>
      <c r="E385" s="619"/>
      <c r="F385" s="617" t="s">
        <v>2276</v>
      </c>
      <c r="G385" s="619"/>
      <c r="H385" s="617" t="s">
        <v>2820</v>
      </c>
      <c r="I385" s="617" t="s">
        <v>2821</v>
      </c>
      <c r="J385" s="617" t="s">
        <v>2822</v>
      </c>
      <c r="K385" s="618" t="s">
        <v>2823</v>
      </c>
      <c r="L385" s="621"/>
      <c r="M385" s="619"/>
      <c r="N385" s="635">
        <v>1945.0</v>
      </c>
    </row>
    <row r="386">
      <c r="A386" s="609" t="s">
        <v>2824</v>
      </c>
      <c r="B386" s="613"/>
      <c r="C386" s="611" t="s">
        <v>107</v>
      </c>
      <c r="D386" s="611" t="s">
        <v>889</v>
      </c>
      <c r="E386" s="611"/>
      <c r="F386" s="611" t="s">
        <v>2276</v>
      </c>
      <c r="G386" s="613"/>
      <c r="H386" s="611" t="s">
        <v>2826</v>
      </c>
      <c r="I386" s="611" t="s">
        <v>2827</v>
      </c>
      <c r="J386" s="613"/>
      <c r="K386" s="612" t="s">
        <v>2828</v>
      </c>
      <c r="L386" s="613"/>
      <c r="M386" s="613"/>
      <c r="N386" s="636">
        <v>1991.0</v>
      </c>
    </row>
    <row r="387">
      <c r="A387" s="615" t="s">
        <v>2829</v>
      </c>
      <c r="B387" s="619"/>
      <c r="C387" s="617" t="s">
        <v>177</v>
      </c>
      <c r="D387" s="617" t="s">
        <v>6379</v>
      </c>
      <c r="E387" s="619"/>
      <c r="F387" s="617" t="s">
        <v>2276</v>
      </c>
      <c r="G387" s="619"/>
      <c r="H387" s="617" t="s">
        <v>2831</v>
      </c>
      <c r="I387" s="617" t="s">
        <v>2832</v>
      </c>
      <c r="J387" s="617" t="s">
        <v>2833</v>
      </c>
      <c r="K387" s="618" t="s">
        <v>2834</v>
      </c>
      <c r="L387" s="621"/>
      <c r="M387" s="619"/>
      <c r="N387" s="635">
        <v>1977.0</v>
      </c>
    </row>
    <row r="388">
      <c r="A388" s="609" t="s">
        <v>2841</v>
      </c>
      <c r="B388" s="613"/>
      <c r="C388" s="611" t="s">
        <v>30</v>
      </c>
      <c r="D388" s="611" t="s">
        <v>144</v>
      </c>
      <c r="E388" s="613"/>
      <c r="F388" s="611" t="s">
        <v>2276</v>
      </c>
      <c r="G388" s="613"/>
      <c r="H388" s="611" t="s">
        <v>2843</v>
      </c>
      <c r="I388" s="611" t="s">
        <v>2844</v>
      </c>
      <c r="J388" s="611" t="s">
        <v>2845</v>
      </c>
      <c r="K388" s="612" t="s">
        <v>2846</v>
      </c>
      <c r="L388" s="621"/>
      <c r="M388" s="613"/>
      <c r="N388" s="638"/>
    </row>
    <row r="389">
      <c r="A389" s="615" t="s">
        <v>2847</v>
      </c>
      <c r="B389" s="619"/>
      <c r="C389" s="617" t="s">
        <v>78</v>
      </c>
      <c r="D389" s="617" t="s">
        <v>65</v>
      </c>
      <c r="E389" s="617"/>
      <c r="F389" s="617" t="s">
        <v>2276</v>
      </c>
      <c r="G389" s="619"/>
      <c r="H389" s="617" t="s">
        <v>2849</v>
      </c>
      <c r="I389" s="619"/>
      <c r="J389" s="617" t="s">
        <v>2850</v>
      </c>
      <c r="K389" s="618" t="s">
        <v>2851</v>
      </c>
      <c r="L389" s="621"/>
      <c r="M389" s="619"/>
      <c r="N389" s="637"/>
    </row>
    <row r="390">
      <c r="A390" s="609" t="s">
        <v>2852</v>
      </c>
      <c r="B390" s="621"/>
      <c r="C390" s="611" t="s">
        <v>358</v>
      </c>
      <c r="D390" s="611" t="s">
        <v>299</v>
      </c>
      <c r="E390" s="613"/>
      <c r="F390" s="611" t="s">
        <v>2276</v>
      </c>
      <c r="G390" s="613"/>
      <c r="H390" s="611" t="s">
        <v>2854</v>
      </c>
      <c r="I390" s="611" t="s">
        <v>2855</v>
      </c>
      <c r="J390" s="611" t="s">
        <v>2856</v>
      </c>
      <c r="K390" s="612" t="s">
        <v>2857</v>
      </c>
      <c r="L390" s="621"/>
      <c r="M390" s="613"/>
      <c r="N390" s="636">
        <v>1985.0</v>
      </c>
    </row>
    <row r="391">
      <c r="A391" s="615" t="s">
        <v>2858</v>
      </c>
      <c r="B391" s="621"/>
      <c r="C391" s="617" t="s">
        <v>30</v>
      </c>
      <c r="D391" s="617" t="s">
        <v>71</v>
      </c>
      <c r="E391" s="619"/>
      <c r="F391" s="617" t="s">
        <v>2276</v>
      </c>
      <c r="G391" s="619"/>
      <c r="H391" s="617" t="s">
        <v>2860</v>
      </c>
      <c r="I391" s="617" t="s">
        <v>2861</v>
      </c>
      <c r="J391" s="617" t="s">
        <v>2862</v>
      </c>
      <c r="K391" s="618" t="s">
        <v>2863</v>
      </c>
      <c r="L391" s="619"/>
      <c r="M391" s="619"/>
      <c r="N391" s="631">
        <v>1992.0</v>
      </c>
    </row>
    <row r="392">
      <c r="A392" s="609" t="s">
        <v>2864</v>
      </c>
      <c r="B392" s="613"/>
      <c r="C392" s="611" t="s">
        <v>30</v>
      </c>
      <c r="D392" s="611" t="s">
        <v>144</v>
      </c>
      <c r="E392" s="613"/>
      <c r="F392" s="611" t="s">
        <v>2276</v>
      </c>
      <c r="G392" s="613"/>
      <c r="H392" s="611" t="s">
        <v>2866</v>
      </c>
      <c r="I392" s="613"/>
      <c r="J392" s="611" t="s">
        <v>2867</v>
      </c>
      <c r="K392" s="612" t="s">
        <v>2868</v>
      </c>
      <c r="L392" s="621"/>
      <c r="M392" s="613"/>
      <c r="N392" s="636">
        <v>2010.0</v>
      </c>
    </row>
    <row r="393">
      <c r="A393" s="615" t="s">
        <v>2869</v>
      </c>
      <c r="B393" s="619"/>
      <c r="C393" s="617" t="s">
        <v>163</v>
      </c>
      <c r="D393" s="617" t="s">
        <v>65</v>
      </c>
      <c r="E393" s="617"/>
      <c r="F393" s="617" t="s">
        <v>2276</v>
      </c>
      <c r="G393" s="619"/>
      <c r="H393" s="617" t="s">
        <v>2871</v>
      </c>
      <c r="I393" s="617" t="s">
        <v>2872</v>
      </c>
      <c r="J393" s="617" t="s">
        <v>2873</v>
      </c>
      <c r="K393" s="618" t="s">
        <v>2874</v>
      </c>
      <c r="L393" s="621"/>
      <c r="M393" s="619"/>
      <c r="N393" s="635">
        <v>2002.0</v>
      </c>
    </row>
    <row r="394">
      <c r="A394" s="609" t="s">
        <v>2875</v>
      </c>
      <c r="B394" s="613"/>
      <c r="C394" s="611" t="s">
        <v>177</v>
      </c>
      <c r="D394" s="611" t="s">
        <v>6550</v>
      </c>
      <c r="E394" s="611"/>
      <c r="F394" s="611" t="s">
        <v>2276</v>
      </c>
      <c r="G394" s="613"/>
      <c r="H394" s="611" t="s">
        <v>2877</v>
      </c>
      <c r="I394" s="611" t="s">
        <v>2878</v>
      </c>
      <c r="J394" s="611" t="s">
        <v>2879</v>
      </c>
      <c r="K394" s="621"/>
      <c r="L394" s="613"/>
      <c r="M394" s="613"/>
      <c r="N394" s="638"/>
    </row>
    <row r="395">
      <c r="A395" s="615" t="s">
        <v>2880</v>
      </c>
      <c r="B395" s="619"/>
      <c r="C395" s="617" t="s">
        <v>78</v>
      </c>
      <c r="D395" s="617" t="s">
        <v>882</v>
      </c>
      <c r="E395" s="619"/>
      <c r="F395" s="617" t="s">
        <v>2276</v>
      </c>
      <c r="G395" s="619"/>
      <c r="H395" s="617" t="s">
        <v>2882</v>
      </c>
      <c r="I395" s="619"/>
      <c r="J395" s="617" t="s">
        <v>2883</v>
      </c>
      <c r="K395" s="618" t="s">
        <v>2884</v>
      </c>
      <c r="L395" s="619"/>
      <c r="M395" s="619"/>
      <c r="N395" s="635">
        <v>1982.0</v>
      </c>
    </row>
    <row r="396">
      <c r="A396" s="609" t="s">
        <v>2885</v>
      </c>
      <c r="B396" s="613"/>
      <c r="C396" s="611" t="s">
        <v>30</v>
      </c>
      <c r="D396" s="611" t="s">
        <v>6610</v>
      </c>
      <c r="E396" s="611"/>
      <c r="F396" s="611" t="s">
        <v>2276</v>
      </c>
      <c r="G396" s="613"/>
      <c r="H396" s="611" t="s">
        <v>2889</v>
      </c>
      <c r="I396" s="611" t="s">
        <v>2890</v>
      </c>
      <c r="J396" s="611" t="s">
        <v>2891</v>
      </c>
      <c r="K396" s="612" t="s">
        <v>2892</v>
      </c>
      <c r="L396" s="621"/>
      <c r="M396" s="613"/>
      <c r="N396" s="638"/>
    </row>
    <row r="397">
      <c r="A397" s="615" t="s">
        <v>2893</v>
      </c>
      <c r="B397" s="619"/>
      <c r="C397" s="617" t="s">
        <v>177</v>
      </c>
      <c r="D397" s="617" t="s">
        <v>2894</v>
      </c>
      <c r="E397" s="617"/>
      <c r="F397" s="617" t="s">
        <v>2276</v>
      </c>
      <c r="G397" s="619"/>
      <c r="H397" s="617" t="s">
        <v>2896</v>
      </c>
      <c r="I397" s="617" t="s">
        <v>2897</v>
      </c>
      <c r="J397" s="617" t="s">
        <v>2898</v>
      </c>
      <c r="K397" s="618" t="s">
        <v>2899</v>
      </c>
      <c r="L397" s="621"/>
      <c r="M397" s="619"/>
      <c r="N397" s="637"/>
    </row>
    <row r="398">
      <c r="A398" s="609" t="s">
        <v>2900</v>
      </c>
      <c r="B398" s="621"/>
      <c r="C398" s="611" t="s">
        <v>177</v>
      </c>
      <c r="D398" s="611" t="s">
        <v>144</v>
      </c>
      <c r="E398" s="613"/>
      <c r="F398" s="611" t="s">
        <v>2276</v>
      </c>
      <c r="G398" s="613"/>
      <c r="H398" s="611" t="s">
        <v>2902</v>
      </c>
      <c r="I398" s="611" t="s">
        <v>2903</v>
      </c>
      <c r="J398" s="611" t="s">
        <v>2904</v>
      </c>
      <c r="K398" s="612" t="s">
        <v>2905</v>
      </c>
      <c r="L398" s="621"/>
      <c r="M398" s="613"/>
      <c r="N398" s="636">
        <v>2000.0</v>
      </c>
    </row>
    <row r="399">
      <c r="A399" s="615" t="s">
        <v>2906</v>
      </c>
      <c r="B399" s="621"/>
      <c r="C399" s="617" t="s">
        <v>163</v>
      </c>
      <c r="D399" s="617" t="s">
        <v>6550</v>
      </c>
      <c r="E399" s="617"/>
      <c r="F399" s="617" t="s">
        <v>2276</v>
      </c>
      <c r="G399" s="619"/>
      <c r="H399" s="617" t="s">
        <v>2909</v>
      </c>
      <c r="I399" s="617" t="s">
        <v>2910</v>
      </c>
      <c r="J399" s="617" t="s">
        <v>2911</v>
      </c>
      <c r="K399" s="621"/>
      <c r="L399" s="619"/>
      <c r="M399" s="619"/>
      <c r="N399" s="631">
        <v>1988.0</v>
      </c>
    </row>
    <row r="400">
      <c r="A400" s="609" t="s">
        <v>2912</v>
      </c>
      <c r="B400" s="613"/>
      <c r="C400" s="611" t="s">
        <v>30</v>
      </c>
      <c r="D400" s="611" t="s">
        <v>51</v>
      </c>
      <c r="E400" s="613"/>
      <c r="F400" s="611" t="s">
        <v>2276</v>
      </c>
      <c r="G400" s="613"/>
      <c r="H400" s="611" t="s">
        <v>2914</v>
      </c>
      <c r="I400" s="611" t="s">
        <v>2915</v>
      </c>
      <c r="J400" s="611" t="s">
        <v>2916</v>
      </c>
      <c r="K400" s="612" t="s">
        <v>2917</v>
      </c>
      <c r="L400" s="621"/>
      <c r="M400" s="613"/>
      <c r="N400" s="636">
        <v>1983.0</v>
      </c>
    </row>
    <row r="401">
      <c r="A401" s="615" t="s">
        <v>2918</v>
      </c>
      <c r="B401" s="619"/>
      <c r="C401" s="617" t="s">
        <v>107</v>
      </c>
      <c r="D401" s="617" t="s">
        <v>299</v>
      </c>
      <c r="E401" s="619"/>
      <c r="F401" s="617" t="s">
        <v>2276</v>
      </c>
      <c r="G401" s="619"/>
      <c r="H401" s="617" t="s">
        <v>2920</v>
      </c>
      <c r="I401" s="619"/>
      <c r="J401" s="619"/>
      <c r="K401" s="618" t="s">
        <v>2921</v>
      </c>
      <c r="L401" s="621"/>
      <c r="M401" s="619"/>
      <c r="N401" s="635">
        <v>1980.0</v>
      </c>
    </row>
    <row r="402">
      <c r="A402" s="609" t="s">
        <v>2922</v>
      </c>
      <c r="B402" s="613"/>
      <c r="C402" s="611" t="s">
        <v>107</v>
      </c>
      <c r="D402" s="611" t="s">
        <v>51</v>
      </c>
      <c r="E402" s="613"/>
      <c r="F402" s="611" t="s">
        <v>2276</v>
      </c>
      <c r="G402" s="613"/>
      <c r="H402" s="611" t="s">
        <v>2924</v>
      </c>
      <c r="I402" s="611" t="s">
        <v>2925</v>
      </c>
      <c r="J402" s="611" t="s">
        <v>2926</v>
      </c>
      <c r="K402" s="612" t="s">
        <v>2927</v>
      </c>
      <c r="L402" s="621"/>
      <c r="M402" s="613"/>
      <c r="N402" s="638"/>
    </row>
    <row r="403">
      <c r="A403" s="615" t="s">
        <v>2928</v>
      </c>
      <c r="B403" s="619"/>
      <c r="C403" s="617" t="s">
        <v>107</v>
      </c>
      <c r="D403" s="617" t="s">
        <v>71</v>
      </c>
      <c r="E403" s="619"/>
      <c r="F403" s="617" t="s">
        <v>2276</v>
      </c>
      <c r="G403" s="619"/>
      <c r="H403" s="617" t="s">
        <v>2930</v>
      </c>
      <c r="I403" s="617" t="s">
        <v>2931</v>
      </c>
      <c r="J403" s="617" t="s">
        <v>2932</v>
      </c>
      <c r="K403" s="618" t="s">
        <v>2933</v>
      </c>
      <c r="L403" s="621"/>
      <c r="M403" s="619"/>
      <c r="N403" s="637"/>
    </row>
    <row r="404">
      <c r="A404" s="609" t="s">
        <v>2934</v>
      </c>
      <c r="B404" s="613"/>
      <c r="C404" s="611" t="s">
        <v>107</v>
      </c>
      <c r="D404" s="611" t="s">
        <v>144</v>
      </c>
      <c r="E404" s="613"/>
      <c r="F404" s="611" t="s">
        <v>2276</v>
      </c>
      <c r="G404" s="613"/>
      <c r="H404" s="611" t="s">
        <v>2936</v>
      </c>
      <c r="I404" s="611" t="s">
        <v>2937</v>
      </c>
      <c r="J404" s="611" t="s">
        <v>2938</v>
      </c>
      <c r="K404" s="612" t="s">
        <v>2939</v>
      </c>
      <c r="L404" s="613"/>
      <c r="M404" s="613"/>
      <c r="N404" s="638"/>
    </row>
    <row r="405">
      <c r="A405" s="615" t="s">
        <v>2940</v>
      </c>
      <c r="B405" s="619"/>
      <c r="C405" s="617" t="s">
        <v>107</v>
      </c>
      <c r="D405" s="617" t="s">
        <v>130</v>
      </c>
      <c r="E405" s="617"/>
      <c r="F405" s="617" t="s">
        <v>2276</v>
      </c>
      <c r="G405" s="619"/>
      <c r="H405" s="617" t="s">
        <v>2942</v>
      </c>
      <c r="I405" s="617" t="s">
        <v>2943</v>
      </c>
      <c r="J405" s="617" t="s">
        <v>2944</v>
      </c>
      <c r="K405" s="618" t="s">
        <v>2945</v>
      </c>
      <c r="L405" s="621"/>
      <c r="M405" s="619"/>
      <c r="N405" s="637"/>
    </row>
    <row r="406">
      <c r="A406" s="609" t="s">
        <v>2946</v>
      </c>
      <c r="B406" s="613"/>
      <c r="C406" s="611" t="s">
        <v>30</v>
      </c>
      <c r="D406" s="611" t="s">
        <v>2947</v>
      </c>
      <c r="E406" s="611"/>
      <c r="F406" s="611" t="s">
        <v>2276</v>
      </c>
      <c r="G406" s="613"/>
      <c r="H406" s="611" t="s">
        <v>2949</v>
      </c>
      <c r="I406" s="611" t="s">
        <v>2950</v>
      </c>
      <c r="J406" s="611" t="s">
        <v>2951</v>
      </c>
      <c r="K406" s="612" t="s">
        <v>2952</v>
      </c>
      <c r="L406" s="621"/>
      <c r="M406" s="613"/>
      <c r="N406" s="638"/>
    </row>
    <row r="407">
      <c r="A407" s="615" t="s">
        <v>2953</v>
      </c>
      <c r="B407" s="619"/>
      <c r="C407" s="617" t="s">
        <v>23</v>
      </c>
      <c r="D407" s="617" t="s">
        <v>6531</v>
      </c>
      <c r="E407" s="617"/>
      <c r="F407" s="617" t="s">
        <v>2276</v>
      </c>
      <c r="G407" s="619"/>
      <c r="H407" s="617" t="s">
        <v>2955</v>
      </c>
      <c r="I407" s="617" t="s">
        <v>2956</v>
      </c>
      <c r="J407" s="617" t="s">
        <v>2957</v>
      </c>
      <c r="K407" s="618" t="s">
        <v>2958</v>
      </c>
      <c r="L407" s="619"/>
      <c r="M407" s="619"/>
      <c r="N407" s="635">
        <v>1930.0</v>
      </c>
    </row>
    <row r="408">
      <c r="A408" s="609" t="s">
        <v>2959</v>
      </c>
      <c r="B408" s="613"/>
      <c r="C408" s="611" t="s">
        <v>30</v>
      </c>
      <c r="D408" s="611" t="s">
        <v>65</v>
      </c>
      <c r="E408" s="611"/>
      <c r="F408" s="611" t="s">
        <v>2276</v>
      </c>
      <c r="G408" s="613"/>
      <c r="H408" s="611" t="s">
        <v>2961</v>
      </c>
      <c r="I408" s="611" t="s">
        <v>2962</v>
      </c>
      <c r="J408" s="611" t="s">
        <v>2963</v>
      </c>
      <c r="K408" s="612" t="s">
        <v>2964</v>
      </c>
      <c r="L408" s="621"/>
      <c r="M408" s="613"/>
      <c r="N408" s="638"/>
    </row>
    <row r="409">
      <c r="A409" s="615" t="s">
        <v>2965</v>
      </c>
      <c r="B409" s="619"/>
      <c r="C409" s="617" t="s">
        <v>30</v>
      </c>
      <c r="D409" s="617" t="s">
        <v>299</v>
      </c>
      <c r="E409" s="619"/>
      <c r="F409" s="617" t="s">
        <v>2276</v>
      </c>
      <c r="G409" s="619"/>
      <c r="H409" s="617" t="s">
        <v>2967</v>
      </c>
      <c r="I409" s="619"/>
      <c r="J409" s="617" t="s">
        <v>2968</v>
      </c>
      <c r="K409" s="618" t="s">
        <v>2969</v>
      </c>
      <c r="L409" s="621"/>
      <c r="M409" s="619"/>
      <c r="N409" s="637"/>
    </row>
    <row r="410">
      <c r="A410" s="609" t="s">
        <v>2970</v>
      </c>
      <c r="B410" s="621"/>
      <c r="C410" s="611" t="s">
        <v>1603</v>
      </c>
      <c r="D410" s="611" t="s">
        <v>2971</v>
      </c>
      <c r="E410" s="611"/>
      <c r="F410" s="611" t="s">
        <v>2276</v>
      </c>
      <c r="G410" s="613"/>
      <c r="H410" s="611" t="s">
        <v>2973</v>
      </c>
      <c r="I410" s="611" t="s">
        <v>2974</v>
      </c>
      <c r="J410" s="611" t="s">
        <v>2975</v>
      </c>
      <c r="K410" s="621"/>
      <c r="L410" s="613"/>
      <c r="M410" s="613"/>
      <c r="N410" s="638"/>
    </row>
    <row r="411">
      <c r="A411" s="615" t="s">
        <v>2976</v>
      </c>
      <c r="B411" s="619"/>
      <c r="C411" s="617" t="s">
        <v>23</v>
      </c>
      <c r="D411" s="617" t="s">
        <v>65</v>
      </c>
      <c r="E411" s="617"/>
      <c r="F411" s="617" t="s">
        <v>2276</v>
      </c>
      <c r="G411" s="619"/>
      <c r="H411" s="617" t="s">
        <v>2978</v>
      </c>
      <c r="I411" s="619"/>
      <c r="J411" s="617" t="s">
        <v>2979</v>
      </c>
      <c r="K411" s="618" t="s">
        <v>2980</v>
      </c>
      <c r="L411" s="619"/>
      <c r="M411" s="619"/>
      <c r="N411" s="635">
        <v>1922.0</v>
      </c>
    </row>
    <row r="412">
      <c r="A412" s="609" t="s">
        <v>2981</v>
      </c>
      <c r="B412" s="621"/>
      <c r="C412" s="611" t="s">
        <v>177</v>
      </c>
      <c r="D412" s="611" t="s">
        <v>2894</v>
      </c>
      <c r="E412" s="611"/>
      <c r="F412" s="611" t="s">
        <v>2276</v>
      </c>
      <c r="G412" s="613"/>
      <c r="H412" s="611" t="s">
        <v>2983</v>
      </c>
      <c r="I412" s="611" t="s">
        <v>2984</v>
      </c>
      <c r="J412" s="611" t="s">
        <v>2985</v>
      </c>
      <c r="K412" s="612" t="s">
        <v>2986</v>
      </c>
      <c r="L412" s="613"/>
      <c r="M412" s="613"/>
      <c r="N412" s="638"/>
    </row>
    <row r="413">
      <c r="A413" s="615" t="s">
        <v>2987</v>
      </c>
      <c r="B413" s="619"/>
      <c r="C413" s="617" t="s">
        <v>23</v>
      </c>
      <c r="D413" s="617" t="s">
        <v>6602</v>
      </c>
      <c r="E413" s="617"/>
      <c r="F413" s="617" t="s">
        <v>2276</v>
      </c>
      <c r="G413" s="619"/>
      <c r="H413" s="617" t="s">
        <v>2989</v>
      </c>
      <c r="I413" s="619"/>
      <c r="J413" s="617" t="s">
        <v>2990</v>
      </c>
      <c r="K413" s="618" t="s">
        <v>2991</v>
      </c>
      <c r="L413" s="621"/>
      <c r="M413" s="619"/>
      <c r="N413" s="637"/>
    </row>
    <row r="414">
      <c r="A414" s="609" t="s">
        <v>2992</v>
      </c>
      <c r="B414" s="613"/>
      <c r="C414" s="611" t="s">
        <v>23</v>
      </c>
      <c r="D414" s="611" t="s">
        <v>51</v>
      </c>
      <c r="E414" s="613"/>
      <c r="F414" s="611" t="s">
        <v>2276</v>
      </c>
      <c r="G414" s="613"/>
      <c r="H414" s="611" t="s">
        <v>2994</v>
      </c>
      <c r="I414" s="613"/>
      <c r="J414" s="611" t="s">
        <v>2995</v>
      </c>
      <c r="K414" s="612" t="s">
        <v>2996</v>
      </c>
      <c r="L414" s="613"/>
      <c r="M414" s="613"/>
      <c r="N414" s="638"/>
    </row>
    <row r="415">
      <c r="A415" s="615" t="s">
        <v>2997</v>
      </c>
      <c r="B415" s="619"/>
      <c r="C415" s="617" t="s">
        <v>30</v>
      </c>
      <c r="D415" s="617" t="s">
        <v>6611</v>
      </c>
      <c r="E415" s="617"/>
      <c r="F415" s="617" t="s">
        <v>2276</v>
      </c>
      <c r="G415" s="619"/>
      <c r="H415" s="617" t="s">
        <v>3000</v>
      </c>
      <c r="I415" s="617" t="s">
        <v>3001</v>
      </c>
      <c r="J415" s="617" t="s">
        <v>3002</v>
      </c>
      <c r="K415" s="618" t="s">
        <v>3003</v>
      </c>
      <c r="L415" s="621"/>
      <c r="M415" s="619"/>
      <c r="N415" s="635">
        <v>1920.0</v>
      </c>
    </row>
    <row r="416">
      <c r="A416" s="609" t="s">
        <v>3004</v>
      </c>
      <c r="B416" s="613"/>
      <c r="C416" s="611" t="s">
        <v>30</v>
      </c>
      <c r="D416" s="611" t="s">
        <v>227</v>
      </c>
      <c r="E416" s="611"/>
      <c r="F416" s="611" t="s">
        <v>2276</v>
      </c>
      <c r="G416" s="613"/>
      <c r="H416" s="611" t="s">
        <v>3006</v>
      </c>
      <c r="I416" s="613"/>
      <c r="J416" s="611" t="s">
        <v>3007</v>
      </c>
      <c r="K416" s="612" t="s">
        <v>3008</v>
      </c>
      <c r="L416" s="621"/>
      <c r="M416" s="613"/>
      <c r="N416" s="638"/>
    </row>
    <row r="417">
      <c r="A417" s="615" t="s">
        <v>3009</v>
      </c>
      <c r="B417" s="619"/>
      <c r="C417" s="617" t="s">
        <v>30</v>
      </c>
      <c r="D417" s="617" t="s">
        <v>2971</v>
      </c>
      <c r="E417" s="617"/>
      <c r="F417" s="617" t="s">
        <v>2276</v>
      </c>
      <c r="G417" s="619"/>
      <c r="H417" s="617" t="s">
        <v>3011</v>
      </c>
      <c r="I417" s="617" t="s">
        <v>3012</v>
      </c>
      <c r="J417" s="617" t="s">
        <v>3013</v>
      </c>
      <c r="K417" s="618" t="s">
        <v>3014</v>
      </c>
      <c r="L417" s="619"/>
      <c r="M417" s="619"/>
      <c r="N417" s="631">
        <v>1992.0</v>
      </c>
    </row>
    <row r="418">
      <c r="A418" s="609" t="s">
        <v>3015</v>
      </c>
      <c r="B418" s="613"/>
      <c r="C418" s="611" t="s">
        <v>30</v>
      </c>
      <c r="D418" s="611" t="s">
        <v>6612</v>
      </c>
      <c r="E418" s="611"/>
      <c r="F418" s="611" t="s">
        <v>2276</v>
      </c>
      <c r="G418" s="613"/>
      <c r="H418" s="611" t="s">
        <v>3017</v>
      </c>
      <c r="I418" s="611" t="s">
        <v>3018</v>
      </c>
      <c r="J418" s="611" t="s">
        <v>3019</v>
      </c>
      <c r="K418" s="613"/>
      <c r="L418" s="613"/>
      <c r="M418" s="613"/>
      <c r="N418" s="632">
        <v>1981.0</v>
      </c>
    </row>
    <row r="419">
      <c r="A419" s="615" t="s">
        <v>3020</v>
      </c>
      <c r="B419" s="619"/>
      <c r="C419" s="617" t="s">
        <v>293</v>
      </c>
      <c r="D419" s="617" t="s">
        <v>144</v>
      </c>
      <c r="E419" s="619"/>
      <c r="F419" s="617" t="s">
        <v>2276</v>
      </c>
      <c r="G419" s="619"/>
      <c r="H419" s="617" t="s">
        <v>3022</v>
      </c>
      <c r="I419" s="619"/>
      <c r="J419" s="617" t="s">
        <v>3023</v>
      </c>
      <c r="K419" s="621"/>
      <c r="L419" s="619"/>
      <c r="M419" s="619"/>
      <c r="N419" s="637"/>
    </row>
    <row r="420">
      <c r="A420" s="609" t="s">
        <v>3029</v>
      </c>
      <c r="B420" s="613"/>
      <c r="C420" s="611" t="s">
        <v>177</v>
      </c>
      <c r="D420" s="611" t="s">
        <v>71</v>
      </c>
      <c r="E420" s="613"/>
      <c r="F420" s="611" t="s">
        <v>2276</v>
      </c>
      <c r="G420" s="613"/>
      <c r="H420" s="611" t="s">
        <v>3031</v>
      </c>
      <c r="I420" s="611" t="s">
        <v>3032</v>
      </c>
      <c r="J420" s="611" t="s">
        <v>3033</v>
      </c>
      <c r="K420" s="612" t="s">
        <v>3034</v>
      </c>
      <c r="L420" s="613"/>
      <c r="M420" s="613"/>
      <c r="N420" s="638"/>
    </row>
    <row r="421">
      <c r="A421" s="615" t="s">
        <v>3029</v>
      </c>
      <c r="B421" s="619"/>
      <c r="C421" s="617" t="s">
        <v>30</v>
      </c>
      <c r="D421" s="617" t="s">
        <v>65</v>
      </c>
      <c r="E421" s="617"/>
      <c r="F421" s="617" t="s">
        <v>2276</v>
      </c>
      <c r="G421" s="619"/>
      <c r="H421" s="617" t="s">
        <v>3037</v>
      </c>
      <c r="I421" s="617" t="s">
        <v>3038</v>
      </c>
      <c r="J421" s="617" t="s">
        <v>3039</v>
      </c>
      <c r="K421" s="618" t="s">
        <v>3040</v>
      </c>
      <c r="L421" s="621"/>
      <c r="M421" s="619"/>
      <c r="N421" s="637"/>
    </row>
    <row r="422">
      <c r="A422" s="609" t="s">
        <v>3041</v>
      </c>
      <c r="B422" s="613"/>
      <c r="C422" s="611" t="s">
        <v>30</v>
      </c>
      <c r="D422" s="611" t="s">
        <v>65</v>
      </c>
      <c r="E422" s="611"/>
      <c r="F422" s="611" t="s">
        <v>2276</v>
      </c>
      <c r="G422" s="613"/>
      <c r="H422" s="611" t="s">
        <v>3043</v>
      </c>
      <c r="I422" s="611" t="s">
        <v>3044</v>
      </c>
      <c r="J422" s="611" t="s">
        <v>3045</v>
      </c>
      <c r="K422" s="612" t="s">
        <v>3046</v>
      </c>
      <c r="L422" s="621"/>
      <c r="M422" s="613"/>
      <c r="N422" s="638"/>
    </row>
    <row r="423">
      <c r="A423" s="615" t="s">
        <v>3047</v>
      </c>
      <c r="B423" s="619"/>
      <c r="C423" s="617" t="s">
        <v>78</v>
      </c>
      <c r="D423" s="617" t="s">
        <v>299</v>
      </c>
      <c r="E423" s="619"/>
      <c r="F423" s="617" t="s">
        <v>2276</v>
      </c>
      <c r="G423" s="619"/>
      <c r="H423" s="617" t="s">
        <v>3049</v>
      </c>
      <c r="I423" s="617" t="s">
        <v>3050</v>
      </c>
      <c r="J423" s="617" t="s">
        <v>3051</v>
      </c>
      <c r="K423" s="618" t="s">
        <v>3052</v>
      </c>
      <c r="L423" s="619"/>
      <c r="M423" s="619"/>
      <c r="N423" s="635">
        <v>1979.0</v>
      </c>
    </row>
    <row r="424">
      <c r="A424" s="609" t="s">
        <v>3053</v>
      </c>
      <c r="B424" s="613"/>
      <c r="C424" s="611" t="s">
        <v>177</v>
      </c>
      <c r="D424" s="611" t="s">
        <v>6540</v>
      </c>
      <c r="E424" s="611"/>
      <c r="F424" s="611" t="s">
        <v>2276</v>
      </c>
      <c r="G424" s="613"/>
      <c r="H424" s="611" t="s">
        <v>3055</v>
      </c>
      <c r="I424" s="611" t="s">
        <v>3056</v>
      </c>
      <c r="J424" s="613"/>
      <c r="K424" s="612" t="s">
        <v>3057</v>
      </c>
      <c r="L424" s="621"/>
      <c r="M424" s="613"/>
      <c r="N424" s="638"/>
    </row>
    <row r="425">
      <c r="A425" s="615" t="s">
        <v>3058</v>
      </c>
      <c r="B425" s="619"/>
      <c r="C425" s="617" t="s">
        <v>78</v>
      </c>
      <c r="D425" s="617" t="s">
        <v>6550</v>
      </c>
      <c r="E425" s="617"/>
      <c r="F425" s="617" t="s">
        <v>2276</v>
      </c>
      <c r="G425" s="619"/>
      <c r="H425" s="617" t="s">
        <v>3060</v>
      </c>
      <c r="I425" s="617" t="s">
        <v>3061</v>
      </c>
      <c r="J425" s="617" t="s">
        <v>3062</v>
      </c>
      <c r="K425" s="618" t="s">
        <v>3063</v>
      </c>
      <c r="L425" s="621"/>
      <c r="M425" s="619"/>
      <c r="N425" s="635">
        <v>1961.0</v>
      </c>
    </row>
    <row r="426">
      <c r="A426" s="609" t="s">
        <v>3064</v>
      </c>
      <c r="B426" s="613"/>
      <c r="C426" s="611" t="s">
        <v>23</v>
      </c>
      <c r="D426" s="611" t="s">
        <v>299</v>
      </c>
      <c r="E426" s="613"/>
      <c r="F426" s="611" t="s">
        <v>2276</v>
      </c>
      <c r="G426" s="613"/>
      <c r="H426" s="611" t="s">
        <v>3066</v>
      </c>
      <c r="I426" s="611" t="s">
        <v>3067</v>
      </c>
      <c r="J426" s="611" t="s">
        <v>3068</v>
      </c>
      <c r="K426" s="612" t="s">
        <v>3069</v>
      </c>
      <c r="L426" s="621"/>
      <c r="M426" s="613"/>
      <c r="N426" s="638"/>
    </row>
    <row r="427">
      <c r="A427" s="615" t="s">
        <v>3070</v>
      </c>
      <c r="B427" s="619"/>
      <c r="C427" s="617" t="s">
        <v>78</v>
      </c>
      <c r="D427" s="617" t="s">
        <v>299</v>
      </c>
      <c r="E427" s="619"/>
      <c r="F427" s="617" t="s">
        <v>2276</v>
      </c>
      <c r="G427" s="619"/>
      <c r="H427" s="617" t="s">
        <v>3072</v>
      </c>
      <c r="I427" s="617" t="s">
        <v>3073</v>
      </c>
      <c r="J427" s="617" t="s">
        <v>3074</v>
      </c>
      <c r="K427" s="618" t="s">
        <v>3075</v>
      </c>
      <c r="L427" s="621"/>
      <c r="M427" s="619"/>
      <c r="N427" s="637"/>
    </row>
    <row r="428">
      <c r="A428" s="609" t="s">
        <v>3076</v>
      </c>
      <c r="B428" s="613"/>
      <c r="C428" s="611" t="s">
        <v>30</v>
      </c>
      <c r="D428" s="611" t="s">
        <v>227</v>
      </c>
      <c r="E428" s="611"/>
      <c r="F428" s="611" t="s">
        <v>2276</v>
      </c>
      <c r="G428" s="613"/>
      <c r="H428" s="611" t="s">
        <v>3078</v>
      </c>
      <c r="I428" s="613"/>
      <c r="J428" s="611" t="s">
        <v>3079</v>
      </c>
      <c r="K428" s="612" t="s">
        <v>3080</v>
      </c>
      <c r="L428" s="621"/>
      <c r="M428" s="613"/>
      <c r="N428" s="639"/>
    </row>
    <row r="429">
      <c r="A429" s="615" t="s">
        <v>3081</v>
      </c>
      <c r="B429" s="619"/>
      <c r="C429" s="617" t="s">
        <v>78</v>
      </c>
      <c r="D429" s="617" t="s">
        <v>144</v>
      </c>
      <c r="E429" s="619"/>
      <c r="F429" s="617" t="s">
        <v>2276</v>
      </c>
      <c r="G429" s="619"/>
      <c r="H429" s="617" t="s">
        <v>3083</v>
      </c>
      <c r="I429" s="619"/>
      <c r="J429" s="617" t="s">
        <v>3084</v>
      </c>
      <c r="K429" s="618" t="s">
        <v>3085</v>
      </c>
      <c r="L429" s="621"/>
      <c r="M429" s="619"/>
      <c r="N429" s="635">
        <v>2014.0</v>
      </c>
    </row>
    <row r="430">
      <c r="A430" s="609" t="s">
        <v>3086</v>
      </c>
      <c r="B430" s="613"/>
      <c r="C430" s="611" t="s">
        <v>23</v>
      </c>
      <c r="D430" s="611" t="s">
        <v>269</v>
      </c>
      <c r="E430" s="611"/>
      <c r="F430" s="611" t="s">
        <v>2276</v>
      </c>
      <c r="G430" s="613"/>
      <c r="H430" s="611" t="s">
        <v>3088</v>
      </c>
      <c r="I430" s="611" t="s">
        <v>3089</v>
      </c>
      <c r="J430" s="611" t="s">
        <v>3090</v>
      </c>
      <c r="K430" s="612" t="s">
        <v>3091</v>
      </c>
      <c r="L430" s="613"/>
      <c r="M430" s="613"/>
      <c r="N430" s="636">
        <v>1915.0</v>
      </c>
    </row>
    <row r="431">
      <c r="A431" s="615" t="s">
        <v>3092</v>
      </c>
      <c r="B431" s="621"/>
      <c r="C431" s="617" t="s">
        <v>30</v>
      </c>
      <c r="D431" s="617" t="s">
        <v>299</v>
      </c>
      <c r="E431" s="619"/>
      <c r="F431" s="617" t="s">
        <v>2276</v>
      </c>
      <c r="G431" s="619"/>
      <c r="H431" s="617" t="s">
        <v>3094</v>
      </c>
      <c r="I431" s="617" t="s">
        <v>3095</v>
      </c>
      <c r="J431" s="617" t="s">
        <v>3096</v>
      </c>
      <c r="K431" s="618" t="s">
        <v>3097</v>
      </c>
      <c r="L431" s="621"/>
      <c r="M431" s="619"/>
      <c r="N431" s="637"/>
    </row>
    <row r="432">
      <c r="A432" s="609" t="s">
        <v>3098</v>
      </c>
      <c r="B432" s="613"/>
      <c r="C432" s="611" t="s">
        <v>30</v>
      </c>
      <c r="D432" s="611" t="s">
        <v>6550</v>
      </c>
      <c r="E432" s="611"/>
      <c r="F432" s="611" t="s">
        <v>2276</v>
      </c>
      <c r="G432" s="613"/>
      <c r="H432" s="611" t="s">
        <v>2358</v>
      </c>
      <c r="I432" s="613"/>
      <c r="J432" s="611" t="s">
        <v>3100</v>
      </c>
      <c r="K432" s="612" t="s">
        <v>2361</v>
      </c>
      <c r="L432" s="613"/>
      <c r="M432" s="613"/>
      <c r="N432" s="638"/>
    </row>
    <row r="433">
      <c r="A433" s="615" t="s">
        <v>3101</v>
      </c>
      <c r="B433" s="619"/>
      <c r="C433" s="617" t="s">
        <v>1603</v>
      </c>
      <c r="D433" s="617" t="s">
        <v>1843</v>
      </c>
      <c r="E433" s="617"/>
      <c r="F433" s="617" t="s">
        <v>2276</v>
      </c>
      <c r="G433" s="619"/>
      <c r="H433" s="617" t="s">
        <v>3103</v>
      </c>
      <c r="I433" s="617" t="s">
        <v>3104</v>
      </c>
      <c r="J433" s="617" t="s">
        <v>3105</v>
      </c>
      <c r="K433" s="618" t="s">
        <v>3106</v>
      </c>
      <c r="L433" s="619"/>
      <c r="M433" s="619"/>
      <c r="N433" s="637"/>
    </row>
    <row r="434">
      <c r="A434" s="609" t="s">
        <v>3107</v>
      </c>
      <c r="B434" s="621"/>
      <c r="C434" s="611" t="s">
        <v>177</v>
      </c>
      <c r="D434" s="611" t="s">
        <v>16</v>
      </c>
      <c r="E434" s="611"/>
      <c r="F434" s="611" t="s">
        <v>2276</v>
      </c>
      <c r="G434" s="613"/>
      <c r="H434" s="611" t="s">
        <v>3109</v>
      </c>
      <c r="I434" s="611" t="s">
        <v>3110</v>
      </c>
      <c r="J434" s="611" t="s">
        <v>3111</v>
      </c>
      <c r="K434" s="612" t="s">
        <v>3112</v>
      </c>
      <c r="L434" s="621"/>
      <c r="M434" s="613"/>
      <c r="N434" s="638"/>
    </row>
    <row r="435">
      <c r="A435" s="615" t="s">
        <v>3113</v>
      </c>
      <c r="B435" s="619"/>
      <c r="C435" s="617" t="s">
        <v>177</v>
      </c>
      <c r="D435" s="617" t="s">
        <v>6613</v>
      </c>
      <c r="E435" s="617"/>
      <c r="F435" s="617" t="s">
        <v>2276</v>
      </c>
      <c r="G435" s="619"/>
      <c r="H435" s="617" t="s">
        <v>3117</v>
      </c>
      <c r="I435" s="617" t="s">
        <v>3118</v>
      </c>
      <c r="J435" s="617" t="s">
        <v>3119</v>
      </c>
      <c r="K435" s="618" t="s">
        <v>3120</v>
      </c>
      <c r="L435" s="621"/>
      <c r="M435" s="619"/>
      <c r="N435" s="637"/>
    </row>
    <row r="436">
      <c r="A436" s="609" t="s">
        <v>3121</v>
      </c>
      <c r="B436" s="613"/>
      <c r="C436" s="611" t="s">
        <v>584</v>
      </c>
      <c r="D436" s="611" t="s">
        <v>6614</v>
      </c>
      <c r="E436" s="611"/>
      <c r="F436" s="611" t="s">
        <v>2276</v>
      </c>
      <c r="G436" s="613"/>
      <c r="H436" s="611" t="s">
        <v>3123</v>
      </c>
      <c r="I436" s="611" t="s">
        <v>3124</v>
      </c>
      <c r="J436" s="611" t="s">
        <v>3125</v>
      </c>
      <c r="K436" s="612" t="s">
        <v>3126</v>
      </c>
      <c r="L436" s="621"/>
      <c r="M436" s="613"/>
      <c r="N436" s="638"/>
    </row>
    <row r="437">
      <c r="A437" s="615" t="s">
        <v>3127</v>
      </c>
      <c r="B437" s="621"/>
      <c r="C437" s="617" t="s">
        <v>107</v>
      </c>
      <c r="D437" s="617" t="s">
        <v>144</v>
      </c>
      <c r="E437" s="619"/>
      <c r="F437" s="617" t="s">
        <v>2276</v>
      </c>
      <c r="G437" s="619"/>
      <c r="H437" s="617" t="s">
        <v>3129</v>
      </c>
      <c r="I437" s="617" t="s">
        <v>3130</v>
      </c>
      <c r="J437" s="617" t="s">
        <v>3131</v>
      </c>
      <c r="K437" s="621"/>
      <c r="L437" s="619"/>
      <c r="M437" s="619"/>
      <c r="N437" s="637"/>
    </row>
    <row r="438">
      <c r="A438" s="609" t="s">
        <v>3132</v>
      </c>
      <c r="B438" s="621"/>
      <c r="C438" s="611" t="s">
        <v>78</v>
      </c>
      <c r="D438" s="611" t="s">
        <v>3133</v>
      </c>
      <c r="E438" s="611"/>
      <c r="F438" s="611" t="s">
        <v>2276</v>
      </c>
      <c r="G438" s="613"/>
      <c r="H438" s="611" t="s">
        <v>3135</v>
      </c>
      <c r="I438" s="613"/>
      <c r="J438" s="611" t="s">
        <v>3136</v>
      </c>
      <c r="K438" s="621"/>
      <c r="L438" s="613"/>
      <c r="M438" s="613"/>
      <c r="N438" s="638"/>
    </row>
    <row r="439">
      <c r="A439" s="615" t="s">
        <v>3137</v>
      </c>
      <c r="B439" s="619"/>
      <c r="C439" s="617" t="s">
        <v>107</v>
      </c>
      <c r="D439" s="617" t="s">
        <v>299</v>
      </c>
      <c r="E439" s="619"/>
      <c r="F439" s="617" t="s">
        <v>2276</v>
      </c>
      <c r="G439" s="619"/>
      <c r="H439" s="617" t="s">
        <v>3139</v>
      </c>
      <c r="I439" s="617" t="s">
        <v>3140</v>
      </c>
      <c r="J439" s="617" t="s">
        <v>3141</v>
      </c>
      <c r="K439" s="618" t="s">
        <v>3142</v>
      </c>
      <c r="L439" s="621"/>
      <c r="M439" s="619"/>
      <c r="N439" s="637"/>
    </row>
    <row r="440">
      <c r="A440" s="609" t="s">
        <v>3143</v>
      </c>
      <c r="B440" s="613"/>
      <c r="C440" s="611" t="s">
        <v>23</v>
      </c>
      <c r="D440" s="611" t="s">
        <v>6550</v>
      </c>
      <c r="E440" s="611"/>
      <c r="F440" s="611" t="s">
        <v>2276</v>
      </c>
      <c r="G440" s="613"/>
      <c r="H440" s="611" t="s">
        <v>3145</v>
      </c>
      <c r="I440" s="611" t="s">
        <v>3146</v>
      </c>
      <c r="J440" s="611" t="s">
        <v>3147</v>
      </c>
      <c r="K440" s="612" t="s">
        <v>3148</v>
      </c>
      <c r="L440" s="613"/>
      <c r="M440" s="613"/>
      <c r="N440" s="632">
        <v>1986.0</v>
      </c>
    </row>
    <row r="441">
      <c r="A441" s="615" t="s">
        <v>3149</v>
      </c>
      <c r="B441" s="619"/>
      <c r="C441" s="617" t="s">
        <v>78</v>
      </c>
      <c r="D441" s="617" t="s">
        <v>65</v>
      </c>
      <c r="E441" s="617"/>
      <c r="F441" s="617" t="s">
        <v>2276</v>
      </c>
      <c r="G441" s="619"/>
      <c r="H441" s="617" t="s">
        <v>3151</v>
      </c>
      <c r="I441" s="617" t="s">
        <v>3152</v>
      </c>
      <c r="J441" s="617" t="s">
        <v>3153</v>
      </c>
      <c r="K441" s="618" t="s">
        <v>3154</v>
      </c>
      <c r="L441" s="621"/>
      <c r="M441" s="619"/>
      <c r="N441" s="637"/>
    </row>
    <row r="442">
      <c r="A442" s="609" t="s">
        <v>3155</v>
      </c>
      <c r="B442" s="613"/>
      <c r="C442" s="611" t="s">
        <v>30</v>
      </c>
      <c r="D442" s="611" t="s">
        <v>6602</v>
      </c>
      <c r="E442" s="611"/>
      <c r="F442" s="611" t="s">
        <v>2276</v>
      </c>
      <c r="G442" s="613"/>
      <c r="H442" s="611" t="s">
        <v>3157</v>
      </c>
      <c r="I442" s="611" t="s">
        <v>3158</v>
      </c>
      <c r="J442" s="611" t="s">
        <v>3159</v>
      </c>
      <c r="K442" s="612" t="s">
        <v>3160</v>
      </c>
      <c r="L442" s="621"/>
      <c r="M442" s="613"/>
      <c r="N442" s="638"/>
    </row>
    <row r="443">
      <c r="A443" s="615" t="s">
        <v>3161</v>
      </c>
      <c r="B443" s="619"/>
      <c r="C443" s="617" t="s">
        <v>30</v>
      </c>
      <c r="D443" s="617" t="s">
        <v>882</v>
      </c>
      <c r="E443" s="619"/>
      <c r="F443" s="617" t="s">
        <v>2276</v>
      </c>
      <c r="G443" s="619"/>
      <c r="H443" s="617" t="s">
        <v>3163</v>
      </c>
      <c r="I443" s="617" t="s">
        <v>3164</v>
      </c>
      <c r="J443" s="617" t="s">
        <v>3165</v>
      </c>
      <c r="K443" s="618" t="s">
        <v>3166</v>
      </c>
      <c r="L443" s="621"/>
      <c r="M443" s="619"/>
      <c r="N443" s="637"/>
    </row>
    <row r="444">
      <c r="A444" s="609" t="s">
        <v>3167</v>
      </c>
      <c r="B444" s="613"/>
      <c r="C444" s="611" t="s">
        <v>107</v>
      </c>
      <c r="D444" s="611" t="s">
        <v>6615</v>
      </c>
      <c r="E444" s="611"/>
      <c r="F444" s="611" t="s">
        <v>2276</v>
      </c>
      <c r="G444" s="613"/>
      <c r="H444" s="611" t="s">
        <v>3170</v>
      </c>
      <c r="I444" s="611" t="s">
        <v>3171</v>
      </c>
      <c r="J444" s="611" t="s">
        <v>3172</v>
      </c>
      <c r="K444" s="612" t="s">
        <v>3173</v>
      </c>
      <c r="L444" s="613"/>
      <c r="M444" s="613"/>
      <c r="N444" s="638"/>
    </row>
    <row r="445">
      <c r="A445" s="615" t="s">
        <v>3174</v>
      </c>
      <c r="B445" s="621"/>
      <c r="C445" s="617" t="s">
        <v>371</v>
      </c>
      <c r="D445" s="617" t="s">
        <v>401</v>
      </c>
      <c r="E445" s="617"/>
      <c r="F445" s="617" t="s">
        <v>2276</v>
      </c>
      <c r="G445" s="619"/>
      <c r="H445" s="617" t="s">
        <v>3176</v>
      </c>
      <c r="I445" s="619"/>
      <c r="J445" s="619"/>
      <c r="K445" s="618" t="s">
        <v>3177</v>
      </c>
      <c r="L445" s="619"/>
      <c r="M445" s="619"/>
      <c r="N445" s="637"/>
    </row>
    <row r="446">
      <c r="A446" s="609" t="s">
        <v>3178</v>
      </c>
      <c r="B446" s="621"/>
      <c r="C446" s="611" t="s">
        <v>107</v>
      </c>
      <c r="D446" s="611" t="s">
        <v>6616</v>
      </c>
      <c r="E446" s="613"/>
      <c r="F446" s="611" t="s">
        <v>2276</v>
      </c>
      <c r="G446" s="613"/>
      <c r="H446" s="611" t="s">
        <v>3180</v>
      </c>
      <c r="I446" s="611" t="s">
        <v>3181</v>
      </c>
      <c r="J446" s="611" t="s">
        <v>3182</v>
      </c>
      <c r="K446" s="612" t="s">
        <v>3183</v>
      </c>
      <c r="L446" s="621"/>
      <c r="M446" s="613"/>
      <c r="N446" s="638"/>
    </row>
    <row r="447">
      <c r="A447" s="615" t="s">
        <v>3184</v>
      </c>
      <c r="B447" s="619"/>
      <c r="C447" s="617" t="s">
        <v>30</v>
      </c>
      <c r="D447" s="617" t="s">
        <v>6531</v>
      </c>
      <c r="E447" s="617"/>
      <c r="F447" s="617" t="s">
        <v>2276</v>
      </c>
      <c r="G447" s="619"/>
      <c r="H447" s="617" t="s">
        <v>3186</v>
      </c>
      <c r="I447" s="619"/>
      <c r="J447" s="617" t="s">
        <v>3187</v>
      </c>
      <c r="K447" s="618" t="s">
        <v>3188</v>
      </c>
      <c r="L447" s="621"/>
      <c r="M447" s="619"/>
      <c r="N447" s="637"/>
    </row>
    <row r="448">
      <c r="A448" s="609" t="s">
        <v>3189</v>
      </c>
      <c r="B448" s="613"/>
      <c r="C448" s="611" t="s">
        <v>30</v>
      </c>
      <c r="D448" s="611" t="s">
        <v>1063</v>
      </c>
      <c r="E448" s="611"/>
      <c r="F448" s="611" t="s">
        <v>2276</v>
      </c>
      <c r="G448" s="613"/>
      <c r="H448" s="611" t="s">
        <v>3191</v>
      </c>
      <c r="I448" s="611" t="s">
        <v>3192</v>
      </c>
      <c r="J448" s="611" t="s">
        <v>3193</v>
      </c>
      <c r="K448" s="612" t="s">
        <v>3194</v>
      </c>
      <c r="L448" s="621"/>
      <c r="M448" s="613"/>
      <c r="N448" s="638"/>
    </row>
    <row r="449">
      <c r="A449" s="615" t="s">
        <v>3195</v>
      </c>
      <c r="B449" s="619"/>
      <c r="C449" s="617" t="s">
        <v>78</v>
      </c>
      <c r="D449" s="617" t="s">
        <v>6550</v>
      </c>
      <c r="E449" s="617"/>
      <c r="F449" s="617" t="s">
        <v>2276</v>
      </c>
      <c r="G449" s="619"/>
      <c r="H449" s="617" t="s">
        <v>3197</v>
      </c>
      <c r="I449" s="619"/>
      <c r="J449" s="617" t="s">
        <v>3198</v>
      </c>
      <c r="K449" s="618" t="s">
        <v>3199</v>
      </c>
      <c r="L449" s="619"/>
      <c r="M449" s="619"/>
      <c r="N449" s="635">
        <v>1946.0</v>
      </c>
    </row>
    <row r="450">
      <c r="A450" s="609" t="s">
        <v>3200</v>
      </c>
      <c r="B450" s="613"/>
      <c r="C450" s="611" t="s">
        <v>78</v>
      </c>
      <c r="D450" s="611" t="s">
        <v>65</v>
      </c>
      <c r="E450" s="611"/>
      <c r="F450" s="611" t="s">
        <v>2276</v>
      </c>
      <c r="G450" s="613"/>
      <c r="H450" s="611" t="s">
        <v>3202</v>
      </c>
      <c r="I450" s="613"/>
      <c r="J450" s="611" t="s">
        <v>3203</v>
      </c>
      <c r="K450" s="612" t="s">
        <v>3204</v>
      </c>
      <c r="L450" s="613"/>
      <c r="M450" s="613"/>
      <c r="N450" s="638"/>
    </row>
    <row r="451">
      <c r="A451" s="615" t="s">
        <v>3205</v>
      </c>
      <c r="B451" s="619"/>
      <c r="C451" s="617" t="s">
        <v>78</v>
      </c>
      <c r="D451" s="617" t="s">
        <v>65</v>
      </c>
      <c r="E451" s="617"/>
      <c r="F451" s="617" t="s">
        <v>2276</v>
      </c>
      <c r="G451" s="619"/>
      <c r="H451" s="617" t="s">
        <v>3207</v>
      </c>
      <c r="I451" s="617" t="s">
        <v>3208</v>
      </c>
      <c r="J451" s="617" t="s">
        <v>3209</v>
      </c>
      <c r="K451" s="618" t="s">
        <v>3210</v>
      </c>
      <c r="L451" s="621"/>
      <c r="M451" s="619"/>
      <c r="N451" s="637"/>
    </row>
    <row r="452">
      <c r="A452" s="609" t="s">
        <v>3211</v>
      </c>
      <c r="B452" s="613"/>
      <c r="C452" s="611" t="s">
        <v>78</v>
      </c>
      <c r="D452" s="611" t="s">
        <v>71</v>
      </c>
      <c r="E452" s="613"/>
      <c r="F452" s="611" t="s">
        <v>2276</v>
      </c>
      <c r="G452" s="613"/>
      <c r="H452" s="611" t="s">
        <v>3213</v>
      </c>
      <c r="I452" s="613"/>
      <c r="J452" s="611" t="s">
        <v>3214</v>
      </c>
      <c r="K452" s="613"/>
      <c r="L452" s="613"/>
      <c r="M452" s="613"/>
      <c r="N452" s="638"/>
    </row>
    <row r="453">
      <c r="A453" s="615" t="s">
        <v>3215</v>
      </c>
      <c r="B453" s="621"/>
      <c r="C453" s="617" t="s">
        <v>177</v>
      </c>
      <c r="D453" s="617" t="s">
        <v>144</v>
      </c>
      <c r="E453" s="619"/>
      <c r="F453" s="617" t="s">
        <v>2276</v>
      </c>
      <c r="G453" s="619"/>
      <c r="H453" s="617" t="s">
        <v>3218</v>
      </c>
      <c r="I453" s="617" t="s">
        <v>3219</v>
      </c>
      <c r="J453" s="617" t="s">
        <v>3220</v>
      </c>
      <c r="K453" s="618" t="s">
        <v>3221</v>
      </c>
      <c r="L453" s="619"/>
      <c r="M453" s="619"/>
      <c r="N453" s="637"/>
    </row>
    <row r="454">
      <c r="A454" s="609" t="s">
        <v>3222</v>
      </c>
      <c r="B454" s="613"/>
      <c r="C454" s="611" t="s">
        <v>30</v>
      </c>
      <c r="D454" s="611" t="s">
        <v>227</v>
      </c>
      <c r="E454" s="611"/>
      <c r="F454" s="611" t="s">
        <v>2276</v>
      </c>
      <c r="G454" s="613"/>
      <c r="H454" s="611" t="s">
        <v>3224</v>
      </c>
      <c r="I454" s="613"/>
      <c r="J454" s="611" t="s">
        <v>3225</v>
      </c>
      <c r="K454" s="612" t="s">
        <v>3226</v>
      </c>
      <c r="L454" s="621"/>
      <c r="M454" s="613"/>
      <c r="N454" s="638"/>
    </row>
    <row r="455">
      <c r="A455" s="615" t="s">
        <v>3227</v>
      </c>
      <c r="B455" s="619"/>
      <c r="C455" s="617" t="s">
        <v>177</v>
      </c>
      <c r="D455" s="617" t="s">
        <v>6617</v>
      </c>
      <c r="E455" s="617"/>
      <c r="F455" s="617" t="s">
        <v>2276</v>
      </c>
      <c r="G455" s="619"/>
      <c r="H455" s="617" t="s">
        <v>3230</v>
      </c>
      <c r="I455" s="619"/>
      <c r="J455" s="617" t="s">
        <v>3231</v>
      </c>
      <c r="K455" s="618" t="s">
        <v>3232</v>
      </c>
      <c r="L455" s="619"/>
      <c r="M455" s="619"/>
      <c r="N455" s="637"/>
    </row>
    <row r="456">
      <c r="A456" s="609" t="s">
        <v>3233</v>
      </c>
      <c r="B456" s="613"/>
      <c r="C456" s="611" t="s">
        <v>107</v>
      </c>
      <c r="D456" s="611" t="s">
        <v>65</v>
      </c>
      <c r="E456" s="611"/>
      <c r="F456" s="611" t="s">
        <v>2276</v>
      </c>
      <c r="G456" s="613"/>
      <c r="H456" s="611" t="s">
        <v>3235</v>
      </c>
      <c r="I456" s="613"/>
      <c r="J456" s="613"/>
      <c r="K456" s="612" t="s">
        <v>3236</v>
      </c>
      <c r="L456" s="621"/>
      <c r="M456" s="613"/>
      <c r="N456" s="638"/>
    </row>
  </sheetData>
  <mergeCells count="332">
    <mergeCell ref="A398:B398"/>
    <mergeCell ref="A399:B399"/>
    <mergeCell ref="A372:B372"/>
    <mergeCell ref="A374:B374"/>
    <mergeCell ref="A381:B381"/>
    <mergeCell ref="A384:B384"/>
    <mergeCell ref="A385:B385"/>
    <mergeCell ref="A390:B390"/>
    <mergeCell ref="A391:B391"/>
    <mergeCell ref="K403:L403"/>
    <mergeCell ref="K405:L405"/>
    <mergeCell ref="K406:L406"/>
    <mergeCell ref="K408:L408"/>
    <mergeCell ref="A410:B410"/>
    <mergeCell ref="J410:K410"/>
    <mergeCell ref="A412:B412"/>
    <mergeCell ref="K409:L409"/>
    <mergeCell ref="K413:L413"/>
    <mergeCell ref="K415:L415"/>
    <mergeCell ref="K416:L416"/>
    <mergeCell ref="J419:K419"/>
    <mergeCell ref="K421:L421"/>
    <mergeCell ref="K422:L422"/>
    <mergeCell ref="A431:B431"/>
    <mergeCell ref="A434:B434"/>
    <mergeCell ref="A437:B437"/>
    <mergeCell ref="A438:B438"/>
    <mergeCell ref="A445:B445"/>
    <mergeCell ref="A446:B446"/>
    <mergeCell ref="A453:B453"/>
    <mergeCell ref="K424:L424"/>
    <mergeCell ref="K425:L425"/>
    <mergeCell ref="K426:L426"/>
    <mergeCell ref="K427:L427"/>
    <mergeCell ref="K428:L428"/>
    <mergeCell ref="K429:L429"/>
    <mergeCell ref="K431:L431"/>
    <mergeCell ref="K442:L442"/>
    <mergeCell ref="K443:L443"/>
    <mergeCell ref="K446:L446"/>
    <mergeCell ref="K447:L447"/>
    <mergeCell ref="K448:L448"/>
    <mergeCell ref="K451:L451"/>
    <mergeCell ref="K454:L454"/>
    <mergeCell ref="K456:L456"/>
    <mergeCell ref="K434:L434"/>
    <mergeCell ref="K435:L435"/>
    <mergeCell ref="K436:L436"/>
    <mergeCell ref="J437:K437"/>
    <mergeCell ref="J438:K438"/>
    <mergeCell ref="K439:L439"/>
    <mergeCell ref="K441:L441"/>
    <mergeCell ref="K334:L334"/>
    <mergeCell ref="K335:L335"/>
    <mergeCell ref="K337:L337"/>
    <mergeCell ref="K340:L340"/>
    <mergeCell ref="K341:L341"/>
    <mergeCell ref="K342:L342"/>
    <mergeCell ref="K344:L344"/>
    <mergeCell ref="K347:L347"/>
    <mergeCell ref="K349:L349"/>
    <mergeCell ref="K353:L353"/>
    <mergeCell ref="K355:L355"/>
    <mergeCell ref="K358:L358"/>
    <mergeCell ref="K359:L359"/>
    <mergeCell ref="K361:L361"/>
    <mergeCell ref="K362:L362"/>
    <mergeCell ref="K364:L364"/>
    <mergeCell ref="K365:L365"/>
    <mergeCell ref="K366:L366"/>
    <mergeCell ref="J367:K367"/>
    <mergeCell ref="J368:K368"/>
    <mergeCell ref="A369:B369"/>
    <mergeCell ref="K369:L369"/>
    <mergeCell ref="K370:L370"/>
    <mergeCell ref="K371:L371"/>
    <mergeCell ref="K373:L373"/>
    <mergeCell ref="K374:L374"/>
    <mergeCell ref="K375:L375"/>
    <mergeCell ref="K376:L376"/>
    <mergeCell ref="K377:L377"/>
    <mergeCell ref="K378:L378"/>
    <mergeCell ref="J379:K379"/>
    <mergeCell ref="K381:L381"/>
    <mergeCell ref="K382:L382"/>
    <mergeCell ref="K384:L384"/>
    <mergeCell ref="K385:L385"/>
    <mergeCell ref="K387:L387"/>
    <mergeCell ref="K388:L388"/>
    <mergeCell ref="K389:L389"/>
    <mergeCell ref="K390:L390"/>
    <mergeCell ref="K392:L392"/>
    <mergeCell ref="K393:L393"/>
    <mergeCell ref="J394:K394"/>
    <mergeCell ref="K396:L396"/>
    <mergeCell ref="K397:L397"/>
    <mergeCell ref="K398:L398"/>
    <mergeCell ref="J399:K399"/>
    <mergeCell ref="K400:L400"/>
    <mergeCell ref="K401:L401"/>
    <mergeCell ref="K402:L402"/>
    <mergeCell ref="K4:L4"/>
    <mergeCell ref="K6:L6"/>
    <mergeCell ref="K7:L7"/>
    <mergeCell ref="K9:L9"/>
    <mergeCell ref="K11:L11"/>
    <mergeCell ref="K12:L12"/>
    <mergeCell ref="K13:L13"/>
    <mergeCell ref="K14:L14"/>
    <mergeCell ref="K16:L16"/>
    <mergeCell ref="K18:L18"/>
    <mergeCell ref="K19:L19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4:L34"/>
    <mergeCell ref="K35:L35"/>
    <mergeCell ref="K36:L36"/>
    <mergeCell ref="K37:L37"/>
    <mergeCell ref="K38:L38"/>
    <mergeCell ref="K39:L39"/>
    <mergeCell ref="K40:L40"/>
    <mergeCell ref="K41:L41"/>
    <mergeCell ref="K45:L45"/>
    <mergeCell ref="K46:M46"/>
    <mergeCell ref="K50:L50"/>
    <mergeCell ref="K51:L51"/>
    <mergeCell ref="K53:L53"/>
    <mergeCell ref="K55:L55"/>
    <mergeCell ref="K56:L56"/>
    <mergeCell ref="K57:L57"/>
    <mergeCell ref="K61:L61"/>
    <mergeCell ref="K64:L64"/>
    <mergeCell ref="K68:L68"/>
    <mergeCell ref="K99:L99"/>
    <mergeCell ref="H100:I100"/>
    <mergeCell ref="K100:L100"/>
    <mergeCell ref="H152:I152"/>
    <mergeCell ref="H155:I155"/>
    <mergeCell ref="H156:I156"/>
    <mergeCell ref="H157:I157"/>
    <mergeCell ref="H158:I158"/>
    <mergeCell ref="H159:I159"/>
    <mergeCell ref="H161:I161"/>
    <mergeCell ref="H162:I162"/>
    <mergeCell ref="H163:I163"/>
    <mergeCell ref="H164:I164"/>
    <mergeCell ref="H165:I165"/>
    <mergeCell ref="A203:B203"/>
    <mergeCell ref="A204:B204"/>
    <mergeCell ref="A206:B206"/>
    <mergeCell ref="A216:B216"/>
    <mergeCell ref="A217:B217"/>
    <mergeCell ref="A218:B218"/>
    <mergeCell ref="A220:B220"/>
    <mergeCell ref="A221:B221"/>
    <mergeCell ref="A232:B232"/>
    <mergeCell ref="A257:B257"/>
    <mergeCell ref="A279:B279"/>
    <mergeCell ref="A280:B280"/>
    <mergeCell ref="A285:B285"/>
    <mergeCell ref="A292:B292"/>
    <mergeCell ref="A294:B294"/>
    <mergeCell ref="H294:I294"/>
    <mergeCell ref="A295:B295"/>
    <mergeCell ref="A299:B299"/>
    <mergeCell ref="H299:I299"/>
    <mergeCell ref="A301:B301"/>
    <mergeCell ref="H301:I301"/>
    <mergeCell ref="A302:B302"/>
    <mergeCell ref="F304:G304"/>
    <mergeCell ref="F305:G305"/>
    <mergeCell ref="A317:B317"/>
    <mergeCell ref="A323:B323"/>
    <mergeCell ref="A332:B332"/>
    <mergeCell ref="A304:B304"/>
    <mergeCell ref="A306:B306"/>
    <mergeCell ref="A307:B307"/>
    <mergeCell ref="A311:B311"/>
    <mergeCell ref="A312:B312"/>
    <mergeCell ref="A315:B315"/>
    <mergeCell ref="A316:B316"/>
    <mergeCell ref="K157:L157"/>
    <mergeCell ref="K161:L161"/>
    <mergeCell ref="K162:L162"/>
    <mergeCell ref="K164:L164"/>
    <mergeCell ref="K167:L167"/>
    <mergeCell ref="K169:L169"/>
    <mergeCell ref="K171:L171"/>
    <mergeCell ref="K174:L174"/>
    <mergeCell ref="K175:L175"/>
    <mergeCell ref="K176:L176"/>
    <mergeCell ref="K179:L179"/>
    <mergeCell ref="K180:L180"/>
    <mergeCell ref="K181:L181"/>
    <mergeCell ref="K182:L182"/>
    <mergeCell ref="K187:L187"/>
    <mergeCell ref="K188:L188"/>
    <mergeCell ref="H189:I189"/>
    <mergeCell ref="K189:L189"/>
    <mergeCell ref="K190:L190"/>
    <mergeCell ref="K191:L191"/>
    <mergeCell ref="K192:L192"/>
    <mergeCell ref="K193:L193"/>
    <mergeCell ref="K194:L194"/>
    <mergeCell ref="H195:I195"/>
    <mergeCell ref="K195:L195"/>
    <mergeCell ref="K197:L197"/>
    <mergeCell ref="K198:L198"/>
    <mergeCell ref="K199:L199"/>
    <mergeCell ref="K201:L201"/>
    <mergeCell ref="K204:L204"/>
    <mergeCell ref="K205:L205"/>
    <mergeCell ref="K208:L208"/>
    <mergeCell ref="J209:K209"/>
    <mergeCell ref="J212:K212"/>
    <mergeCell ref="J215:K215"/>
    <mergeCell ref="K216:L216"/>
    <mergeCell ref="K219:L219"/>
    <mergeCell ref="K222:L222"/>
    <mergeCell ref="K223:L223"/>
    <mergeCell ref="K224:L224"/>
    <mergeCell ref="K228:L228"/>
    <mergeCell ref="K230:L230"/>
    <mergeCell ref="K240:M240"/>
    <mergeCell ref="K69:L69"/>
    <mergeCell ref="K70:L70"/>
    <mergeCell ref="K72:L72"/>
    <mergeCell ref="K75:L75"/>
    <mergeCell ref="K78:L78"/>
    <mergeCell ref="K80:L80"/>
    <mergeCell ref="K81:L81"/>
    <mergeCell ref="K88:L88"/>
    <mergeCell ref="K89:L89"/>
    <mergeCell ref="K90:L90"/>
    <mergeCell ref="K93:L93"/>
    <mergeCell ref="K95:L95"/>
    <mergeCell ref="K96:L96"/>
    <mergeCell ref="K98:L98"/>
    <mergeCell ref="K102:L102"/>
    <mergeCell ref="K103:L103"/>
    <mergeCell ref="K107:L107"/>
    <mergeCell ref="K113:L113"/>
    <mergeCell ref="K114:L114"/>
    <mergeCell ref="K121:L121"/>
    <mergeCell ref="K123:L123"/>
    <mergeCell ref="K124:L124"/>
    <mergeCell ref="K125:L125"/>
    <mergeCell ref="K126:L126"/>
    <mergeCell ref="K128:L128"/>
    <mergeCell ref="K131:L131"/>
    <mergeCell ref="K133:L133"/>
    <mergeCell ref="K135:L135"/>
    <mergeCell ref="J136:K136"/>
    <mergeCell ref="K137:L137"/>
    <mergeCell ref="H139:I139"/>
    <mergeCell ref="K139:L139"/>
    <mergeCell ref="H140:I140"/>
    <mergeCell ref="J140:K140"/>
    <mergeCell ref="H141:I141"/>
    <mergeCell ref="K142:L142"/>
    <mergeCell ref="K143:L143"/>
    <mergeCell ref="K144:L144"/>
    <mergeCell ref="K145:L145"/>
    <mergeCell ref="K148:L148"/>
    <mergeCell ref="K149:L149"/>
    <mergeCell ref="K150:L150"/>
    <mergeCell ref="K232:L232"/>
    <mergeCell ref="J233:K233"/>
    <mergeCell ref="H234:I234"/>
    <mergeCell ref="K239:L239"/>
    <mergeCell ref="H242:I242"/>
    <mergeCell ref="K242:L242"/>
    <mergeCell ref="K243:L243"/>
    <mergeCell ref="J244:K244"/>
    <mergeCell ref="K245:L245"/>
    <mergeCell ref="K247:L247"/>
    <mergeCell ref="K248:L248"/>
    <mergeCell ref="K251:L251"/>
    <mergeCell ref="K254:L254"/>
    <mergeCell ref="K256:L256"/>
    <mergeCell ref="J255:K255"/>
    <mergeCell ref="J258:K258"/>
    <mergeCell ref="K260:L260"/>
    <mergeCell ref="J261:K261"/>
    <mergeCell ref="H264:I264"/>
    <mergeCell ref="K265:L265"/>
    <mergeCell ref="K268:L268"/>
    <mergeCell ref="K269:L269"/>
    <mergeCell ref="K272:L272"/>
    <mergeCell ref="K276:L276"/>
    <mergeCell ref="K278:L278"/>
    <mergeCell ref="J279:K279"/>
    <mergeCell ref="K280:L280"/>
    <mergeCell ref="H281:I281"/>
    <mergeCell ref="K284:L284"/>
    <mergeCell ref="J285:K285"/>
    <mergeCell ref="K288:L288"/>
    <mergeCell ref="H289:I289"/>
    <mergeCell ref="K289:L289"/>
    <mergeCell ref="J294:K294"/>
    <mergeCell ref="K296:L296"/>
    <mergeCell ref="K297:L297"/>
    <mergeCell ref="H298:I298"/>
    <mergeCell ref="K299:L299"/>
    <mergeCell ref="J306:K306"/>
    <mergeCell ref="K307:L307"/>
    <mergeCell ref="K309:L309"/>
    <mergeCell ref="K310:L310"/>
    <mergeCell ref="K313:L313"/>
    <mergeCell ref="K316:L316"/>
    <mergeCell ref="K317:L317"/>
    <mergeCell ref="K319:L319"/>
    <mergeCell ref="K320:L320"/>
    <mergeCell ref="K321:L321"/>
    <mergeCell ref="J323:K323"/>
    <mergeCell ref="K324:L324"/>
    <mergeCell ref="K325:L325"/>
    <mergeCell ref="K326:L326"/>
    <mergeCell ref="K328:L328"/>
    <mergeCell ref="K329:L329"/>
    <mergeCell ref="K330:L330"/>
    <mergeCell ref="K331:L331"/>
  </mergeCells>
  <conditionalFormatting sqref="H2:H11">
    <cfRule type="notContainsBlanks" dxfId="3" priority="1">
      <formula>LEN(TRIM(H2))&gt;0</formula>
    </cfRule>
  </conditionalFormatting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4"/>
    <hyperlink r:id="rId33" ref="K35"/>
    <hyperlink r:id="rId34" ref="K36"/>
    <hyperlink r:id="rId35" ref="J37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5"/>
    <hyperlink r:id="rId44" ref="K46"/>
    <hyperlink r:id="rId45" ref="K47"/>
    <hyperlink r:id="rId46" ref="K48"/>
    <hyperlink r:id="rId47" ref="K50"/>
    <hyperlink r:id="rId48" ref="K51"/>
    <hyperlink r:id="rId49" ref="K52"/>
    <hyperlink r:id="rId50" ref="K53"/>
    <hyperlink r:id="rId51" ref="K54"/>
    <hyperlink r:id="rId52" ref="K55"/>
    <hyperlink r:id="rId53" ref="K56"/>
    <hyperlink r:id="rId54" ref="K57"/>
    <hyperlink r:id="rId55" ref="K58"/>
    <hyperlink r:id="rId56" ref="K59"/>
    <hyperlink r:id="rId57" ref="K60"/>
    <hyperlink r:id="rId58" ref="K61"/>
    <hyperlink r:id="rId59" ref="K62"/>
    <hyperlink r:id="rId60" ref="K64"/>
    <hyperlink r:id="rId61" ref="K65"/>
    <hyperlink r:id="rId62" ref="K66"/>
    <hyperlink r:id="rId63" ref="K67"/>
    <hyperlink r:id="rId64" ref="K68"/>
    <hyperlink r:id="rId65" ref="K69"/>
    <hyperlink r:id="rId66" ref="K70"/>
    <hyperlink r:id="rId67" ref="K71"/>
    <hyperlink r:id="rId68" ref="K72"/>
    <hyperlink r:id="rId69" ref="K73"/>
    <hyperlink r:id="rId70" ref="K74"/>
    <hyperlink r:id="rId71" ref="K75"/>
    <hyperlink r:id="rId72" ref="K76"/>
    <hyperlink r:id="rId73" ref="K77"/>
    <hyperlink r:id="rId74" ref="K78"/>
    <hyperlink r:id="rId75" ref="K79"/>
    <hyperlink r:id="rId76" ref="K80"/>
    <hyperlink r:id="rId77" ref="K81"/>
    <hyperlink r:id="rId78" ref="K82"/>
    <hyperlink r:id="rId79" ref="K83"/>
    <hyperlink r:id="rId80" ref="K84"/>
    <hyperlink r:id="rId81" ref="K85"/>
    <hyperlink r:id="rId82" ref="K86"/>
    <hyperlink r:id="rId83" ref="K87"/>
    <hyperlink r:id="rId84" ref="K88"/>
    <hyperlink r:id="rId85" ref="K89"/>
    <hyperlink r:id="rId86" ref="K90"/>
    <hyperlink r:id="rId87" ref="J92"/>
    <hyperlink r:id="rId88" ref="K92"/>
    <hyperlink r:id="rId89" ref="K93"/>
    <hyperlink r:id="rId90" ref="K95"/>
    <hyperlink r:id="rId91" ref="K96"/>
    <hyperlink r:id="rId92" ref="K97"/>
    <hyperlink r:id="rId93" ref="K98"/>
    <hyperlink r:id="rId94" ref="K99"/>
    <hyperlink r:id="rId95" ref="K100"/>
    <hyperlink r:id="rId96" ref="K101"/>
    <hyperlink r:id="rId97" ref="K102"/>
    <hyperlink r:id="rId98" ref="K103"/>
    <hyperlink r:id="rId99" ref="K104"/>
    <hyperlink r:id="rId100" ref="K105"/>
    <hyperlink r:id="rId101" ref="K106"/>
    <hyperlink r:id="rId102" ref="K107"/>
    <hyperlink r:id="rId103" ref="K108"/>
    <hyperlink r:id="rId104" ref="K109"/>
    <hyperlink r:id="rId105" ref="K110"/>
    <hyperlink r:id="rId106" ref="K111"/>
    <hyperlink r:id="rId107" ref="K112"/>
    <hyperlink r:id="rId108" ref="K113"/>
    <hyperlink r:id="rId109" ref="K114"/>
    <hyperlink r:id="rId110" ref="K115"/>
    <hyperlink r:id="rId111" ref="K116"/>
    <hyperlink r:id="rId112" ref="K117"/>
    <hyperlink r:id="rId113" ref="K118"/>
    <hyperlink r:id="rId114" ref="K119"/>
    <hyperlink r:id="rId115" ref="K120"/>
    <hyperlink r:id="rId116" ref="K121"/>
    <hyperlink r:id="rId117" ref="K122"/>
    <hyperlink r:id="rId118" ref="K123"/>
    <hyperlink r:id="rId119" ref="K124"/>
    <hyperlink r:id="rId120" ref="K125"/>
    <hyperlink r:id="rId121" ref="K126"/>
    <hyperlink r:id="rId122" ref="K127"/>
    <hyperlink r:id="rId123" ref="K128"/>
    <hyperlink r:id="rId124" ref="K129"/>
    <hyperlink r:id="rId125" ref="K130"/>
    <hyperlink r:id="rId126" ref="K131"/>
    <hyperlink r:id="rId127" ref="K132"/>
    <hyperlink r:id="rId128" ref="K133"/>
    <hyperlink r:id="rId129" ref="K134"/>
    <hyperlink r:id="rId130" ref="K135"/>
    <hyperlink r:id="rId131" ref="J137"/>
    <hyperlink r:id="rId132" ref="K137"/>
    <hyperlink r:id="rId133" ref="K138"/>
    <hyperlink r:id="rId134" ref="K139"/>
    <hyperlink r:id="rId135" ref="K141"/>
    <hyperlink r:id="rId136" ref="K142"/>
    <hyperlink r:id="rId137" ref="K143"/>
    <hyperlink r:id="rId138" ref="K144"/>
    <hyperlink r:id="rId139" ref="K145"/>
    <hyperlink r:id="rId140" ref="K146"/>
    <hyperlink r:id="rId141" ref="K148"/>
    <hyperlink r:id="rId142" ref="K149"/>
    <hyperlink r:id="rId143" ref="K150"/>
    <hyperlink r:id="rId144" ref="K151"/>
    <hyperlink r:id="rId145" ref="K152"/>
    <hyperlink r:id="rId146" ref="K153"/>
    <hyperlink r:id="rId147" ref="K154"/>
    <hyperlink r:id="rId148" ref="K155"/>
    <hyperlink r:id="rId149" ref="K156"/>
    <hyperlink r:id="rId150" ref="K157"/>
    <hyperlink r:id="rId151" ref="K158"/>
    <hyperlink r:id="rId152" ref="K159"/>
    <hyperlink r:id="rId153" ref="K160"/>
    <hyperlink r:id="rId154" ref="K161"/>
    <hyperlink r:id="rId155" ref="K162"/>
    <hyperlink r:id="rId156" ref="K163"/>
    <hyperlink r:id="rId157" ref="K164"/>
    <hyperlink r:id="rId158" ref="K165"/>
    <hyperlink r:id="rId159" ref="K166"/>
    <hyperlink r:id="rId160" ref="K167"/>
    <hyperlink r:id="rId161" ref="K168"/>
    <hyperlink r:id="rId162" ref="K169"/>
    <hyperlink r:id="rId163" ref="K170"/>
    <hyperlink r:id="rId164" ref="K171"/>
    <hyperlink r:id="rId165" ref="K172"/>
    <hyperlink r:id="rId166" ref="K173"/>
    <hyperlink r:id="rId167" ref="K174"/>
    <hyperlink r:id="rId168" ref="K175"/>
    <hyperlink r:id="rId169" ref="K176"/>
    <hyperlink r:id="rId170" ref="K177"/>
    <hyperlink r:id="rId171" ref="K178"/>
    <hyperlink r:id="rId172" ref="K179"/>
    <hyperlink r:id="rId173" ref="K180"/>
    <hyperlink r:id="rId174" ref="K181"/>
    <hyperlink r:id="rId175" ref="K182"/>
    <hyperlink r:id="rId176" ref="K183"/>
    <hyperlink r:id="rId177" ref="K184"/>
    <hyperlink r:id="rId178" ref="K185"/>
    <hyperlink r:id="rId179" ref="K186"/>
    <hyperlink r:id="rId180" ref="K187"/>
    <hyperlink r:id="rId181" ref="K188"/>
    <hyperlink r:id="rId182" ref="K189"/>
    <hyperlink r:id="rId183" ref="K190"/>
    <hyperlink r:id="rId184" ref="K191"/>
    <hyperlink r:id="rId185" ref="K192"/>
    <hyperlink r:id="rId186" ref="K193"/>
    <hyperlink r:id="rId187" ref="K194"/>
    <hyperlink r:id="rId188" ref="K195"/>
    <hyperlink r:id="rId189" ref="K196"/>
    <hyperlink r:id="rId190" ref="K197"/>
    <hyperlink r:id="rId191" ref="K198"/>
    <hyperlink r:id="rId192" ref="K199"/>
    <hyperlink r:id="rId193" ref="K200"/>
    <hyperlink r:id="rId194" ref="K201"/>
    <hyperlink r:id="rId195" ref="K204"/>
    <hyperlink r:id="rId196" ref="K205"/>
    <hyperlink r:id="rId197" ref="K207"/>
    <hyperlink r:id="rId198" ref="K208"/>
    <hyperlink r:id="rId199" ref="K210"/>
    <hyperlink r:id="rId200" ref="K211"/>
    <hyperlink r:id="rId201" ref="K216"/>
    <hyperlink r:id="rId202" ref="K219"/>
    <hyperlink r:id="rId203" ref="K220"/>
    <hyperlink r:id="rId204" ref="K221"/>
    <hyperlink r:id="rId205" ref="K222"/>
    <hyperlink r:id="rId206" ref="K223"/>
    <hyperlink r:id="rId207" ref="K224"/>
    <hyperlink r:id="rId208" ref="K225"/>
    <hyperlink r:id="rId209" ref="K226"/>
    <hyperlink r:id="rId210" ref="K227"/>
    <hyperlink r:id="rId211" ref="K228"/>
    <hyperlink r:id="rId212" ref="K229"/>
    <hyperlink r:id="rId213" ref="K230"/>
    <hyperlink r:id="rId214" ref="K232"/>
    <hyperlink r:id="rId215" ref="K235"/>
    <hyperlink r:id="rId216" ref="K236"/>
    <hyperlink r:id="rId217" ref="K237"/>
    <hyperlink r:id="rId218" ref="K239"/>
    <hyperlink r:id="rId219" ref="K240"/>
    <hyperlink r:id="rId220" ref="K241"/>
    <hyperlink r:id="rId221" ref="K242"/>
    <hyperlink r:id="rId222" ref="K243"/>
    <hyperlink r:id="rId223" ref="K245"/>
    <hyperlink r:id="rId224" ref="K246"/>
    <hyperlink r:id="rId225" ref="K247"/>
    <hyperlink r:id="rId226" location="contatti" ref="K248"/>
    <hyperlink r:id="rId227" ref="K249"/>
    <hyperlink r:id="rId228" ref="K250"/>
    <hyperlink r:id="rId229" ref="K251"/>
    <hyperlink r:id="rId230" ref="K252"/>
    <hyperlink r:id="rId231" ref="K253"/>
    <hyperlink r:id="rId232" ref="K254"/>
    <hyperlink r:id="rId233" ref="K256"/>
    <hyperlink r:id="rId234" ref="K259"/>
    <hyperlink r:id="rId235" ref="K260"/>
    <hyperlink r:id="rId236" ref="K262"/>
    <hyperlink r:id="rId237" ref="K263"/>
    <hyperlink r:id="rId238" ref="K264"/>
    <hyperlink r:id="rId239" ref="K265"/>
    <hyperlink r:id="rId240" ref="K266"/>
    <hyperlink r:id="rId241" ref="K268"/>
    <hyperlink r:id="rId242" ref="K269"/>
    <hyperlink r:id="rId243" ref="K270"/>
    <hyperlink r:id="rId244" ref="K271"/>
    <hyperlink r:id="rId245" ref="K272"/>
    <hyperlink r:id="rId246" ref="K273"/>
    <hyperlink r:id="rId247" ref="K274"/>
    <hyperlink r:id="rId248" ref="K275"/>
    <hyperlink r:id="rId249" ref="K276"/>
    <hyperlink r:id="rId250" ref="K277"/>
    <hyperlink r:id="rId251" ref="K278"/>
    <hyperlink r:id="rId252" ref="K280"/>
    <hyperlink r:id="rId253" ref="K281"/>
    <hyperlink r:id="rId254" ref="K282"/>
    <hyperlink r:id="rId255" ref="K283"/>
    <hyperlink r:id="rId256" ref="K284"/>
    <hyperlink r:id="rId257" ref="K287"/>
    <hyperlink r:id="rId258" ref="K288"/>
    <hyperlink r:id="rId259" ref="K289"/>
    <hyperlink r:id="rId260" ref="K290"/>
    <hyperlink r:id="rId261" ref="K291"/>
    <hyperlink r:id="rId262" ref="K293"/>
    <hyperlink r:id="rId263" ref="K295"/>
    <hyperlink r:id="rId264" ref="K296"/>
    <hyperlink r:id="rId265" ref="K297"/>
    <hyperlink r:id="rId266" ref="K298"/>
    <hyperlink r:id="rId267" ref="K299"/>
    <hyperlink r:id="rId268" ref="K300"/>
    <hyperlink r:id="rId269" ref="K301"/>
    <hyperlink r:id="rId270" ref="K302"/>
    <hyperlink r:id="rId271" ref="K303"/>
    <hyperlink r:id="rId272" ref="K304"/>
    <hyperlink r:id="rId273" ref="K305"/>
    <hyperlink r:id="rId274" ref="K307"/>
    <hyperlink r:id="rId275" ref="K308"/>
    <hyperlink r:id="rId276" ref="K309"/>
    <hyperlink r:id="rId277" ref="K310"/>
    <hyperlink r:id="rId278" ref="K311"/>
    <hyperlink r:id="rId279" ref="K313"/>
    <hyperlink r:id="rId280" ref="K314"/>
    <hyperlink r:id="rId281" ref="K316"/>
    <hyperlink r:id="rId282" ref="K317"/>
    <hyperlink r:id="rId283" ref="K318"/>
    <hyperlink r:id="rId284" ref="K319"/>
    <hyperlink r:id="rId285" ref="K320"/>
    <hyperlink r:id="rId286" ref="K321"/>
    <hyperlink r:id="rId287" ref="K322"/>
    <hyperlink r:id="rId288" ref="K324"/>
    <hyperlink r:id="rId289" ref="K325"/>
    <hyperlink r:id="rId290" ref="K326"/>
    <hyperlink r:id="rId291" ref="K328"/>
    <hyperlink r:id="rId292" ref="K329"/>
    <hyperlink r:id="rId293" ref="K330"/>
    <hyperlink r:id="rId294" ref="K331"/>
    <hyperlink r:id="rId295" ref="K332"/>
    <hyperlink r:id="rId296" ref="K333"/>
    <hyperlink r:id="rId297" ref="K334"/>
    <hyperlink r:id="rId298" ref="K335"/>
    <hyperlink r:id="rId299" ref="K336"/>
    <hyperlink r:id="rId300" ref="K337"/>
    <hyperlink r:id="rId301" ref="K338"/>
    <hyperlink r:id="rId302" ref="K339"/>
    <hyperlink r:id="rId303" ref="K340"/>
    <hyperlink r:id="rId304" ref="K341"/>
    <hyperlink r:id="rId305" ref="K342"/>
    <hyperlink r:id="rId306" ref="K343"/>
    <hyperlink r:id="rId307" ref="K344"/>
    <hyperlink r:id="rId308" ref="K345"/>
    <hyperlink r:id="rId309" ref="K346"/>
    <hyperlink r:id="rId310" ref="K347"/>
    <hyperlink r:id="rId311" ref="K348"/>
    <hyperlink r:id="rId312" ref="K349"/>
    <hyperlink r:id="rId313" ref="K350"/>
    <hyperlink r:id="rId314" ref="K351"/>
    <hyperlink r:id="rId315" ref="K353"/>
    <hyperlink r:id="rId316" ref="K354"/>
    <hyperlink r:id="rId317" ref="K355"/>
    <hyperlink r:id="rId318" ref="K356"/>
    <hyperlink r:id="rId319" ref="K357"/>
    <hyperlink r:id="rId320" ref="K358"/>
    <hyperlink r:id="rId321" ref="K359"/>
    <hyperlink r:id="rId322" ref="K360"/>
    <hyperlink r:id="rId323" ref="K361"/>
    <hyperlink r:id="rId324" ref="K362"/>
    <hyperlink r:id="rId325" ref="K363"/>
    <hyperlink r:id="rId326" ref="K364"/>
    <hyperlink r:id="rId327" ref="K365"/>
    <hyperlink r:id="rId328" ref="K366"/>
    <hyperlink r:id="rId329" ref="K369"/>
    <hyperlink r:id="rId330" ref="K370"/>
    <hyperlink r:id="rId331" ref="K371"/>
    <hyperlink r:id="rId332" ref="K372"/>
    <hyperlink r:id="rId333" ref="K373"/>
    <hyperlink r:id="rId334" ref="K374"/>
    <hyperlink r:id="rId335" ref="K375"/>
    <hyperlink r:id="rId336" ref="K376"/>
    <hyperlink r:id="rId337" ref="K377"/>
    <hyperlink r:id="rId338" ref="K378"/>
    <hyperlink r:id="rId339" ref="K380"/>
    <hyperlink r:id="rId340" ref="K381"/>
    <hyperlink r:id="rId341" ref="K382"/>
    <hyperlink r:id="rId342" ref="K384"/>
    <hyperlink r:id="rId343" ref="K385"/>
    <hyperlink r:id="rId344" ref="K386"/>
    <hyperlink r:id="rId345" ref="K387"/>
    <hyperlink r:id="rId346" ref="K388"/>
    <hyperlink r:id="rId347" ref="K389"/>
    <hyperlink r:id="rId348" ref="K390"/>
    <hyperlink r:id="rId349" ref="K391"/>
    <hyperlink r:id="rId350" ref="K392"/>
    <hyperlink r:id="rId351" ref="K393"/>
    <hyperlink r:id="rId352" ref="K395"/>
    <hyperlink r:id="rId353" ref="K396"/>
    <hyperlink r:id="rId354" ref="K397"/>
    <hyperlink r:id="rId355" ref="K398"/>
    <hyperlink r:id="rId356" ref="K400"/>
    <hyperlink r:id="rId357" ref="K401"/>
    <hyperlink r:id="rId358" ref="K402"/>
    <hyperlink r:id="rId359" ref="K403"/>
    <hyperlink r:id="rId360" ref="K404"/>
    <hyperlink r:id="rId361" ref="K405"/>
    <hyperlink r:id="rId362" ref="K406"/>
    <hyperlink r:id="rId363" ref="K407"/>
    <hyperlink r:id="rId364" ref="K408"/>
    <hyperlink r:id="rId365" ref="K409"/>
    <hyperlink r:id="rId366" ref="K411"/>
    <hyperlink r:id="rId367" ref="K412"/>
    <hyperlink r:id="rId368" ref="K413"/>
    <hyperlink r:id="rId369" ref="K414"/>
    <hyperlink r:id="rId370" ref="K415"/>
    <hyperlink r:id="rId371" ref="K416"/>
    <hyperlink r:id="rId372" ref="K417"/>
    <hyperlink r:id="rId373" ref="K420"/>
    <hyperlink r:id="rId374" ref="K421"/>
    <hyperlink r:id="rId375" ref="K422"/>
    <hyperlink r:id="rId376" ref="K423"/>
    <hyperlink r:id="rId377" ref="K424"/>
    <hyperlink r:id="rId378" ref="K425"/>
    <hyperlink r:id="rId379" ref="K426"/>
    <hyperlink r:id="rId380" ref="K427"/>
    <hyperlink r:id="rId381" ref="K428"/>
    <hyperlink r:id="rId382" ref="K429"/>
    <hyperlink r:id="rId383" ref="K430"/>
    <hyperlink r:id="rId384" ref="K431"/>
    <hyperlink r:id="rId385" ref="K432"/>
    <hyperlink r:id="rId386" ref="K433"/>
    <hyperlink r:id="rId387" ref="K434"/>
    <hyperlink r:id="rId388" ref="K435"/>
    <hyperlink r:id="rId389" ref="K436"/>
    <hyperlink r:id="rId390" ref="K439"/>
    <hyperlink r:id="rId391" ref="K440"/>
    <hyperlink r:id="rId392" ref="K441"/>
    <hyperlink r:id="rId393" ref="K442"/>
    <hyperlink r:id="rId394" ref="K443"/>
    <hyperlink r:id="rId395" ref="K444"/>
    <hyperlink r:id="rId396" ref="K445"/>
    <hyperlink r:id="rId397" ref="K446"/>
    <hyperlink r:id="rId398" ref="K447"/>
    <hyperlink r:id="rId399" ref="K448"/>
    <hyperlink r:id="rId400" ref="K449"/>
    <hyperlink r:id="rId401" ref="K450"/>
    <hyperlink r:id="rId402" ref="K451"/>
    <hyperlink r:id="rId403" ref="K453"/>
    <hyperlink r:id="rId404" ref="K454"/>
    <hyperlink r:id="rId405" ref="K455"/>
    <hyperlink r:id="rId406" ref="K456"/>
  </hyperlinks>
  <drawing r:id="rId407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6618</v>
      </c>
    </row>
    <row r="2">
      <c r="A2" s="482" t="s">
        <v>6619</v>
      </c>
    </row>
  </sheetData>
  <hyperlinks>
    <hyperlink r:id="rId1" ref="A2"/>
  </hyperlinks>
  <drawing r:id="rId2"/>
</worksheet>
</file>