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41771EBD-B8AF-4DC2-B087-98B1FA39EF6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6" r:id="rId5"/>
    <sheet name="Resumen para BOT" sheetId="5" r:id="rId6"/>
  </sheets>
  <definedNames>
    <definedName name="_xlnm._FilterDatabase" localSheetId="5" hidden="1">'Resumen para BOT'!$A$1:$C$97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2024'!$C$4:$L$315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2024'!$C$3:$J$149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L161" i="4" l="1"/>
  <c r="K161" i="4"/>
  <c r="G161" i="4"/>
  <c r="K148" i="4"/>
  <c r="L148" i="4" s="1"/>
  <c r="K122" i="4"/>
  <c r="L122" i="4" s="1"/>
  <c r="K175" i="4"/>
  <c r="K169" i="4"/>
  <c r="L169" i="4" s="1"/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5" i="4"/>
  <c r="L145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G198" i="4"/>
  <c r="H198" i="4" s="1"/>
  <c r="K197" i="4"/>
  <c r="G196" i="4"/>
  <c r="K195" i="4"/>
  <c r="H195" i="4"/>
  <c r="G195" i="4"/>
  <c r="G194" i="4"/>
  <c r="H194" i="4" s="1"/>
  <c r="K193" i="4"/>
  <c r="G193" i="4"/>
  <c r="H193" i="4" s="1"/>
  <c r="K192" i="4"/>
  <c r="G192" i="4"/>
  <c r="H192" i="4" s="1"/>
  <c r="K191" i="4"/>
  <c r="G191" i="4"/>
  <c r="H191" i="4" s="1"/>
  <c r="K190" i="4"/>
  <c r="G190" i="4"/>
  <c r="H190" i="4" s="1"/>
  <c r="K189" i="4"/>
  <c r="G189" i="4"/>
  <c r="H189" i="4" s="1"/>
  <c r="K188" i="4"/>
  <c r="L188" i="4" s="1"/>
  <c r="K187" i="4"/>
  <c r="G187" i="4"/>
  <c r="H187" i="4" s="1"/>
  <c r="K186" i="4"/>
  <c r="G186" i="4"/>
  <c r="H186" i="4" s="1"/>
  <c r="K185" i="4"/>
  <c r="G185" i="4"/>
  <c r="H185" i="4" s="1"/>
  <c r="K184" i="4"/>
  <c r="H184" i="4"/>
  <c r="G184" i="4"/>
  <c r="K183" i="4"/>
  <c r="G183" i="4"/>
  <c r="H183" i="4" s="1"/>
  <c r="K182" i="4"/>
  <c r="L182" i="4" s="1"/>
  <c r="K181" i="4"/>
  <c r="G181" i="4"/>
  <c r="H181" i="4" s="1"/>
  <c r="G177" i="4"/>
  <c r="H177" i="4" s="1"/>
  <c r="L177" i="4" s="1"/>
  <c r="G176" i="4"/>
  <c r="H176" i="4" s="1"/>
  <c r="L176" i="4" s="1"/>
  <c r="G175" i="4"/>
  <c r="H175" i="4" s="1"/>
  <c r="L175" i="4" s="1"/>
  <c r="K174" i="4"/>
  <c r="G174" i="4"/>
  <c r="H174" i="4" s="1"/>
  <c r="K173" i="4"/>
  <c r="L173" i="4" s="1"/>
  <c r="K172" i="4"/>
  <c r="G172" i="4"/>
  <c r="H172" i="4" s="1"/>
  <c r="K171" i="4"/>
  <c r="G171" i="4"/>
  <c r="H171" i="4" s="1"/>
  <c r="K170" i="4"/>
  <c r="G170" i="4"/>
  <c r="H170" i="4" s="1"/>
  <c r="K168" i="4"/>
  <c r="G168" i="4"/>
  <c r="H168" i="4" s="1"/>
  <c r="K167" i="4"/>
  <c r="L167" i="4" s="1"/>
  <c r="K166" i="4"/>
  <c r="G166" i="4"/>
  <c r="H166" i="4" s="1"/>
  <c r="K162" i="4"/>
  <c r="L162" i="4" s="1"/>
  <c r="G162" i="4"/>
  <c r="K160" i="4"/>
  <c r="G160" i="4"/>
  <c r="H160" i="4" s="1"/>
  <c r="K159" i="4"/>
  <c r="L159" i="4" s="1"/>
  <c r="K158" i="4"/>
  <c r="G158" i="4"/>
  <c r="H158" i="4" s="1"/>
  <c r="K157" i="4"/>
  <c r="G157" i="4"/>
  <c r="H157" i="4" s="1"/>
  <c r="K156" i="4"/>
  <c r="L156" i="4" s="1"/>
  <c r="K155" i="4"/>
  <c r="G155" i="4"/>
  <c r="H155" i="4" s="1"/>
  <c r="K154" i="4"/>
  <c r="G154" i="4"/>
  <c r="H154" i="4" s="1"/>
  <c r="K153" i="4"/>
  <c r="G153" i="4"/>
  <c r="H153" i="4" s="1"/>
  <c r="K152" i="4"/>
  <c r="L152" i="4" s="1"/>
  <c r="K151" i="4"/>
  <c r="G151" i="4"/>
  <c r="H151" i="4" s="1"/>
  <c r="K150" i="4"/>
  <c r="L150" i="4" s="1"/>
  <c r="K149" i="4"/>
  <c r="G149" i="4"/>
  <c r="H149" i="4" s="1"/>
  <c r="K147" i="4"/>
  <c r="L147" i="4" s="1"/>
  <c r="K146" i="4"/>
  <c r="G146" i="4"/>
  <c r="H146" i="4" s="1"/>
  <c r="K144" i="4"/>
  <c r="L144" i="4" s="1"/>
  <c r="K143" i="4"/>
  <c r="G143" i="4"/>
  <c r="H143" i="4" s="1"/>
  <c r="K142" i="4"/>
  <c r="L142" i="4" s="1"/>
  <c r="K141" i="4"/>
  <c r="L141" i="4" s="1"/>
  <c r="K140" i="4"/>
  <c r="G140" i="4"/>
  <c r="H140" i="4" s="1"/>
  <c r="K136" i="4"/>
  <c r="G136" i="4"/>
  <c r="H136" i="4" s="1"/>
  <c r="K135" i="4"/>
  <c r="L135" i="4" s="1"/>
  <c r="K134" i="4"/>
  <c r="G134" i="4"/>
  <c r="H134" i="4" s="1"/>
  <c r="K133" i="4"/>
  <c r="G133" i="4"/>
  <c r="H133" i="4" s="1"/>
  <c r="K132" i="4"/>
  <c r="G132" i="4"/>
  <c r="H132" i="4" s="1"/>
  <c r="K131" i="4"/>
  <c r="G131" i="4"/>
  <c r="H131" i="4" s="1"/>
  <c r="K130" i="4"/>
  <c r="L130" i="4" s="1"/>
  <c r="G130" i="4"/>
  <c r="K129" i="4"/>
  <c r="L129" i="4" s="1"/>
  <c r="G129" i="4"/>
  <c r="K128" i="4"/>
  <c r="G128" i="4"/>
  <c r="H128" i="4" s="1"/>
  <c r="K127" i="4"/>
  <c r="G127" i="4"/>
  <c r="H127" i="4" s="1"/>
  <c r="K126" i="4"/>
  <c r="G126" i="4"/>
  <c r="H126" i="4" s="1"/>
  <c r="K125" i="4"/>
  <c r="L125" i="4" s="1"/>
  <c r="K124" i="4"/>
  <c r="G124" i="4"/>
  <c r="H124" i="4" s="1"/>
  <c r="K123" i="4"/>
  <c r="G123" i="4"/>
  <c r="H123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9" i="4"/>
  <c r="L198" i="4"/>
  <c r="L119" i="4"/>
  <c r="L149" i="4"/>
  <c r="L154" i="4"/>
  <c r="L143" i="4"/>
  <c r="L191" i="4"/>
  <c r="L127" i="4"/>
  <c r="L181" i="4"/>
  <c r="L174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5" i="4"/>
  <c r="L71" i="4"/>
  <c r="L90" i="4"/>
  <c r="L20" i="4"/>
  <c r="L89" i="4"/>
  <c r="L97" i="4"/>
  <c r="L35" i="4"/>
  <c r="L50" i="4"/>
  <c r="L56" i="4"/>
  <c r="L64" i="4"/>
  <c r="L186" i="4"/>
  <c r="L183" i="4"/>
  <c r="L53" i="4"/>
  <c r="L58" i="4"/>
  <c r="L65" i="4"/>
  <c r="L187" i="4"/>
  <c r="L140" i="4"/>
  <c r="L192" i="4"/>
  <c r="L77" i="4"/>
  <c r="L103" i="4"/>
  <c r="L153" i="4"/>
  <c r="L190" i="4"/>
  <c r="L14" i="4"/>
  <c r="L49" i="4"/>
  <c r="L39" i="4"/>
  <c r="L66" i="4"/>
  <c r="L74" i="4"/>
  <c r="L134" i="4"/>
  <c r="L166" i="4"/>
  <c r="L184" i="4"/>
  <c r="L128" i="4"/>
  <c r="L172" i="4"/>
  <c r="L43" i="4"/>
  <c r="L112" i="4"/>
  <c r="L36" i="4"/>
  <c r="L126" i="4"/>
  <c r="L136" i="4"/>
  <c r="L168" i="4"/>
  <c r="L185" i="4"/>
  <c r="L93" i="4"/>
  <c r="L106" i="4"/>
  <c r="L55" i="4"/>
  <c r="L100" i="4"/>
  <c r="L131" i="4"/>
  <c r="L146" i="4"/>
  <c r="L170" i="4"/>
  <c r="L157" i="4"/>
  <c r="L8" i="4"/>
  <c r="L31" i="4"/>
  <c r="L60" i="4"/>
  <c r="L120" i="4"/>
  <c r="L28" i="4"/>
  <c r="L193" i="4"/>
  <c r="L132" i="4"/>
  <c r="L160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51" i="4"/>
  <c r="L126" i="1"/>
  <c r="L148" i="1"/>
  <c r="L48" i="2"/>
  <c r="L104" i="2"/>
  <c r="L163" i="2"/>
  <c r="L23" i="3"/>
  <c r="L109" i="3"/>
  <c r="L87" i="4"/>
  <c r="L107" i="4"/>
  <c r="L123" i="4"/>
  <c r="L158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4" i="4"/>
  <c r="L133" i="4"/>
  <c r="L171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5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<sst xmlns="http://schemas.openxmlformats.org/spreadsheetml/2006/main" count="881" uniqueCount="266">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</sst>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84" workbookViewId="0">
      <selection activeCell="J89" sqref="J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0"/>
  <sheetViews>
    <sheetView showGridLines="0" topLeftCell="A43" workbookViewId="0">
      <selection activeCell="I45" sqref="I45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45902</v>
      </c>
      <c r="J44" s="86">
        <v>45903</v>
      </c>
      <c r="K44" s="38">
        <f t="shared" si="14"/>
        <v>2</v>
      </c>
      <c r="L44" s="38">
        <f t="shared" si="15"/>
        <v>10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6" si="57">IF(I117="","",+J117-I117+1)</f>
        <v>14</v>
      </c>
      <c r="L117" s="38">
        <f t="shared" ref="L117:L136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>
        <v>7</v>
      </c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>IF(K120&lt;&gt;"",D120+H120-K120,H120)</f>
        <v>21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21</v>
      </c>
      <c r="I121" s="36">
        <v>45691</v>
      </c>
      <c r="J121" s="86">
        <v>45697</v>
      </c>
      <c r="K121" s="38">
        <f t="shared" si="57"/>
        <v>7</v>
      </c>
      <c r="L121" s="38">
        <f>IF(K121&lt;&gt;"",D121+H121-K121,H121)</f>
        <v>14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/>
      <c r="E122" s="33"/>
      <c r="F122" s="33"/>
      <c r="G122" s="117"/>
      <c r="H122" s="35">
        <v>14</v>
      </c>
      <c r="I122" s="99">
        <v>45908</v>
      </c>
      <c r="J122" s="86">
        <v>45911</v>
      </c>
      <c r="K122" s="38">
        <f t="shared" si="57"/>
        <v>4</v>
      </c>
      <c r="L122" s="38">
        <f>IF(K122&lt;&gt;"",D122+H122-K122,H122)</f>
        <v>10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61</v>
      </c>
      <c r="D123" s="32"/>
      <c r="E123" s="33">
        <v>43252</v>
      </c>
      <c r="F123" s="33">
        <v>45657</v>
      </c>
      <c r="G123" s="34">
        <f t="shared" ref="G123:G124" si="61">+(F123-E123)/365</f>
        <v>6.5890410958904111</v>
      </c>
      <c r="H123" s="35">
        <f t="shared" ref="H123:H124" si="62">+IF((F123-E123)&lt;(182.5),((F123-E123)/30*24)/20,IF(AND(G123&gt;0.5,G123&lt;=5),14,IF(AND(G123&gt;5,G123&lt;=10),21,IF(AND(G123&gt;10,G123&lt;=20),28,35))))</f>
        <v>21</v>
      </c>
      <c r="I123" s="36">
        <v>45698</v>
      </c>
      <c r="J123" s="86">
        <v>45718</v>
      </c>
      <c r="K123" s="38">
        <f t="shared" si="57"/>
        <v>21</v>
      </c>
      <c r="L123" s="38">
        <f t="shared" si="58"/>
        <v>0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>
        <v>43467</v>
      </c>
      <c r="F124" s="33">
        <v>45657</v>
      </c>
      <c r="G124" s="34">
        <f t="shared" si="61"/>
        <v>6</v>
      </c>
      <c r="H124" s="35">
        <f t="shared" si="62"/>
        <v>21</v>
      </c>
      <c r="I124" s="36">
        <v>45663</v>
      </c>
      <c r="J124" s="86">
        <v>45676</v>
      </c>
      <c r="K124" s="38">
        <f t="shared" si="57"/>
        <v>14</v>
      </c>
      <c r="L124" s="38">
        <f t="shared" si="58"/>
        <v>7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62</v>
      </c>
      <c r="D125" s="32"/>
      <c r="E125" s="33"/>
      <c r="F125" s="33"/>
      <c r="G125" s="34"/>
      <c r="H125" s="35">
        <v>7</v>
      </c>
      <c r="I125" s="36">
        <v>45747</v>
      </c>
      <c r="J125" s="90">
        <v>45753</v>
      </c>
      <c r="K125" s="38">
        <f t="shared" si="57"/>
        <v>7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104</v>
      </c>
      <c r="D126" s="32"/>
      <c r="E126" s="33">
        <v>43525</v>
      </c>
      <c r="F126" s="33">
        <v>45657</v>
      </c>
      <c r="G126" s="34">
        <f t="shared" ref="G126:G134" si="63">+(F126-E126)/365</f>
        <v>5.8410958904109593</v>
      </c>
      <c r="H126" s="35">
        <f t="shared" ref="H126:H128" si="64">+IF((F126-E126)&lt;(182.5),((F126-E126)/30*24)/20,IF(AND(G126&gt;0.5,G126&lt;=5),14,IF(AND(G126&gt;5,G126&lt;=10),21,IF(AND(G126&gt;10,G126&lt;=20),28,35))))</f>
        <v>21</v>
      </c>
      <c r="I126" s="36">
        <v>45698</v>
      </c>
      <c r="J126" s="36">
        <v>45718</v>
      </c>
      <c r="K126" s="38">
        <f t="shared" si="57"/>
        <v>21</v>
      </c>
      <c r="L126" s="38">
        <f t="shared" si="58"/>
        <v>0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66</v>
      </c>
      <c r="D127" s="32"/>
      <c r="E127" s="33">
        <v>42923</v>
      </c>
      <c r="F127" s="33">
        <v>45657</v>
      </c>
      <c r="G127" s="34">
        <f t="shared" si="63"/>
        <v>7.4904109589041097</v>
      </c>
      <c r="H127" s="35">
        <f t="shared" si="64"/>
        <v>21</v>
      </c>
      <c r="I127" s="36">
        <v>45698</v>
      </c>
      <c r="J127" s="86">
        <v>45711</v>
      </c>
      <c r="K127" s="38">
        <f t="shared" si="57"/>
        <v>14</v>
      </c>
      <c r="L127" s="38">
        <f t="shared" si="58"/>
        <v>7</v>
      </c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67</v>
      </c>
      <c r="D128" s="32"/>
      <c r="E128" s="33">
        <v>43924</v>
      </c>
      <c r="F128" s="33">
        <v>45657</v>
      </c>
      <c r="G128" s="34">
        <f t="shared" si="63"/>
        <v>4.7479452054794518</v>
      </c>
      <c r="H128" s="35">
        <f t="shared" si="64"/>
        <v>14</v>
      </c>
      <c r="I128" s="36">
        <v>45663</v>
      </c>
      <c r="J128" s="86">
        <v>45676</v>
      </c>
      <c r="K128" s="38">
        <f t="shared" si="57"/>
        <v>14</v>
      </c>
      <c r="L128" s="38">
        <f t="shared" si="58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106</v>
      </c>
      <c r="D129" s="32"/>
      <c r="E129" s="33">
        <v>44731</v>
      </c>
      <c r="F129" s="33">
        <v>45657</v>
      </c>
      <c r="G129" s="34">
        <f t="shared" si="63"/>
        <v>2.536986301369863</v>
      </c>
      <c r="H129" s="35">
        <v>14</v>
      </c>
      <c r="I129" s="36">
        <v>45656</v>
      </c>
      <c r="J129" s="86">
        <v>45662</v>
      </c>
      <c r="K129" s="38">
        <f t="shared" si="57"/>
        <v>7</v>
      </c>
      <c r="L129" s="38">
        <f t="shared" si="58"/>
        <v>7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107</v>
      </c>
      <c r="D130" s="32"/>
      <c r="E130" s="33">
        <v>44757</v>
      </c>
      <c r="F130" s="33">
        <v>45657</v>
      </c>
      <c r="G130" s="34">
        <f t="shared" si="63"/>
        <v>2.4657534246575343</v>
      </c>
      <c r="H130" s="35">
        <v>14</v>
      </c>
      <c r="I130" s="36">
        <v>45663</v>
      </c>
      <c r="J130" s="36">
        <v>45676</v>
      </c>
      <c r="K130" s="38">
        <f t="shared" si="57"/>
        <v>14</v>
      </c>
      <c r="L130" s="38">
        <f t="shared" si="58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69</v>
      </c>
      <c r="D131" s="32"/>
      <c r="E131" s="33">
        <v>44531</v>
      </c>
      <c r="F131" s="33">
        <v>45657</v>
      </c>
      <c r="G131" s="34">
        <f t="shared" si="63"/>
        <v>3.0849315068493151</v>
      </c>
      <c r="H131" s="35">
        <f t="shared" ref="H131:H134" si="65">+IF((F131-E131)&lt;(182.5),((F131-E131)/30*24)/20,IF(AND(G131&gt;0.5,G131&lt;=5),14,IF(AND(G131&gt;5,G131&lt;=10),21,IF(AND(G131&gt;10,G131&lt;=20),28,35))))</f>
        <v>14</v>
      </c>
      <c r="I131" s="36">
        <v>45677</v>
      </c>
      <c r="J131" s="36">
        <v>45690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152</v>
      </c>
      <c r="D132" s="32"/>
      <c r="E132" s="33">
        <v>45434</v>
      </c>
      <c r="F132" s="33">
        <v>45657</v>
      </c>
      <c r="G132" s="34">
        <f t="shared" si="63"/>
        <v>0.61095890410958908</v>
      </c>
      <c r="H132" s="35">
        <f t="shared" si="65"/>
        <v>14</v>
      </c>
      <c r="I132" s="36">
        <v>45712</v>
      </c>
      <c r="J132" s="36">
        <v>45725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153</v>
      </c>
      <c r="D133" s="32"/>
      <c r="E133" s="33">
        <v>45272</v>
      </c>
      <c r="F133" s="33">
        <v>45657</v>
      </c>
      <c r="G133" s="34">
        <f t="shared" si="63"/>
        <v>1.0547945205479452</v>
      </c>
      <c r="H133" s="35">
        <f t="shared" si="65"/>
        <v>14</v>
      </c>
      <c r="I133" s="36">
        <v>45684</v>
      </c>
      <c r="J133" s="86">
        <v>45697</v>
      </c>
      <c r="K133" s="38">
        <f t="shared" si="57"/>
        <v>14</v>
      </c>
      <c r="L133" s="38">
        <f t="shared" si="58"/>
        <v>0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>
        <v>44939</v>
      </c>
      <c r="F134" s="33">
        <v>45657</v>
      </c>
      <c r="G134" s="34">
        <f t="shared" si="63"/>
        <v>1.9671232876712328</v>
      </c>
      <c r="H134" s="35">
        <f t="shared" si="65"/>
        <v>14</v>
      </c>
      <c r="I134" s="36">
        <v>45677</v>
      </c>
      <c r="J134" s="86">
        <v>45683</v>
      </c>
      <c r="K134" s="38">
        <f t="shared" si="57"/>
        <v>7</v>
      </c>
      <c r="L134" s="38">
        <f t="shared" si="58"/>
        <v>7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126</v>
      </c>
      <c r="D135" s="32"/>
      <c r="E135" s="33"/>
      <c r="F135" s="33"/>
      <c r="G135" s="34"/>
      <c r="H135" s="35">
        <v>7</v>
      </c>
      <c r="I135" s="36">
        <v>46013</v>
      </c>
      <c r="J135" s="90">
        <v>46019</v>
      </c>
      <c r="K135" s="38">
        <f t="shared" si="57"/>
        <v>7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108</v>
      </c>
      <c r="D136" s="32"/>
      <c r="E136" s="33">
        <v>44593</v>
      </c>
      <c r="F136" s="33">
        <v>45657</v>
      </c>
      <c r="G136" s="34">
        <f>+(F136-E136)/365</f>
        <v>2.9150684931506849</v>
      </c>
      <c r="H136" s="35">
        <f>+IF((F136-E136)&lt;(182.5),((F136-E136)/30*24)/20,IF(AND(G136&gt;0.5,G136&lt;=5),14,IF(AND(G136&gt;5,G136&lt;=10),21,IF(AND(G136&gt;10,G136&lt;=20),28,35))))</f>
        <v>14</v>
      </c>
      <c r="I136" s="36">
        <v>45726</v>
      </c>
      <c r="J136" s="36">
        <v>45739</v>
      </c>
      <c r="K136" s="38">
        <f t="shared" si="57"/>
        <v>14</v>
      </c>
      <c r="L136" s="38">
        <f t="shared" si="58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41"/>
      <c r="D137" s="42"/>
      <c r="E137" s="43"/>
      <c r="F137" s="43"/>
      <c r="G137" s="44"/>
      <c r="H137" s="45"/>
      <c r="I137" s="50"/>
      <c r="J137" s="50"/>
      <c r="K137" s="46"/>
      <c r="L137" s="46"/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 t="s">
        <v>70</v>
      </c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58"/>
      <c r="C139" s="25"/>
      <c r="D139" s="48"/>
      <c r="E139" s="26"/>
      <c r="F139" s="26"/>
      <c r="G139" s="27"/>
      <c r="H139" s="49"/>
      <c r="I139" s="29"/>
      <c r="J139" s="50"/>
      <c r="K139" s="50"/>
      <c r="L139" s="2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59"/>
      <c r="B140" s="123" t="s">
        <v>71</v>
      </c>
      <c r="C140" s="31" t="s">
        <v>72</v>
      </c>
      <c r="D140" s="32"/>
      <c r="E140" s="33">
        <v>40906</v>
      </c>
      <c r="F140" s="33">
        <v>45657</v>
      </c>
      <c r="G140" s="51">
        <f>+(F140-E140)/365</f>
        <v>13.016438356164384</v>
      </c>
      <c r="H140" s="60">
        <f>+IF((F140-E140)&lt;(182.5),((F140-E140)/30*24)/20,IF(AND(G140&gt;0.5,G140&lt;=5),14,IF(AND(G140&gt;5,G140&lt;=10),21,IF(AND(G140&gt;10,G140&lt;=20),28,35))))</f>
        <v>28</v>
      </c>
      <c r="I140" s="36">
        <v>45659</v>
      </c>
      <c r="J140" s="86">
        <v>45669</v>
      </c>
      <c r="K140" s="38">
        <f t="shared" ref="K140:K162" si="66">IF(I140="","",+J140-I140+1)</f>
        <v>11</v>
      </c>
      <c r="L140" s="38">
        <f t="shared" ref="L140:L162" si="67">IF(K140&lt;&gt;"",D140+H140-K140,H140)</f>
        <v>17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4"/>
      <c r="C141" s="31" t="s">
        <v>72</v>
      </c>
      <c r="D141" s="32"/>
      <c r="E141" s="33"/>
      <c r="F141" s="33"/>
      <c r="G141" s="51"/>
      <c r="H141" s="60">
        <v>17</v>
      </c>
      <c r="I141" s="36">
        <v>45686</v>
      </c>
      <c r="J141" s="86">
        <v>45690</v>
      </c>
      <c r="K141" s="38">
        <f t="shared" si="66"/>
        <v>5</v>
      </c>
      <c r="L141" s="38">
        <f t="shared" si="67"/>
        <v>12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4"/>
      <c r="C142" s="31" t="s">
        <v>72</v>
      </c>
      <c r="D142" s="32"/>
      <c r="E142" s="33"/>
      <c r="F142" s="33"/>
      <c r="G142" s="51"/>
      <c r="H142" s="60">
        <v>12</v>
      </c>
      <c r="I142" s="36">
        <v>45859</v>
      </c>
      <c r="J142" s="86">
        <v>45865</v>
      </c>
      <c r="K142" s="38">
        <f t="shared" si="66"/>
        <v>7</v>
      </c>
      <c r="L142" s="38">
        <f t="shared" si="67"/>
        <v>5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4"/>
      <c r="C143" s="31" t="s">
        <v>73</v>
      </c>
      <c r="D143" s="32"/>
      <c r="E143" s="33">
        <v>40917</v>
      </c>
      <c r="F143" s="33">
        <v>45657</v>
      </c>
      <c r="G143" s="51">
        <f>+(F143-E143)/365</f>
        <v>12.986301369863014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45698</v>
      </c>
      <c r="J143" s="86">
        <v>45704</v>
      </c>
      <c r="K143" s="38">
        <f t="shared" si="66"/>
        <v>7</v>
      </c>
      <c r="L143" s="38">
        <f t="shared" si="67"/>
        <v>21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4"/>
      <c r="C144" s="31" t="s">
        <v>73</v>
      </c>
      <c r="D144" s="32"/>
      <c r="E144" s="33"/>
      <c r="F144" s="33"/>
      <c r="G144" s="51"/>
      <c r="H144" s="60">
        <v>21</v>
      </c>
      <c r="I144" s="36">
        <v>45810</v>
      </c>
      <c r="J144" s="86">
        <v>45816</v>
      </c>
      <c r="K144" s="38">
        <f t="shared" si="66"/>
        <v>7</v>
      </c>
      <c r="L144" s="38">
        <f t="shared" si="67"/>
        <v>14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24"/>
      <c r="C145" s="31" t="s">
        <v>73</v>
      </c>
      <c r="D145" s="32"/>
      <c r="E145" s="33"/>
      <c r="F145" s="33"/>
      <c r="G145" s="51"/>
      <c r="H145" s="60">
        <v>14</v>
      </c>
      <c r="I145" s="99">
        <v>45873</v>
      </c>
      <c r="J145" s="86">
        <v>45879</v>
      </c>
      <c r="K145" s="38">
        <f t="shared" si="66"/>
        <v>7</v>
      </c>
      <c r="L145" s="38">
        <f t="shared" si="67"/>
        <v>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4"/>
      <c r="C146" s="31" t="s">
        <v>74</v>
      </c>
      <c r="D146" s="32">
        <v>35</v>
      </c>
      <c r="E146" s="33">
        <v>40926</v>
      </c>
      <c r="F146" s="33">
        <v>45657</v>
      </c>
      <c r="G146" s="51">
        <f>+(F146-E146)/365</f>
        <v>12.961643835616439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45670</v>
      </c>
      <c r="J146" s="86">
        <v>45676</v>
      </c>
      <c r="K146" s="38">
        <f t="shared" si="66"/>
        <v>7</v>
      </c>
      <c r="L146" s="38">
        <f t="shared" si="67"/>
        <v>56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" customHeight="1" x14ac:dyDescent="0.3">
      <c r="A147" s="59"/>
      <c r="B147" s="124"/>
      <c r="C147" s="31" t="s">
        <v>74</v>
      </c>
      <c r="D147" s="32"/>
      <c r="E147" s="33"/>
      <c r="F147" s="33"/>
      <c r="G147" s="51"/>
      <c r="H147" s="60">
        <v>56</v>
      </c>
      <c r="I147" s="36">
        <v>45740</v>
      </c>
      <c r="J147" s="86">
        <v>45746</v>
      </c>
      <c r="K147" s="38">
        <f t="shared" si="66"/>
        <v>7</v>
      </c>
      <c r="L147" s="38">
        <f t="shared" si="67"/>
        <v>49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" customHeight="1" x14ac:dyDescent="0.3">
      <c r="A148" s="59"/>
      <c r="B148" s="124"/>
      <c r="C148" s="31" t="s">
        <v>74</v>
      </c>
      <c r="D148" s="32"/>
      <c r="E148" s="33"/>
      <c r="F148" s="33"/>
      <c r="G148" s="51"/>
      <c r="H148" s="60">
        <v>49</v>
      </c>
      <c r="I148" s="99">
        <v>45901</v>
      </c>
      <c r="J148" s="86">
        <v>45907</v>
      </c>
      <c r="K148" s="38">
        <f t="shared" si="66"/>
        <v>7</v>
      </c>
      <c r="L148" s="38">
        <f t="shared" si="67"/>
        <v>42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24"/>
      <c r="C149" s="31" t="s">
        <v>75</v>
      </c>
      <c r="D149" s="32"/>
      <c r="E149" s="33">
        <v>40926</v>
      </c>
      <c r="F149" s="33">
        <v>45657</v>
      </c>
      <c r="G149" s="51">
        <f>+(F149-E149)/365</f>
        <v>12.961643835616439</v>
      </c>
      <c r="H149" s="60">
        <f>+IF((F149-E149)&lt;(182.5),((F149-E149)/30*24)/20,IF(AND(G149&gt;0.5,G149&lt;=5),14,IF(AND(G149&gt;5,G149&lt;=10),21,IF(AND(G149&gt;10,G149&lt;=20),28,35))))</f>
        <v>28</v>
      </c>
      <c r="I149" s="36">
        <v>45705</v>
      </c>
      <c r="J149" s="86">
        <v>45718</v>
      </c>
      <c r="K149" s="38">
        <f t="shared" si="66"/>
        <v>14</v>
      </c>
      <c r="L149" s="38">
        <f t="shared" si="67"/>
        <v>14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.75" customHeight="1" x14ac:dyDescent="0.3">
      <c r="A150" s="59"/>
      <c r="B150" s="124"/>
      <c r="C150" s="31" t="s">
        <v>75</v>
      </c>
      <c r="D150" s="32"/>
      <c r="E150" s="33"/>
      <c r="F150" s="33"/>
      <c r="G150" s="51"/>
      <c r="H150" s="60">
        <v>14</v>
      </c>
      <c r="I150" s="36">
        <v>45852</v>
      </c>
      <c r="J150" s="86">
        <v>45858</v>
      </c>
      <c r="K150" s="38">
        <f t="shared" si="66"/>
        <v>7</v>
      </c>
      <c r="L150" s="38">
        <f t="shared" si="67"/>
        <v>7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.75" customHeight="1" x14ac:dyDescent="0.3">
      <c r="A151" s="1"/>
      <c r="B151" s="124"/>
      <c r="C151" s="31" t="s">
        <v>76</v>
      </c>
      <c r="D151" s="32"/>
      <c r="E151" s="33">
        <v>42614</v>
      </c>
      <c r="F151" s="33">
        <v>45657</v>
      </c>
      <c r="G151" s="51">
        <f>+(F151-E151)/365</f>
        <v>8.3369863013698637</v>
      </c>
      <c r="H151" s="60">
        <f>+IF((F151-E151)&lt;(182.5),((F151-E151)/30*24)/20,IF(AND(G151&gt;0.5,G151&lt;=5),14,IF(AND(G151&gt;5,G151&lt;=10),21,IF(AND(G151&gt;10,G151&lt;=20),28,35))))</f>
        <v>21</v>
      </c>
      <c r="I151" s="36">
        <v>45684</v>
      </c>
      <c r="J151" s="86">
        <v>45697</v>
      </c>
      <c r="K151" s="38">
        <f t="shared" si="66"/>
        <v>14</v>
      </c>
      <c r="L151" s="38">
        <f t="shared" si="67"/>
        <v>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24"/>
      <c r="C152" s="31" t="s">
        <v>76</v>
      </c>
      <c r="D152" s="32"/>
      <c r="E152" s="33"/>
      <c r="F152" s="33"/>
      <c r="G152" s="51"/>
      <c r="H152" s="60">
        <v>7</v>
      </c>
      <c r="I152" s="36">
        <v>45859</v>
      </c>
      <c r="J152" s="86">
        <v>45865</v>
      </c>
      <c r="K152" s="38">
        <f t="shared" si="66"/>
        <v>7</v>
      </c>
      <c r="L152" s="38">
        <f t="shared" si="67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24"/>
      <c r="C153" s="31" t="s">
        <v>77</v>
      </c>
      <c r="D153" s="32"/>
      <c r="E153" s="33">
        <v>41403</v>
      </c>
      <c r="F153" s="33">
        <v>45657</v>
      </c>
      <c r="G153" s="51">
        <f t="shared" ref="G153:G155" si="68">+(F153-E153)/365</f>
        <v>11.654794520547945</v>
      </c>
      <c r="H153" s="60">
        <f t="shared" ref="H153:H155" si="69">+IF((F153-E153)&lt;(182.5),((F153-E153)/30*24)/20,IF(AND(G153&gt;0.5,G153&lt;=5),14,IF(AND(G153&gt;5,G153&lt;=10),21,IF(AND(G153&gt;10,G153&lt;=20),28,35))))</f>
        <v>28</v>
      </c>
      <c r="I153" s="36">
        <v>45698</v>
      </c>
      <c r="J153" s="86">
        <v>45704</v>
      </c>
      <c r="K153" s="38">
        <f t="shared" si="66"/>
        <v>7</v>
      </c>
      <c r="L153" s="38">
        <f t="shared" si="67"/>
        <v>21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3"/>
      <c r="C154" s="31" t="s">
        <v>78</v>
      </c>
      <c r="D154" s="32"/>
      <c r="E154" s="33">
        <v>43229</v>
      </c>
      <c r="F154" s="33">
        <v>45657</v>
      </c>
      <c r="G154" s="51">
        <f t="shared" si="68"/>
        <v>6.6520547945205477</v>
      </c>
      <c r="H154" s="60">
        <f t="shared" si="69"/>
        <v>21</v>
      </c>
      <c r="I154" s="36"/>
      <c r="J154" s="86"/>
      <c r="K154" s="38" t="str">
        <f t="shared" si="66"/>
        <v/>
      </c>
      <c r="L154" s="38">
        <f t="shared" si="67"/>
        <v>21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79</v>
      </c>
      <c r="D155" s="32"/>
      <c r="E155" s="33">
        <v>42730</v>
      </c>
      <c r="F155" s="33">
        <v>45657</v>
      </c>
      <c r="G155" s="51">
        <f t="shared" si="68"/>
        <v>8.0191780821917806</v>
      </c>
      <c r="H155" s="60">
        <f t="shared" si="69"/>
        <v>21</v>
      </c>
      <c r="I155" s="36">
        <v>45656</v>
      </c>
      <c r="J155" s="86">
        <v>45662</v>
      </c>
      <c r="K155" s="38">
        <f t="shared" si="66"/>
        <v>7</v>
      </c>
      <c r="L155" s="38">
        <f t="shared" si="67"/>
        <v>14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79</v>
      </c>
      <c r="D156" s="32"/>
      <c r="E156" s="33"/>
      <c r="F156" s="33"/>
      <c r="G156" s="51"/>
      <c r="H156" s="60">
        <v>14</v>
      </c>
      <c r="I156" s="36">
        <v>45670</v>
      </c>
      <c r="J156" s="86">
        <v>45676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80</v>
      </c>
      <c r="D157" s="32"/>
      <c r="E157" s="33">
        <v>41852</v>
      </c>
      <c r="F157" s="33">
        <v>45657</v>
      </c>
      <c r="G157" s="51">
        <f t="shared" ref="G157:G158" si="70">+(F157-E157)/365</f>
        <v>10.424657534246576</v>
      </c>
      <c r="H157" s="60">
        <f t="shared" ref="H157:H158" si="71"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66"/>
        <v>7</v>
      </c>
      <c r="L157" s="38">
        <f t="shared" si="67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127</v>
      </c>
      <c r="D158" s="32"/>
      <c r="E158" s="33">
        <v>45154</v>
      </c>
      <c r="F158" s="33">
        <v>45657</v>
      </c>
      <c r="G158" s="51">
        <f t="shared" si="70"/>
        <v>1.3780821917808219</v>
      </c>
      <c r="H158" s="60">
        <f t="shared" si="71"/>
        <v>14</v>
      </c>
      <c r="I158" s="36">
        <v>45677</v>
      </c>
      <c r="J158" s="86">
        <v>45683</v>
      </c>
      <c r="K158" s="38">
        <f t="shared" si="66"/>
        <v>7</v>
      </c>
      <c r="L158" s="38">
        <f t="shared" si="67"/>
        <v>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58"/>
      <c r="C159" s="31" t="s">
        <v>127</v>
      </c>
      <c r="D159" s="32"/>
      <c r="E159" s="33"/>
      <c r="F159" s="33"/>
      <c r="G159" s="34"/>
      <c r="H159" s="35">
        <v>7</v>
      </c>
      <c r="I159" s="36">
        <v>45838</v>
      </c>
      <c r="J159" s="86">
        <v>45844</v>
      </c>
      <c r="K159" s="38">
        <f t="shared" si="66"/>
        <v>7</v>
      </c>
      <c r="L159" s="38">
        <f t="shared" si="67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82</v>
      </c>
      <c r="D160" s="32">
        <v>14</v>
      </c>
      <c r="E160" s="33">
        <v>41330</v>
      </c>
      <c r="F160" s="33">
        <v>45657</v>
      </c>
      <c r="G160" s="34">
        <f t="shared" ref="G160:G162" si="72">+(F160-E160)/365</f>
        <v>11.854794520547944</v>
      </c>
      <c r="H160" s="35">
        <f>+IF((F160-E160)&lt;(182.5),((F160-E160)/30*24)/20,IF(AND(G160&gt;0.5,G160&lt;=5),14,IF(AND(G160&gt;5,G160&lt;=10),21,IF(AND(G160&gt;10,G160&lt;=20),28,35))))</f>
        <v>28</v>
      </c>
      <c r="I160" s="36">
        <v>45628</v>
      </c>
      <c r="J160" s="86">
        <v>45634</v>
      </c>
      <c r="K160" s="38">
        <f t="shared" si="66"/>
        <v>7</v>
      </c>
      <c r="L160" s="38">
        <f t="shared" si="67"/>
        <v>35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82</v>
      </c>
      <c r="D161" s="32"/>
      <c r="E161" s="33">
        <v>41330</v>
      </c>
      <c r="F161" s="33">
        <v>45657</v>
      </c>
      <c r="G161" s="34">
        <f t="shared" ref="G161" si="73">+(F161-E161)/365</f>
        <v>11.854794520547944</v>
      </c>
      <c r="H161" s="35">
        <v>35</v>
      </c>
      <c r="I161" s="36">
        <v>45670</v>
      </c>
      <c r="J161" s="86">
        <v>45683</v>
      </c>
      <c r="K161" s="38">
        <f t="shared" ref="K161" si="74">IF(I161="","",+J161-I161+1)</f>
        <v>14</v>
      </c>
      <c r="L161" s="38">
        <f t="shared" ref="L161" si="75">IF(K161&lt;&gt;"",D161+H161-K161,H161)</f>
        <v>21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 x14ac:dyDescent="0.3">
      <c r="A162" s="1"/>
      <c r="B162" s="58"/>
      <c r="C162" s="31" t="s">
        <v>82</v>
      </c>
      <c r="D162" s="32"/>
      <c r="E162" s="33">
        <v>41330</v>
      </c>
      <c r="F162" s="33">
        <v>45657</v>
      </c>
      <c r="G162" s="34">
        <f t="shared" si="72"/>
        <v>11.854794520547944</v>
      </c>
      <c r="H162" s="35">
        <v>21</v>
      </c>
      <c r="I162" s="36">
        <v>45929</v>
      </c>
      <c r="J162" s="86">
        <v>45935</v>
      </c>
      <c r="K162" s="38">
        <f t="shared" si="66"/>
        <v>7</v>
      </c>
      <c r="L162" s="38">
        <f t="shared" si="67"/>
        <v>14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 x14ac:dyDescent="0.3">
      <c r="A163" s="1"/>
      <c r="B163" s="58"/>
      <c r="C163" s="41"/>
      <c r="D163" s="42"/>
      <c r="E163" s="43"/>
      <c r="F163" s="43"/>
      <c r="G163" s="44"/>
      <c r="H163" s="45"/>
      <c r="I163" s="50"/>
      <c r="J163" s="50"/>
      <c r="K163" s="46"/>
      <c r="L163" s="4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25" t="s">
        <v>83</v>
      </c>
      <c r="D164" s="48"/>
      <c r="E164" s="43"/>
      <c r="F164" s="50"/>
      <c r="G164" s="50"/>
      <c r="H164" s="45"/>
      <c r="I164" s="29"/>
      <c r="J164" s="29"/>
      <c r="K164" s="29"/>
      <c r="L164" s="2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25"/>
      <c r="D165" s="48"/>
      <c r="E165" s="43"/>
      <c r="F165" s="50"/>
      <c r="G165" s="50"/>
      <c r="H165" s="45"/>
      <c r="I165" s="29"/>
      <c r="J165" s="29"/>
      <c r="K165" s="29"/>
      <c r="L165" s="2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31" t="s">
        <v>84</v>
      </c>
      <c r="D166" s="32"/>
      <c r="E166" s="33">
        <v>42037</v>
      </c>
      <c r="F166" s="33">
        <v>45657</v>
      </c>
      <c r="G166" s="51">
        <f>+(F166-E166)/365</f>
        <v>9.9178082191780828</v>
      </c>
      <c r="H166" s="60">
        <f>+IF((F166-E166)&lt;(182.5),((F166-E166)/30*24)/20,IF(AND(G166&gt;0.5,G166&lt;=5),14,IF(AND(G166&gt;5,G166&lt;=10),21,IF(AND(G166&gt;10,G166&lt;=20),28,35))))</f>
        <v>21</v>
      </c>
      <c r="I166" s="61">
        <v>45593</v>
      </c>
      <c r="J166" s="62">
        <v>45599</v>
      </c>
      <c r="K166" s="38">
        <f t="shared" ref="K166:K175" si="76">IF(I166="","",+J166-I166+1)</f>
        <v>7</v>
      </c>
      <c r="L166" s="38">
        <f t="shared" ref="L166:L177" si="77">IF(K166&lt;&gt;"",D166+H166-K166,H166)</f>
        <v>14</v>
      </c>
      <c r="M166" s="5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31" t="s">
        <v>84</v>
      </c>
      <c r="D167" s="32"/>
      <c r="E167" s="33"/>
      <c r="F167" s="33"/>
      <c r="G167" s="34"/>
      <c r="H167" s="35">
        <v>14</v>
      </c>
      <c r="I167" s="61">
        <v>45734</v>
      </c>
      <c r="J167" s="62">
        <v>45744</v>
      </c>
      <c r="K167" s="38">
        <f t="shared" si="76"/>
        <v>11</v>
      </c>
      <c r="L167" s="35">
        <f t="shared" si="77"/>
        <v>3</v>
      </c>
      <c r="M167" s="5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154</v>
      </c>
      <c r="D168" s="32"/>
      <c r="E168" s="33">
        <v>45384</v>
      </c>
      <c r="F168" s="33">
        <v>45657</v>
      </c>
      <c r="G168" s="34">
        <f t="shared" ref="G168:G172" si="78">+(F168-E168)/365</f>
        <v>0.74794520547945209</v>
      </c>
      <c r="H168" s="35">
        <f t="shared" ref="H168:H172" si="79">+IF((F168-E168)&lt;(182.5),((F168-E168)/30*24)/20,IF(AND(G168&gt;0.5,G168&lt;=5),14,IF(AND(G168&gt;5,G168&lt;=10),21,IF(AND(G168&gt;10,G168&lt;=20),28,35))))</f>
        <v>14</v>
      </c>
      <c r="I168" s="36">
        <v>45721</v>
      </c>
      <c r="J168" s="86">
        <v>45724</v>
      </c>
      <c r="K168" s="38">
        <f t="shared" si="76"/>
        <v>4</v>
      </c>
      <c r="L168" s="35">
        <f t="shared" si="77"/>
        <v>10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154</v>
      </c>
      <c r="D169" s="32"/>
      <c r="E169" s="33"/>
      <c r="F169" s="33"/>
      <c r="G169" s="117"/>
      <c r="H169" s="35">
        <v>10</v>
      </c>
      <c r="I169" s="36">
        <v>45930</v>
      </c>
      <c r="J169" s="36">
        <v>45939</v>
      </c>
      <c r="K169" s="38">
        <f t="shared" ref="K169" si="80">IF(I169="","",+J169-I169+1)</f>
        <v>10</v>
      </c>
      <c r="L169" s="35">
        <f>IF(K169&lt;&gt;"",D169+H169-K169,H169)</f>
        <v>0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155</v>
      </c>
      <c r="D170" s="32"/>
      <c r="E170" s="33">
        <v>45323</v>
      </c>
      <c r="F170" s="33">
        <v>45657</v>
      </c>
      <c r="G170" s="34">
        <f t="shared" si="78"/>
        <v>0.91506849315068495</v>
      </c>
      <c r="H170" s="35">
        <f t="shared" si="79"/>
        <v>14</v>
      </c>
      <c r="I170" s="36">
        <v>45698</v>
      </c>
      <c r="J170" s="86">
        <v>45704</v>
      </c>
      <c r="K170" s="38">
        <f t="shared" si="76"/>
        <v>7</v>
      </c>
      <c r="L170" s="35">
        <f t="shared" si="77"/>
        <v>7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128</v>
      </c>
      <c r="D171" s="32"/>
      <c r="E171" s="33">
        <v>44935</v>
      </c>
      <c r="F171" s="33">
        <v>45657</v>
      </c>
      <c r="G171" s="34">
        <f t="shared" si="78"/>
        <v>1.978082191780822</v>
      </c>
      <c r="H171" s="35">
        <f t="shared" si="79"/>
        <v>14</v>
      </c>
      <c r="I171" s="36">
        <v>45705</v>
      </c>
      <c r="J171" s="86">
        <v>45711</v>
      </c>
      <c r="K171" s="38">
        <f t="shared" si="76"/>
        <v>7</v>
      </c>
      <c r="L171" s="35">
        <f t="shared" si="77"/>
        <v>7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86</v>
      </c>
      <c r="D172" s="32"/>
      <c r="E172" s="33">
        <v>44385</v>
      </c>
      <c r="F172" s="33">
        <v>45658</v>
      </c>
      <c r="G172" s="34">
        <f t="shared" si="78"/>
        <v>3.4876712328767123</v>
      </c>
      <c r="H172" s="35">
        <f t="shared" si="79"/>
        <v>14</v>
      </c>
      <c r="I172" s="36">
        <v>45659</v>
      </c>
      <c r="J172" s="86">
        <v>45665</v>
      </c>
      <c r="K172" s="38">
        <f t="shared" si="76"/>
        <v>7</v>
      </c>
      <c r="L172" s="38">
        <f t="shared" si="77"/>
        <v>7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86</v>
      </c>
      <c r="D173" s="32"/>
      <c r="E173" s="33"/>
      <c r="F173" s="33"/>
      <c r="G173" s="34"/>
      <c r="H173" s="35">
        <v>7</v>
      </c>
      <c r="I173" s="36">
        <v>45691</v>
      </c>
      <c r="J173" s="86">
        <v>45697</v>
      </c>
      <c r="K173" s="38">
        <f t="shared" si="76"/>
        <v>7</v>
      </c>
      <c r="L173" s="35">
        <f t="shared" si="77"/>
        <v>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129</v>
      </c>
      <c r="D174" s="32"/>
      <c r="E174" s="33">
        <v>44935</v>
      </c>
      <c r="F174" s="33">
        <v>45657</v>
      </c>
      <c r="G174" s="34">
        <f t="shared" ref="G174:G177" si="81">+(F174-E174)/365</f>
        <v>1.978082191780822</v>
      </c>
      <c r="H174" s="35">
        <f t="shared" ref="H174:H177" si="82">+IF((F174-E174)&lt;(182.5),((F174-E174)/30*24)/20,IF(AND(G174&gt;0.5,G174&lt;=5),14,IF(AND(G174&gt;5,G174&lt;=10),21,IF(AND(G174&gt;10,G174&lt;=20),28,35))))</f>
        <v>14</v>
      </c>
      <c r="I174" s="36">
        <v>45726</v>
      </c>
      <c r="J174" s="86">
        <v>45732</v>
      </c>
      <c r="K174" s="38">
        <f t="shared" si="76"/>
        <v>7</v>
      </c>
      <c r="L174" s="35">
        <f t="shared" si="77"/>
        <v>7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156</v>
      </c>
      <c r="D175" s="32"/>
      <c r="E175" s="33">
        <v>45435</v>
      </c>
      <c r="F175" s="33">
        <v>45657</v>
      </c>
      <c r="G175" s="34">
        <f t="shared" si="81"/>
        <v>0.60821917808219184</v>
      </c>
      <c r="H175" s="35">
        <f t="shared" si="82"/>
        <v>14</v>
      </c>
      <c r="I175" s="36">
        <v>45908</v>
      </c>
      <c r="J175" s="86">
        <v>45921</v>
      </c>
      <c r="K175" s="38">
        <f t="shared" si="76"/>
        <v>14</v>
      </c>
      <c r="L175" s="35">
        <f t="shared" si="77"/>
        <v>0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157</v>
      </c>
      <c r="D176" s="32"/>
      <c r="E176" s="33">
        <v>45810</v>
      </c>
      <c r="F176" s="33">
        <v>46022</v>
      </c>
      <c r="G176" s="34">
        <f t="shared" si="81"/>
        <v>0.58082191780821912</v>
      </c>
      <c r="H176" s="35">
        <f t="shared" si="82"/>
        <v>14</v>
      </c>
      <c r="I176" s="36"/>
      <c r="J176" s="86"/>
      <c r="K176" s="38"/>
      <c r="L176" s="38">
        <f t="shared" si="77"/>
        <v>14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158</v>
      </c>
      <c r="D177" s="32"/>
      <c r="E177" s="33">
        <v>45750</v>
      </c>
      <c r="F177" s="33">
        <v>46022</v>
      </c>
      <c r="G177" s="34">
        <f t="shared" si="81"/>
        <v>0.74520547945205484</v>
      </c>
      <c r="H177" s="35">
        <f t="shared" si="82"/>
        <v>14</v>
      </c>
      <c r="I177" s="36"/>
      <c r="J177" s="86"/>
      <c r="K177" s="38"/>
      <c r="L177" s="38">
        <f t="shared" si="77"/>
        <v>14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41"/>
      <c r="D178" s="42"/>
      <c r="E178" s="43"/>
      <c r="F178" s="43"/>
      <c r="G178" s="44"/>
      <c r="H178" s="45"/>
      <c r="I178" s="50"/>
      <c r="J178" s="50"/>
      <c r="K178" s="46"/>
      <c r="L178" s="46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25" t="s">
        <v>88</v>
      </c>
      <c r="D179" s="48"/>
      <c r="E179" s="30"/>
      <c r="F179" s="30"/>
      <c r="G179" s="30"/>
      <c r="H179" s="30"/>
      <c r="I179" s="30"/>
      <c r="J179" s="30"/>
      <c r="K179" s="29"/>
      <c r="L179" s="2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25"/>
      <c r="D180" s="48"/>
      <c r="E180" s="30"/>
      <c r="F180" s="30"/>
      <c r="G180" s="30"/>
      <c r="H180" s="30"/>
      <c r="I180" s="30"/>
      <c r="J180" s="30"/>
      <c r="K180" s="29"/>
      <c r="L180" s="2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89</v>
      </c>
      <c r="D181" s="32">
        <v>16</v>
      </c>
      <c r="E181" s="33">
        <v>41453</v>
      </c>
      <c r="F181" s="33">
        <v>45657</v>
      </c>
      <c r="G181" s="34">
        <f>+(F181-E181)/365</f>
        <v>11.517808219178082</v>
      </c>
      <c r="H181" s="35">
        <f>+IF((F181-E181)&lt;(182.5),((F181-E181)/30*24)/20,IF(AND(G181&gt;0.5,G181&lt;=5),14,IF(AND(G181&gt;5,G181&lt;=10),21,IF(AND(G181&gt;10,G181&lt;=20),28,35))))</f>
        <v>28</v>
      </c>
      <c r="I181" s="36">
        <v>45698</v>
      </c>
      <c r="J181" s="86">
        <v>45711</v>
      </c>
      <c r="K181" s="38">
        <f t="shared" ref="K181:K193" si="83">IF(I181="","",+J181-I181+1)</f>
        <v>14</v>
      </c>
      <c r="L181" s="38">
        <f t="shared" ref="L181:L193" si="84">IF(K181&lt;&gt;"",D181+H181-K181,H181)</f>
        <v>30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89</v>
      </c>
      <c r="D182" s="32"/>
      <c r="E182" s="33"/>
      <c r="F182" s="33"/>
      <c r="G182" s="39"/>
      <c r="H182" s="40">
        <v>30</v>
      </c>
      <c r="I182" s="36">
        <v>45845</v>
      </c>
      <c r="J182" s="86">
        <v>45851</v>
      </c>
      <c r="K182" s="38">
        <f t="shared" si="83"/>
        <v>7</v>
      </c>
      <c r="L182" s="38">
        <f t="shared" si="84"/>
        <v>23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130</v>
      </c>
      <c r="D183" s="32"/>
      <c r="E183" s="33">
        <v>45064</v>
      </c>
      <c r="F183" s="33">
        <v>45657</v>
      </c>
      <c r="G183" s="39">
        <f t="shared" ref="G183:G187" si="85">+(F183-E183)/365</f>
        <v>1.6246575342465754</v>
      </c>
      <c r="H183" s="40">
        <f t="shared" ref="H183:H187" si="86">+IF((F183-E183)&lt;(182.5),((F183-E183)/30*24)/20,IF(AND(G183&gt;0.5,G183&lt;=5),14,IF(AND(G183&gt;5,G183&lt;=10),21,IF(AND(G183&gt;10,G183&lt;=20),28,35))))</f>
        <v>14</v>
      </c>
      <c r="I183" s="36">
        <v>45691</v>
      </c>
      <c r="J183" s="86">
        <v>45698</v>
      </c>
      <c r="K183" s="38">
        <f t="shared" si="83"/>
        <v>8</v>
      </c>
      <c r="L183" s="38">
        <f t="shared" si="84"/>
        <v>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159</v>
      </c>
      <c r="D184" s="32"/>
      <c r="E184" s="33">
        <v>45548</v>
      </c>
      <c r="F184" s="33">
        <v>45657</v>
      </c>
      <c r="G184" s="39">
        <f t="shared" si="85"/>
        <v>0.29863013698630136</v>
      </c>
      <c r="H184" s="40">
        <f t="shared" si="86"/>
        <v>4.3600000000000003</v>
      </c>
      <c r="I184" s="36">
        <v>45705</v>
      </c>
      <c r="J184" s="86">
        <v>45711</v>
      </c>
      <c r="K184" s="38">
        <f t="shared" si="83"/>
        <v>7</v>
      </c>
      <c r="L184" s="38">
        <f t="shared" si="84"/>
        <v>-2.6399999999999997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91</v>
      </c>
      <c r="D185" s="32"/>
      <c r="E185" s="33">
        <v>43892</v>
      </c>
      <c r="F185" s="33">
        <v>45657</v>
      </c>
      <c r="G185" s="39">
        <f t="shared" si="85"/>
        <v>4.8356164383561646</v>
      </c>
      <c r="H185" s="40">
        <f t="shared" si="86"/>
        <v>14</v>
      </c>
      <c r="I185" s="36">
        <v>45698</v>
      </c>
      <c r="J185" s="86">
        <v>45711</v>
      </c>
      <c r="K185" s="38">
        <f t="shared" si="83"/>
        <v>14</v>
      </c>
      <c r="L185" s="38">
        <f t="shared" si="84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92</v>
      </c>
      <c r="D186" s="32"/>
      <c r="E186" s="33">
        <v>43892</v>
      </c>
      <c r="F186" s="33">
        <v>45657</v>
      </c>
      <c r="G186" s="39">
        <f t="shared" si="85"/>
        <v>4.8356164383561646</v>
      </c>
      <c r="H186" s="40">
        <f t="shared" si="86"/>
        <v>14</v>
      </c>
      <c r="I186" s="36">
        <v>45705</v>
      </c>
      <c r="J186" s="86">
        <v>45718</v>
      </c>
      <c r="K186" s="38">
        <f t="shared" si="83"/>
        <v>14</v>
      </c>
      <c r="L186" s="38">
        <f t="shared" si="84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118</v>
      </c>
      <c r="D187" s="32"/>
      <c r="E187" s="33">
        <v>45170</v>
      </c>
      <c r="F187" s="33">
        <v>45657</v>
      </c>
      <c r="G187" s="51">
        <f t="shared" si="85"/>
        <v>1.3342465753424657</v>
      </c>
      <c r="H187" s="35">
        <f t="shared" si="86"/>
        <v>14</v>
      </c>
      <c r="I187" s="36">
        <v>45686</v>
      </c>
      <c r="J187" s="86">
        <v>45694</v>
      </c>
      <c r="K187" s="38">
        <f t="shared" si="83"/>
        <v>9</v>
      </c>
      <c r="L187" s="38">
        <f t="shared" si="84"/>
        <v>5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118</v>
      </c>
      <c r="D188" s="32"/>
      <c r="E188" s="33"/>
      <c r="F188" s="33"/>
      <c r="G188" s="39"/>
      <c r="H188" s="40">
        <v>5</v>
      </c>
      <c r="I188" s="36">
        <v>45894</v>
      </c>
      <c r="J188" s="86">
        <v>45898</v>
      </c>
      <c r="K188" s="38">
        <f t="shared" si="83"/>
        <v>5</v>
      </c>
      <c r="L188" s="38">
        <f t="shared" si="84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94</v>
      </c>
      <c r="D189" s="32"/>
      <c r="E189" s="33">
        <v>43833</v>
      </c>
      <c r="F189" s="33">
        <v>45657</v>
      </c>
      <c r="G189" s="39">
        <f t="shared" ref="G189:G195" si="87">+(F189-E189)/365</f>
        <v>4.9972602739726026</v>
      </c>
      <c r="H189" s="40">
        <f t="shared" ref="H189:H195" si="88">+IF((F189-E189)&lt;(182.5),((F189-E189)/30*24)/20,IF(AND(G189&gt;0.5,G189&lt;=5),14,IF(AND(G189&gt;5,G189&lt;=10),21,IF(AND(G189&gt;10,G189&lt;=20),28,35))))</f>
        <v>14</v>
      </c>
      <c r="I189" s="36">
        <v>45663</v>
      </c>
      <c r="J189" s="86">
        <v>45676</v>
      </c>
      <c r="K189" s="38">
        <f t="shared" si="83"/>
        <v>14</v>
      </c>
      <c r="L189" s="38">
        <f t="shared" si="84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95</v>
      </c>
      <c r="D190" s="32"/>
      <c r="E190" s="33">
        <v>43833</v>
      </c>
      <c r="F190" s="33">
        <v>45657</v>
      </c>
      <c r="G190" s="39">
        <f t="shared" si="87"/>
        <v>4.9972602739726026</v>
      </c>
      <c r="H190" s="40">
        <f t="shared" si="88"/>
        <v>14</v>
      </c>
      <c r="I190" s="36">
        <v>45677</v>
      </c>
      <c r="J190" s="86">
        <v>45690</v>
      </c>
      <c r="K190" s="38">
        <f t="shared" si="83"/>
        <v>14</v>
      </c>
      <c r="L190" s="38">
        <f t="shared" si="84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96</v>
      </c>
      <c r="D191" s="32">
        <v>14</v>
      </c>
      <c r="E191" s="33">
        <v>43833</v>
      </c>
      <c r="F191" s="33">
        <v>45657</v>
      </c>
      <c r="G191" s="39">
        <f t="shared" si="87"/>
        <v>4.9972602739726026</v>
      </c>
      <c r="H191" s="40">
        <f t="shared" si="88"/>
        <v>14</v>
      </c>
      <c r="I191" s="61">
        <v>45677</v>
      </c>
      <c r="J191" s="62">
        <v>45690</v>
      </c>
      <c r="K191" s="38">
        <f t="shared" si="83"/>
        <v>14</v>
      </c>
      <c r="L191" s="38">
        <f t="shared" si="84"/>
        <v>14</v>
      </c>
      <c r="M191" s="9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97</v>
      </c>
      <c r="D192" s="32"/>
      <c r="E192" s="33">
        <v>43833</v>
      </c>
      <c r="F192" s="33">
        <v>45657</v>
      </c>
      <c r="G192" s="39">
        <f t="shared" si="87"/>
        <v>4.9972602739726026</v>
      </c>
      <c r="H192" s="40">
        <f t="shared" si="88"/>
        <v>14</v>
      </c>
      <c r="I192" s="36">
        <v>45705</v>
      </c>
      <c r="J192" s="86">
        <v>45718</v>
      </c>
      <c r="K192" s="38">
        <f t="shared" si="83"/>
        <v>14</v>
      </c>
      <c r="L192" s="38">
        <f t="shared" si="84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160</v>
      </c>
      <c r="D193" s="32"/>
      <c r="E193" s="33">
        <v>45432</v>
      </c>
      <c r="F193" s="33">
        <v>45657</v>
      </c>
      <c r="G193" s="39">
        <f t="shared" si="87"/>
        <v>0.61643835616438358</v>
      </c>
      <c r="H193" s="40">
        <f t="shared" si="88"/>
        <v>14</v>
      </c>
      <c r="I193" s="36">
        <v>45684</v>
      </c>
      <c r="J193" s="86">
        <v>45697</v>
      </c>
      <c r="K193" s="38">
        <f t="shared" si="83"/>
        <v>14</v>
      </c>
      <c r="L193" s="38">
        <f t="shared" si="84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161</v>
      </c>
      <c r="D194" s="32"/>
      <c r="E194" s="33">
        <v>45691</v>
      </c>
      <c r="F194" s="33">
        <v>46022</v>
      </c>
      <c r="G194" s="39">
        <f t="shared" si="87"/>
        <v>0.9068493150684932</v>
      </c>
      <c r="H194" s="40">
        <f t="shared" si="88"/>
        <v>14</v>
      </c>
      <c r="I194" s="36"/>
      <c r="J194" s="86"/>
      <c r="K194" s="38"/>
      <c r="L194" s="3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162</v>
      </c>
      <c r="D195" s="32"/>
      <c r="E195" s="33">
        <v>45490</v>
      </c>
      <c r="F195" s="33">
        <v>45657</v>
      </c>
      <c r="G195" s="39">
        <f t="shared" si="87"/>
        <v>0.45753424657534247</v>
      </c>
      <c r="H195" s="40">
        <f t="shared" si="88"/>
        <v>6.68</v>
      </c>
      <c r="I195" s="36">
        <v>45649</v>
      </c>
      <c r="J195" s="86">
        <v>45655</v>
      </c>
      <c r="K195" s="38">
        <f>IF(I195="","",+J195-I195+1)</f>
        <v>7</v>
      </c>
      <c r="L195" s="38">
        <f>IF(K195&lt;&gt;"",D195+H195-K195,H195)</f>
        <v>-0.32000000000000028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63"/>
      <c r="D196" s="63"/>
      <c r="E196" s="64"/>
      <c r="F196" s="64"/>
      <c r="G196" s="65" t="str">
        <f>IF(E196="","",+F196-E196+1)</f>
        <v/>
      </c>
      <c r="H196" s="4"/>
      <c r="I196" s="4"/>
      <c r="J196" s="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85"/>
      <c r="D197" s="1"/>
      <c r="E197" s="2"/>
      <c r="F197" s="2"/>
      <c r="G197" s="3"/>
      <c r="H197" s="63"/>
      <c r="I197" s="64"/>
      <c r="J197" s="64"/>
      <c r="K197" s="65" t="str">
        <f t="shared" ref="K197:K315" si="89">IF(I197="","",+J197-I197+1)</f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31" t="s">
        <v>96</v>
      </c>
      <c r="D198" s="32"/>
      <c r="E198" s="33">
        <v>43833</v>
      </c>
      <c r="F198" s="33">
        <v>45657</v>
      </c>
      <c r="G198" s="51">
        <f>+(F198-E198)/365</f>
        <v>4.9972602739726026</v>
      </c>
      <c r="H198" s="35">
        <f>+IF((F198-E198)&lt;(182.5),((F198-E198)/30*24)/20,IF(AND(G198&gt;0.5,G198&lt;=5),14,IF(AND(G198&gt;5,G198&lt;=10),21,IF(AND(G198&gt;10,G198&lt;=20),28,35))))</f>
        <v>14</v>
      </c>
      <c r="I198" s="61">
        <v>45551</v>
      </c>
      <c r="J198" s="62">
        <v>45564</v>
      </c>
      <c r="K198" s="38">
        <f t="shared" si="89"/>
        <v>14</v>
      </c>
      <c r="L198" s="38">
        <f>IF(K198&lt;&gt;"",D198+H198-K198,H198)</f>
        <v>0</v>
      </c>
      <c r="M198" s="91" t="s">
        <v>163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9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9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9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9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9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9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9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9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9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9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89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89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89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89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9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9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9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9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9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9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9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9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9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9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9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9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9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9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9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9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9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9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9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6"/>
      <c r="K232" s="65" t="str">
        <f t="shared" si="89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9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9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9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9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9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9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9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9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9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9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9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9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9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9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9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9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9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89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89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89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89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7" t="str">
        <f t="shared" si="89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9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9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9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9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9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9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9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9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9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9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9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9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9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9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9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9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9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9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9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9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9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9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9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9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9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9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9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9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9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9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9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9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9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9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9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9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9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9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9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9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9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9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9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9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9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9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9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9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9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9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9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9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9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9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9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9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9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89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89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89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89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autoFilter ref="C4:L315" xr:uid="{00000000-0009-0000-0000-000003000000}"/>
  <mergeCells count="2">
    <mergeCell ref="C3:H3"/>
    <mergeCell ref="B140:B153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117" workbookViewId="0">
      <selection activeCell="J129" sqref="J12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>
        <v>45908</v>
      </c>
      <c r="J126" s="86">
        <v>45914</v>
      </c>
      <c r="K126" s="38">
        <f t="shared" si="81"/>
        <v>7</v>
      </c>
      <c r="L126" s="38">
        <f t="shared" si="82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workbookViewId="0">
      <selection activeCell="D38" sqref="D38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42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14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10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10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0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7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2025-09-30T14:40:22Z</dcterms:modified>
</cp:coreProperties>
</file>