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FXsQ6Fj4N6L5voPZ1viDoAf+xqM1wnlTma5dBQyWPm8="/>
    </ext>
  </extLst>
</workbook>
</file>

<file path=xl/sharedStrings.xml><?xml version="1.0" encoding="utf-8"?>
<sst xmlns="http://schemas.openxmlformats.org/spreadsheetml/2006/main" count="532" uniqueCount="191">
  <si>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</si>
  <si>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</si>
  <si>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</si>
  <si>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</si>
  <si>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</si>
  <si>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</si>
  <si>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</si>
  <si>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</si>
  <si>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</si>
  <si>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</si>
  <si>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</si>
  <si>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</si>
  <si>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</si>
  <si>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</si>
  <si>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</si>
  <si>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</si>
  <si>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</si>
  <si>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</si>
  <si>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</si>
  <si>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</si>
  <si>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</si>
  <si>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</si>
  <si>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</si>
  <si>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</si>
  <si>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</si>
  <si>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</si>
  <si>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</si>
  <si>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</si>
  <si>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</si>
  <si>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</si>
  <si>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</si>
  <si>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</si>
  <si>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</si>
  <si>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</si>
  <si>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</si>
  <si>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</si>
  <si>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</si>
  <si>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</si>
  <si>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</si>
  <si>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</si>
  <si>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</si>
  <si>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</si>
  <si>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</si>
  <si>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</si>
  <si>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</si>
  <si>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</si>
  <si>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</si>
  <si>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</si>
  <si>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</si>
  <si>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</si>
  <si>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</si>
  <si>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</si>
  <si>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</si>
  <si>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</si>
  <si>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</si>
  <si>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</si>
  <si>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</si>
  <si>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</si>
  <si>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</si>
  <si>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</si>
  <si>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</si>
  <si>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</si>
  <si>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</si>
  <si>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</si>
  <si>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</si>
  <si>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</si>
  <si>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</si>
  <si>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</si>
  <si>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</si>
  <si>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</si>
  <si>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</si>
  <si>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We have a winner</t>
  </si>
  <si>
    <t>Oliver Record Completes the Perfect Season: 12 Wins from 12 in Project Motor Racing MX-5 League of what he has participated in to date
There are championship-winning seasons, and then there are seasons that become part of league folklore.
The 2026 Project Motor Racing MX-5 League belonged to one driver from lights out at Round 1 until the chequered flag of the finale: Oliver Record.
In a display of consistency rarely seen in sim racing, Record completed the season with an astonishing 12 victories from 12 races, remaining unbeaten throughout the championship. As if that wasn't enough, he also recorded the fastest lap in every single race, leaving no statistical category untouched.
Across every circuit, the story remained the same. While rivals battled fiercely behind him, Record combined outright pace with clinical racecraft, avoiding costly mistakes and executing every weekend with the precision of a factory driver. Whether qualifying, managing tyres, defending under pressure or building race-winning gaps, he consistently found another level when it mattered.
The numbers are almost difficult to comprehend:
🏆 12 Races
🥇 12 Victories
⚡ 12 Fastest Laps
💯 100% Win Rate
👑 2026 Project Motor Racing MX-5 League Champion
Dominance is a word often overused in motorsport, but in this case it barely does the achievement justice. Winning a championship requires speed. Winning every race requires perfection.
Driving in his iconic Gulf Racing colours, Record became the benchmark for the entire field. Week after week, competitors searched for answers, but none could consistently match his relentless pace. Every round presented new challenges, yet every weekend ended with the same result: Oliver Record standing on the top step.
League organisers and fellow drivers have already begun describing the campaign as one of the greatest individual seasons the MX-5 League has ever witnessed. Completing a perfect season while also setting every fastest lap is an achievement few drivers at any level of motorsport—real or virtual—can claim.
For everyone else, 2026 was a season spent chasing.
For Oliver Record, it was a season spent making history.
Congratulations to the 2026 Project Motor Racing MX-5 League Champion. An undefeated season. Twelve from twelve. Absolute perfection. Wins the league with 4 races to go</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</si>
  <si>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</si>
  <si>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</si>
  <si>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</si>
  <si>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</si>
  <si>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</si>
  <si>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</si>
  <si>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</si>
  <si>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</si>
  <si>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</si>
  <si>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</si>
  <si>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</si>
  <si>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</si>
  <si>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</si>
  <si>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</si>
  <si>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</si>
  <si>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</si>
  <si>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</si>
  <si>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</si>
  <si>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</si>
  <si>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</si>
  <si>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</si>
  <si>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</si>
  <si>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</si>
  <si>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</si>
  <si>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</si>
  <si>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</si>
  <si>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</si>
  <si>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</si>
  <si>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</si>
  <si>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</si>
  <si>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</si>
  <si>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</si>
  <si>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</si>
  <si>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</si>
  <si>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</si>
  <si>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</si>
  <si>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</si>
  <si>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</si>
  <si>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</si>
  <si>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</si>
  <si>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</si>
  <si>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</si>
  <si>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</si>
  <si>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</si>
  <si>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</si>
  <si>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</si>
  <si>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</si>
  <si>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</si>
  <si>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</si>
  <si>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</si>
  <si>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</si>
  <si>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</si>
  <si>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</si>
  <si>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</si>
  <si>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1:34.995</t>
  </si>
  <si>
    <t>1:35.173</t>
  </si>
  <si>
    <t>1:35.795</t>
  </si>
  <si>
    <t>1:35.350</t>
  </si>
  <si>
    <t>1:37.778</t>
  </si>
  <si>
    <t>https://projectmotorracing.com/track.php?trackIndex=2</t>
  </si>
  <si>
    <t>2:03.062</t>
  </si>
  <si>
    <t>2:03.906</t>
  </si>
  <si>
    <t>2:03.889</t>
  </si>
  <si>
    <t>2:05.195</t>
  </si>
  <si>
    <t>2:06.289</t>
  </si>
  <si>
    <t>https://projectmotorracing.com/track.php?trackIndex=12</t>
  </si>
  <si>
    <t>Laps: 16 - enter finishing order, lap times, and Y for fastest lap</t>
  </si>
  <si>
    <t>2:10.400</t>
  </si>
  <si>
    <t>2:11.217</t>
  </si>
  <si>
    <t>2:11.967</t>
  </si>
  <si>
    <t>2:14.334</t>
  </si>
  <si>
    <t>https://projectmotorracing.com/track.php?trackIndex=9</t>
  </si>
  <si>
    <t>Laps: 14 - enter finishing order, lap times, and Y for fastest lap</t>
  </si>
  <si>
    <t>2:31.223</t>
  </si>
  <si>
    <t>2:33.123</t>
  </si>
  <si>
    <t>2:31.434</t>
  </si>
  <si>
    <t>2:35.528</t>
  </si>
  <si>
    <t>https://projectmotorracing.com/track.php?trackIndex=10</t>
  </si>
  <si>
    <t>2:30.489</t>
  </si>
  <si>
    <t>2:31.334</t>
  </si>
  <si>
    <t>2:31.384</t>
  </si>
  <si>
    <t>2:32.450</t>
  </si>
  <si>
    <t>2:33.200</t>
  </si>
  <si>
    <t>https://projectmotorracing.com/track.php?trackIndex=11</t>
  </si>
  <si>
    <t>Laps: 15 - enter finishing order, lap times, and Y for fastest lap</t>
  </si>
  <si>
    <t>2:14.017</t>
  </si>
  <si>
    <t>2:15.912</t>
  </si>
  <si>
    <t>2:15.428</t>
  </si>
  <si>
    <t>2:15.434</t>
  </si>
  <si>
    <t>2:15.767</t>
  </si>
  <si>
    <t>https://projectmotorracing.com/track.php?trackIndex=15</t>
  </si>
  <si>
    <t>2:18.234</t>
  </si>
  <si>
    <t>2:220.867</t>
  </si>
  <si>
    <t>2:20.373</t>
  </si>
  <si>
    <t>2:22.900</t>
  </si>
  <si>
    <t>2:20.556</t>
  </si>
  <si>
    <t>https://projectmotorracing.com/track.php?trackIndex=7</t>
  </si>
  <si>
    <t>2:21.156</t>
  </si>
  <si>
    <t>2:23.378</t>
  </si>
  <si>
    <t>2:22.939</t>
  </si>
  <si>
    <t>2:23.789</t>
  </si>
  <si>
    <t>2:23.812</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</si>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</sst>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6">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51">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2" numFmtId="0" xfId="0" applyAlignment="1" applyFont="1">
      <alignment vertical="bottom"/>
    </xf>
    <xf borderId="0" fillId="0" fontId="2" numFmtId="165" xfId="0" applyAlignment="1" applyFont="1" applyNumberFormat="1">
      <alignment horizontal="right" readingOrder="0" vertical="bottom"/>
    </xf>
    <xf borderId="0" fillId="0" fontId="2" numFmtId="0" xfId="0" applyAlignment="1" applyFont="1">
      <alignment vertical="bottom"/>
    </xf>
    <xf borderId="0" fillId="0" fontId="2" numFmtId="0" xfId="0" applyAlignment="1" applyFont="1">
      <alignment readingOrder="0" vertical="bottom"/>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0" fontId="14" numFmtId="0" xfId="0" applyAlignment="1" applyFont="1">
      <alignment readingOrder="0"/>
    </xf>
    <xf borderId="0" fillId="2" fontId="10" numFmtId="0" xfId="0" applyAlignment="1" applyFont="1">
      <alignment horizontal="center" readingOrder="0" vertical="center"/>
    </xf>
    <xf borderId="0" fillId="0" fontId="15"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6.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9.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14.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10.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19.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20.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144</v>
      </c>
      <c r="J4" s="10">
        <f t="shared" ref="J4:J9" si="2">IFERROR(INDEX($R$4:$R$9,MATCH($G4,$W$4:$W$9,0)),"")</f>
        <v>12</v>
      </c>
      <c r="K4" s="10">
        <f t="shared" ref="K4:K9" si="3">IFERROR(INDEX($S$4:$S$9,MATCH($G4,$W$4:$W$9,0)),"")</f>
        <v>12</v>
      </c>
      <c r="L4" s="10">
        <f t="shared" ref="L4:L9" si="4">IFERROR(INDEX($T$4:$T$9,MATCH($G4,$W$4:$W$9,0)),"")</f>
        <v>24</v>
      </c>
      <c r="M4" s="10">
        <f t="shared" ref="M4:M9" si="5">IFERROR(INDEX($U$4:$U$9,MATCH($G4,$W$4:$W$9,0)),"")</f>
        <v>12</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40</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14</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4.214285714</v>
      </c>
      <c r="W4" s="2">
        <f t="shared" ref="W4:W9" si="8">IF($P4="","",COUNTIF($Q$4:$Q$9,"&gt;"&amp;Q4)+COUNTIF($Q$4:Q4,Q4))</f>
        <v>5</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90</v>
      </c>
      <c r="J5" s="10">
        <f t="shared" si="2"/>
        <v>1</v>
      </c>
      <c r="K5" s="10">
        <f t="shared" si="3"/>
        <v>13</v>
      </c>
      <c r="L5" s="10">
        <f t="shared" si="4"/>
        <v>2</v>
      </c>
      <c r="M5" s="10">
        <f t="shared" si="5"/>
        <v>14</v>
      </c>
      <c r="N5" s="11">
        <f t="shared" si="6"/>
        <v>2.428571429</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144</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12</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12</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24</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12</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Dene Ashworth</v>
      </c>
      <c r="I6" s="10">
        <f t="shared" si="1"/>
        <v>72</v>
      </c>
      <c r="J6" s="10">
        <f t="shared" si="2"/>
        <v>1</v>
      </c>
      <c r="K6" s="10">
        <f t="shared" si="3"/>
        <v>10</v>
      </c>
      <c r="L6" s="10">
        <f t="shared" si="4"/>
        <v>2</v>
      </c>
      <c r="M6" s="10">
        <f t="shared" si="5"/>
        <v>12</v>
      </c>
      <c r="N6" s="11">
        <f t="shared" si="6"/>
        <v>2.666666667</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90</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1</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13</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14</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2.428571429</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Ryan Ashworth</v>
      </c>
      <c r="I7" s="10">
        <f t="shared" si="1"/>
        <v>52</v>
      </c>
      <c r="J7" s="10">
        <f t="shared" si="2"/>
        <v>0</v>
      </c>
      <c r="K7" s="10">
        <f t="shared" si="3"/>
        <v>6</v>
      </c>
      <c r="L7" s="10">
        <f t="shared" si="4"/>
        <v>0</v>
      </c>
      <c r="M7" s="10">
        <f t="shared" si="5"/>
        <v>14</v>
      </c>
      <c r="N7" s="11">
        <f t="shared" si="6"/>
        <v>3.785714286</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72</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10</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12</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2.666666667</v>
      </c>
      <c r="W7" s="2">
        <f t="shared" si="8"/>
        <v>3</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Neil Hinder</v>
      </c>
      <c r="I8" s="10">
        <f t="shared" si="1"/>
        <v>40</v>
      </c>
      <c r="J8" s="10">
        <f t="shared" si="2"/>
        <v>0</v>
      </c>
      <c r="K8" s="10">
        <f t="shared" si="3"/>
        <v>1</v>
      </c>
      <c r="L8" s="10">
        <f t="shared" si="4"/>
        <v>0</v>
      </c>
      <c r="M8" s="10">
        <f t="shared" si="5"/>
        <v>14</v>
      </c>
      <c r="N8" s="11">
        <f t="shared" si="6"/>
        <v>4.214285714</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52</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6</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14</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3.785714286</v>
      </c>
      <c r="W8" s="2">
        <f t="shared" si="8"/>
        <v>4</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2</v>
      </c>
      <c r="Z10" s="2">
        <f>IF(Z$3="","",SUMIF(Mosport!$B$4:$B$9,Z$3,Mosport!$E$4:$E$9))</f>
        <v>12</v>
      </c>
      <c r="AA10" s="2">
        <f>IF(AA$3="","",SUMIF(Mosport!$B$4:$B$9,AA$3,Mosport!$E$4:$E$9))</f>
        <v>7</v>
      </c>
      <c r="AB10" s="2">
        <f>IF(AB$3="","",SUMIF(Mosport!$B$4:$B$9,AB$3,Mosport!$E$4:$E$9))</f>
        <v>3</v>
      </c>
      <c r="AC10" s="2">
        <f>IF(AC$3="","",SUMIF(Mosport!$B$4:$B$9,AC$3,Mosport!$E$4:$E$9))</f>
        <v>5</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2</v>
      </c>
      <c r="Z11" s="2">
        <f>IF(Z$3="","",SUMIF(Kyalami!$B$4:$B$9,Z$3,Kyalami!$E$4:$E$9))</f>
        <v>12</v>
      </c>
      <c r="AA11" s="2">
        <f>IF(AA$3="","",SUMIF(Kyalami!$B$4:$B$9,AA$3,Kyalami!$E$4:$E$9))</f>
        <v>5</v>
      </c>
      <c r="AB11" s="2">
        <f>IF(AB$3="","",SUMIF(Kyalami!$B$4:$B$9,AB$3,Kyalami!$E$4:$E$9))</f>
        <v>7</v>
      </c>
      <c r="AC11" s="2">
        <f>IF(AC$3="","",SUMIF(Kyalami!$B$4:$B$9,AC$3,Kyalami!$E$4:$E$9))</f>
        <v>3</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3</v>
      </c>
      <c r="Z12" s="2">
        <f>IF(Z$3="","",SUMIF(Imola!$B$4:$B$9,Z$3,Imola!$E$4:$E$9))</f>
        <v>0</v>
      </c>
      <c r="AA12" s="2">
        <f>IF(AA$3="","",SUMIF(Imola!$B$4:$B$9,AA$3,Imola!$E$4:$E$9))</f>
        <v>12</v>
      </c>
      <c r="AB12" s="2">
        <f>IF(AB$3="","",SUMIF(Imola!$B$4:$B$9,AB$3,Imola!$E$4:$E$9))</f>
        <v>7</v>
      </c>
      <c r="AC12" s="2">
        <f>IF(AC$3="","",SUMIF(Imola!$B$4:$B$9,AC$3,Imola!$E$4:$E$9))</f>
        <v>5</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3</v>
      </c>
      <c r="Z13" s="2">
        <f>IF(Z$3="","",SUMIF(Silverstone!$B$4:$B$9,Z$3,Silverstone!$E$4:$E$9))</f>
        <v>0</v>
      </c>
      <c r="AA13" s="2">
        <f>IF(AA$3="","",SUMIF(Silverstone!$B$4:$B$9,AA$3,Silverstone!$E$4:$E$9))</f>
        <v>5</v>
      </c>
      <c r="AB13" s="2">
        <f>IF(AB$3="","",SUMIF(Silverstone!$B$4:$B$9,AB$3,Silverstone!$E$4:$E$9))</f>
        <v>12</v>
      </c>
      <c r="AC13" s="2">
        <f>IF(AC$3="","",SUMIF(Silverstone!$B$4:$B$9,AC$3,Silverstone!$E$4:$E$9))</f>
        <v>7</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2</v>
      </c>
      <c r="Z14" s="2">
        <f>IF(Z$3="","",SUMIF(Sebring!$B$4:$B$9,Z$3,Sebring!$E$4:$E$9))</f>
        <v>12</v>
      </c>
      <c r="AA14" s="2">
        <f>IF(AA$3="","",SUMIF(Sebring!$B$4:$B$9,AA$3,Sebring!$E$4:$E$9))</f>
        <v>7</v>
      </c>
      <c r="AB14" s="2">
        <f>IF(AB$3="","",SUMIF(Sebring!$B$4:$B$9,AB$3,Sebring!$E$4:$E$9))</f>
        <v>5</v>
      </c>
      <c r="AC14" s="2">
        <f>IF(AC$3="","",SUMIF(Sebring!$B$4:$B$9,AC$3,Sebring!$E$4:$E$9))</f>
        <v>3</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2</v>
      </c>
      <c r="Z15" s="2">
        <f>IF(Z$3="","",SUMIF(Daytona_Road!$B$4:$B$9,Z$3,Daytona_Road!$E$4:$E$9))</f>
        <v>12</v>
      </c>
      <c r="AA15" s="2">
        <f>IF(AA$3="","",SUMIF(Daytona_Road!$B$4:$B$9,AA$3,Daytona_Road!$E$4:$E$9))</f>
        <v>7</v>
      </c>
      <c r="AB15" s="2">
        <f>IF(AB$3="","",SUMIF(Daytona_Road!$B$4:$B$9,AB$3,Daytona_Road!$E$4:$E$9))</f>
        <v>5</v>
      </c>
      <c r="AC15" s="2">
        <f>IF(AC$3="","",SUMIF(Daytona_Road!$B$4:$B$9,AC$3,Daytona_Road!$E$4:$E$9))</f>
        <v>3</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3</v>
      </c>
      <c r="Z16" s="2">
        <f>IF(Z$3="","",SUMIF(Monza!$B$4:$B$9,Z$3,Monza!$E$4:$E$9))</f>
        <v>12</v>
      </c>
      <c r="AA16" s="2">
        <f>IF(AA$3="","",SUMIF(Monza!$B$4:$B$9,AA$3,Monza!$E$4:$E$9))</f>
        <v>2</v>
      </c>
      <c r="AB16" s="2">
        <f>IF(AB$3="","",SUMIF(Monza!$B$4:$B$9,AB$3,Monza!$E$4:$E$9))</f>
        <v>7</v>
      </c>
      <c r="AC16" s="2">
        <f>IF(AC$3="","",SUMIF(Monza!$B$4:$B$9,AC$3,Monza!$E$4:$E$9))</f>
        <v>5</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3</v>
      </c>
      <c r="Z17" s="2">
        <f>IF(Z$3="","",SUMIF('Nürburgring_GP'!$B$4:$B$9,Z$3,'Nürburgring_GP'!$E$4:$E$9))</f>
        <v>12</v>
      </c>
      <c r="AA17" s="2">
        <f>IF(AA$3="","",SUMIF('Nürburgring_GP'!$B$4:$B$9,AA$3,'Nürburgring_GP'!$E$4:$E$9))</f>
        <v>5</v>
      </c>
      <c r="AB17" s="2">
        <f>IF(AB$3="","",SUMIF('Nürburgring_GP'!$B$4:$B$9,AB$3,'Nürburgring_GP'!$E$4:$E$9))</f>
        <v>7</v>
      </c>
      <c r="AC17" s="2">
        <f>IF(AC$3="","",SUMIF('Nürburgring_GP'!$B$4:$B$9,AC$3,'Nürburgring_GP'!$E$4:$E$9))</f>
        <v>2</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17" t="s">
        <v>45</v>
      </c>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17" t="s">
        <v>45</v>
      </c>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17" t="s">
        <v>45</v>
      </c>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17" t="s">
        <v>45</v>
      </c>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17" t="s">
        <v>45</v>
      </c>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17" t="s">
        <v>45</v>
      </c>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17" t="s">
        <v>41</v>
      </c>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17" t="s">
        <v>41</v>
      </c>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2" t="s">
        <v>69</v>
      </c>
      <c r="B1" s="23">
        <v>46210.0</v>
      </c>
      <c r="C1" s="24"/>
      <c r="D1" s="24"/>
      <c r="E1" s="24"/>
      <c r="F1" s="24"/>
      <c r="G1" s="24"/>
      <c r="H1" s="24"/>
      <c r="I1" s="24"/>
      <c r="J1" s="24"/>
      <c r="K1" s="24"/>
      <c r="L1" s="24"/>
      <c r="M1" s="24"/>
      <c r="N1" s="24"/>
      <c r="O1" s="24"/>
      <c r="P1" s="24"/>
      <c r="Q1" s="24"/>
      <c r="R1" s="24"/>
      <c r="S1" s="24"/>
      <c r="T1" s="24"/>
      <c r="U1" s="24"/>
      <c r="V1" s="24"/>
      <c r="W1" s="24"/>
      <c r="X1" s="24"/>
      <c r="Y1" s="24"/>
      <c r="Z1" s="24"/>
    </row>
    <row r="2">
      <c r="A2" s="22" t="s">
        <v>70</v>
      </c>
      <c r="B2" s="25" t="s">
        <v>71</v>
      </c>
      <c r="C2" s="24"/>
      <c r="D2" s="24"/>
      <c r="E2" s="24"/>
      <c r="F2" s="24"/>
      <c r="G2" s="24"/>
      <c r="H2" s="24"/>
      <c r="I2" s="24"/>
      <c r="J2" s="24"/>
      <c r="K2" s="24"/>
      <c r="L2" s="24"/>
      <c r="M2" s="24"/>
      <c r="N2" s="24"/>
      <c r="O2" s="24"/>
      <c r="P2" s="24"/>
      <c r="Q2" s="24"/>
      <c r="R2" s="24"/>
      <c r="S2" s="24"/>
      <c r="T2" s="24"/>
      <c r="U2" s="24"/>
      <c r="V2" s="24"/>
      <c r="W2" s="24"/>
      <c r="X2" s="24"/>
      <c r="Y2" s="24"/>
      <c r="Z2" s="24"/>
    </row>
    <row r="3">
      <c r="A3" s="25" t="s">
        <v>72</v>
      </c>
      <c r="J3" s="24"/>
      <c r="K3" s="24"/>
      <c r="L3" s="24"/>
      <c r="M3" s="24"/>
      <c r="N3" s="24"/>
      <c r="O3" s="24"/>
      <c r="P3" s="24"/>
      <c r="Q3" s="24"/>
      <c r="R3" s="24"/>
      <c r="S3" s="24"/>
      <c r="T3" s="24"/>
      <c r="U3" s="24"/>
      <c r="V3" s="24"/>
      <c r="W3" s="24"/>
      <c r="X3" s="24"/>
      <c r="Y3" s="24"/>
      <c r="Z3" s="24"/>
    </row>
    <row r="4">
      <c r="J4" s="24"/>
      <c r="K4" s="24"/>
      <c r="L4" s="24"/>
      <c r="M4" s="24"/>
      <c r="N4" s="24"/>
      <c r="O4" s="24"/>
      <c r="P4" s="24"/>
      <c r="Q4" s="24"/>
      <c r="R4" s="24"/>
      <c r="S4" s="24"/>
      <c r="T4" s="24"/>
      <c r="U4" s="24"/>
      <c r="V4" s="24"/>
      <c r="W4" s="24"/>
      <c r="X4" s="24"/>
      <c r="Y4" s="24"/>
      <c r="Z4" s="24"/>
    </row>
    <row r="5">
      <c r="J5" s="24"/>
      <c r="K5" s="24"/>
      <c r="L5" s="24"/>
      <c r="M5" s="24"/>
      <c r="N5" s="24"/>
      <c r="O5" s="24"/>
      <c r="P5" s="24"/>
      <c r="Q5" s="24"/>
      <c r="R5" s="24"/>
      <c r="S5" s="24"/>
      <c r="T5" s="24"/>
      <c r="U5" s="24"/>
      <c r="V5" s="24"/>
      <c r="W5" s="24"/>
      <c r="X5" s="24"/>
      <c r="Y5" s="24"/>
      <c r="Z5" s="24"/>
    </row>
    <row r="6">
      <c r="J6" s="24"/>
      <c r="K6" s="24"/>
      <c r="L6" s="24"/>
      <c r="M6" s="24"/>
      <c r="N6" s="24"/>
      <c r="O6" s="24"/>
      <c r="P6" s="24"/>
      <c r="Q6" s="24"/>
      <c r="R6" s="24"/>
      <c r="S6" s="24"/>
      <c r="T6" s="24"/>
      <c r="U6" s="24"/>
      <c r="V6" s="24"/>
      <c r="W6" s="24"/>
      <c r="X6" s="24"/>
      <c r="Y6" s="24"/>
      <c r="Z6" s="24"/>
    </row>
    <row r="7">
      <c r="J7" s="24"/>
      <c r="K7" s="24"/>
      <c r="L7" s="24"/>
      <c r="M7" s="24"/>
      <c r="N7" s="24"/>
      <c r="O7" s="24"/>
      <c r="P7" s="24"/>
      <c r="Q7" s="24"/>
      <c r="R7" s="24"/>
      <c r="S7" s="24"/>
      <c r="T7" s="24"/>
      <c r="U7" s="24"/>
      <c r="V7" s="24"/>
      <c r="W7" s="24"/>
      <c r="X7" s="24"/>
      <c r="Y7" s="24"/>
      <c r="Z7" s="24"/>
    </row>
    <row r="8">
      <c r="J8" s="24"/>
      <c r="K8" s="24"/>
      <c r="L8" s="24"/>
      <c r="M8" s="24"/>
      <c r="N8" s="24"/>
      <c r="O8" s="24"/>
      <c r="P8" s="24"/>
      <c r="Q8" s="24"/>
      <c r="R8" s="24"/>
      <c r="S8" s="24"/>
      <c r="T8" s="24"/>
      <c r="U8" s="24"/>
      <c r="V8" s="24"/>
      <c r="W8" s="24"/>
      <c r="X8" s="24"/>
      <c r="Y8" s="24"/>
      <c r="Z8" s="24"/>
    </row>
    <row r="9">
      <c r="J9" s="24"/>
      <c r="K9" s="24"/>
      <c r="L9" s="24"/>
      <c r="M9" s="24"/>
      <c r="N9" s="24"/>
      <c r="O9" s="24"/>
      <c r="P9" s="24"/>
      <c r="Q9" s="24"/>
      <c r="R9" s="24"/>
      <c r="S9" s="24"/>
      <c r="T9" s="24"/>
      <c r="U9" s="24"/>
      <c r="V9" s="24"/>
      <c r="W9" s="24"/>
      <c r="X9" s="24"/>
      <c r="Y9" s="24"/>
      <c r="Z9" s="24"/>
    </row>
    <row r="10">
      <c r="J10" s="24"/>
      <c r="K10" s="24"/>
      <c r="L10" s="24"/>
      <c r="M10" s="24"/>
      <c r="N10" s="24"/>
      <c r="O10" s="24"/>
      <c r="P10" s="24"/>
      <c r="Q10" s="24"/>
      <c r="R10" s="24"/>
      <c r="S10" s="24"/>
      <c r="T10" s="24"/>
      <c r="U10" s="24"/>
      <c r="V10" s="24"/>
      <c r="W10" s="24"/>
      <c r="X10" s="24"/>
      <c r="Y10" s="24"/>
      <c r="Z10" s="24"/>
    </row>
    <row r="11">
      <c r="A11" s="21"/>
      <c r="B11" s="26"/>
    </row>
    <row r="12">
      <c r="A12" s="21"/>
      <c r="B12" s="26"/>
    </row>
    <row r="13">
      <c r="A13" s="21" t="s">
        <v>69</v>
      </c>
      <c r="B13" s="26">
        <v>46126.0</v>
      </c>
    </row>
    <row r="14">
      <c r="A14" s="27" t="s">
        <v>70</v>
      </c>
      <c r="B14" s="27" t="s">
        <v>73</v>
      </c>
      <c r="C14" s="28"/>
      <c r="D14" s="28"/>
      <c r="E14" s="28"/>
      <c r="F14" s="28"/>
      <c r="G14" s="28"/>
      <c r="H14" s="28"/>
      <c r="I14" s="28"/>
    </row>
    <row r="15">
      <c r="A15" s="29" t="s">
        <v>74</v>
      </c>
    </row>
    <row r="23">
      <c r="A23" s="21"/>
      <c r="B23" s="26"/>
    </row>
    <row r="24">
      <c r="A24" s="21"/>
      <c r="B24" s="26"/>
    </row>
    <row r="25">
      <c r="A25" s="21" t="s">
        <v>69</v>
      </c>
      <c r="B25" s="26">
        <v>46125.0</v>
      </c>
    </row>
    <row r="26">
      <c r="A26" s="27" t="s">
        <v>70</v>
      </c>
      <c r="B26" s="27" t="s">
        <v>75</v>
      </c>
      <c r="C26" s="28"/>
      <c r="D26" s="28"/>
      <c r="E26" s="28"/>
      <c r="F26" s="28"/>
      <c r="G26" s="28"/>
      <c r="H26" s="28"/>
      <c r="I26" s="28"/>
    </row>
    <row r="27">
      <c r="A27" s="30" t="s">
        <v>76</v>
      </c>
    </row>
    <row r="37">
      <c r="A37" s="21" t="s">
        <v>69</v>
      </c>
      <c r="B37" s="26">
        <v>46112.0</v>
      </c>
    </row>
    <row r="38">
      <c r="A38" s="27" t="s">
        <v>70</v>
      </c>
      <c r="B38" s="27" t="s">
        <v>77</v>
      </c>
      <c r="C38" s="28"/>
      <c r="D38" s="28"/>
      <c r="E38" s="28"/>
      <c r="F38" s="28"/>
      <c r="G38" s="28"/>
      <c r="H38" s="28"/>
      <c r="I38" s="28"/>
    </row>
    <row r="39">
      <c r="A39" s="27" t="s">
        <v>78</v>
      </c>
    </row>
    <row r="49">
      <c r="A49" s="21" t="s">
        <v>69</v>
      </c>
      <c r="B49" s="26">
        <v>46112.0</v>
      </c>
    </row>
    <row r="50">
      <c r="A50" s="27" t="s">
        <v>70</v>
      </c>
      <c r="B50" s="27" t="s">
        <v>79</v>
      </c>
      <c r="C50" s="28"/>
      <c r="D50" s="28"/>
      <c r="E50" s="28"/>
      <c r="F50" s="28"/>
      <c r="G50" s="28"/>
      <c r="H50" s="28"/>
      <c r="I50" s="28"/>
    </row>
    <row r="51">
      <c r="A51" s="27" t="s">
        <v>80</v>
      </c>
    </row>
  </sheetData>
  <mergeCells count="5">
    <mergeCell ref="A3:I10"/>
    <mergeCell ref="A15:I22"/>
    <mergeCell ref="A27:I34"/>
    <mergeCell ref="A39:I46"/>
    <mergeCell ref="A51:I58"/>
  </mergeCells>
  <hyperlinks>
    <hyperlink r:id="rId1" ref="A27"/>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39</v>
      </c>
      <c r="G1" s="32"/>
      <c r="H1" s="32"/>
      <c r="I1" s="32"/>
      <c r="J1" s="32"/>
      <c r="K1" s="32"/>
      <c r="L1" s="32"/>
      <c r="M1" s="32"/>
      <c r="N1" s="32"/>
      <c r="O1" s="32"/>
      <c r="P1" s="33" t="s">
        <v>81</v>
      </c>
    </row>
    <row r="2" ht="21.0" customHeight="1">
      <c r="A2" s="34" t="s">
        <v>82</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88</v>
      </c>
      <c r="G4" s="32"/>
      <c r="H4" s="32"/>
      <c r="I4" s="32"/>
      <c r="J4" s="32"/>
      <c r="K4" s="32"/>
      <c r="L4" s="32"/>
      <c r="M4" s="32"/>
      <c r="N4" s="32"/>
      <c r="O4" s="32"/>
    </row>
    <row r="5" ht="21.0" customHeight="1">
      <c r="A5" s="36">
        <v>2.0</v>
      </c>
      <c r="B5" s="37" t="s">
        <v>22</v>
      </c>
      <c r="C5" s="38">
        <v>7.0</v>
      </c>
      <c r="D5" s="39" t="s">
        <v>89</v>
      </c>
      <c r="E5" s="40">
        <f t="shared" si="1"/>
        <v>7</v>
      </c>
      <c r="F5" s="21" t="s">
        <v>90</v>
      </c>
      <c r="G5" s="32"/>
      <c r="H5" s="32"/>
      <c r="I5" s="32"/>
      <c r="J5" s="32"/>
      <c r="K5" s="32"/>
      <c r="L5" s="32"/>
      <c r="M5" s="32"/>
      <c r="N5" s="32"/>
      <c r="O5" s="32"/>
    </row>
    <row r="6" ht="21.0" customHeight="1">
      <c r="A6" s="36">
        <v>3.0</v>
      </c>
      <c r="B6" s="37" t="s">
        <v>28</v>
      </c>
      <c r="C6" s="38">
        <v>5.0</v>
      </c>
      <c r="D6" s="39" t="s">
        <v>89</v>
      </c>
      <c r="E6" s="40">
        <f t="shared" si="1"/>
        <v>5</v>
      </c>
      <c r="F6" s="41" t="s">
        <v>91</v>
      </c>
      <c r="G6" s="32"/>
      <c r="H6" s="32"/>
      <c r="I6" s="32"/>
      <c r="J6" s="32"/>
      <c r="K6" s="32"/>
      <c r="L6" s="32"/>
      <c r="M6" s="32"/>
      <c r="N6" s="32"/>
      <c r="O6" s="32"/>
    </row>
    <row r="7" ht="21.0" customHeight="1">
      <c r="A7" s="36">
        <v>4.0</v>
      </c>
      <c r="B7" s="37" t="s">
        <v>16</v>
      </c>
      <c r="C7" s="38">
        <v>3.0</v>
      </c>
      <c r="D7" s="39" t="s">
        <v>89</v>
      </c>
      <c r="E7" s="40">
        <f t="shared" si="1"/>
        <v>3</v>
      </c>
      <c r="F7" s="41" t="s">
        <v>92</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42</v>
      </c>
      <c r="G1" s="32"/>
      <c r="H1" s="32"/>
      <c r="I1" s="32"/>
      <c r="J1" s="32"/>
      <c r="K1" s="32"/>
      <c r="L1" s="32"/>
      <c r="M1" s="32"/>
      <c r="N1" s="32"/>
      <c r="O1" s="32"/>
      <c r="P1" s="33" t="s">
        <v>93</v>
      </c>
    </row>
    <row r="2" ht="21.0" customHeight="1">
      <c r="A2" s="34" t="s">
        <v>94</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95</v>
      </c>
      <c r="G4" s="32"/>
      <c r="H4" s="32"/>
      <c r="I4" s="32"/>
      <c r="J4" s="32"/>
      <c r="K4" s="32"/>
      <c r="L4" s="32"/>
      <c r="M4" s="32"/>
      <c r="N4" s="32"/>
      <c r="O4" s="32"/>
    </row>
    <row r="5" ht="21.0" customHeight="1">
      <c r="A5" s="36">
        <v>2.0</v>
      </c>
      <c r="B5" s="37" t="s">
        <v>22</v>
      </c>
      <c r="C5" s="38">
        <v>7.0</v>
      </c>
      <c r="D5" s="39" t="s">
        <v>89</v>
      </c>
      <c r="E5" s="40">
        <f t="shared" si="1"/>
        <v>7</v>
      </c>
      <c r="F5" s="41" t="s">
        <v>96</v>
      </c>
      <c r="G5" s="32"/>
      <c r="H5" s="32"/>
      <c r="I5" s="32"/>
      <c r="J5" s="32"/>
      <c r="K5" s="32"/>
      <c r="L5" s="32"/>
      <c r="M5" s="32"/>
      <c r="N5" s="32"/>
      <c r="O5" s="32"/>
    </row>
    <row r="6" ht="21.0" customHeight="1">
      <c r="A6" s="36">
        <v>3.0</v>
      </c>
      <c r="B6" s="37" t="s">
        <v>16</v>
      </c>
      <c r="C6" s="38">
        <v>5.0</v>
      </c>
      <c r="D6" s="39" t="s">
        <v>89</v>
      </c>
      <c r="E6" s="40">
        <f t="shared" si="1"/>
        <v>5</v>
      </c>
      <c r="F6" s="41" t="s">
        <v>97</v>
      </c>
      <c r="G6" s="32"/>
      <c r="H6" s="32"/>
      <c r="I6" s="32"/>
      <c r="J6" s="32"/>
      <c r="K6" s="32"/>
      <c r="L6" s="32"/>
      <c r="M6" s="32"/>
      <c r="N6" s="32"/>
      <c r="O6" s="32"/>
    </row>
    <row r="7" ht="21.0" customHeight="1">
      <c r="A7" s="36">
        <v>4.0</v>
      </c>
      <c r="B7" s="37" t="s">
        <v>28</v>
      </c>
      <c r="C7" s="38">
        <v>3.0</v>
      </c>
      <c r="D7" s="39" t="s">
        <v>89</v>
      </c>
      <c r="E7" s="40">
        <f t="shared" si="1"/>
        <v>3</v>
      </c>
      <c r="F7" s="41" t="s">
        <v>98</v>
      </c>
      <c r="G7" s="32"/>
      <c r="H7" s="32"/>
      <c r="I7" s="32"/>
      <c r="J7" s="32"/>
      <c r="K7" s="32"/>
      <c r="L7" s="32"/>
      <c r="M7" s="32"/>
      <c r="N7" s="32"/>
      <c r="O7" s="32"/>
    </row>
    <row r="8" ht="21.0" customHeight="1">
      <c r="A8" s="36">
        <v>5.0</v>
      </c>
      <c r="B8" s="37" t="s">
        <v>25</v>
      </c>
      <c r="C8" s="38">
        <v>2.0</v>
      </c>
      <c r="D8" s="43"/>
      <c r="E8" s="40">
        <f t="shared" si="1"/>
        <v>2</v>
      </c>
      <c r="F8" s="41" t="s">
        <v>99</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43</v>
      </c>
      <c r="G1" s="32"/>
      <c r="H1" s="32"/>
      <c r="I1" s="32"/>
      <c r="J1" s="32"/>
      <c r="K1" s="32"/>
      <c r="L1" s="32"/>
      <c r="M1" s="32"/>
      <c r="N1" s="32"/>
      <c r="O1" s="32"/>
      <c r="P1" s="33" t="s">
        <v>100</v>
      </c>
    </row>
    <row r="2" ht="21.0" customHeight="1">
      <c r="A2" s="34" t="s">
        <v>94</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101</v>
      </c>
      <c r="G4" s="32"/>
      <c r="H4" s="32"/>
      <c r="I4" s="32"/>
      <c r="J4" s="32"/>
      <c r="K4" s="32"/>
      <c r="L4" s="32"/>
      <c r="M4" s="32"/>
      <c r="N4" s="32"/>
      <c r="O4" s="32"/>
    </row>
    <row r="5" ht="21.0" customHeight="1">
      <c r="A5" s="36">
        <v>2.0</v>
      </c>
      <c r="B5" s="37" t="s">
        <v>22</v>
      </c>
      <c r="C5" s="38">
        <v>7.0</v>
      </c>
      <c r="D5" s="39" t="s">
        <v>89</v>
      </c>
      <c r="E5" s="40">
        <f t="shared" si="1"/>
        <v>7</v>
      </c>
      <c r="F5" s="41" t="s">
        <v>102</v>
      </c>
      <c r="G5" s="32"/>
      <c r="H5" s="32"/>
      <c r="I5" s="32"/>
      <c r="J5" s="32"/>
      <c r="K5" s="32"/>
      <c r="L5" s="32"/>
      <c r="M5" s="32"/>
      <c r="N5" s="32"/>
      <c r="O5" s="32"/>
    </row>
    <row r="6" ht="21.0" customHeight="1">
      <c r="A6" s="36">
        <v>3.0</v>
      </c>
      <c r="B6" s="37" t="s">
        <v>28</v>
      </c>
      <c r="C6" s="38">
        <v>5.0</v>
      </c>
      <c r="D6" s="39" t="s">
        <v>89</v>
      </c>
      <c r="E6" s="40">
        <f t="shared" si="1"/>
        <v>5</v>
      </c>
      <c r="F6" s="41" t="s">
        <v>103</v>
      </c>
      <c r="G6" s="32"/>
      <c r="H6" s="32"/>
      <c r="I6" s="32"/>
      <c r="J6" s="32"/>
      <c r="K6" s="32"/>
      <c r="L6" s="32"/>
      <c r="M6" s="32"/>
      <c r="N6" s="32"/>
      <c r="O6" s="32"/>
    </row>
    <row r="7" ht="21.0" customHeight="1">
      <c r="A7" s="36">
        <v>4.0</v>
      </c>
      <c r="B7" s="37" t="s">
        <v>16</v>
      </c>
      <c r="C7" s="38">
        <v>3.0</v>
      </c>
      <c r="D7" s="39" t="s">
        <v>89</v>
      </c>
      <c r="E7" s="40">
        <f t="shared" si="1"/>
        <v>3</v>
      </c>
      <c r="F7" s="41" t="s">
        <v>104</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46</v>
      </c>
      <c r="G1" s="32"/>
      <c r="H1" s="32"/>
      <c r="I1" s="32"/>
      <c r="J1" s="32"/>
      <c r="K1" s="32"/>
      <c r="L1" s="32"/>
      <c r="M1" s="32"/>
      <c r="N1" s="32"/>
      <c r="O1" s="32"/>
      <c r="P1" s="33" t="s">
        <v>105</v>
      </c>
    </row>
    <row r="2" ht="21.0" customHeight="1">
      <c r="A2" s="34" t="s">
        <v>106</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107</v>
      </c>
      <c r="G4" s="32"/>
      <c r="H4" s="32"/>
      <c r="I4" s="32"/>
      <c r="J4" s="32"/>
      <c r="K4" s="32"/>
      <c r="L4" s="32"/>
      <c r="M4" s="32"/>
      <c r="N4" s="32"/>
      <c r="O4" s="32"/>
    </row>
    <row r="5" ht="21.0" customHeight="1">
      <c r="A5" s="36">
        <v>2.0</v>
      </c>
      <c r="B5" s="37" t="s">
        <v>22</v>
      </c>
      <c r="C5" s="38">
        <v>7.0</v>
      </c>
      <c r="D5" s="39" t="s">
        <v>89</v>
      </c>
      <c r="E5" s="40">
        <f t="shared" si="1"/>
        <v>7</v>
      </c>
      <c r="F5" s="41" t="s">
        <v>108</v>
      </c>
      <c r="G5" s="32"/>
      <c r="H5" s="32"/>
      <c r="I5" s="32"/>
      <c r="J5" s="32"/>
      <c r="K5" s="32"/>
      <c r="L5" s="32"/>
      <c r="M5" s="32"/>
      <c r="N5" s="32"/>
      <c r="O5" s="32"/>
    </row>
    <row r="6" ht="21.0" customHeight="1">
      <c r="A6" s="36">
        <v>3.0</v>
      </c>
      <c r="B6" s="37" t="s">
        <v>25</v>
      </c>
      <c r="C6" s="38">
        <v>5.0</v>
      </c>
      <c r="D6" s="39" t="s">
        <v>89</v>
      </c>
      <c r="E6" s="40">
        <f t="shared" si="1"/>
        <v>5</v>
      </c>
      <c r="F6" s="41" t="s">
        <v>109</v>
      </c>
      <c r="G6" s="32"/>
      <c r="H6" s="32"/>
      <c r="I6" s="32"/>
      <c r="J6" s="32"/>
      <c r="K6" s="32"/>
      <c r="L6" s="32"/>
      <c r="M6" s="32"/>
      <c r="N6" s="32"/>
      <c r="O6" s="32"/>
    </row>
    <row r="7" ht="21.0" customHeight="1">
      <c r="A7" s="36">
        <v>4.0</v>
      </c>
      <c r="B7" s="37" t="s">
        <v>16</v>
      </c>
      <c r="C7" s="38">
        <v>3.0</v>
      </c>
      <c r="D7" s="39" t="s">
        <v>89</v>
      </c>
      <c r="E7" s="40">
        <f t="shared" si="1"/>
        <v>3</v>
      </c>
      <c r="F7" s="41" t="s">
        <v>110</v>
      </c>
      <c r="G7" s="32"/>
      <c r="H7" s="32"/>
      <c r="I7" s="32"/>
      <c r="J7" s="32"/>
      <c r="K7" s="32"/>
      <c r="L7" s="32"/>
      <c r="M7" s="32"/>
      <c r="N7" s="32"/>
      <c r="O7" s="32"/>
    </row>
    <row r="8" ht="21.0" customHeight="1">
      <c r="A8" s="36">
        <v>5.0</v>
      </c>
      <c r="B8" s="37" t="s">
        <v>28</v>
      </c>
      <c r="C8" s="38">
        <v>2.0</v>
      </c>
      <c r="D8" s="39" t="s">
        <v>89</v>
      </c>
      <c r="E8" s="40">
        <f t="shared" si="1"/>
        <v>2</v>
      </c>
      <c r="F8" s="41" t="s">
        <v>111</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47</v>
      </c>
      <c r="G1" s="32"/>
      <c r="H1" s="32"/>
      <c r="I1" s="32"/>
      <c r="J1" s="32"/>
      <c r="K1" s="32"/>
      <c r="L1" s="32"/>
      <c r="M1" s="32"/>
      <c r="N1" s="32"/>
      <c r="O1" s="32"/>
      <c r="P1" s="33" t="s">
        <v>112</v>
      </c>
    </row>
    <row r="2" ht="21.0" customHeight="1">
      <c r="A2" s="34" t="s">
        <v>113</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114</v>
      </c>
      <c r="G4" s="32"/>
      <c r="H4" s="32"/>
      <c r="I4" s="32"/>
      <c r="J4" s="32"/>
      <c r="K4" s="32"/>
      <c r="L4" s="32"/>
      <c r="M4" s="32"/>
      <c r="N4" s="32"/>
      <c r="O4" s="32"/>
    </row>
    <row r="5" ht="21.0" customHeight="1">
      <c r="A5" s="36">
        <v>2.0</v>
      </c>
      <c r="B5" s="37" t="s">
        <v>25</v>
      </c>
      <c r="C5" s="38">
        <v>7.0</v>
      </c>
      <c r="D5" s="39" t="s">
        <v>89</v>
      </c>
      <c r="E5" s="40">
        <f t="shared" si="1"/>
        <v>7</v>
      </c>
      <c r="F5" s="41" t="s">
        <v>115</v>
      </c>
      <c r="G5" s="32"/>
      <c r="H5" s="32"/>
      <c r="I5" s="32"/>
      <c r="J5" s="32"/>
      <c r="K5" s="32"/>
      <c r="L5" s="32"/>
      <c r="M5" s="32"/>
      <c r="N5" s="32"/>
      <c r="O5" s="32"/>
    </row>
    <row r="6" ht="21.0" customHeight="1">
      <c r="A6" s="36">
        <v>3.0</v>
      </c>
      <c r="B6" s="37" t="s">
        <v>22</v>
      </c>
      <c r="C6" s="38">
        <v>5.0</v>
      </c>
      <c r="D6" s="39" t="s">
        <v>89</v>
      </c>
      <c r="E6" s="40">
        <f t="shared" si="1"/>
        <v>5</v>
      </c>
      <c r="F6" s="41" t="s">
        <v>116</v>
      </c>
      <c r="G6" s="32"/>
      <c r="H6" s="32"/>
      <c r="I6" s="32"/>
      <c r="J6" s="32"/>
      <c r="K6" s="32"/>
      <c r="L6" s="32"/>
      <c r="M6" s="32"/>
      <c r="N6" s="32"/>
      <c r="O6" s="32"/>
    </row>
    <row r="7" ht="21.0" customHeight="1">
      <c r="A7" s="36">
        <v>4.0</v>
      </c>
      <c r="B7" s="37" t="s">
        <v>16</v>
      </c>
      <c r="C7" s="38">
        <v>3.0</v>
      </c>
      <c r="D7" s="39" t="s">
        <v>89</v>
      </c>
      <c r="E7" s="40">
        <f t="shared" si="1"/>
        <v>3</v>
      </c>
      <c r="F7" s="41" t="s">
        <v>117</v>
      </c>
      <c r="G7" s="32"/>
      <c r="H7" s="32"/>
      <c r="I7" s="32"/>
      <c r="J7" s="32"/>
      <c r="K7" s="32"/>
      <c r="L7" s="32"/>
      <c r="M7" s="32"/>
      <c r="N7" s="32"/>
      <c r="O7" s="32"/>
    </row>
    <row r="8" ht="21.0" customHeight="1">
      <c r="A8" s="36">
        <v>5.0</v>
      </c>
      <c r="B8" s="37" t="s">
        <v>28</v>
      </c>
      <c r="C8" s="38">
        <v>2.0</v>
      </c>
      <c r="D8" s="39" t="s">
        <v>89</v>
      </c>
      <c r="E8" s="40">
        <f t="shared" si="1"/>
        <v>2</v>
      </c>
      <c r="F8" s="41" t="s">
        <v>118</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49</v>
      </c>
      <c r="G1" s="32"/>
      <c r="H1" s="32"/>
      <c r="I1" s="32"/>
      <c r="J1" s="32"/>
      <c r="K1" s="32"/>
      <c r="L1" s="32"/>
      <c r="M1" s="32"/>
      <c r="N1" s="32"/>
      <c r="O1" s="32"/>
      <c r="P1" s="33" t="s">
        <v>119</v>
      </c>
    </row>
    <row r="2" ht="21.0" customHeight="1">
      <c r="A2" s="34" t="s">
        <v>120</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121</v>
      </c>
      <c r="G4" s="32"/>
      <c r="H4" s="32"/>
      <c r="I4" s="32"/>
      <c r="J4" s="32"/>
      <c r="K4" s="32"/>
      <c r="L4" s="32"/>
      <c r="M4" s="32"/>
      <c r="N4" s="32"/>
      <c r="O4" s="32"/>
    </row>
    <row r="5" ht="21.0" customHeight="1">
      <c r="A5" s="36">
        <v>2.0</v>
      </c>
      <c r="B5" s="37" t="s">
        <v>22</v>
      </c>
      <c r="C5" s="38">
        <v>7.0</v>
      </c>
      <c r="D5" s="39" t="s">
        <v>89</v>
      </c>
      <c r="E5" s="40">
        <f t="shared" si="1"/>
        <v>7</v>
      </c>
      <c r="F5" s="41" t="s">
        <v>122</v>
      </c>
      <c r="G5" s="32"/>
      <c r="H5" s="32"/>
      <c r="I5" s="32"/>
      <c r="J5" s="32"/>
      <c r="K5" s="32"/>
      <c r="L5" s="32"/>
      <c r="M5" s="32"/>
      <c r="N5" s="32"/>
      <c r="O5" s="32"/>
    </row>
    <row r="6" ht="21.0" customHeight="1">
      <c r="A6" s="36">
        <v>3.0</v>
      </c>
      <c r="B6" s="37" t="s">
        <v>25</v>
      </c>
      <c r="C6" s="38">
        <v>5.0</v>
      </c>
      <c r="D6" s="39" t="s">
        <v>89</v>
      </c>
      <c r="E6" s="40">
        <f t="shared" si="1"/>
        <v>5</v>
      </c>
      <c r="F6" s="41" t="s">
        <v>123</v>
      </c>
      <c r="G6" s="32"/>
      <c r="H6" s="32"/>
      <c r="I6" s="32"/>
      <c r="J6" s="32"/>
      <c r="K6" s="32"/>
      <c r="L6" s="32"/>
      <c r="M6" s="32"/>
      <c r="N6" s="32"/>
      <c r="O6" s="32"/>
    </row>
    <row r="7" ht="21.0" customHeight="1">
      <c r="A7" s="36">
        <v>4.0</v>
      </c>
      <c r="B7" s="37" t="s">
        <v>16</v>
      </c>
      <c r="C7" s="38">
        <v>3.0</v>
      </c>
      <c r="D7" s="39" t="s">
        <v>89</v>
      </c>
      <c r="E7" s="40">
        <f t="shared" si="1"/>
        <v>3</v>
      </c>
      <c r="F7" s="41" t="s">
        <v>124</v>
      </c>
      <c r="G7" s="32"/>
      <c r="H7" s="32"/>
      <c r="I7" s="32"/>
      <c r="J7" s="32"/>
      <c r="K7" s="32"/>
      <c r="L7" s="32"/>
      <c r="M7" s="32"/>
      <c r="N7" s="32"/>
      <c r="O7" s="32"/>
    </row>
    <row r="8" ht="21.0" customHeight="1">
      <c r="A8" s="36">
        <v>5.0</v>
      </c>
      <c r="B8" s="37" t="s">
        <v>28</v>
      </c>
      <c r="C8" s="38">
        <v>2.0</v>
      </c>
      <c r="D8" s="39" t="s">
        <v>89</v>
      </c>
      <c r="E8" s="40">
        <f t="shared" si="1"/>
        <v>2</v>
      </c>
      <c r="F8" s="41" t="s">
        <v>125</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50</v>
      </c>
      <c r="G1" s="32"/>
      <c r="H1" s="32"/>
      <c r="I1" s="32"/>
      <c r="J1" s="32"/>
      <c r="K1" s="32"/>
      <c r="L1" s="32"/>
      <c r="M1" s="32"/>
      <c r="N1" s="32"/>
      <c r="O1" s="32"/>
      <c r="P1" s="33" t="s">
        <v>126</v>
      </c>
    </row>
    <row r="2" ht="21.0" customHeight="1">
      <c r="A2" s="34" t="s">
        <v>120</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127</v>
      </c>
      <c r="G4" s="32"/>
      <c r="H4" s="32"/>
      <c r="I4" s="32"/>
      <c r="J4" s="32"/>
      <c r="K4" s="32"/>
      <c r="L4" s="32"/>
      <c r="M4" s="32"/>
      <c r="N4" s="32"/>
      <c r="O4" s="32"/>
    </row>
    <row r="5" ht="21.0" customHeight="1">
      <c r="A5" s="36">
        <v>2.0</v>
      </c>
      <c r="B5" s="37" t="s">
        <v>22</v>
      </c>
      <c r="C5" s="38">
        <v>7.0</v>
      </c>
      <c r="D5" s="39" t="s">
        <v>89</v>
      </c>
      <c r="E5" s="40">
        <f t="shared" si="1"/>
        <v>7</v>
      </c>
      <c r="F5" s="41" t="s">
        <v>128</v>
      </c>
      <c r="G5" s="32"/>
      <c r="H5" s="32"/>
      <c r="I5" s="32"/>
      <c r="J5" s="32"/>
      <c r="K5" s="32"/>
      <c r="L5" s="32"/>
      <c r="M5" s="32"/>
      <c r="N5" s="32"/>
      <c r="O5" s="32"/>
    </row>
    <row r="6" ht="21.0" customHeight="1">
      <c r="A6" s="36">
        <v>3.0</v>
      </c>
      <c r="B6" s="37" t="s">
        <v>28</v>
      </c>
      <c r="C6" s="38">
        <v>5.0</v>
      </c>
      <c r="D6" s="39" t="s">
        <v>89</v>
      </c>
      <c r="E6" s="40">
        <f t="shared" si="1"/>
        <v>5</v>
      </c>
      <c r="F6" s="41" t="s">
        <v>129</v>
      </c>
      <c r="G6" s="32"/>
      <c r="H6" s="32"/>
      <c r="I6" s="32"/>
      <c r="J6" s="32"/>
      <c r="K6" s="32"/>
      <c r="L6" s="32"/>
      <c r="M6" s="32"/>
      <c r="N6" s="32"/>
      <c r="O6" s="32"/>
    </row>
    <row r="7" ht="21.0" customHeight="1">
      <c r="A7" s="36">
        <v>4.0</v>
      </c>
      <c r="B7" s="37" t="s">
        <v>25</v>
      </c>
      <c r="C7" s="38">
        <v>3.0</v>
      </c>
      <c r="D7" s="39" t="s">
        <v>89</v>
      </c>
      <c r="E7" s="40">
        <f t="shared" si="1"/>
        <v>3</v>
      </c>
      <c r="F7" s="41" t="s">
        <v>130</v>
      </c>
      <c r="G7" s="32"/>
      <c r="H7" s="32"/>
      <c r="I7" s="32"/>
      <c r="J7" s="32"/>
      <c r="K7" s="32"/>
      <c r="L7" s="32"/>
      <c r="M7" s="32"/>
      <c r="N7" s="32"/>
      <c r="O7" s="32"/>
    </row>
    <row r="8" ht="21.0" customHeight="1">
      <c r="A8" s="36">
        <v>5.0</v>
      </c>
      <c r="B8" s="37" t="s">
        <v>16</v>
      </c>
      <c r="C8" s="38">
        <v>2.0</v>
      </c>
      <c r="D8" s="39" t="s">
        <v>89</v>
      </c>
      <c r="E8" s="40">
        <f t="shared" si="1"/>
        <v>2</v>
      </c>
      <c r="F8" s="41" t="s">
        <v>131</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52</v>
      </c>
      <c r="G1" s="32"/>
      <c r="H1" s="32"/>
      <c r="I1" s="32"/>
      <c r="J1" s="32"/>
      <c r="K1" s="32"/>
      <c r="L1" s="32"/>
      <c r="M1" s="32"/>
      <c r="N1" s="32"/>
      <c r="O1" s="32"/>
      <c r="P1" s="33" t="s">
        <v>132</v>
      </c>
    </row>
    <row r="2" ht="21.0" customHeight="1">
      <c r="A2" s="34" t="s">
        <v>113</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133</v>
      </c>
      <c r="G4" s="32"/>
      <c r="H4" s="32"/>
      <c r="I4" s="32"/>
      <c r="J4" s="32"/>
      <c r="K4" s="32"/>
      <c r="L4" s="32"/>
      <c r="M4" s="32"/>
      <c r="N4" s="32"/>
      <c r="O4" s="32"/>
    </row>
    <row r="5" ht="21.0" customHeight="1">
      <c r="A5" s="36">
        <v>2.0</v>
      </c>
      <c r="B5" s="37" t="s">
        <v>25</v>
      </c>
      <c r="C5" s="38">
        <v>7.0</v>
      </c>
      <c r="D5" s="39" t="s">
        <v>89</v>
      </c>
      <c r="E5" s="40">
        <f t="shared" si="1"/>
        <v>7</v>
      </c>
      <c r="F5" s="41" t="s">
        <v>134</v>
      </c>
      <c r="G5" s="32"/>
      <c r="H5" s="32"/>
      <c r="I5" s="32"/>
      <c r="J5" s="32"/>
      <c r="K5" s="32"/>
      <c r="L5" s="32"/>
      <c r="M5" s="32"/>
      <c r="N5" s="32"/>
      <c r="O5" s="32"/>
    </row>
    <row r="6" ht="21.0" customHeight="1">
      <c r="A6" s="36">
        <v>3.0</v>
      </c>
      <c r="B6" s="37" t="s">
        <v>22</v>
      </c>
      <c r="C6" s="38">
        <v>5.0</v>
      </c>
      <c r="D6" s="39" t="s">
        <v>89</v>
      </c>
      <c r="E6" s="40">
        <f t="shared" si="1"/>
        <v>5</v>
      </c>
      <c r="F6" s="41" t="s">
        <v>135</v>
      </c>
      <c r="G6" s="32"/>
      <c r="H6" s="32"/>
      <c r="I6" s="32"/>
      <c r="J6" s="32"/>
      <c r="K6" s="32"/>
      <c r="L6" s="32"/>
      <c r="M6" s="32"/>
      <c r="N6" s="32"/>
      <c r="O6" s="32"/>
    </row>
    <row r="7" ht="21.0" customHeight="1">
      <c r="A7" s="36">
        <v>4.0</v>
      </c>
      <c r="B7" s="37" t="s">
        <v>28</v>
      </c>
      <c r="C7" s="38">
        <v>3.0</v>
      </c>
      <c r="D7" s="39" t="s">
        <v>89</v>
      </c>
      <c r="E7" s="40">
        <f t="shared" si="1"/>
        <v>3</v>
      </c>
      <c r="F7" s="41" t="s">
        <v>136</v>
      </c>
      <c r="G7" s="32"/>
      <c r="H7" s="32"/>
      <c r="I7" s="32"/>
      <c r="J7" s="32"/>
      <c r="K7" s="32"/>
      <c r="L7" s="32"/>
      <c r="M7" s="32"/>
      <c r="N7" s="32"/>
      <c r="O7" s="32"/>
    </row>
    <row r="8" ht="21.0" customHeight="1">
      <c r="A8" s="36">
        <v>5.0</v>
      </c>
      <c r="B8" s="37" t="s">
        <v>16</v>
      </c>
      <c r="C8" s="38">
        <v>2.0</v>
      </c>
      <c r="D8" s="39" t="s">
        <v>89</v>
      </c>
      <c r="E8" s="40">
        <f t="shared" si="1"/>
        <v>2</v>
      </c>
      <c r="F8" s="41" t="s">
        <v>137</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53</v>
      </c>
      <c r="G1" s="32"/>
      <c r="H1" s="32"/>
      <c r="I1" s="32"/>
      <c r="J1" s="32"/>
      <c r="K1" s="32"/>
      <c r="L1" s="32"/>
      <c r="M1" s="32"/>
      <c r="N1" s="32"/>
      <c r="O1" s="32"/>
      <c r="P1" s="33" t="s">
        <v>138</v>
      </c>
    </row>
    <row r="2" ht="21.0" customHeight="1">
      <c r="A2" s="34" t="s">
        <v>139</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22</v>
      </c>
      <c r="C4" s="38">
        <v>10.0</v>
      </c>
      <c r="D4" s="39" t="s">
        <v>41</v>
      </c>
      <c r="E4" s="40">
        <f t="shared" ref="E4:E9" si="1">C4+IF(UPPER(D4)="Y",2,0)</f>
        <v>12</v>
      </c>
      <c r="F4" s="41" t="s">
        <v>140</v>
      </c>
      <c r="G4" s="32"/>
      <c r="H4" s="32"/>
      <c r="I4" s="32"/>
      <c r="J4" s="32"/>
      <c r="K4" s="32"/>
      <c r="L4" s="32"/>
      <c r="M4" s="32"/>
      <c r="N4" s="32"/>
      <c r="O4" s="32"/>
    </row>
    <row r="5" ht="21.0" customHeight="1">
      <c r="A5" s="36">
        <v>2.0</v>
      </c>
      <c r="B5" s="37" t="s">
        <v>25</v>
      </c>
      <c r="C5" s="38">
        <v>7.0</v>
      </c>
      <c r="D5" s="43"/>
      <c r="E5" s="40">
        <f t="shared" si="1"/>
        <v>7</v>
      </c>
      <c r="F5" s="41" t="s">
        <v>141</v>
      </c>
      <c r="G5" s="32"/>
      <c r="H5" s="32"/>
      <c r="I5" s="32"/>
      <c r="J5" s="32"/>
      <c r="K5" s="32"/>
      <c r="L5" s="32"/>
      <c r="M5" s="32"/>
      <c r="N5" s="32"/>
      <c r="O5" s="32"/>
    </row>
    <row r="6" ht="21.0" customHeight="1">
      <c r="A6" s="36">
        <v>3.0</v>
      </c>
      <c r="B6" s="37" t="s">
        <v>28</v>
      </c>
      <c r="C6" s="38">
        <v>5.0</v>
      </c>
      <c r="D6" s="43"/>
      <c r="E6" s="40">
        <f t="shared" si="1"/>
        <v>5</v>
      </c>
      <c r="F6" s="41" t="s">
        <v>142</v>
      </c>
      <c r="G6" s="32"/>
      <c r="H6" s="32"/>
      <c r="I6" s="32"/>
      <c r="J6" s="32"/>
      <c r="K6" s="32"/>
      <c r="L6" s="32"/>
      <c r="M6" s="32"/>
      <c r="N6" s="32"/>
      <c r="O6" s="32"/>
    </row>
    <row r="7" ht="21.0" customHeight="1">
      <c r="A7" s="36">
        <v>4.0</v>
      </c>
      <c r="B7" s="37" t="s">
        <v>16</v>
      </c>
      <c r="C7" s="38">
        <v>3.0</v>
      </c>
      <c r="D7" s="43"/>
      <c r="E7" s="40">
        <f t="shared" si="1"/>
        <v>3</v>
      </c>
      <c r="F7" s="41" t="s">
        <v>143</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55</v>
      </c>
      <c r="G1" s="32"/>
      <c r="H1" s="32"/>
      <c r="I1" s="32"/>
      <c r="J1" s="32"/>
      <c r="K1" s="32"/>
      <c r="L1" s="32"/>
      <c r="M1" s="32"/>
      <c r="N1" s="32"/>
      <c r="O1" s="32"/>
      <c r="P1" s="45" t="s">
        <v>144</v>
      </c>
    </row>
    <row r="2" ht="21.0" customHeight="1">
      <c r="A2" s="34" t="s">
        <v>145</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25</v>
      </c>
      <c r="C4" s="38">
        <v>10.0</v>
      </c>
      <c r="D4" s="39" t="s">
        <v>41</v>
      </c>
      <c r="E4" s="40">
        <f t="shared" ref="E4:E9" si="1">C4+IF(UPPER(D4)="Y",2,0)</f>
        <v>12</v>
      </c>
      <c r="F4" s="41" t="s">
        <v>146</v>
      </c>
      <c r="G4" s="32"/>
      <c r="H4" s="32"/>
      <c r="I4" s="32"/>
      <c r="J4" s="32"/>
      <c r="K4" s="32"/>
      <c r="L4" s="32"/>
      <c r="M4" s="32"/>
      <c r="N4" s="32"/>
      <c r="O4" s="32"/>
    </row>
    <row r="5" ht="21.0" customHeight="1">
      <c r="A5" s="36">
        <v>2.0</v>
      </c>
      <c r="B5" s="37" t="s">
        <v>28</v>
      </c>
      <c r="C5" s="38">
        <v>7.0</v>
      </c>
      <c r="D5" s="43"/>
      <c r="E5" s="40">
        <f t="shared" si="1"/>
        <v>7</v>
      </c>
      <c r="F5" s="41" t="s">
        <v>147</v>
      </c>
      <c r="G5" s="32"/>
      <c r="H5" s="32"/>
      <c r="I5" s="32"/>
      <c r="J5" s="32"/>
      <c r="K5" s="32"/>
      <c r="L5" s="32"/>
      <c r="M5" s="32"/>
      <c r="N5" s="32"/>
      <c r="O5" s="32"/>
    </row>
    <row r="6" ht="21.0" customHeight="1">
      <c r="A6" s="36">
        <v>3.0</v>
      </c>
      <c r="B6" s="37" t="s">
        <v>22</v>
      </c>
      <c r="C6" s="38">
        <v>5.0</v>
      </c>
      <c r="D6" s="43"/>
      <c r="E6" s="40">
        <f t="shared" si="1"/>
        <v>5</v>
      </c>
      <c r="F6" s="41" t="s">
        <v>148</v>
      </c>
      <c r="G6" s="32"/>
      <c r="H6" s="32"/>
      <c r="I6" s="32"/>
      <c r="J6" s="32"/>
      <c r="K6" s="32"/>
      <c r="L6" s="32"/>
      <c r="M6" s="32"/>
      <c r="N6" s="32"/>
      <c r="O6" s="32"/>
    </row>
    <row r="7" ht="21.0" customHeight="1">
      <c r="A7" s="36">
        <v>4.0</v>
      </c>
      <c r="B7" s="37" t="s">
        <v>16</v>
      </c>
      <c r="C7" s="38">
        <v>3.0</v>
      </c>
      <c r="D7" s="43"/>
      <c r="E7" s="40">
        <f t="shared" si="1"/>
        <v>3</v>
      </c>
      <c r="F7" s="41" t="s">
        <v>149</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56</v>
      </c>
      <c r="G1" s="32"/>
      <c r="H1" s="32"/>
      <c r="I1" s="32"/>
      <c r="J1" s="32"/>
      <c r="K1" s="32"/>
      <c r="L1" s="32"/>
      <c r="M1" s="32"/>
      <c r="N1" s="32"/>
      <c r="O1" s="32"/>
      <c r="P1" s="33" t="s">
        <v>150</v>
      </c>
    </row>
    <row r="2" ht="21.0" customHeight="1">
      <c r="A2" s="34" t="s">
        <v>145</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151</v>
      </c>
      <c r="G4" s="32"/>
      <c r="H4" s="32"/>
      <c r="I4" s="32"/>
      <c r="J4" s="32"/>
      <c r="K4" s="32"/>
      <c r="L4" s="32"/>
      <c r="M4" s="32"/>
      <c r="N4" s="32"/>
      <c r="O4" s="32"/>
    </row>
    <row r="5" ht="21.0" customHeight="1">
      <c r="A5" s="36">
        <v>2.0</v>
      </c>
      <c r="B5" s="37" t="s">
        <v>22</v>
      </c>
      <c r="C5" s="38">
        <v>7.0</v>
      </c>
      <c r="D5" s="43"/>
      <c r="E5" s="40">
        <f t="shared" si="1"/>
        <v>7</v>
      </c>
      <c r="F5" s="41" t="s">
        <v>152</v>
      </c>
      <c r="G5" s="32"/>
      <c r="H5" s="32"/>
      <c r="I5" s="32"/>
      <c r="J5" s="32"/>
      <c r="K5" s="32"/>
      <c r="L5" s="32"/>
      <c r="M5" s="32"/>
      <c r="N5" s="32"/>
      <c r="O5" s="32"/>
    </row>
    <row r="6" ht="21.0" customHeight="1">
      <c r="A6" s="36">
        <v>3.0</v>
      </c>
      <c r="B6" s="37" t="s">
        <v>25</v>
      </c>
      <c r="C6" s="38">
        <v>5.0</v>
      </c>
      <c r="D6" s="43"/>
      <c r="E6" s="40">
        <f t="shared" si="1"/>
        <v>5</v>
      </c>
      <c r="F6" s="41" t="s">
        <v>153</v>
      </c>
      <c r="G6" s="32"/>
      <c r="H6" s="32"/>
      <c r="I6" s="32"/>
      <c r="J6" s="32"/>
      <c r="K6" s="32"/>
      <c r="L6" s="32"/>
      <c r="M6" s="32"/>
      <c r="N6" s="32"/>
      <c r="O6" s="32"/>
    </row>
    <row r="7" ht="21.0" customHeight="1">
      <c r="A7" s="36">
        <v>4.0</v>
      </c>
      <c r="B7" s="37" t="s">
        <v>28</v>
      </c>
      <c r="C7" s="38">
        <v>3.0</v>
      </c>
      <c r="D7" s="43"/>
      <c r="E7" s="40">
        <f t="shared" si="1"/>
        <v>3</v>
      </c>
      <c r="F7" s="41" t="s">
        <v>154</v>
      </c>
      <c r="G7" s="32"/>
      <c r="H7" s="32"/>
      <c r="I7" s="32"/>
      <c r="J7" s="32"/>
      <c r="K7" s="32"/>
      <c r="L7" s="32"/>
      <c r="M7" s="32"/>
      <c r="N7" s="32"/>
      <c r="O7" s="32"/>
    </row>
    <row r="8" ht="21.0" customHeight="1">
      <c r="A8" s="36">
        <v>5.0</v>
      </c>
      <c r="B8" s="37" t="s">
        <v>16</v>
      </c>
      <c r="C8" s="38">
        <v>2.0</v>
      </c>
      <c r="D8" s="43"/>
      <c r="E8" s="40">
        <f t="shared" si="1"/>
        <v>2</v>
      </c>
      <c r="F8" s="41" t="s">
        <v>155</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58</v>
      </c>
      <c r="G1" s="32"/>
      <c r="H1" s="32"/>
      <c r="I1" s="32"/>
      <c r="J1" s="32"/>
      <c r="K1" s="32"/>
      <c r="L1" s="32"/>
      <c r="M1" s="32"/>
      <c r="N1" s="32"/>
      <c r="O1" s="32"/>
      <c r="P1" s="33" t="s">
        <v>156</v>
      </c>
    </row>
    <row r="2" ht="21.0" customHeight="1">
      <c r="A2" s="34" t="s">
        <v>157</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158</v>
      </c>
      <c r="G4" s="32"/>
      <c r="H4" s="32"/>
      <c r="I4" s="32"/>
      <c r="J4" s="32"/>
      <c r="K4" s="32"/>
      <c r="L4" s="32"/>
      <c r="M4" s="32"/>
      <c r="N4" s="32"/>
      <c r="O4" s="32"/>
    </row>
    <row r="5" ht="21.0" customHeight="1">
      <c r="A5" s="36">
        <v>2.0</v>
      </c>
      <c r="B5" s="37" t="s">
        <v>22</v>
      </c>
      <c r="C5" s="38">
        <v>7.0</v>
      </c>
      <c r="D5" s="43"/>
      <c r="E5" s="40">
        <f t="shared" si="1"/>
        <v>7</v>
      </c>
      <c r="F5" s="41" t="s">
        <v>159</v>
      </c>
      <c r="G5" s="32"/>
      <c r="H5" s="32"/>
      <c r="I5" s="32"/>
      <c r="J5" s="32"/>
      <c r="K5" s="32"/>
      <c r="L5" s="32"/>
      <c r="M5" s="32"/>
      <c r="N5" s="32"/>
      <c r="O5" s="32"/>
    </row>
    <row r="6" ht="21.0" customHeight="1">
      <c r="A6" s="36">
        <v>3.0</v>
      </c>
      <c r="B6" s="37" t="s">
        <v>25</v>
      </c>
      <c r="C6" s="38">
        <v>5.0</v>
      </c>
      <c r="D6" s="43"/>
      <c r="E6" s="40">
        <f t="shared" si="1"/>
        <v>5</v>
      </c>
      <c r="F6" s="41" t="s">
        <v>160</v>
      </c>
      <c r="G6" s="32"/>
      <c r="H6" s="32"/>
      <c r="I6" s="32"/>
      <c r="J6" s="32"/>
      <c r="K6" s="32"/>
      <c r="L6" s="32"/>
      <c r="M6" s="32"/>
      <c r="N6" s="32"/>
      <c r="O6" s="32"/>
    </row>
    <row r="7" ht="21.0" customHeight="1">
      <c r="A7" s="36">
        <v>4.0</v>
      </c>
      <c r="B7" s="37" t="s">
        <v>28</v>
      </c>
      <c r="C7" s="38">
        <v>3.0</v>
      </c>
      <c r="D7" s="43"/>
      <c r="E7" s="40">
        <f t="shared" si="1"/>
        <v>3</v>
      </c>
      <c r="F7" s="41" t="s">
        <v>161</v>
      </c>
      <c r="G7" s="32"/>
      <c r="H7" s="32"/>
      <c r="I7" s="32"/>
      <c r="J7" s="32"/>
      <c r="K7" s="32"/>
      <c r="L7" s="32"/>
      <c r="M7" s="32"/>
      <c r="N7" s="32"/>
      <c r="O7" s="32"/>
    </row>
    <row r="8" ht="21.0" customHeight="1">
      <c r="A8" s="36">
        <v>5.0</v>
      </c>
      <c r="B8" s="37" t="s">
        <v>16</v>
      </c>
      <c r="C8" s="38">
        <v>2.0</v>
      </c>
      <c r="D8" s="43"/>
      <c r="E8" s="40">
        <f t="shared" si="1"/>
        <v>2</v>
      </c>
      <c r="F8" s="41" t="s">
        <v>162</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59</v>
      </c>
      <c r="G1" s="32"/>
      <c r="H1" s="32"/>
      <c r="I1" s="32"/>
      <c r="J1" s="32"/>
      <c r="K1" s="32"/>
      <c r="L1" s="32"/>
      <c r="M1" s="32"/>
      <c r="N1" s="32"/>
      <c r="O1" s="32"/>
      <c r="P1" s="33" t="s">
        <v>163</v>
      </c>
    </row>
    <row r="2" ht="21.0" customHeight="1">
      <c r="A2" s="34" t="s">
        <v>157</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164</v>
      </c>
      <c r="G4" s="32"/>
      <c r="H4" s="32"/>
      <c r="I4" s="32"/>
      <c r="J4" s="32"/>
      <c r="K4" s="32"/>
      <c r="L4" s="32"/>
      <c r="M4" s="32"/>
      <c r="N4" s="32"/>
      <c r="O4" s="32"/>
    </row>
    <row r="5" ht="21.0" customHeight="1">
      <c r="A5" s="36">
        <v>2.0</v>
      </c>
      <c r="B5" s="37" t="s">
        <v>25</v>
      </c>
      <c r="C5" s="38">
        <v>7.0</v>
      </c>
      <c r="D5" s="43"/>
      <c r="E5" s="40">
        <f t="shared" si="1"/>
        <v>7</v>
      </c>
      <c r="F5" s="41" t="s">
        <v>165</v>
      </c>
      <c r="G5" s="32"/>
      <c r="H5" s="32"/>
      <c r="I5" s="32"/>
      <c r="J5" s="32"/>
      <c r="K5" s="32"/>
      <c r="L5" s="32"/>
      <c r="M5" s="32"/>
      <c r="N5" s="32"/>
      <c r="O5" s="32"/>
    </row>
    <row r="6" ht="21.0" customHeight="1">
      <c r="A6" s="36">
        <v>3.0</v>
      </c>
      <c r="B6" s="37" t="s">
        <v>28</v>
      </c>
      <c r="C6" s="38">
        <v>5.0</v>
      </c>
      <c r="D6" s="43"/>
      <c r="E6" s="40">
        <f t="shared" si="1"/>
        <v>5</v>
      </c>
      <c r="F6" s="41" t="s">
        <v>166</v>
      </c>
      <c r="G6" s="32"/>
      <c r="H6" s="32"/>
      <c r="I6" s="32"/>
      <c r="J6" s="32"/>
      <c r="K6" s="32"/>
      <c r="L6" s="32"/>
      <c r="M6" s="32"/>
      <c r="N6" s="32"/>
      <c r="O6" s="32"/>
    </row>
    <row r="7" ht="21.0" customHeight="1">
      <c r="A7" s="36">
        <v>4.0</v>
      </c>
      <c r="B7" s="37" t="s">
        <v>16</v>
      </c>
      <c r="C7" s="38">
        <v>3.0</v>
      </c>
      <c r="D7" s="43"/>
      <c r="E7" s="40">
        <f t="shared" si="1"/>
        <v>3</v>
      </c>
      <c r="F7" s="41" t="s">
        <v>167</v>
      </c>
      <c r="G7" s="32"/>
      <c r="H7" s="32"/>
      <c r="I7" s="32"/>
      <c r="J7" s="32"/>
      <c r="K7" s="32"/>
      <c r="L7" s="32"/>
      <c r="M7" s="32"/>
      <c r="N7" s="32"/>
      <c r="O7" s="32"/>
    </row>
    <row r="8" ht="21.0" customHeight="1">
      <c r="A8" s="36">
        <v>5.0</v>
      </c>
      <c r="B8" s="37" t="s">
        <v>22</v>
      </c>
      <c r="C8" s="38">
        <v>2.0</v>
      </c>
      <c r="D8" s="43"/>
      <c r="E8" s="40">
        <f t="shared" si="1"/>
        <v>2</v>
      </c>
      <c r="F8" s="41" t="s">
        <v>168</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61</v>
      </c>
      <c r="G1" s="32"/>
      <c r="H1" s="32"/>
      <c r="I1" s="32"/>
      <c r="J1" s="32"/>
      <c r="K1" s="32"/>
      <c r="L1" s="32"/>
      <c r="M1" s="32"/>
      <c r="N1" s="32"/>
      <c r="O1" s="32"/>
      <c r="P1" s="33" t="s">
        <v>169</v>
      </c>
    </row>
    <row r="2" ht="21.0" customHeight="1">
      <c r="A2" s="34" t="s">
        <v>145</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37" t="s">
        <v>19</v>
      </c>
      <c r="C4" s="38">
        <v>10.0</v>
      </c>
      <c r="D4" s="39" t="s">
        <v>41</v>
      </c>
      <c r="E4" s="40">
        <f t="shared" ref="E4:E9" si="1">C4+IF(UPPER(D4)="Y",2,0)</f>
        <v>12</v>
      </c>
      <c r="F4" s="41" t="s">
        <v>170</v>
      </c>
      <c r="G4" s="32"/>
      <c r="H4" s="32"/>
      <c r="I4" s="32"/>
      <c r="J4" s="32"/>
      <c r="K4" s="32"/>
      <c r="L4" s="32"/>
      <c r="M4" s="32"/>
      <c r="N4" s="32"/>
      <c r="O4" s="32"/>
    </row>
    <row r="5" ht="21.0" customHeight="1">
      <c r="A5" s="36">
        <v>2.0</v>
      </c>
      <c r="B5" s="37" t="s">
        <v>25</v>
      </c>
      <c r="C5" s="38">
        <v>7.0</v>
      </c>
      <c r="D5" s="43"/>
      <c r="E5" s="40">
        <f t="shared" si="1"/>
        <v>7</v>
      </c>
      <c r="F5" s="41" t="s">
        <v>171</v>
      </c>
      <c r="G5" s="32"/>
      <c r="H5" s="32"/>
      <c r="I5" s="32"/>
      <c r="J5" s="32"/>
      <c r="K5" s="32"/>
      <c r="L5" s="32"/>
      <c r="M5" s="32"/>
      <c r="N5" s="32"/>
      <c r="O5" s="32"/>
    </row>
    <row r="6" ht="21.0" customHeight="1">
      <c r="A6" s="36">
        <v>3.0</v>
      </c>
      <c r="B6" s="37" t="s">
        <v>22</v>
      </c>
      <c r="C6" s="38">
        <v>5.0</v>
      </c>
      <c r="D6" s="43"/>
      <c r="E6" s="40">
        <f t="shared" si="1"/>
        <v>5</v>
      </c>
      <c r="F6" s="41" t="s">
        <v>172</v>
      </c>
      <c r="G6" s="32"/>
      <c r="H6" s="32"/>
      <c r="I6" s="32"/>
      <c r="J6" s="32"/>
      <c r="K6" s="32"/>
      <c r="L6" s="32"/>
      <c r="M6" s="32"/>
      <c r="N6" s="32"/>
      <c r="O6" s="32"/>
    </row>
    <row r="7" ht="21.0" customHeight="1">
      <c r="A7" s="36">
        <v>4.0</v>
      </c>
      <c r="B7" s="37" t="s">
        <v>16</v>
      </c>
      <c r="C7" s="38">
        <v>3.0</v>
      </c>
      <c r="D7" s="43"/>
      <c r="E7" s="40">
        <f t="shared" si="1"/>
        <v>3</v>
      </c>
      <c r="F7" s="41" t="s">
        <v>173</v>
      </c>
      <c r="G7" s="32"/>
      <c r="H7" s="32"/>
      <c r="I7" s="32"/>
      <c r="J7" s="32"/>
      <c r="K7" s="32"/>
      <c r="L7" s="32"/>
      <c r="M7" s="32"/>
      <c r="N7" s="32"/>
      <c r="O7" s="32"/>
    </row>
    <row r="8" ht="21.0" customHeight="1">
      <c r="A8" s="36">
        <v>5.0</v>
      </c>
      <c r="B8" s="37" t="s">
        <v>28</v>
      </c>
      <c r="C8" s="38">
        <v>2.0</v>
      </c>
      <c r="D8" s="43"/>
      <c r="E8" s="40">
        <f t="shared" si="1"/>
        <v>2</v>
      </c>
      <c r="F8" s="41" t="s">
        <v>174</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62</v>
      </c>
      <c r="G1" s="32"/>
      <c r="H1" s="32"/>
      <c r="I1" s="32"/>
      <c r="J1" s="32"/>
      <c r="K1" s="32"/>
      <c r="L1" s="32"/>
      <c r="M1" s="32"/>
      <c r="N1" s="32"/>
      <c r="O1" s="32"/>
      <c r="P1" s="33" t="s">
        <v>175</v>
      </c>
    </row>
    <row r="2" ht="21.0" customHeight="1">
      <c r="A2" s="34" t="s">
        <v>176</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64</v>
      </c>
      <c r="G1" s="32"/>
      <c r="H1" s="32"/>
      <c r="I1" s="32"/>
      <c r="J1" s="32"/>
      <c r="K1" s="32"/>
      <c r="L1" s="32"/>
      <c r="M1" s="32"/>
      <c r="N1" s="32"/>
      <c r="O1" s="32"/>
      <c r="P1" s="33" t="s">
        <v>177</v>
      </c>
    </row>
    <row r="2" ht="21.0" customHeight="1">
      <c r="A2" s="34" t="s">
        <v>176</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67</v>
      </c>
      <c r="G1" s="32"/>
      <c r="H1" s="32"/>
      <c r="I1" s="32"/>
      <c r="J1" s="32"/>
      <c r="K1" s="32"/>
      <c r="L1" s="32"/>
      <c r="M1" s="32"/>
      <c r="N1" s="32"/>
      <c r="O1" s="32"/>
      <c r="P1" s="33" t="s">
        <v>178</v>
      </c>
    </row>
    <row r="2" ht="21.0" customHeight="1">
      <c r="A2" s="34" t="s">
        <v>179</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6" t="s">
        <v>65</v>
      </c>
      <c r="G1" s="32"/>
      <c r="H1" s="32"/>
      <c r="I1" s="32"/>
      <c r="J1" s="32"/>
      <c r="K1" s="32"/>
      <c r="L1" s="32"/>
      <c r="M1" s="32"/>
      <c r="N1" s="32"/>
      <c r="O1" s="32"/>
      <c r="P1" s="47" t="s">
        <v>119</v>
      </c>
    </row>
    <row r="2" ht="21.0" customHeight="1">
      <c r="A2" s="34" t="s">
        <v>179</v>
      </c>
      <c r="G2" s="32"/>
      <c r="H2" s="32"/>
      <c r="I2" s="32"/>
      <c r="J2" s="32"/>
      <c r="K2" s="32"/>
      <c r="L2" s="32"/>
      <c r="M2" s="32"/>
      <c r="N2" s="32"/>
      <c r="O2" s="32"/>
    </row>
    <row r="3" ht="21.0" customHeight="1">
      <c r="A3" s="35" t="s">
        <v>83</v>
      </c>
      <c r="B3" s="35" t="s">
        <v>5</v>
      </c>
      <c r="C3" s="35" t="s">
        <v>84</v>
      </c>
      <c r="D3" s="35" t="s">
        <v>85</v>
      </c>
      <c r="E3" s="35" t="s">
        <v>86</v>
      </c>
      <c r="F3" s="35" t="s">
        <v>87</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Overview'!E4="","",'League Overview'!E4)</f>
        <v>Neil Hinder</v>
      </c>
    </row>
    <row r="2">
      <c r="A2" s="48" t="s">
        <v>180</v>
      </c>
      <c r="B2" s="48" t="s">
        <v>181</v>
      </c>
    </row>
    <row r="3">
      <c r="A3" s="48" t="s">
        <v>182</v>
      </c>
      <c r="B3" s="48" t="s">
        <v>183</v>
      </c>
    </row>
    <row r="4">
      <c r="A4" s="48" t="s">
        <v>184</v>
      </c>
      <c r="B4" s="48">
        <v>44.0</v>
      </c>
    </row>
    <row r="5">
      <c r="A5" s="48" t="s">
        <v>185</v>
      </c>
    </row>
    <row r="21" ht="15.75" customHeight="1">
      <c r="A21" s="3" t="s">
        <v>6</v>
      </c>
      <c r="B21" s="3" t="s">
        <v>7</v>
      </c>
      <c r="C21" s="3" t="s">
        <v>8</v>
      </c>
      <c r="D21" s="3" t="s">
        <v>9</v>
      </c>
      <c r="E21" s="3" t="s">
        <v>10</v>
      </c>
      <c r="F21" s="3" t="s">
        <v>11</v>
      </c>
    </row>
    <row r="22" ht="15.75" customHeight="1">
      <c r="A22" s="10">
        <f t="array" ref="A22">IF($B$1="","",IFERROR(INDEX('League Overview'!$Q$4:$Q$9,MATCH($B$1,'League Overview'!$P$4:$P$9,0)),0))</f>
        <v>40</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4.214285714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Overview'!E5="","",'League Overview'!E5)</f>
        <v>Oliver Record</v>
      </c>
    </row>
    <row r="2">
      <c r="A2" s="48" t="s">
        <v>180</v>
      </c>
      <c r="B2" s="48" t="s">
        <v>181</v>
      </c>
    </row>
    <row r="3">
      <c r="A3" s="48" t="s">
        <v>182</v>
      </c>
      <c r="B3" s="48" t="s">
        <v>186</v>
      </c>
    </row>
    <row r="4">
      <c r="A4" s="48" t="s">
        <v>184</v>
      </c>
      <c r="B4" s="48">
        <v>34.0</v>
      </c>
    </row>
    <row r="5">
      <c r="A5" s="48" t="s">
        <v>185</v>
      </c>
    </row>
    <row r="21" ht="15.75" customHeight="1">
      <c r="A21" s="3" t="s">
        <v>6</v>
      </c>
      <c r="B21" s="3" t="s">
        <v>7</v>
      </c>
      <c r="C21" s="3" t="s">
        <v>8</v>
      </c>
      <c r="D21" s="3" t="s">
        <v>9</v>
      </c>
      <c r="E21" s="3" t="s">
        <v>10</v>
      </c>
      <c r="F21" s="3" t="s">
        <v>11</v>
      </c>
    </row>
    <row r="22" ht="15.75" customHeight="1">
      <c r="A22" s="10">
        <f t="array" ref="A22">IF($B$1="","",IFERROR(INDEX('League Overview'!$Q$4:$Q$9,MATCH($B$1,'League Overview'!$P$4:$P$9,0)),0))</f>
        <v>144</v>
      </c>
      <c r="B22" s="10">
        <f t="array" ref="B22">IF($B$1="","",IFERROR(INDEX('League Overview'!$R$4:$R$9,MATCH($B$1,'League Overview'!$P$4:$P$9,0)),0))</f>
        <v>12</v>
      </c>
      <c r="C22" s="10">
        <f t="array" ref="C22">IF($B$1="","",IFERROR(INDEX('League Overview'!$S$4:$S$9,MATCH($B$1,'League Overview'!$P$4:$P$9,0)),0))</f>
        <v>12</v>
      </c>
      <c r="D22" s="10">
        <f t="array" ref="D22">IF($B$1="","",IFERROR(INDEX('League Overview'!$T$4:$T$9,MATCH($B$1,'League Overview'!$P$4:$P$9,0)),0))</f>
        <v>24</v>
      </c>
      <c r="E22" s="10">
        <f t="array" ref="E22">IF($B$1="","",IFERROR(INDEX('League Overview'!$U$4:$U$9,MATCH($B$1,'League Overview'!$P$4:$P$9,0)),0))</f>
        <v>12</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Overview'!E6="","",'League Overview'!E6)</f>
        <v>Ryan Drew</v>
      </c>
    </row>
    <row r="2">
      <c r="A2" s="48" t="s">
        <v>180</v>
      </c>
      <c r="B2" s="48" t="s">
        <v>181</v>
      </c>
    </row>
    <row r="3">
      <c r="A3" s="48" t="s">
        <v>187</v>
      </c>
      <c r="B3" s="48" t="s">
        <v>188</v>
      </c>
    </row>
    <row r="4">
      <c r="A4" s="48" t="s">
        <v>184</v>
      </c>
      <c r="B4" s="48">
        <v>32.0</v>
      </c>
    </row>
    <row r="5">
      <c r="A5" s="48" t="s">
        <v>185</v>
      </c>
    </row>
    <row r="21" ht="15.75" customHeight="1">
      <c r="A21" s="3" t="s">
        <v>6</v>
      </c>
      <c r="B21" s="3" t="s">
        <v>7</v>
      </c>
      <c r="C21" s="3" t="s">
        <v>8</v>
      </c>
      <c r="D21" s="3" t="s">
        <v>9</v>
      </c>
      <c r="E21" s="3" t="s">
        <v>10</v>
      </c>
      <c r="F21" s="3" t="s">
        <v>11</v>
      </c>
    </row>
    <row r="22" ht="15.75" customHeight="1">
      <c r="A22" s="10">
        <f t="array" ref="A22">IF($B$1="","",IFERROR(INDEX('League Overview'!$Q$4:$Q$9,MATCH($B$1,'League Overview'!$P$4:$P$9,0)),0))</f>
        <v>90</v>
      </c>
      <c r="B22" s="10">
        <f t="array" ref="B22">IF($B$1="","",IFERROR(INDEX('League Overview'!$R$4:$R$9,MATCH($B$1,'League Overview'!$P$4:$P$9,0)),0))</f>
        <v>1</v>
      </c>
      <c r="C22" s="10">
        <f t="array" ref="C22">IF($B$1="","",IFERROR(INDEX('League Overview'!$S$4:$S$9,MATCH($B$1,'League Overview'!$P$4:$P$9,0)),0))</f>
        <v>13</v>
      </c>
      <c r="D22" s="10">
        <f t="array" ref="D22">IF($B$1="","",IFERROR(INDEX('League Overview'!$T$4:$T$9,MATCH($B$1,'League Overview'!$P$4:$P$9,0)),0))</f>
        <v>2</v>
      </c>
      <c r="E22" s="10">
        <f t="array" ref="E22">IF($B$1="","",IFERROR(INDEX('League Overview'!$U$4:$U$9,MATCH($B$1,'League Overview'!$P$4:$P$9,0)),0))</f>
        <v>14</v>
      </c>
      <c r="F22" s="11">
        <f t="array" ref="F22">IF($B$1="","",IFERROR(INDEX('League Overview'!$V$4:$V$9,MATCH($B$1,'League Overview'!$P$4:$P$9,0)),""))</f>
        <v>2.428571429</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Overview'!E7="","",'League Overview'!E7)</f>
        <v>Dene Ashworth</v>
      </c>
    </row>
    <row r="2">
      <c r="A2" s="48" t="s">
        <v>180</v>
      </c>
      <c r="B2" s="48" t="s">
        <v>181</v>
      </c>
    </row>
    <row r="3">
      <c r="A3" s="48" t="s">
        <v>187</v>
      </c>
      <c r="B3" s="48" t="s">
        <v>189</v>
      </c>
    </row>
    <row r="4">
      <c r="A4" s="48" t="s">
        <v>184</v>
      </c>
      <c r="B4" s="49">
        <v>35.0</v>
      </c>
    </row>
    <row r="5">
      <c r="A5" s="48" t="s">
        <v>185</v>
      </c>
    </row>
    <row r="21" ht="15.75" customHeight="1">
      <c r="A21" s="3" t="s">
        <v>6</v>
      </c>
      <c r="B21" s="3" t="s">
        <v>7</v>
      </c>
      <c r="C21" s="3" t="s">
        <v>8</v>
      </c>
      <c r="D21" s="3" t="s">
        <v>9</v>
      </c>
      <c r="E21" s="3" t="s">
        <v>10</v>
      </c>
      <c r="F21" s="3" t="s">
        <v>11</v>
      </c>
    </row>
    <row r="22" ht="15.75" customHeight="1">
      <c r="A22" s="10">
        <f t="array" ref="A22">IF($B$1="","",IFERROR(INDEX('League Overview'!$Q$4:$Q$9,MATCH($B$1,'League Overview'!$P$4:$P$9,0)),0))</f>
        <v>72</v>
      </c>
      <c r="B22" s="10">
        <f t="array" ref="B22">IF($B$1="","",IFERROR(INDEX('League Overview'!$R$4:$R$9,MATCH($B$1,'League Overview'!$P$4:$P$9,0)),0))</f>
        <v>1</v>
      </c>
      <c r="C22" s="10">
        <f t="array" ref="C22">IF($B$1="","",IFERROR(INDEX('League Overview'!$S$4:$S$9,MATCH($B$1,'League Overview'!$P$4:$P$9,0)),0))</f>
        <v>10</v>
      </c>
      <c r="D22" s="10">
        <f t="array" ref="D22">IF($B$1="","",IFERROR(INDEX('League Overview'!$T$4:$T$9,MATCH($B$1,'League Overview'!$P$4:$P$9,0)),0))</f>
        <v>2</v>
      </c>
      <c r="E22" s="10">
        <f t="array" ref="E22">IF($B$1="","",IFERROR(INDEX('League Overview'!$U$4:$U$9,MATCH($B$1,'League Overview'!$P$4:$P$9,0)),0))</f>
        <v>12</v>
      </c>
      <c r="F22" s="11">
        <f t="array" ref="F22">IF($B$1="","",IFERROR(INDEX('League Overview'!$V$4:$V$9,MATCH($B$1,'League Overview'!$P$4:$P$9,0)),""))</f>
        <v>2.666666667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Overview'!E8="","",'League Overview'!E8)</f>
        <v>Ryan Ashworth</v>
      </c>
    </row>
    <row r="2">
      <c r="A2" s="48" t="s">
        <v>180</v>
      </c>
      <c r="B2" s="48" t="s">
        <v>181</v>
      </c>
    </row>
    <row r="3">
      <c r="A3" s="48" t="s">
        <v>187</v>
      </c>
      <c r="B3" s="48" t="s">
        <v>190</v>
      </c>
    </row>
    <row r="4">
      <c r="A4" s="48" t="s">
        <v>184</v>
      </c>
      <c r="B4" s="49">
        <v>33.0</v>
      </c>
    </row>
    <row r="5">
      <c r="A5" s="48" t="s">
        <v>185</v>
      </c>
    </row>
    <row r="21" ht="15.75" customHeight="1">
      <c r="A21" s="3" t="s">
        <v>6</v>
      </c>
      <c r="B21" s="3" t="s">
        <v>7</v>
      </c>
      <c r="C21" s="3" t="s">
        <v>8</v>
      </c>
      <c r="D21" s="3" t="s">
        <v>9</v>
      </c>
      <c r="E21" s="3" t="s">
        <v>10</v>
      </c>
      <c r="F21" s="3" t="s">
        <v>11</v>
      </c>
    </row>
    <row r="22" ht="15.75" customHeight="1">
      <c r="A22" s="10">
        <f t="array" ref="A22">IF($B$1="","",IFERROR(INDEX('League Overview'!$Q$4:$Q$9,MATCH($B$1,'League Overview'!$P$4:$P$9,0)),0))</f>
        <v>52</v>
      </c>
      <c r="B22" s="10">
        <f t="array" ref="B22">IF($B$1="","",IFERROR(INDEX('League Overview'!$R$4:$R$9,MATCH($B$1,'League Overview'!$P$4:$P$9,0)),0))</f>
        <v>0</v>
      </c>
      <c r="C22" s="10">
        <f t="array" ref="C22">IF($B$1="","",IFERROR(INDEX('League Overview'!$S$4:$S$9,MATCH($B$1,'League Overview'!$P$4:$P$9,0)),0))</f>
        <v>6</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3.785714286</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50" t="str">
        <f>IF('League Overview'!E9="","",'League Overview'!E9)</f>
        <v/>
      </c>
    </row>
    <row r="2">
      <c r="A2" s="48" t="s">
        <v>180</v>
      </c>
      <c r="B2" s="48" t="s">
        <v>181</v>
      </c>
    </row>
    <row r="3">
      <c r="A3" s="48" t="s">
        <v>187</v>
      </c>
      <c r="B3" s="48"/>
    </row>
    <row r="4">
      <c r="A4" s="48" t="s">
        <v>184</v>
      </c>
    </row>
    <row r="5">
      <c r="A5" s="48" t="s">
        <v>185</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