
<file path=[Content_Types].xml><?xml version="1.0" encoding="utf-8"?>
<Types xmlns="http://schemas.openxmlformats.org/package/2006/content-types">
  <Default ContentType="image/jpeg" Extension="jpg"/>
  <Default ContentType="application/xml" Extension="xml"/>
  <Default ContentType="image/png" Extension="png"/>
  <Default ContentType="application/vnd.openxmlformats-officedocument.obfuscatedFont" Extension="odttf"/>
  <Default ContentType="application/vnd.openxmlformats-package.relationships+xml" Extension="rels"/>
  <Override ContentType="application/vnd.openxmlformats-officedocument.spreadsheetml.worksheet+xml" PartName="/xl/worksheets/sheet23.xml"/>
  <Override ContentType="application/vnd.openxmlformats-officedocument.spreadsheetml.worksheet+xml" PartName="/xl/worksheets/sheet10.xml"/>
  <Override ContentType="application/vnd.openxmlformats-officedocument.spreadsheetml.worksheet+xml" PartName="/xl/worksheets/sheet15.xml"/>
  <Override ContentType="application/vnd.openxmlformats-officedocument.spreadsheetml.worksheet+xml" PartName="/xl/worksheets/sheet19.xml"/>
  <Override ContentType="application/vnd.openxmlformats-officedocument.spreadsheetml.worksheet+xml" PartName="/xl/worksheets/sheet2.xml"/>
  <Override ContentType="application/vnd.openxmlformats-officedocument.spreadsheetml.worksheet+xml" PartName="/xl/worksheets/sheet6.xml"/>
  <Override ContentType="application/vnd.openxmlformats-officedocument.spreadsheetml.worksheet+xml" PartName="/xl/worksheets/sheet16.xml"/>
  <Override ContentType="application/vnd.openxmlformats-officedocument.spreadsheetml.worksheet+xml" PartName="/xl/worksheets/sheet5.xml"/>
  <Override ContentType="application/vnd.openxmlformats-officedocument.spreadsheetml.worksheet+xml" PartName="/xl/worksheets/sheet11.xml"/>
  <Override ContentType="application/vnd.openxmlformats-officedocument.spreadsheetml.worksheet+xml" PartName="/xl/worksheets/sheet20.xml"/>
  <Override ContentType="application/vnd.openxmlformats-officedocument.spreadsheetml.worksheet+xml" PartName="/xl/worksheets/sheet1.xml"/>
  <Override ContentType="application/vnd.openxmlformats-officedocument.spreadsheetml.worksheet+xml" PartName="/xl/worksheets/sheet24.xml"/>
  <Override ContentType="application/vnd.openxmlformats-officedocument.spreadsheetml.worksheet+xml" PartName="/xl/worksheets/sheet9.xml"/>
  <Override ContentType="application/vnd.openxmlformats-officedocument.spreadsheetml.worksheet+xml" PartName="/xl/worksheets/sheet4.xml"/>
  <Override ContentType="application/vnd.openxmlformats-officedocument.spreadsheetml.worksheet+xml" PartName="/xl/worksheets/sheet12.xml"/>
  <Override ContentType="application/vnd.openxmlformats-officedocument.spreadsheetml.worksheet+xml" PartName="/xl/worksheets/sheet17.xml"/>
  <Override ContentType="application/vnd.openxmlformats-officedocument.spreadsheetml.worksheet+xml" PartName="/xl/worksheets/sheet25.xml"/>
  <Override ContentType="application/vnd.openxmlformats-officedocument.spreadsheetml.worksheet+xml" PartName="/xl/worksheets/sheet8.xml"/>
  <Override ContentType="application/vnd.openxmlformats-officedocument.spreadsheetml.worksheet+xml" PartName="/xl/worksheets/sheet21.xml"/>
  <Override ContentType="application/vnd.openxmlformats-officedocument.spreadsheetml.worksheet+xml" PartName="/xl/worksheets/sheet27.xml"/>
  <Override ContentType="application/vnd.openxmlformats-officedocument.spreadsheetml.worksheet+xml" PartName="/xl/worksheets/sheet14.xml"/>
  <Override ContentType="application/vnd.openxmlformats-officedocument.spreadsheetml.worksheet+xml" PartName="/xl/worksheets/sheet13.xml"/>
  <Override ContentType="application/vnd.openxmlformats-officedocument.spreadsheetml.worksheet+xml" PartName="/xl/worksheets/sheet18.xml"/>
  <Override ContentType="application/vnd.openxmlformats-officedocument.spreadsheetml.worksheet+xml" PartName="/xl/worksheets/sheet26.xml"/>
  <Override ContentType="application/vnd.openxmlformats-officedocument.spreadsheetml.worksheet+xml" PartName="/xl/worksheets/sheet3.xml"/>
  <Override ContentType="application/vnd.openxmlformats-officedocument.spreadsheetml.worksheet+xml" PartName="/xl/worksheets/sheet22.xml"/>
  <Override ContentType="application/vnd.openxmlformats-officedocument.spreadsheetml.worksheet+xml" PartName="/xl/worksheets/sheet7.xml"/>
  <Override ContentType="application/binary" PartName="/xl/metadata"/>
  <Override ContentType="application/vnd.openxmlformats-officedocument.spreadsheetml.sharedStrings+xml" PartName="/xl/sharedStrings.xml"/>
  <Override ContentType="application/vnd.openxmlformats-officedocument.drawing+xml" PartName="/xl/drawings/drawing4.xml"/>
  <Override ContentType="application/vnd.openxmlformats-officedocument.drawing+xml" PartName="/xl/drawings/drawing26.xml"/>
  <Override ContentType="application/vnd.openxmlformats-officedocument.drawing+xml" PartName="/xl/drawings/drawing9.xml"/>
  <Override ContentType="application/vnd.openxmlformats-officedocument.drawing+xml" PartName="/xl/drawings/drawing13.xml"/>
  <Override ContentType="application/vnd.openxmlformats-officedocument.drawing+xml" PartName="/xl/drawings/drawing12.xml"/>
  <Override ContentType="application/vnd.openxmlformats-officedocument.drawing+xml" PartName="/xl/drawings/drawing17.xml"/>
  <Override ContentType="application/vnd.openxmlformats-officedocument.drawing+xml" PartName="/xl/drawings/drawing25.xml"/>
  <Override ContentType="application/vnd.openxmlformats-officedocument.drawing+xml" PartName="/xl/drawings/drawing21.xml"/>
  <Override ContentType="application/vnd.openxmlformats-officedocument.drawing+xml" PartName="/xl/drawings/drawing27.xml"/>
  <Override ContentType="application/vnd.openxmlformats-officedocument.drawing+xml" PartName="/xl/drawings/drawing3.xml"/>
  <Override ContentType="application/vnd.openxmlformats-officedocument.drawing+xml" PartName="/xl/drawings/drawing14.xml"/>
  <Override ContentType="application/vnd.openxmlformats-officedocument.drawing+xml" PartName="/xl/drawings/drawing7.xml"/>
  <Override ContentType="application/vnd.openxmlformats-officedocument.drawing+xml" PartName="/xl/drawings/drawing2.xml"/>
  <Override ContentType="application/vnd.openxmlformats-officedocument.drawing+xml" PartName="/xl/drawings/drawing18.xml"/>
  <Override ContentType="application/vnd.openxmlformats-officedocument.drawing+xml" PartName="/xl/drawings/drawing22.xml"/>
  <Override ContentType="application/vnd.openxmlformats-officedocument.drawing+xml" PartName="/xl/drawings/drawing10.xml"/>
  <Override ContentType="application/vnd.openxmlformats-officedocument.drawing+xml" PartName="/xl/drawings/drawing6.xml"/>
  <Override ContentType="application/vnd.openxmlformats-officedocument.drawing+xml" PartName="/xl/drawings/drawing15.xml"/>
  <Override ContentType="application/vnd.openxmlformats-officedocument.drawing+xml" PartName="/xl/drawings/drawing1.xml"/>
  <Override ContentType="application/vnd.openxmlformats-officedocument.drawing+xml" PartName="/xl/drawings/drawing23.xml"/>
  <Override ContentType="application/vnd.openxmlformats-officedocument.drawing+xml" PartName="/xl/drawings/drawing8.xml"/>
  <Override ContentType="application/vnd.openxmlformats-officedocument.drawing+xml" PartName="/xl/drawings/drawing16.xml"/>
  <Override ContentType="application/vnd.openxmlformats-officedocument.drawing+xml" PartName="/xl/drawings/drawing19.xml"/>
  <Override ContentType="application/vnd.openxmlformats-officedocument.drawing+xml" PartName="/xl/drawings/drawing5.xml"/>
  <Override ContentType="application/vnd.openxmlformats-officedocument.drawing+xml" PartName="/xl/drawings/drawing24.xml"/>
  <Override ContentType="application/vnd.openxmlformats-officedocument.drawing+xml" PartName="/xl/drawings/drawing11.xml"/>
  <Override ContentType="application/vnd.openxmlformats-officedocument.drawing+xml" PartName="/xl/drawings/drawing20.xml"/>
  <Override ContentType="application/vnd.ms-excel.sheet.macroEnabled.main+xml" PartName="/xl/workbook.xml"/>
  <Override ContentType="application/vnd.openxmlformats-officedocument.spreadsheetml.styles+xml" PartName="/xl/styles.xml"/>
  <Override ContentType="application/vnd.openxmlformats-officedocument.theme+xml" PartName="/xl/theme/theme1.xml"/>
</Types>
</file>

<file path=_rels/.rels><?xml version="1.0" encoding="UTF-8" standalone="yes"?><Relationships xmlns="http://schemas.openxmlformats.org/package/2006/relationships"><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workbookPr/>
  <sheets>
    <sheet state="visible" name="League Overview" sheetId="1" r:id="rId4"/>
    <sheet state="visible" name="Rules" sheetId="2" r:id="rId5"/>
    <sheet state="visible" name="News" sheetId="3" r:id="rId6"/>
    <sheet state="visible" name="Lime_Rock" sheetId="4" r:id="rId7"/>
    <sheet state="visible" name="Zolder" sheetId="5" r:id="rId8"/>
    <sheet state="visible" name="Donington_Park" sheetId="6" r:id="rId9"/>
    <sheet state="visible" name="Mid-Ohio" sheetId="7" r:id="rId10"/>
    <sheet state="visible" name="Interlagos" sheetId="8" r:id="rId11"/>
    <sheet state="visible" name="Red_Bull_Ring" sheetId="9" r:id="rId12"/>
    <sheet state="visible" name="Mosport" sheetId="10" r:id="rId13"/>
    <sheet state="visible" name="Kyalami" sheetId="11" r:id="rId14"/>
    <sheet state="visible" name="Imola" sheetId="12" r:id="rId15"/>
    <sheet state="visible" name="Silverstone" sheetId="13" r:id="rId16"/>
    <sheet state="visible" name="Sebring" sheetId="14" r:id="rId17"/>
    <sheet state="visible" name="Daytona_Road" sheetId="15" r:id="rId18"/>
    <sheet state="visible" name="Monza" sheetId="16" r:id="rId19"/>
    <sheet state="visible" name="Nürburgring_GP" sheetId="17" r:id="rId20"/>
    <sheet state="visible" name="Spa" sheetId="18" r:id="rId21"/>
    <sheet state="visible" name="Bathurst" sheetId="19" r:id="rId22"/>
    <sheet state="visible" name="Nordschleife" sheetId="20" r:id="rId23"/>
    <sheet state="visible" name="Spielberg Small" sheetId="21" r:id="rId24"/>
    <sheet state="visible" name="Driver 1" sheetId="22" r:id="rId25"/>
    <sheet state="visible" name="Driver 2" sheetId="23" r:id="rId26"/>
    <sheet state="visible" name="Driver 3" sheetId="24" r:id="rId27"/>
    <sheet state="visible" name="Driver 4" sheetId="25" r:id="rId28"/>
    <sheet state="visible" name="Driver 5" sheetId="26" r:id="rId29"/>
    <sheet state="visible" name="Driver 6" sheetId="27" r:id="rId30"/>
  </sheets>
  <definedNames/>
  <calcPr/>
  <extLst>
    <ext uri="GoogleSheetsCustomDataVersion2">
      <go:sheetsCustomData xmlns:go="http://customooxmlschemas.google.com/" r:id="rId31" roundtripDataChecksum="/hKA4EkvRUjxOvHCLu2DDRuetnJeducbVlfbDigd+DY="/>
    </ext>
  </extLst>
</workbook>
</file>

<file path=xl/sharedStrings.xml><?xml version="1.0" encoding="utf-8"?>
<sst xmlns="http://schemas.openxmlformats.org/spreadsheetml/2006/main" count="428" uniqueCount="151">
  <si>
    <t>PMR MX-5 League</t>
  </si>
  <si>
    <t>Rules</t>
  </si>
  <si>
    <t>Slot</t>
  </si>
  <si>
    <t>Driver Name</t>
  </si>
  <si>
    <t>Rank</t>
  </si>
  <si>
    <t>Driver</t>
  </si>
  <si>
    <t>Points</t>
  </si>
  <si>
    <t>Wins</t>
  </si>
  <si>
    <t>Podiums</t>
  </si>
  <si>
    <t>Fast Laps</t>
  </si>
  <si>
    <t>Starts</t>
  </si>
  <si>
    <t>Avg Finish</t>
  </si>
  <si>
    <t>Round</t>
  </si>
  <si>
    <t>Qualifying</t>
  </si>
  <si>
    <t>3 laps</t>
  </si>
  <si>
    <t>Driver 1</t>
  </si>
  <si>
    <t>Neil Hinder</t>
  </si>
  <si>
    <t>1st place</t>
  </si>
  <si>
    <t>Driver 2</t>
  </si>
  <si>
    <t>Oliver Record</t>
  </si>
  <si>
    <t>2nd place</t>
  </si>
  <si>
    <t>Driver 3</t>
  </si>
  <si>
    <t>Ryan Drew</t>
  </si>
  <si>
    <t>3rd place</t>
  </si>
  <si>
    <t>Driver 4</t>
  </si>
  <si>
    <t>Dene Ashworth</t>
  </si>
  <si>
    <t>4th place</t>
  </si>
  <si>
    <t>Driver 5</t>
  </si>
  <si>
    <t>Ryan Ashworth</t>
  </si>
  <si>
    <t>5th place</t>
  </si>
  <si>
    <t>Driver 6</t>
  </si>
  <si>
    <t>6th place</t>
  </si>
  <si>
    <t>Edit the names above, then enter results on each track tab. Use Y in Fastest Lap for the +2 bonus.</t>
  </si>
  <si>
    <t>Fastest lap bonus</t>
  </si>
  <si>
    <t>Track</t>
  </si>
  <si>
    <t>Laps (30 min)</t>
  </si>
  <si>
    <t>Calendar</t>
  </si>
  <si>
    <t>Time</t>
  </si>
  <si>
    <t>Completed</t>
  </si>
  <si>
    <t>Lime Rock</t>
  </si>
  <si>
    <t>13th April 2026</t>
  </si>
  <si>
    <t>Y</t>
  </si>
  <si>
    <t>Zolder</t>
  </si>
  <si>
    <t>Donington Park</t>
  </si>
  <si>
    <t>27th April 2026</t>
  </si>
  <si>
    <t>y</t>
  </si>
  <si>
    <t>Mid-Ohio</t>
  </si>
  <si>
    <t>Interlagos</t>
  </si>
  <si>
    <t>11th May 2026</t>
  </si>
  <si>
    <t>Red Bull Ring</t>
  </si>
  <si>
    <t>Mosport</t>
  </si>
  <si>
    <t>25th May 2026</t>
  </si>
  <si>
    <t>Kyalami</t>
  </si>
  <si>
    <t>Imola</t>
  </si>
  <si>
    <t>8th June 2026</t>
  </si>
  <si>
    <t>Silverstone</t>
  </si>
  <si>
    <t>Sebring</t>
  </si>
  <si>
    <t>22nd June 2026</t>
  </si>
  <si>
    <t>Daytona Road</t>
  </si>
  <si>
    <t>Monza</t>
  </si>
  <si>
    <t>6th July 2026</t>
  </si>
  <si>
    <t>Nürburgring GP</t>
  </si>
  <si>
    <t>Spa</t>
  </si>
  <si>
    <t>20th July 2026</t>
  </si>
  <si>
    <t>Bathurst</t>
  </si>
  <si>
    <t>Spielberg Small</t>
  </si>
  <si>
    <t>3rd August 2026</t>
  </si>
  <si>
    <t>Nordschleife</t>
  </si>
  <si>
    <t>🏁 PMR MX-5 League: Official Rules &amp; Regulations 🏁
Point Scoring
1st place        10
2nd place        7
3rd place        5
4th place        3
5th place        2
6th place        1
Fastest lap bonus        2
If you do not finish a race you will  not get any points DNF means no points
The primary focus of this league is developing strong, clean racecraft.
Because MX-5 racing relies heavily on momentum, smooth, predictable, and respectful driving will always yield the best results.
While we are all friends — we race hard. These rules ensure competition remains fair, consistent, and enjoyable for everyone.
1. Overtaking, Defending &amp; Racing Rights
The Burden of Passing
The responsibility for completing a pass safely always lies with the overtaking driver. Moves must be controlled and realistic — no divebombs or reckless lunges.
The Racing Line is Not Protected
Drivers do not own the racing line.
If a car has legitimately established overlap, you must adjust your line to avoid contact.
Earning the Corner (Overlap Rule)
An attacking driver earns the right to space at the corner if:
Their front wheels are at least level with the defending driver’s cockpit
This overlap is established before the turn-in point
👉 If these conditions are not met, the corner belongs to the defending driver.
Maintaining Overlap
Overlap must be sustained through the corner.
If the attacking car drops back, they lose the right to space.
Leaving Racing Room
When overlap is established:
Both drivers must leave at least one car’s width of space
This applies at corner entry, apex, and exit
🚫 Squeezing, drifting wide on exit, or forcing a car off track is not allowed.
2. Defensive Driving &amp; Conduct
One Move Rule
Drivers may make one defensive move on a straight.
🚫 Weaving, reactive blocking, or making multiple moves is not allowed.
No Moving Under Braking
Once braking has begun, drivers must hold their line.
🚫 Changing direction under braking is strictly prohibited and a major cause of incidents.
No flashing of lights unless you are passing someone on a Blue flag.
Predictability
Defending drivers must be consistent and predictable in their movements.
Erratic driving will be penalised.
Contact &amp; Control
Minor contact can happen in close racing, but:
Careless or avoidable contact is not acceptable
Repeated or aggressive contact will be penalised
Safe Re-Entry
If you leave the track:
You have no right to the racing line
You must rejoin only when safe
🚫 Rejoining into traffic and causing an incident is a serious offense
Redress (Giving Positions Back)
If you gain an advantage through contact:
You are expected to give the position back immediately
✅ This will usually resolve the incident without further action
3. Post-Race Procedures &amp; Stewarding
To keep the league clean and drama-free, all incidents are handled through a formal process:
Save Replay (Mandatory)
All drivers must save their race replay after each event.
Cool-Down Rule
🚫 No arguing or debating incidents in race chat or lobby
Keep it respectful — incidents are reviewed after the race.
How to Report an Incident
If no redress is given:
Record the incident from the replay (both cars if possible)
Upload to YouTube (Unlisted is fine)
Send the link to the League Admin within 24 hours
Steward Decisions
Incidents will be reviewed by the Stewards
Decisions are final
Penalties may include:
Time penalties
Position drops
Warnings or race bans (for repeated offences)
4. Official Lobby Settings
Damage: ON
In-Game Penalties: ON
Assists: AUTHENTIC
Track Temperature: AVERAGE
These settings are designed to promote close, fair, and realistic racing.
🏁 Final Note
Race hard. Race fair. Respect each other.
Good racecraft creates better racing for everyone — and that’s what this league is all about.</t>
  </si>
  <si>
    <t>Date:</t>
  </si>
  <si>
    <t>Headline</t>
  </si>
  <si>
    <t>Race 1 done and new rules added</t>
  </si>
  <si>
    <t>🏁 Race Day One Recap: Record Sets the Pace
The first night of racing is officially in the books, and it was a masterclass in performance. A massive congratulations to Oliver Record, who dominated the track by securing victories in both races.
Oliver didn’t just win—he left the competition in the rearview mirror, clocking in two fastest laps and finishing "lightyears" ahead of the pack. It was an incredible display of skill and speed.
📢 Important Update: Rule Changes
Following the events of the opening night, the officials have implemented new rules to ensure the best racing experience moving forward.
Action Required: Please review the updated regulations immediately to stay compliant for the next heat.
Great racing to everyone involved, and we'll see you at the next green light!</t>
  </si>
  <si>
    <t>Liveries and race day</t>
  </si>
  <si>
    <r>
      <rPr/>
      <t xml:space="preserve">RACE DAY IS HERE
Pre-Race Briefing:
Please ensure you have reviewed the rules. You should be in the server by 8:50 PM for a 9:00 PM start.
Server Password: Swindon
Livery Downloads: Here </t>
    </r>
    <r>
      <rPr>
        <color rgb="FF1155CC"/>
        <u/>
      </rPr>
      <t>https://drive.google.com/file/d/1RhDCeVKRB5DCGqHhKfkFkYERCr1RU6Hf/view?usp=drive_link</t>
    </r>
  </si>
  <si>
    <t>Latest Odds</t>
  </si>
  <si>
    <t>All eyes are on the grid as the upcoming league looms, and it’s Oliver Record who leads the pack as the clear favourite. Calm, consistent, and annoyingly quick—he’s the one to beat.
Hot on his heels is Ryan Drew, a man with pace and something to prove. Lurking just behind, the Ashworth brothers—Ryan Ashworth and Dene Ashworth—are ready to turn the championship into a family affair.
And then… there’s Neil Hinder unable to drive in real life and old as hell.
Officially listed. Statistically present. Spiritually… still figuring out which pedal does what. The bookies aren’t convinced—but chaos has a funny way of rewriting odds.
Full Odds:
Oliver Record – 5/4
Ryan Drew – 3/1
Ryan Ashworth – 5/1
Dene Ashworth – 6/1
Neil Hinder – 10/1
One thing’s certain: reputations will be tested, egos will be bruised, and someone’s walking away a champion.
Let’s see who backs it up on track.</t>
  </si>
  <si>
    <t>Calendar Added</t>
  </si>
  <si>
    <t>Calendar added to the website to make it easier for everyone involved to look at, this includes all of the times Qualifying starts.</t>
  </si>
  <si>
    <t>https://projectmotorracing.com/track.php?trackIndex=0</t>
  </si>
  <si>
    <t>Laps: 30 - enter finishing order, lap times, and Y for fastest lap</t>
  </si>
  <si>
    <t>Position</t>
  </si>
  <si>
    <t>Race Points</t>
  </si>
  <si>
    <t>Fastest Lap?</t>
  </si>
  <si>
    <t>Total Points</t>
  </si>
  <si>
    <t>Best Lap Time</t>
  </si>
  <si>
    <t>0:57.239</t>
  </si>
  <si>
    <t>N</t>
  </si>
  <si>
    <t>0:57.328</t>
  </si>
  <si>
    <t>0:58.995</t>
  </si>
  <si>
    <t>0:58.489</t>
  </si>
  <si>
    <t>https://projectmotorracing.com/track.php?trackIndex=3</t>
  </si>
  <si>
    <t>Laps: 21 - enter finishing order, lap times, and Y for fastest lap</t>
  </si>
  <si>
    <t>1:49.184</t>
  </si>
  <si>
    <t>1:49.767</t>
  </si>
  <si>
    <t>1:53.984</t>
  </si>
  <si>
    <t>1:52.717</t>
  </si>
  <si>
    <t>1:51.589</t>
  </si>
  <si>
    <t>https://projectmotorracing.com/track.php?trackIndex=13</t>
  </si>
  <si>
    <t>1:47.123</t>
  </si>
  <si>
    <t>1:47.512</t>
  </si>
  <si>
    <t>1.51.945</t>
  </si>
  <si>
    <t>1.51.773</t>
  </si>
  <si>
    <t>https://projectmotorracing.com/track.php?trackIndex=16</t>
  </si>
  <si>
    <t>Laps: 18 - enter finishing order, lap times, and Y for fastest lap</t>
  </si>
  <si>
    <t>1:36.084</t>
  </si>
  <si>
    <t>1:37.350</t>
  </si>
  <si>
    <t>1:39.667</t>
  </si>
  <si>
    <t>1:43.250</t>
  </si>
  <si>
    <t>1:41.506</t>
  </si>
  <si>
    <t>https://projectmotorracing.com/track.php?trackIndex=17</t>
  </si>
  <si>
    <t>Laps: 17 - enter finishing order, lap times, and Y for fastest lap</t>
  </si>
  <si>
    <t>1:53.312</t>
  </si>
  <si>
    <t>1:54.689</t>
  </si>
  <si>
    <t>1:53.617</t>
  </si>
  <si>
    <t>1:58.128</t>
  </si>
  <si>
    <t>1:56.234</t>
  </si>
  <si>
    <t>https://projectmotorracing.com/track.php?trackIndex=14</t>
  </si>
  <si>
    <t>Laps: 19 - enter finishing order, lap times, and Y for fastest lap</t>
  </si>
  <si>
    <t>1:52.589</t>
  </si>
  <si>
    <t>1:52.984</t>
  </si>
  <si>
    <t>1:53.345</t>
  </si>
  <si>
    <t>1:56.606</t>
  </si>
  <si>
    <t>1:54.645</t>
  </si>
  <si>
    <t>https://projectmotorracing.com/track.php?trackIndex=1</t>
  </si>
  <si>
    <t>https://projectmotorracing.com/track.php?trackIndex=2</t>
  </si>
  <si>
    <t>https://projectmotorracing.com/track.php?trackIndex=12</t>
  </si>
  <si>
    <t>Laps: 16 - enter finishing order, lap times, and Y for fastest lap</t>
  </si>
  <si>
    <t>https://projectmotorracing.com/track.php?trackIndex=9</t>
  </si>
  <si>
    <t>Laps: 14 - enter finishing order, lap times, and Y for fastest lap</t>
  </si>
  <si>
    <t>https://projectmotorracing.com/track.php?trackIndex=10</t>
  </si>
  <si>
    <t>https://projectmotorracing.com/track.php?trackIndex=11</t>
  </si>
  <si>
    <t>Laps: 15 - enter finishing order, lap times, and Y for fastest lap</t>
  </si>
  <si>
    <t>https://projectmotorracing.com/track.php?trackIndex=15</t>
  </si>
  <si>
    <t>https://projectmotorracing.com/track.php?trackIndex=7</t>
  </si>
  <si>
    <t>https://projectmotorracing.com/track.php?trackIndex=4</t>
  </si>
  <si>
    <t>Laps: 12 - enter finishing order, lap times, and Y for fastest lap</t>
  </si>
  <si>
    <t>https://projectmotorracing.com/track.php?trackIndex=8</t>
  </si>
  <si>
    <t>https://projectmotorracing.com/track.php?trackIndex=5</t>
  </si>
  <si>
    <t>Laps: 4 - enter finishing order, lap times, and Y for fastest lap</t>
  </si>
  <si>
    <t>Driver Nationality</t>
  </si>
  <si>
    <t>English</t>
  </si>
  <si>
    <t>Driver Nickname</t>
  </si>
  <si>
    <t>Nuzik</t>
  </si>
  <si>
    <t>Driver Age</t>
  </si>
  <si>
    <t>Driver Photo</t>
  </si>
  <si>
    <t>One Sock Oli</t>
  </si>
  <si>
    <t>Driver Nick Name</t>
  </si>
  <si>
    <t>Drew</t>
  </si>
  <si>
    <t>Deno</t>
  </si>
  <si>
    <t>Ry-Dawg</t>
  </si>
</sst>
</file>

<file path=xl/styles.xml><?xml version="1.0" encoding="utf-8"?>
<styleSheet xmlns="http://schemas.openxmlformats.org/spreadsheetml/2006/main" xmlns:x14ac="http://schemas.microsoft.com/office/spreadsheetml/2009/9/ac" xmlns:mc="http://schemas.openxmlformats.org/markup-compatibility/2006">
  <numFmts count="3">
    <numFmt numFmtId="164" formatCode="hh:mm"/>
    <numFmt numFmtId="165" formatCode="dd/mm/yyyy"/>
    <numFmt numFmtId="166" formatCode="m:ss.000"/>
  </numFmts>
  <fonts count="15">
    <font>
      <sz val="11.0"/>
      <color theme="1"/>
      <name val="Calibri"/>
      <scheme val="minor"/>
    </font>
    <font>
      <b/>
      <sz val="16.0"/>
      <color rgb="FFFFFFFF"/>
      <name val="Calibri"/>
    </font>
    <font>
      <sz val="11.0"/>
      <color theme="1"/>
      <name val="Calibri"/>
    </font>
    <font>
      <b/>
      <sz val="11.0"/>
      <color rgb="FFFFFFFF"/>
      <name val="Calibri"/>
    </font>
    <font>
      <b/>
      <sz val="11.0"/>
      <color theme="1"/>
      <name val="Calibri"/>
    </font>
    <font>
      <b/>
      <sz val="11.0"/>
      <color rgb="FF111827"/>
      <name val="Calibri"/>
    </font>
    <font>
      <i/>
      <sz val="11.0"/>
      <color rgb="FF111827"/>
      <name val="Calibri"/>
    </font>
    <font/>
    <font>
      <color theme="1"/>
      <name val="Calibri"/>
      <scheme val="minor"/>
    </font>
    <font>
      <u/>
      <color rgb="FF0000FF"/>
    </font>
    <font>
      <b/>
      <sz val="14.0"/>
      <color rgb="FFFFFFFF"/>
      <name val="Calibri"/>
    </font>
    <font>
      <color theme="1"/>
      <name val="Calibri"/>
    </font>
    <font>
      <color rgb="FF0000FF"/>
      <name val="Calibri"/>
      <scheme val="minor"/>
    </font>
    <font>
      <i/>
      <sz val="10.0"/>
      <color rgb="FF111827"/>
      <name val="Calibri"/>
    </font>
    <font>
      <u/>
      <color rgb="FF0000FF"/>
    </font>
  </fonts>
  <fills count="13">
    <fill>
      <patternFill patternType="none"/>
    </fill>
    <fill>
      <patternFill patternType="lightGray"/>
    </fill>
    <fill>
      <patternFill patternType="solid">
        <fgColor rgb="FF1F3A5F"/>
        <bgColor rgb="FF1F3A5F"/>
      </patternFill>
    </fill>
    <fill>
      <patternFill patternType="solid">
        <fgColor rgb="FF111827"/>
        <bgColor rgb="FF111827"/>
      </patternFill>
    </fill>
    <fill>
      <patternFill patternType="solid">
        <fgColor rgb="FFD9EAD3"/>
        <bgColor rgb="FFD9EAD3"/>
      </patternFill>
    </fill>
    <fill>
      <patternFill patternType="solid">
        <fgColor rgb="FFEFF6FF"/>
        <bgColor rgb="FFEFF6FF"/>
      </patternFill>
    </fill>
    <fill>
      <patternFill patternType="solid">
        <fgColor rgb="FFF3F4F6"/>
        <bgColor rgb="FFF3F4F6"/>
      </patternFill>
    </fill>
    <fill>
      <patternFill patternType="solid">
        <fgColor rgb="FFDBEAFE"/>
        <bgColor rgb="FFDBEAFE"/>
      </patternFill>
    </fill>
    <fill>
      <patternFill patternType="solid">
        <fgColor rgb="FF000000"/>
        <bgColor rgb="FF000000"/>
      </patternFill>
    </fill>
    <fill>
      <patternFill patternType="solid">
        <fgColor rgb="FFF8F8F8"/>
        <bgColor rgb="FFF8F8F8"/>
      </patternFill>
    </fill>
    <fill>
      <patternFill patternType="solid">
        <fgColor rgb="FFD1FAE5"/>
        <bgColor rgb="FFD1FAE5"/>
      </patternFill>
    </fill>
    <fill>
      <patternFill patternType="solid">
        <fgColor rgb="FFF3F8F1"/>
        <bgColor rgb="FFF3F8F1"/>
      </patternFill>
    </fill>
    <fill>
      <patternFill patternType="solid">
        <fgColor rgb="FFFAFAFA"/>
        <bgColor rgb="FFFAFAFA"/>
      </patternFill>
    </fill>
  </fills>
  <borders count="5">
    <border/>
    <border>
      <top style="thin">
        <color rgb="FFD6B656"/>
      </top>
    </border>
    <border>
      <right style="thin">
        <color rgb="FFD6B656"/>
      </right>
      <top style="thin">
        <color rgb="FFD6B656"/>
      </top>
    </border>
    <border>
      <bottom style="thin">
        <color rgb="FFD6B656"/>
      </bottom>
    </border>
    <border>
      <right style="thin">
        <color rgb="FFD6B656"/>
      </right>
      <bottom style="thin">
        <color rgb="FFD6B656"/>
      </bottom>
    </border>
  </borders>
  <cellStyleXfs count="1">
    <xf borderId="0" fillId="0" fontId="0" numFmtId="0" applyAlignment="1" applyFont="1"/>
  </cellStyleXfs>
  <cellXfs count="46">
    <xf borderId="0" fillId="0" fontId="0" numFmtId="0" xfId="0" applyAlignment="1" applyFont="1">
      <alignment readingOrder="0" shrinkToFit="0" vertical="bottom" wrapText="0"/>
    </xf>
    <xf borderId="0" fillId="2" fontId="1" numFmtId="0" xfId="0" applyAlignment="1" applyFill="1" applyFont="1">
      <alignment horizontal="center" shrinkToFit="0" vertical="center" wrapText="1"/>
    </xf>
    <xf borderId="0" fillId="0" fontId="2" numFmtId="0" xfId="0" applyAlignment="1" applyFont="1">
      <alignment shrinkToFit="0" wrapText="1"/>
    </xf>
    <xf borderId="0" fillId="3" fontId="3" numFmtId="0" xfId="0" applyAlignment="1" applyFill="1" applyFont="1">
      <alignment horizontal="center" shrinkToFit="0" vertical="center" wrapText="1"/>
    </xf>
    <xf borderId="0" fillId="4" fontId="4" numFmtId="0" xfId="0" applyAlignment="1" applyFill="1" applyFont="1">
      <alignment horizontal="center" shrinkToFit="0" vertical="center" wrapText="1"/>
    </xf>
    <xf borderId="0" fillId="0" fontId="4" numFmtId="0" xfId="0" applyAlignment="1" applyFont="1">
      <alignment shrinkToFit="0" vertical="center" wrapText="1"/>
    </xf>
    <xf borderId="0" fillId="0" fontId="2" numFmtId="0" xfId="0" applyAlignment="1" applyFont="1">
      <alignment horizontal="center" readingOrder="0" shrinkToFit="0" vertical="center" wrapText="1"/>
    </xf>
    <xf borderId="0" fillId="0" fontId="4" numFmtId="0" xfId="0" applyAlignment="1" applyFont="1">
      <alignment horizontal="center" shrinkToFit="0" vertical="center" wrapText="1"/>
    </xf>
    <xf borderId="0" fillId="5" fontId="5" numFmtId="0" xfId="0" applyAlignment="1" applyFill="1" applyFont="1">
      <alignment shrinkToFit="0" vertical="center" wrapText="1"/>
    </xf>
    <xf borderId="0" fillId="6" fontId="4" numFmtId="0" xfId="0" applyAlignment="1" applyFill="1" applyFont="1">
      <alignment horizontal="center" shrinkToFit="0" vertical="center" wrapText="1"/>
    </xf>
    <xf borderId="0" fillId="0" fontId="2" numFmtId="0" xfId="0" applyAlignment="1" applyFont="1">
      <alignment shrinkToFit="0" vertical="center" wrapText="1"/>
    </xf>
    <xf borderId="0" fillId="0" fontId="2" numFmtId="2" xfId="0" applyAlignment="1" applyFont="1" applyNumberFormat="1">
      <alignment shrinkToFit="0" vertical="center" wrapText="1"/>
    </xf>
    <xf borderId="0" fillId="0" fontId="2" numFmtId="0" xfId="0" applyAlignment="1" applyFont="1">
      <alignment horizontal="center" shrinkToFit="0" vertical="center" wrapText="1"/>
    </xf>
    <xf borderId="1" fillId="7" fontId="6" numFmtId="0" xfId="0" applyAlignment="1" applyBorder="1" applyFill="1" applyFont="1">
      <alignment horizontal="left" shrinkToFit="0" vertical="center" wrapText="1"/>
    </xf>
    <xf borderId="2" fillId="0" fontId="7" numFmtId="0" xfId="0" applyBorder="1" applyFont="1"/>
    <xf borderId="3" fillId="0" fontId="7" numFmtId="0" xfId="0" applyBorder="1" applyFont="1"/>
    <xf borderId="4" fillId="0" fontId="7" numFmtId="0" xfId="0" applyBorder="1" applyFont="1"/>
    <xf borderId="0" fillId="0" fontId="2" numFmtId="0" xfId="0" applyAlignment="1" applyFont="1">
      <alignment readingOrder="0" shrinkToFit="0" wrapText="1"/>
    </xf>
    <xf borderId="0" fillId="8" fontId="3" numFmtId="0" xfId="0" applyAlignment="1" applyFill="1" applyFont="1">
      <alignment readingOrder="0" shrinkToFit="0" wrapText="1"/>
    </xf>
    <xf borderId="0" fillId="0" fontId="2" numFmtId="164" xfId="0" applyAlignment="1" applyFont="1" applyNumberFormat="1">
      <alignment readingOrder="0" shrinkToFit="0" wrapText="1"/>
    </xf>
    <xf borderId="0" fillId="0" fontId="2" numFmtId="0" xfId="0" applyAlignment="1" applyFont="1">
      <alignment horizontal="center" readingOrder="0" shrinkToFit="0" wrapText="1"/>
    </xf>
    <xf borderId="0" fillId="0" fontId="8" numFmtId="0" xfId="0" applyAlignment="1" applyFont="1">
      <alignment readingOrder="0"/>
    </xf>
    <xf borderId="0" fillId="0" fontId="8" numFmtId="165" xfId="0" applyAlignment="1" applyFont="1" applyNumberFormat="1">
      <alignment readingOrder="0"/>
    </xf>
    <xf borderId="0" fillId="0" fontId="8" numFmtId="0" xfId="0" applyAlignment="1" applyFont="1">
      <alignment horizontal="left" readingOrder="0"/>
    </xf>
    <xf borderId="0" fillId="0" fontId="8" numFmtId="0" xfId="0" applyAlignment="1" applyFont="1">
      <alignment horizontal="left"/>
    </xf>
    <xf borderId="0" fillId="0" fontId="8" numFmtId="0" xfId="0" applyAlignment="1" applyFont="1">
      <alignment horizontal="left" readingOrder="0"/>
    </xf>
    <xf borderId="0" fillId="0" fontId="9" numFmtId="0" xfId="0" applyAlignment="1" applyFont="1">
      <alignment horizontal="left" readingOrder="0"/>
    </xf>
    <xf borderId="0" fillId="2" fontId="10" numFmtId="0" xfId="0" applyAlignment="1" applyFont="1">
      <alignment horizontal="center" vertical="center"/>
    </xf>
    <xf borderId="0" fillId="8" fontId="11" numFmtId="0" xfId="0" applyFont="1"/>
    <xf borderId="0" fillId="0" fontId="12" numFmtId="0" xfId="0" applyFont="1"/>
    <xf borderId="0" fillId="7" fontId="13" numFmtId="0" xfId="0" applyAlignment="1" applyFont="1">
      <alignment horizontal="left" shrinkToFit="0" vertical="center" wrapText="1"/>
    </xf>
    <xf borderId="0" fillId="3" fontId="3" numFmtId="0" xfId="0" applyAlignment="1" applyFont="1">
      <alignment horizontal="center" vertical="center"/>
    </xf>
    <xf borderId="0" fillId="9" fontId="4" numFmtId="0" xfId="0" applyAlignment="1" applyFill="1" applyFont="1">
      <alignment horizontal="center" vertical="center"/>
    </xf>
    <xf borderId="0" fillId="5" fontId="2" numFmtId="0" xfId="0" applyAlignment="1" applyFont="1">
      <alignment readingOrder="0" vertical="center"/>
    </xf>
    <xf borderId="0" fillId="0" fontId="2" numFmtId="0" xfId="0" applyAlignment="1" applyFont="1">
      <alignment vertical="center"/>
    </xf>
    <xf borderId="0" fillId="10" fontId="2" numFmtId="0" xfId="0" applyAlignment="1" applyFill="1" applyFont="1">
      <alignment horizontal="center" readingOrder="0" vertical="center"/>
    </xf>
    <xf borderId="0" fillId="11" fontId="2" numFmtId="0" xfId="0" applyAlignment="1" applyFill="1" applyFont="1">
      <alignment vertical="center"/>
    </xf>
    <xf borderId="0" fillId="12" fontId="2" numFmtId="0" xfId="0" applyAlignment="1" applyFill="1" applyFont="1">
      <alignment readingOrder="0" vertical="center"/>
    </xf>
    <xf borderId="0" fillId="5" fontId="2" numFmtId="0" xfId="0" applyAlignment="1" applyFont="1">
      <alignment vertical="center"/>
    </xf>
    <xf borderId="0" fillId="10" fontId="2" numFmtId="0" xfId="0" applyAlignment="1" applyFont="1">
      <alignment horizontal="center" vertical="center"/>
    </xf>
    <xf borderId="0" fillId="12" fontId="2" numFmtId="166" xfId="0" applyAlignment="1" applyFont="1" applyNumberFormat="1">
      <alignment vertical="center"/>
    </xf>
    <xf borderId="0" fillId="2" fontId="10" numFmtId="0" xfId="0" applyAlignment="1" applyFont="1">
      <alignment horizontal="center" readingOrder="0" vertical="center"/>
    </xf>
    <xf borderId="0" fillId="0" fontId="14" numFmtId="0" xfId="0" applyAlignment="1" applyFont="1">
      <alignment readingOrder="0"/>
    </xf>
    <xf borderId="0" fillId="0" fontId="11" numFmtId="0" xfId="0" applyFont="1"/>
    <xf borderId="0" fillId="0" fontId="11" numFmtId="0" xfId="0" applyAlignment="1" applyFont="1">
      <alignment readingOrder="0"/>
    </xf>
    <xf borderId="0" fillId="0" fontId="8" numFmtId="0" xfId="0" applyFont="1"/>
  </cellXfs>
  <cellStyles count="1">
    <cellStyle xfId="0" name="Normal" builtinId="0"/>
  </cellStyles>
  <dxfs count="7">
    <dxf>
      <font>
        <b/>
        <color rgb="FF92400E"/>
      </font>
      <fill>
        <patternFill patternType="solid">
          <fgColor rgb="FFFEF3C7"/>
          <bgColor rgb="FFFEF3C7"/>
        </patternFill>
      </fill>
      <border/>
    </dxf>
    <dxf>
      <font>
        <b/>
        <color rgb="FF111827"/>
      </font>
      <fill>
        <patternFill patternType="solid">
          <fgColor rgb="FFF3F4F6"/>
          <bgColor rgb="FFF3F4F6"/>
        </patternFill>
      </fill>
      <border/>
    </dxf>
    <dxf>
      <font>
        <b/>
        <color rgb="FF92400E"/>
      </font>
      <fill>
        <patternFill patternType="solid">
          <fgColor rgb="FFFDE68A"/>
          <bgColor rgb="FFFDE68A"/>
        </patternFill>
      </fill>
      <border/>
    </dxf>
    <dxf>
      <font/>
      <fill>
        <patternFill patternType="solid">
          <fgColor rgb="FFFEF3C7"/>
          <bgColor rgb="FFFEF3C7"/>
        </patternFill>
      </fill>
      <border/>
    </dxf>
    <dxf>
      <font/>
      <fill>
        <patternFill patternType="solid">
          <fgColor rgb="FFF3F4F6"/>
          <bgColor rgb="FFF3F4F6"/>
        </patternFill>
      </fill>
      <border/>
    </dxf>
    <dxf>
      <font/>
      <fill>
        <patternFill patternType="solid">
          <fgColor rgb="FFFDE68A"/>
          <bgColor rgb="FFFDE68A"/>
        </patternFill>
      </fill>
      <border/>
    </dxf>
    <dxf>
      <font>
        <b/>
        <color rgb="FFFFFFFF"/>
      </font>
      <fill>
        <patternFill patternType="solid">
          <fgColor rgb="FF22C55E"/>
          <bgColor rgb="FF22C55E"/>
        </patternFill>
      </fill>
      <border/>
    </dxf>
  </dxfs>
</styleSheet>
</file>

<file path=xl/_rels/workbook.xml.rels><?xml version="1.0" encoding="UTF-8" standalone="yes"?><Relationships xmlns="http://schemas.openxmlformats.org/package/2006/relationships"><Relationship Id="rId20" Type="http://schemas.openxmlformats.org/officeDocument/2006/relationships/worksheet" Target="worksheets/sheet17.xml"/><Relationship Id="rId22" Type="http://schemas.openxmlformats.org/officeDocument/2006/relationships/worksheet" Target="worksheets/sheet19.xml"/><Relationship Id="rId21" Type="http://schemas.openxmlformats.org/officeDocument/2006/relationships/worksheet" Target="worksheets/sheet18.xml"/><Relationship Id="rId24" Type="http://schemas.openxmlformats.org/officeDocument/2006/relationships/worksheet" Target="worksheets/sheet21.xml"/><Relationship Id="rId23" Type="http://schemas.openxmlformats.org/officeDocument/2006/relationships/worksheet" Target="worksheets/sheet20.xml"/><Relationship Id="rId1" Type="http://schemas.openxmlformats.org/officeDocument/2006/relationships/theme" Target="theme/theme1.xml"/><Relationship Id="rId2" Type="http://schemas.openxmlformats.org/officeDocument/2006/relationships/styles" Target="styles.xml"/><Relationship Id="rId3" Type="http://schemas.openxmlformats.org/officeDocument/2006/relationships/sharedStrings" Target="sharedStrings.xml"/><Relationship Id="rId4" Type="http://schemas.openxmlformats.org/officeDocument/2006/relationships/worksheet" Target="worksheets/sheet1.xml"/><Relationship Id="rId9" Type="http://schemas.openxmlformats.org/officeDocument/2006/relationships/worksheet" Target="worksheets/sheet6.xml"/><Relationship Id="rId26" Type="http://schemas.openxmlformats.org/officeDocument/2006/relationships/worksheet" Target="worksheets/sheet23.xml"/><Relationship Id="rId25" Type="http://schemas.openxmlformats.org/officeDocument/2006/relationships/worksheet" Target="worksheets/sheet22.xml"/><Relationship Id="rId28" Type="http://schemas.openxmlformats.org/officeDocument/2006/relationships/worksheet" Target="worksheets/sheet25.xml"/><Relationship Id="rId27" Type="http://schemas.openxmlformats.org/officeDocument/2006/relationships/worksheet" Target="worksheets/sheet24.xml"/><Relationship Id="rId5" Type="http://schemas.openxmlformats.org/officeDocument/2006/relationships/worksheet" Target="worksheets/sheet2.xml"/><Relationship Id="rId6" Type="http://schemas.openxmlformats.org/officeDocument/2006/relationships/worksheet" Target="worksheets/sheet3.xml"/><Relationship Id="rId29" Type="http://schemas.openxmlformats.org/officeDocument/2006/relationships/worksheet" Target="worksheets/sheet26.xml"/><Relationship Id="rId7" Type="http://schemas.openxmlformats.org/officeDocument/2006/relationships/worksheet" Target="worksheets/sheet4.xml"/><Relationship Id="rId8" Type="http://schemas.openxmlformats.org/officeDocument/2006/relationships/worksheet" Target="worksheets/sheet5.xml"/><Relationship Id="rId31" Type="http://customschemas.google.com/relationships/workbookmetadata" Target="metadata"/><Relationship Id="rId30" Type="http://schemas.openxmlformats.org/officeDocument/2006/relationships/worksheet" Target="worksheets/sheet27.xml"/><Relationship Id="rId11" Type="http://schemas.openxmlformats.org/officeDocument/2006/relationships/worksheet" Target="worksheets/sheet8.xml"/><Relationship Id="rId10" Type="http://schemas.openxmlformats.org/officeDocument/2006/relationships/worksheet" Target="worksheets/sheet7.xml"/><Relationship Id="rId13" Type="http://schemas.openxmlformats.org/officeDocument/2006/relationships/worksheet" Target="worksheets/sheet10.xml"/><Relationship Id="rId12" Type="http://schemas.openxmlformats.org/officeDocument/2006/relationships/worksheet" Target="worksheets/sheet9.xml"/><Relationship Id="rId15" Type="http://schemas.openxmlformats.org/officeDocument/2006/relationships/worksheet" Target="worksheets/sheet12.xml"/><Relationship Id="rId14" Type="http://schemas.openxmlformats.org/officeDocument/2006/relationships/worksheet" Target="worksheets/sheet11.xml"/><Relationship Id="rId17" Type="http://schemas.openxmlformats.org/officeDocument/2006/relationships/worksheet" Target="worksheets/sheet14.xml"/><Relationship Id="rId16" Type="http://schemas.openxmlformats.org/officeDocument/2006/relationships/worksheet" Target="worksheets/sheet13.xml"/><Relationship Id="rId19" Type="http://schemas.openxmlformats.org/officeDocument/2006/relationships/worksheet" Target="worksheets/sheet16.xml"/><Relationship Id="rId18" Type="http://schemas.openxmlformats.org/officeDocument/2006/relationships/worksheet" Target="worksheets/sheet15.xml"/></Relationships>
</file>

<file path=xl/drawings/_rels/drawing4.xml.rels><?xml version="1.0" encoding="UTF-8" standalone="yes"?><Relationships xmlns="http://schemas.openxmlformats.org/package/2006/relationships"><Relationship Id="rId1" Type="http://schemas.openxmlformats.org/officeDocument/2006/relationships/image" Target="../media/image17.png"/></Relationships>
</file>

<file path=xl/drawings/_rels/drawing5.xml.rels><?xml version="1.0" encoding="UTF-8" standalone="yes"?><Relationships xmlns="http://schemas.openxmlformats.org/package/2006/relationships"><Relationship Id="rId1" Type="http://schemas.openxmlformats.org/officeDocument/2006/relationships/image" Target="../media/image1.png"/></Relationships>
</file>

<file path=xl/drawings/_rels/drawing6.xml.rels><?xml version="1.0" encoding="UTF-8" standalone="yes"?><Relationships xmlns="http://schemas.openxmlformats.org/package/2006/relationships"><Relationship Id="rId1" Type="http://schemas.openxmlformats.org/officeDocument/2006/relationships/image" Target="../media/image2.png"/></Relationships>
</file>

<file path=xl/drawings/_rels/drawing7.xml.rels><?xml version="1.0" encoding="UTF-8" standalone="yes"?><Relationships xmlns="http://schemas.openxmlformats.org/package/2006/relationships"><Relationship Id="rId1" Type="http://schemas.openxmlformats.org/officeDocument/2006/relationships/image" Target="../media/image13.png"/></Relationships>
</file>

<file path=xl/drawings/_rels/drawing8.xml.rels><?xml version="1.0" encoding="UTF-8" standalone="yes"?><Relationships xmlns="http://schemas.openxmlformats.org/package/2006/relationships"><Relationship Id="rId1" Type="http://schemas.openxmlformats.org/officeDocument/2006/relationships/image" Target="../media/image3.png"/></Relationships>
</file>

<file path=xl/drawings/_rels/drawing9.xml.rels><?xml version="1.0" encoding="UTF-8" standalone="yes"?><Relationships xmlns="http://schemas.openxmlformats.org/package/2006/relationships"><Relationship Id="rId1" Type="http://schemas.openxmlformats.org/officeDocument/2006/relationships/image" Target="../media/image15.png"/></Relationships>
</file>

<file path=xl/drawings/_rels/drawing10.xml.rels><?xml version="1.0" encoding="UTF-8" standalone="yes"?><Relationships xmlns="http://schemas.openxmlformats.org/package/2006/relationships"><Relationship Id="rId1" Type="http://schemas.openxmlformats.org/officeDocument/2006/relationships/image" Target="../media/image4.png"/></Relationships>
</file>

<file path=xl/drawings/_rels/drawing11.xml.rels><?xml version="1.0" encoding="UTF-8" standalone="yes"?><Relationships xmlns="http://schemas.openxmlformats.org/package/2006/relationships"><Relationship Id="rId1" Type="http://schemas.openxmlformats.org/officeDocument/2006/relationships/image" Target="../media/image5.png"/></Relationships>
</file>

<file path=xl/drawings/_rels/drawing12.xml.rels><?xml version="1.0" encoding="UTF-8" standalone="yes"?><Relationships xmlns="http://schemas.openxmlformats.org/package/2006/relationships"><Relationship Id="rId1" Type="http://schemas.openxmlformats.org/officeDocument/2006/relationships/image" Target="../media/image6.png"/></Relationships>
</file>

<file path=xl/drawings/_rels/drawing13.xml.rels><?xml version="1.0" encoding="UTF-8" standalone="yes"?><Relationships xmlns="http://schemas.openxmlformats.org/package/2006/relationships"><Relationship Id="rId1" Type="http://schemas.openxmlformats.org/officeDocument/2006/relationships/image" Target="../media/image7.png"/></Relationships>
</file>

<file path=xl/drawings/_rels/drawing14.xml.rels><?xml version="1.0" encoding="UTF-8" standalone="yes"?><Relationships xmlns="http://schemas.openxmlformats.org/package/2006/relationships"><Relationship Id="rId1" Type="http://schemas.openxmlformats.org/officeDocument/2006/relationships/image" Target="../media/image8.png"/></Relationships>
</file>

<file path=xl/drawings/_rels/drawing15.xml.rels><?xml version="1.0" encoding="UTF-8" standalone="yes"?><Relationships xmlns="http://schemas.openxmlformats.org/package/2006/relationships"><Relationship Id="rId1" Type="http://schemas.openxmlformats.org/officeDocument/2006/relationships/image" Target="../media/image9.png"/></Relationships>
</file>

<file path=xl/drawings/_rels/drawing16.xml.rels><?xml version="1.0" encoding="UTF-8" standalone="yes"?><Relationships xmlns="http://schemas.openxmlformats.org/package/2006/relationships"><Relationship Id="rId1" Type="http://schemas.openxmlformats.org/officeDocument/2006/relationships/image" Target="../media/image11.png"/></Relationships>
</file>

<file path=xl/drawings/_rels/drawing17.xml.rels><?xml version="1.0" encoding="UTF-8" standalone="yes"?><Relationships xmlns="http://schemas.openxmlformats.org/package/2006/relationships"><Relationship Id="rId1" Type="http://schemas.openxmlformats.org/officeDocument/2006/relationships/image" Target="../media/image10.png"/></Relationships>
</file>

<file path=xl/drawings/_rels/drawing18.xml.rels><?xml version="1.0" encoding="UTF-8" standalone="yes"?><Relationships xmlns="http://schemas.openxmlformats.org/package/2006/relationships"><Relationship Id="rId1" Type="http://schemas.openxmlformats.org/officeDocument/2006/relationships/image" Target="../media/image23.png"/></Relationships>
</file>

<file path=xl/drawings/_rels/drawing19.xml.rels><?xml version="1.0" encoding="UTF-8" standalone="yes"?><Relationships xmlns="http://schemas.openxmlformats.org/package/2006/relationships"><Relationship Id="rId1" Type="http://schemas.openxmlformats.org/officeDocument/2006/relationships/image" Target="../media/image14.png"/></Relationships>
</file>

<file path=xl/drawings/_rels/drawing20.xml.rels><?xml version="1.0" encoding="UTF-8" standalone="yes"?><Relationships xmlns="http://schemas.openxmlformats.org/package/2006/relationships"><Relationship Id="rId1" Type="http://schemas.openxmlformats.org/officeDocument/2006/relationships/image" Target="../media/image12.png"/></Relationships>
</file>

<file path=xl/drawings/_rels/drawing21.xml.rels><?xml version="1.0" encoding="UTF-8" standalone="yes"?><Relationships xmlns="http://schemas.openxmlformats.org/package/2006/relationships"><Relationship Id="rId1" Type="http://schemas.openxmlformats.org/officeDocument/2006/relationships/image" Target="../media/image16.png"/></Relationships>
</file>

<file path=xl/drawings/_rels/drawing22.xml.rels><?xml version="1.0" encoding="UTF-8" standalone="yes"?><Relationships xmlns="http://schemas.openxmlformats.org/package/2006/relationships"><Relationship Id="rId1" Type="http://schemas.openxmlformats.org/officeDocument/2006/relationships/image" Target="../media/image22.jpg"/></Relationships>
</file>

<file path=xl/drawings/_rels/drawing23.xml.rels><?xml version="1.0" encoding="UTF-8" standalone="yes"?><Relationships xmlns="http://schemas.openxmlformats.org/package/2006/relationships"><Relationship Id="rId1" Type="http://schemas.openxmlformats.org/officeDocument/2006/relationships/image" Target="../media/image18.jpg"/></Relationships>
</file>

<file path=xl/drawings/_rels/drawing24.xml.rels><?xml version="1.0" encoding="UTF-8" standalone="yes"?><Relationships xmlns="http://schemas.openxmlformats.org/package/2006/relationships"><Relationship Id="rId1" Type="http://schemas.openxmlformats.org/officeDocument/2006/relationships/image" Target="../media/image19.jpg"/></Relationships>
</file>

<file path=xl/drawings/_rels/drawing25.xml.rels><?xml version="1.0" encoding="UTF-8" standalone="yes"?><Relationships xmlns="http://schemas.openxmlformats.org/package/2006/relationships"><Relationship Id="rId1" Type="http://schemas.openxmlformats.org/officeDocument/2006/relationships/image" Target="../media/image21.png"/></Relationships>
</file>

<file path=xl/drawings/_rels/drawing26.xml.rels><?xml version="1.0" encoding="UTF-8" standalone="yes"?><Relationships xmlns="http://schemas.openxmlformats.org/package/2006/relationships"><Relationship Id="rId1" Type="http://schemas.openxmlformats.org/officeDocument/2006/relationships/image" Target="../media/image20.png"/></Relationships>
</file>

<file path=xl/drawings/drawing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drawings/drawing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161925</xdr:colOff>
      <xdr:row>0</xdr:row>
      <xdr:rowOff>95250</xdr:rowOff>
    </xdr:from>
    <xdr:ext cx="4886325" cy="4733925"/>
    <xdr:pic>
      <xdr:nvPicPr>
        <xdr:cNvPr id="0" name="image17.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7</xdr:col>
      <xdr:colOff>0</xdr:colOff>
      <xdr:row>0</xdr:row>
      <xdr:rowOff>0</xdr:rowOff>
    </xdr:from>
    <xdr:ext cx="4876800" cy="4733925"/>
    <xdr:pic>
      <xdr:nvPicPr>
        <xdr:cNvPr id="0" name="image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5.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6.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7.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8.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9.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876800"/>
    <xdr:pic>
      <xdr:nvPicPr>
        <xdr:cNvPr id="0" name="image1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314325</xdr:colOff>
      <xdr:row>0</xdr:row>
      <xdr:rowOff>238125</xdr:rowOff>
    </xdr:from>
    <xdr:ext cx="4505325" cy="4381500"/>
    <xdr:pic>
      <xdr:nvPicPr>
        <xdr:cNvPr id="0" name="image1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8.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23.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19.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333375</xdr:colOff>
      <xdr:row>0</xdr:row>
      <xdr:rowOff>247650</xdr:rowOff>
    </xdr:from>
    <xdr:ext cx="4619625" cy="4486275"/>
    <xdr:pic>
      <xdr:nvPicPr>
        <xdr:cNvPr id="0" name="image14.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0.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0</xdr:colOff>
      <xdr:row>0</xdr:row>
      <xdr:rowOff>0</xdr:rowOff>
    </xdr:from>
    <xdr:ext cx="4876800" cy="4733925"/>
    <xdr:pic>
      <xdr:nvPicPr>
        <xdr:cNvPr id="0" name="image12.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1.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6</xdr:col>
      <xdr:colOff>123825</xdr:colOff>
      <xdr:row>0</xdr:row>
      <xdr:rowOff>0</xdr:rowOff>
    </xdr:from>
    <xdr:ext cx="4876800" cy="4876800"/>
    <xdr:pic>
      <xdr:nvPicPr>
        <xdr:cNvPr id="0" name="image16.png" title="Image"/>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2.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28800" cy="2686050"/>
    <xdr:pic>
      <xdr:nvPicPr>
        <xdr:cNvPr id="0" name="image22.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3.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95475" cy="2838450"/>
    <xdr:pic>
      <xdr:nvPicPr>
        <xdr:cNvPr id="0" name="image18.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4.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1876425" cy="2819400"/>
    <xdr:pic>
      <xdr:nvPicPr>
        <xdr:cNvPr id="0" name="image19.jp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5.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95775" cy="2857500"/>
    <xdr:pic>
      <xdr:nvPicPr>
        <xdr:cNvPr id="0" name="image21.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6.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xdr:oneCellAnchor>
    <xdr:from>
      <xdr:col>1</xdr:col>
      <xdr:colOff>152400</xdr:colOff>
      <xdr:row>4</xdr:row>
      <xdr:rowOff>152400</xdr:rowOff>
    </xdr:from>
    <xdr:ext cx="4248150" cy="2838450"/>
    <xdr:pic>
      <xdr:nvPicPr>
        <xdr:cNvPr id="0" name="image20.png"/>
        <xdr:cNvPicPr preferRelativeResize="0"/>
      </xdr:nvPicPr>
      <xdr:blipFill>
        <a:blip cstate="print" r:embed="rId1"/>
        <a:stretch>
          <a:fillRect/>
        </a:stretch>
      </xdr:blipFill>
      <xdr:spPr>
        <a:prstGeom prst="rect">
          <a:avLst/>
        </a:prstGeom>
        <a:noFill/>
      </xdr:spPr>
    </xdr:pic>
    <xdr:clientData fLocksWithSheet="0"/>
  </xdr:oneCellAnchor>
</xdr:wsDr>
</file>

<file path=xl/drawings/drawing27.xml><?xml version="1.0" encoding="utf-8"?>
<xdr:wsDr xmlns:xdr="http://schemas.openxmlformats.org/drawingml/2006/spreadsheetDrawing" xmlns:a="http://schemas.openxmlformats.org/drawingml/2006/main" xmlns:r="http://schemas.openxmlformats.org/officeDocument/2006/relationships" xmlns:c="http://schemas.openxmlformats.org/drawingml/2006/chart" xmlns:cx="http://schemas.microsoft.com/office/drawing/2014/chartex" xmlns:cx1="http://schemas.microsoft.com/office/drawing/2015/9/8/chartex" xmlns:mc="http://schemas.openxmlformats.org/markup-compatibility/2006" xmlns:dgm="http://schemas.openxmlformats.org/drawingml/2006/diagram" xmlns:x3Unk="http://schemas.microsoft.com/office/drawing/2010/slicer" xmlns:sle15="http://schemas.microsoft.com/office/drawing/2012/slicer"/>
</file>

<file path=xl/theme/theme1.xml><?xml version="1.0" encoding="utf-8"?>
<a:theme xmlns:a="http://schemas.openxmlformats.org/drawingml/2006/main" xmlns:r="http://schemas.openxmlformats.org/officeDocument/2006/relationships" name="Sheets">
  <a:themeElements>
    <a:clrScheme name="Sheets">
      <a:dk1>
        <a:srgbClr val="000000"/>
      </a:dk1>
      <a:lt1>
        <a:srgbClr val="FFFFFF"/>
      </a:lt1>
      <a:dk2>
        <a:srgbClr val="000000"/>
      </a:dk2>
      <a:lt2>
        <a:srgbClr val="FFFFFF"/>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0000FF"/>
      </a:folHlink>
    </a:clrScheme>
    <a:fontScheme name="Sheets">
      <a:majorFont>
        <a:latin typeface="Calibri"/>
        <a:ea typeface="Calibri"/>
        <a:cs typeface="Calibri"/>
      </a:majorFont>
      <a:minorFont>
        <a:latin typeface="Calibri"/>
        <a:ea typeface="Calibri"/>
        <a:cs typeface="Calibri"/>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1" Type="http://schemas.openxmlformats.org/officeDocument/2006/relationships/hyperlink" Target="https://drive.google.com/file/d/1RhDCeVKRB5DCGqHhKfkFkYERCr1RU6Hf/view?usp=drive_link" TargetMode="External"/><Relationship Id="rId2"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1" Type="http://schemas.openxmlformats.org/officeDocument/2006/relationships/drawing" Target="../drawings/drawing8.xml"/></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1" Type="http://schemas.openxmlformats.org/officeDocument/2006/relationships/drawing" Target="../drawings/drawing11.xml"/></Relationships>
</file>

<file path=xl/worksheets/_rels/sheet12.xml.rels><?xml version="1.0" encoding="UTF-8" standalone="yes"?><Relationships xmlns="http://schemas.openxmlformats.org/package/2006/relationships"><Relationship Id="rId1" Type="http://schemas.openxmlformats.org/officeDocument/2006/relationships/drawing" Target="../drawings/drawing12.xml"/></Relationships>
</file>

<file path=xl/worksheets/_rels/sheet13.xml.rels><?xml version="1.0" encoding="UTF-8" standalone="yes"?><Relationships xmlns="http://schemas.openxmlformats.org/package/2006/relationships"><Relationship Id="rId1" Type="http://schemas.openxmlformats.org/officeDocument/2006/relationships/drawing" Target="../drawings/drawing13.xml"/></Relationships>
</file>

<file path=xl/worksheets/_rels/sheet14.xml.rels><?xml version="1.0" encoding="UTF-8" standalone="yes"?><Relationships xmlns="http://schemas.openxmlformats.org/package/2006/relationships"><Relationship Id="rId1" Type="http://schemas.openxmlformats.org/officeDocument/2006/relationships/drawing" Target="../drawings/drawing14.xml"/></Relationships>
</file>

<file path=xl/worksheets/_rels/sheet15.xml.rels><?xml version="1.0" encoding="UTF-8" standalone="yes"?><Relationships xmlns="http://schemas.openxmlformats.org/package/2006/relationships"><Relationship Id="rId1" Type="http://schemas.openxmlformats.org/officeDocument/2006/relationships/drawing" Target="../drawings/drawing15.xml"/></Relationships>
</file>

<file path=xl/worksheets/_rels/sheet16.xml.rels><?xml version="1.0" encoding="UTF-8" standalone="yes"?><Relationships xmlns="http://schemas.openxmlformats.org/package/2006/relationships"><Relationship Id="rId1" Type="http://schemas.openxmlformats.org/officeDocument/2006/relationships/drawing" Target="../drawings/drawing16.xml"/></Relationships>
</file>

<file path=xl/worksheets/_rels/sheet17.xml.rels><?xml version="1.0" encoding="UTF-8" standalone="yes"?><Relationships xmlns="http://schemas.openxmlformats.org/package/2006/relationships"><Relationship Id="rId1" Type="http://schemas.openxmlformats.org/officeDocument/2006/relationships/drawing" Target="../drawings/drawing17.xml"/></Relationships>
</file>

<file path=xl/worksheets/_rels/sheet18.xml.rels><?xml version="1.0" encoding="UTF-8" standalone="yes"?><Relationships xmlns="http://schemas.openxmlformats.org/package/2006/relationships"><Relationship Id="rId1" Type="http://schemas.openxmlformats.org/officeDocument/2006/relationships/drawing" Target="../drawings/drawing18.xml"/></Relationships>
</file>

<file path=xl/worksheets/_rels/sheet19.xml.rels><?xml version="1.0" encoding="UTF-8" standalone="yes"?><Relationships xmlns="http://schemas.openxmlformats.org/package/2006/relationships"><Relationship Id="rId1" Type="http://schemas.openxmlformats.org/officeDocument/2006/relationships/drawing" Target="../drawings/drawing19.xml"/></Relationships>
</file>

<file path=xl/worksheets/_rels/sheet20.xml.rels><?xml version="1.0" encoding="UTF-8" standalone="yes"?><Relationships xmlns="http://schemas.openxmlformats.org/package/2006/relationships"><Relationship Id="rId1" Type="http://schemas.openxmlformats.org/officeDocument/2006/relationships/drawing" Target="../drawings/drawing20.xml"/></Relationships>
</file>

<file path=xl/worksheets/_rels/sheet21.xml.rels><?xml version="1.0" encoding="UTF-8" standalone="yes"?><Relationships xmlns="http://schemas.openxmlformats.org/package/2006/relationships"><Relationship Id="rId1" Type="http://schemas.openxmlformats.org/officeDocument/2006/relationships/hyperlink" Target="https://projectmotorracing.com/track.php?trackIndex=14" TargetMode="External"/><Relationship Id="rId2" Type="http://schemas.openxmlformats.org/officeDocument/2006/relationships/drawing" Target="../drawings/drawing21.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22.xml"/></Relationships>
</file>

<file path=xl/worksheets/_rels/sheet23.xml.rels><?xml version="1.0" encoding="UTF-8" standalone="yes"?><Relationships xmlns="http://schemas.openxmlformats.org/package/2006/relationships"><Relationship Id="rId1" Type="http://schemas.openxmlformats.org/officeDocument/2006/relationships/drawing" Target="../drawings/drawing23.xml"/></Relationships>
</file>

<file path=xl/worksheets/_rels/sheet24.xml.rels><?xml version="1.0" encoding="UTF-8" standalone="yes"?><Relationships xmlns="http://schemas.openxmlformats.org/package/2006/relationships"><Relationship Id="rId1" Type="http://schemas.openxmlformats.org/officeDocument/2006/relationships/drawing" Target="../drawings/drawing24.xml"/></Relationships>
</file>

<file path=xl/worksheets/_rels/sheet25.xml.rels><?xml version="1.0" encoding="UTF-8" standalone="yes"?><Relationships xmlns="http://schemas.openxmlformats.org/package/2006/relationships"><Relationship Id="rId1" Type="http://schemas.openxmlformats.org/officeDocument/2006/relationships/drawing" Target="../drawings/drawing25.xml"/></Relationships>
</file>

<file path=xl/worksheets/_rels/sheet26.xml.rels><?xml version="1.0" encoding="UTF-8" standalone="yes"?><Relationships xmlns="http://schemas.openxmlformats.org/package/2006/relationships"><Relationship Id="rId1" Type="http://schemas.openxmlformats.org/officeDocument/2006/relationships/drawing" Target="../drawings/drawing26.xml"/></Relationships>
</file>

<file path=xl/worksheets/_rels/sheet27.xml.rels><?xml version="1.0" encoding="UTF-8" standalone="yes"?><Relationships xmlns="http://schemas.openxmlformats.org/package/2006/relationships"><Relationship Id="rId1" Type="http://schemas.openxmlformats.org/officeDocument/2006/relationships/drawing" Target="../drawings/drawing27.xml"/></Relationships>
</file>

<file path=xl/worksheets/sheet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tabColor rgb="FFA2C4C9"/>
    <pageSetUpPr/>
  </sheetPr>
  <sheetViews>
    <sheetView workbookViewId="0"/>
  </sheetViews>
  <sheetFormatPr customHeight="1" defaultColWidth="14.43" defaultRowHeight="15.0"/>
  <cols>
    <col customWidth="1" min="1" max="1" width="18.0"/>
    <col customWidth="1" min="2" max="2" width="14.0"/>
    <col customWidth="1" min="3" max="3" width="3.0"/>
    <col customWidth="1" min="4" max="4" width="17.43"/>
    <col customWidth="1" min="5" max="5" width="18.0"/>
    <col customWidth="1" min="6" max="6" width="3.0"/>
    <col customWidth="1" min="7" max="7" width="7.0"/>
    <col customWidth="1" min="8" max="8" width="18.0"/>
    <col customWidth="1" min="9" max="9" width="9.0"/>
    <col customWidth="1" min="10" max="10" width="8.0"/>
    <col customWidth="1" min="11" max="11" width="9.0"/>
    <col customWidth="1" min="12" max="13" width="10.0"/>
    <col customWidth="1" min="14" max="15" width="3.0"/>
    <col customWidth="1" min="16" max="16" width="18.0"/>
    <col customWidth="1" min="17" max="17" width="9.0"/>
    <col customWidth="1" min="18" max="18" width="8.0"/>
    <col customWidth="1" min="19" max="19" width="9.0"/>
    <col customWidth="1" min="20" max="20" width="10.0"/>
    <col customWidth="1" min="21" max="21" width="8.0"/>
    <col customWidth="1" min="22" max="22" width="10.0"/>
    <col customWidth="1" min="23" max="23" width="3.0"/>
    <col customWidth="1" min="24" max="24" width="18.0"/>
    <col customWidth="1" min="25" max="30" width="12.0"/>
  </cols>
  <sheetData>
    <row r="1" ht="25.5" customHeight="1">
      <c r="A1" s="1" t="s">
        <v>0</v>
      </c>
    </row>
    <row r="2">
      <c r="A2" s="2"/>
      <c r="B2" s="2"/>
      <c r="C2" s="2"/>
      <c r="D2" s="2"/>
      <c r="E2" s="2"/>
      <c r="F2" s="2"/>
      <c r="G2" s="2"/>
      <c r="H2" s="2"/>
      <c r="I2" s="2"/>
      <c r="J2" s="2"/>
      <c r="K2" s="2"/>
      <c r="L2" s="2"/>
      <c r="M2" s="2"/>
      <c r="N2" s="2"/>
      <c r="O2" s="2"/>
      <c r="P2" s="2"/>
      <c r="Q2" s="2"/>
      <c r="R2" s="2"/>
      <c r="S2" s="2"/>
      <c r="T2" s="2"/>
      <c r="U2" s="2"/>
      <c r="V2" s="2"/>
      <c r="W2" s="2"/>
      <c r="X2" s="2"/>
      <c r="Y2" s="2"/>
      <c r="Z2" s="2"/>
      <c r="AA2" s="2"/>
      <c r="AB2" s="2"/>
      <c r="AC2" s="2"/>
      <c r="AD2" s="2"/>
    </row>
    <row r="3" ht="18.0" customHeight="1">
      <c r="A3" s="3" t="s">
        <v>1</v>
      </c>
      <c r="B3" s="3"/>
      <c r="C3" s="2"/>
      <c r="D3" s="3" t="s">
        <v>2</v>
      </c>
      <c r="E3" s="3" t="s">
        <v>3</v>
      </c>
      <c r="F3" s="2"/>
      <c r="G3" s="3" t="s">
        <v>4</v>
      </c>
      <c r="H3" s="3" t="s">
        <v>5</v>
      </c>
      <c r="I3" s="3" t="s">
        <v>6</v>
      </c>
      <c r="J3" s="3" t="s">
        <v>7</v>
      </c>
      <c r="K3" s="3" t="s">
        <v>8</v>
      </c>
      <c r="L3" s="3" t="s">
        <v>9</v>
      </c>
      <c r="M3" s="3" t="s">
        <v>10</v>
      </c>
      <c r="N3" s="4" t="s">
        <v>11</v>
      </c>
      <c r="O3" s="2"/>
      <c r="P3" s="3" t="s">
        <v>5</v>
      </c>
      <c r="Q3" s="3" t="s">
        <v>6</v>
      </c>
      <c r="R3" s="3" t="s">
        <v>7</v>
      </c>
      <c r="S3" s="3" t="s">
        <v>8</v>
      </c>
      <c r="T3" s="3" t="s">
        <v>9</v>
      </c>
      <c r="U3" s="3" t="s">
        <v>10</v>
      </c>
      <c r="V3" s="3" t="s">
        <v>11</v>
      </c>
      <c r="W3" s="2"/>
      <c r="X3" s="3" t="s">
        <v>12</v>
      </c>
      <c r="Y3" s="3" t="str">
        <f>IF($E4="","",$E4)</f>
        <v>Neil Hinder</v>
      </c>
      <c r="Z3" s="3" t="str">
        <f>IF($E5="","",$E5)</f>
        <v>Oliver Record</v>
      </c>
      <c r="AA3" s="3" t="str">
        <f>IF($E6="","",$E6)</f>
        <v>Ryan Drew</v>
      </c>
      <c r="AB3" s="3" t="str">
        <f>IF($E7="","",$E7)</f>
        <v>Dene Ashworth</v>
      </c>
      <c r="AC3" s="3" t="str">
        <f>IF($E8="","",$E8)</f>
        <v>Ryan Ashworth</v>
      </c>
      <c r="AD3" s="3" t="str">
        <f>IF($E9="","",$E9)</f>
        <v/>
      </c>
    </row>
    <row r="4" ht="18.0" customHeight="1">
      <c r="A4" s="5" t="s">
        <v>13</v>
      </c>
      <c r="B4" s="6" t="s">
        <v>14</v>
      </c>
      <c r="C4" s="2"/>
      <c r="D4" s="7" t="s">
        <v>15</v>
      </c>
      <c r="E4" s="8" t="s">
        <v>16</v>
      </c>
      <c r="F4" s="2"/>
      <c r="G4" s="9">
        <v>1.0</v>
      </c>
      <c r="H4" s="5" t="str">
        <f t="array" ref="H4">IFERROR(INDEX($P$4:$P$9,MATCH($G4,$W$4:$W$9,0)),"")</f>
        <v>Oliver Record</v>
      </c>
      <c r="I4" s="10">
        <f t="shared" ref="I4:I9" si="1">IFERROR(INDEX($Q$4:$Q$9,MATCH($G4,$W$4:$W$9,0)),"")</f>
        <v>72</v>
      </c>
      <c r="J4" s="10">
        <f t="shared" ref="J4:J9" si="2">IFERROR(INDEX($R$4:$R$9,MATCH($G4,$W$4:$W$9,0)),"")</f>
        <v>6</v>
      </c>
      <c r="K4" s="10">
        <f t="shared" ref="K4:K9" si="3">IFERROR(INDEX($S$4:$S$9,MATCH($G4,$W$4:$W$9,0)),"")</f>
        <v>6</v>
      </c>
      <c r="L4" s="10">
        <f t="shared" ref="L4:L9" si="4">IFERROR(INDEX($T$4:$T$9,MATCH($G4,$W$4:$W$9,0)),"")</f>
        <v>12</v>
      </c>
      <c r="M4" s="10">
        <f t="shared" ref="M4:M9" si="5">IFERROR(INDEX($U$4:$U$9,MATCH($G4,$W$4:$W$9,0)),"")</f>
        <v>6</v>
      </c>
      <c r="N4" s="11">
        <f t="shared" ref="N4:N9" si="6">IFERROR(INDEX($V$4:$V$9,MATCH($G4,$W$4:$W$9,0)),"")</f>
        <v>1</v>
      </c>
      <c r="O4" s="2"/>
      <c r="P4" s="5" t="str">
        <f t="shared" ref="P4:P9" si="7">IF($E4="","",$E4)</f>
        <v>Neil Hinder</v>
      </c>
      <c r="Q4" s="10">
        <f>IF($P4="","",SUMIF(Lime_Rock!$B$4:$B$9,$P4,Lime_Rock!$E$4:$E$9)+SUMIF(Zolder!$B$4:$B$9,$P4,Zolder!$E$4:$E$9)+SUMIF(Donington_Park!$B$4:$B$9,$P4,Donington_Park!$E$4:$E$9)+SUMIF('Mid-Ohio'!$B$4:$B$9,$P4,'Mid-Ohio'!$E$4:$E$9)+SUMIF(Interlagos!$B$4:$B$9,$P4,Interlagos!$E$4:$E$9)+SUMIF(Red_Bull_Ring!$B$4:$B$9,$P4,Red_Bull_Ring!$E$4:$E$9)+SUMIF(Mosport!$B$4:$B$9,$P4,Mosport!$E$4:$E$9)+SUMIF(Kyalami!$B$4:$B$9,$P4,Kyalami!$E$4:$E$9)+SUMIF(Imola!$B$4:$B$9,$P4,Imola!$E$4:$E$9)+SUMIF(Silverstone!$B$4:$B$9,$P4,Silverstone!$E$4:$E$9)+SUMIF(Sebring!$B$4:$B$9,$P4,Sebring!$E$4:$E$9)+SUMIF(Daytona_Road!$B$4:$B$9,$P4,Daytona_Road!$E$4:$E$9)+SUMIF(Monza!$B$4:$B$9,$P4,Monza!$E$4:$E$9)+SUMIF('Nürburgring_GP'!$B$4:$B$9,$P4,'Nürburgring_GP'!$E$4:$E$9)+SUMIF(Spa!$B$4:$B$9,$P4,Spa!$E$4:$E$9)+SUMIF(Bathurst!$B$4:$B$9,$P4,Bathurst!$E$4:$E$9)+SUMIF(Nordschleife!$B$4:$B$9,$P4,Nordschleife!$E$4:$E$9)+SUMIF('Spielberg Small'!$B$4:$B$9,$P4,'Spielberg Small'!$E$4:$E$9))</f>
        <v>20</v>
      </c>
      <c r="R4" s="10">
        <f>IF($P4="","",COUNTIFS(Lime_Rock!$A$4:$A$9,1,Lime_Rock!$B$4:$B$9,$P4)+COUNTIFS(Zolder!$A$4:$A$9,1,Zolder!$B$4:$B$9,$P4)+COUNTIFS(Donington_Park!$A$4:$A$9,1,Donington_Park!$B$4:$B$9,$P4)+COUNTIFS('Mid-Ohio'!$A$4:$A$9,1,'Mid-Ohio'!$B$4:$B$9,$P4)+COUNTIFS(Interlagos!$A$4:$A$9,1,Interlagos!$B$4:$B$9,$P4)+COUNTIFS(Red_Bull_Ring!$A$4:$A$9,1,Red_Bull_Ring!$B$4:$B$9,$P4)+COUNTIFS(Mosport!$A$4:$A$9,1,Mosport!$B$4:$B$9,$P4)+COUNTIFS(Kyalami!$A$4:$A$9,1,Kyalami!$B$4:$B$9,$P4)+COUNTIFS(Imola!$A$4:$A$9,1,Imola!$B$4:$B$9,$P4)+COUNTIFS(Silverstone!$A$4:$A$9,1,Silverstone!$B$4:$B$9,$P4)+COUNTIFS(Sebring!$A$4:$A$9,1,Sebring!$B$4:$B$9,$P4)+COUNTIFS(Daytona_Road!$A$4:$A$9,1,Daytona_Road!$B$4:$B$9,$P4)+COUNTIFS(Monza!$A$4:$A$9,1,Monza!$B$4:$B$9,$P4)+COUNTIFS('Nürburgring_GP'!$A$4:$A$9,1,'Nürburgring_GP'!$B$4:$B$9,$P4)+COUNTIFS(Spa!$A$4:$A$9,1,Spa!$B$4:$B$9,$P4)+COUNTIFS(Bathurst!$A$4:$A$9,1,Bathurst!$B$4:$B$9,$P4)+COUNTIFS(Nordschleife!$A$4:$A$9,1,Nordschleife!$B$4:$B$9,$P4)+COUNTIFS('Spielberg Small'!$A$4:$A$9,1,'Spielberg Small'!$B$4:$B$9,$P4))</f>
        <v>0</v>
      </c>
      <c r="S4" s="10">
        <f>IF($P4="","",COUNTIF(Lime_Rock!$B$4:$B$6,$P4)+COUNTIF(Zolder!$B$4:$B$6,$P4)+COUNTIF(Donington_Park!$B$4:$B$6,$P4)+COUNTIF('Mid-Ohio'!$B$4:$B$6,$P4)+COUNTIF(Interlagos!$B$4:$B$6,$P4)+COUNTIF(Red_Bull_Ring!$B$4:$B$6,$P4)+COUNTIF(Mosport!$B$4:$B$6,$P4)+COUNTIF(Kyalami!$B$4:$B$6,$P4)+COUNTIF(Imola!$B$4:$B$6,$P4)+COUNTIF(Silverstone!$B$4:$B$6,$P4)+COUNTIF(Sebring!$B$4:$B$6,$P4)+COUNTIF(Daytona_Road!$B$4:$B$6,$P4)+COUNTIF(Monza!$B$4:$B$6,$P4)+COUNTIF('Nürburgring_GP'!$B$4:$B$6,$P4)+COUNTIF(Spa!$B$4:$B$6,$P4)+COUNTIF(Bathurst!$B$4:$B$6,$P4)+COUNTIF(Nordschleife!$B$4:$B$6,$P4)+COUNTIF('Spielberg Small'!$B$4:$B$6,$P4))</f>
        <v>1</v>
      </c>
      <c r="T4" s="10">
        <f>IF($P4="","",COUNTIFS(Lime_Rock!$B$4:$B$9,$P4,Lime_Rock!$D$4:$D$9,"Y")+COUNTIFS(Lime_Rock!$B$4:$B$9,$P4,Lime_Rock!$D$4:$D$9,"y")+COUNTIFS(Zolder!$B$4:$B$9,$P4,Zolder!$D$4:$D$9,"Y")+COUNTIFS(Zolder!$B$4:$B$9,$P4,Zolder!$D$4:$D$9,"y")+COUNTIFS(Donington_Park!$B$4:$B$9,$P4,Donington_Park!$D$4:$D$9,"Y")+COUNTIFS(Donington_Park!$B$4:$B$9,$P4,Donington_Park!$D$4:$D$9,"y")+COUNTIFS('Mid-Ohio'!$B$4:$B$9,$P4,'Mid-Ohio'!$D$4:$D$9,"Y")+COUNTIFS('Mid-Ohio'!$B$4:$B$9,$P4,'Mid-Ohio'!$D$4:$D$9,"y")+COUNTIFS(Interlagos!$B$4:$B$9,$P4,Interlagos!$D$4:$D$9,"Y")+COUNTIFS(Interlagos!$B$4:$B$9,$P4,Interlagos!$D$4:$D$9,"y")+COUNTIFS(Red_Bull_Ring!$B$4:$B$9,$P4,Red_Bull_Ring!$D$4:$D$9,"Y")+COUNTIFS(Red_Bull_Ring!$B$4:$B$9,$P4,Red_Bull_Ring!$D$4:$D$9,"y")+COUNTIFS(Mosport!$B$4:$B$9,$P4,Mosport!$D$4:$D$9,"Y")+COUNTIFS(Mosport!$B$4:$B$9,$P4,Mosport!$D$4:$D$9,"y")+COUNTIFS(Kyalami!$B$4:$B$9,$P4,Kyalami!$D$4:$D$9,"Y")+COUNTIFS(Kyalami!$B$4:$B$9,$P4,Kyalami!$D$4:$D$9,"y")+COUNTIFS(Imola!$B$4:$B$9,$P4,Imola!$D$4:$D$9,"Y")+COUNTIFS(Imola!$B$4:$B$9,$P4,Imola!$D$4:$D$9,"y")+COUNTIFS(Silverstone!$B$4:$B$9,$P4,Silverstone!$D$4:$D$9,"Y")+COUNTIFS(Silverstone!$B$4:$B$9,$P4,Silverstone!$D$4:$D$9,"y")+COUNTIFS(Sebring!$B$4:$B$9,$P4,Sebring!$D$4:$D$9,"Y")+COUNTIFS(Sebring!$B$4:$B$9,$P4,Sebring!$D$4:$D$9,"y")+COUNTIFS(Daytona_Road!$B$4:$B$9,$P4,Daytona_Road!$D$4:$D$9,"Y")+COUNTIFS(Daytona_Road!$B$4:$B$9,$P4,Daytona_Road!$D$4:$D$9,"y")+COUNTIFS(Monza!$B$4:$B$9,$P4,Monza!$D$4:$D$9,"Y")+COUNTIFS(Monza!$B$4:$B$9,$P4,Monza!$D$4:$D$9,"y")+COUNTIFS('Nürburgring_GP'!$B$4:$B$9,$P4,'Nürburgring_GP'!$D$4:$D$9,"Y")+COUNTIFS('Nürburgring_GP'!$B$4:$B$9,$P4,'Nürburgring_GP'!$D$4:$D$9,"y")+COUNTIFS(Spa!$B$4:$B$9,$P4,Spa!$D$4:$D$9,"Y")+COUNTIFS(Spa!$B$4:$B$9,$P4,Spa!$D$4:$D$9,"y")+COUNTIFS(Bathurst!$B$4:$B$9,$P4,Bathurst!$D$4:$D$9,"Y")+COUNTIFS(Bathurst!$B$4:$B$9,$P4,Bathurst!$D$4:$D$9,"y")+COUNTIFS(Nordschleife!$B$4:$B$9,$P4,Nordschleife!$D$4:$D$9,"Y")+COUNTIFS(Nordschleife!$B$4:$B$9,$P4,Nordschleife!$D$4:$D$9,"y")+COUNTIFS('Spielberg Small'!$B$4:$B$9,$P4,'Spielberg Small'!$D$4:$D$9,"Y")+COUNTIFS('Spielberg Small'!$B$4:$B$9,$P4,'Spielberg Small'!$D$4:$D$9,"y"))</f>
        <v>0</v>
      </c>
      <c r="U4" s="10">
        <f>IF($P4="","",COUNTIF(Lime_Rock!$B$4:$B$9,$P4)+COUNTIF(Zolder!$B$4:$B$9,$P4)+COUNTIF(Donington_Park!$B$4:$B$9,$P4)+COUNTIF('Mid-Ohio'!$B$4:$B$9,$P4)+COUNTIF(Interlagos!$B$4:$B$9,$P4)+COUNTIF(Red_Bull_Ring!$B$4:$B$9,$P4)+COUNTIF(Mosport!$B$4:$B$9,$P4)+COUNTIF(Kyalami!$B$4:$B$9,$P4)+COUNTIF(Imola!$B$4:$B$9,$P4)+COUNTIF(Silverstone!$B$4:$B$9,$P4)+COUNTIF(Sebring!$B$4:$B$9,$P4)+COUNTIF(Daytona_Road!$B$4:$B$9,$P4)+COUNTIF(Monza!$B$4:$B$9,$P4)+COUNTIF('Nürburgring_GP'!$B$4:$B$9,$P4)+COUNTIF(Spa!$B$4:$B$9,$P4)+COUNTIF(Bathurst!$B$4:$B$9,$P4)+COUNTIF(Nordschleife!$B$4:$B$9,$P4)+COUNTIF('Spielberg Small'!$B$4:$B$9,$P4))</f>
        <v>6</v>
      </c>
      <c r="V4" s="11">
        <f>IF(OR($P4="",U4=0),"",(SUMIF(Lime_Rock!$B$4:$B$9,$P4,Lime_Rock!$A$4:$A$9)+SUMIF(Zolder!$B$4:$B$9,$P4,Zolder!$A$4:$A$9)+SUMIF(Donington_Park!$B$4:$B$9,$P4,Donington_Park!$A$4:$A$9)+SUMIF('Mid-Ohio'!$B$4:$B$9,$P4,'Mid-Ohio'!$A$4:$A$9)+SUMIF(Interlagos!$B$4:$B$9,$P4,Interlagos!$A$4:$A$9)+SUMIF(Red_Bull_Ring!$B$4:$B$9,$P4,Red_Bull_Ring!$A$4:$A$9)+SUMIF(Mosport!$B$4:$B$9,$P4,Mosport!$A$4:$A$9)+SUMIF(Kyalami!$B$4:$B$9,$P4,Kyalami!$A$4:$A$9)+SUMIF(Imola!$B$4:$B$9,$P4,Imola!$A$4:$A$9)+SUMIF(Silverstone!$B$4:$B$9,$P4,Silverstone!$A$4:$A$9)+SUMIF(Sebring!$B$4:$B$9,$P4,Sebring!$A$4:$A$9)+SUMIF(Daytona_Road!$B$4:$B$9,$P4,Daytona_Road!$A$4:$A$9)+SUMIF(Monza!$B$4:$B$9,$P4,Monza!$A$4:$A$9)+SUMIF('Nürburgring_GP'!$B$4:$B$9,$P4,'Nürburgring_GP'!$A$4:$A$9)+SUMIF(Spa!$B$4:$B$9,$P4,Spa!$A$4:$A$9)+SUMIF(Bathurst!$B$4:$B$9,$P4,Bathurst!$A$4:$A$9)+SUMIF(Nordschleife!$B$4:$B$9,$P4,Nordschleife!$A$4:$A$9)+SUMIF('Spielberg Small'!$B$4:$B$9,$P4,'Spielberg Small'!$A$4:$A$9))/U4)</f>
        <v>3.833333333</v>
      </c>
      <c r="W4" s="2">
        <f t="shared" ref="W4:W9" si="8">IF($P4="","",COUNTIF($Q$4:$Q$9,"&gt;"&amp;Q4)+COUNTIF($Q$4:Q4,Q4))</f>
        <v>3</v>
      </c>
      <c r="X4" s="2" t="str">
        <f>Lime_Rock!A1</f>
        <v>Lime Rock</v>
      </c>
      <c r="Y4" s="2">
        <f>IF(Y$3="","",SUMIF(Lime_Rock!$B$4:$B$9,Y$3,Lime_Rock!$E$4:$E$9))</f>
        <v>3</v>
      </c>
      <c r="Z4" s="2">
        <f>IF(Z$3="","",SUMIF(Lime_Rock!$B$4:$B$9,Z$3,Lime_Rock!$E$4:$E$9))</f>
        <v>12</v>
      </c>
      <c r="AA4" s="2">
        <f>IF(AA$3="","",SUMIF(Lime_Rock!$B$4:$B$9,AA$3,Lime_Rock!$E$4:$E$9))</f>
        <v>7</v>
      </c>
      <c r="AB4" s="2">
        <f>IF(AB$3="","",SUMIF(Lime_Rock!$B$4:$B$9,AB$3,Lime_Rock!$E$4:$E$9))</f>
        <v>0</v>
      </c>
      <c r="AC4" s="2">
        <f>IF(AC$3="","",SUMIF(Lime_Rock!$B$4:$B$9,AC$3,Lime_Rock!$E$4:$E$9))</f>
        <v>5</v>
      </c>
      <c r="AD4" s="2" t="str">
        <f>IF(AD$3="","",SUMIF(Lime_Rock!$B$4:$B$9,AD$3,Lime_Rock!$E$4:$E$9))</f>
        <v/>
      </c>
    </row>
    <row r="5" ht="18.0" customHeight="1">
      <c r="A5" s="5" t="s">
        <v>17</v>
      </c>
      <c r="B5" s="12">
        <v>10.0</v>
      </c>
      <c r="C5" s="2"/>
      <c r="D5" s="7" t="s">
        <v>18</v>
      </c>
      <c r="E5" s="8" t="s">
        <v>19</v>
      </c>
      <c r="F5" s="2"/>
      <c r="G5" s="9">
        <v>2.0</v>
      </c>
      <c r="H5" s="5" t="str">
        <f t="shared" ref="H5:H9" si="9">IFERROR(INDEX($P$4:$P$9,MATCH($G5,$W$4:$W$9,0)),"")</f>
        <v>Ryan Drew</v>
      </c>
      <c r="I5" s="10">
        <f t="shared" si="1"/>
        <v>40</v>
      </c>
      <c r="J5" s="10">
        <f t="shared" si="2"/>
        <v>0</v>
      </c>
      <c r="K5" s="10">
        <f t="shared" si="3"/>
        <v>6</v>
      </c>
      <c r="L5" s="10">
        <f t="shared" si="4"/>
        <v>0</v>
      </c>
      <c r="M5" s="10">
        <f t="shared" si="5"/>
        <v>6</v>
      </c>
      <c r="N5" s="11">
        <f t="shared" si="6"/>
        <v>2.166666667</v>
      </c>
      <c r="O5" s="2"/>
      <c r="P5" s="5" t="str">
        <f t="shared" si="7"/>
        <v>Oliver Record</v>
      </c>
      <c r="Q5" s="10">
        <f>IF($P5="","",SUMIF(Lime_Rock!$B$4:$B$9,$P5,Lime_Rock!$E$4:$E$9)+SUMIF(Zolder!$B$4:$B$9,$P5,Zolder!$E$4:$E$9)+SUMIF(Donington_Park!$B$4:$B$9,$P5,Donington_Park!$E$4:$E$9)+SUMIF('Mid-Ohio'!$B$4:$B$9,$P5,'Mid-Ohio'!$E$4:$E$9)+SUMIF(Interlagos!$B$4:$B$9,$P5,Interlagos!$E$4:$E$9)+SUMIF(Red_Bull_Ring!$B$4:$B$9,$P5,Red_Bull_Ring!$E$4:$E$9)+SUMIF(Mosport!$B$4:$B$9,$P5,Mosport!$E$4:$E$9)+SUMIF(Kyalami!$B$4:$B$9,$P5,Kyalami!$E$4:$E$9)+SUMIF(Imola!$B$4:$B$9,$P5,Imola!$E$4:$E$9)+SUMIF(Silverstone!$B$4:$B$9,$P5,Silverstone!$E$4:$E$9)+SUMIF(Sebring!$B$4:$B$9,$P5,Sebring!$E$4:$E$9)+SUMIF(Daytona_Road!$B$4:$B$9,$P5,Daytona_Road!$E$4:$E$9)+SUMIF(Monza!$B$4:$B$9,$P5,Monza!$E$4:$E$9)+SUMIF('Nürburgring_GP'!$B$4:$B$9,$P5,'Nürburgring_GP'!$E$4:$E$9)+SUMIF(Spa!$B$4:$B$9,$P5,Spa!$E$4:$E$9)+SUMIF(Bathurst!$B$4:$B$9,$P5,Bathurst!$E$4:$E$9)+SUMIF(Nordschleife!$B$4:$B$9,$P5,Nordschleife!$E$4:$E$9)+SUMIF('Spielberg Small'!$B$4:$B$9,$P5,'Spielberg Small'!$E$4:$E$9))</f>
        <v>72</v>
      </c>
      <c r="R5" s="10">
        <f>IF($P5="","",COUNTIFS(Lime_Rock!$A$4:$A$9,1,Lime_Rock!$B$4:$B$9,$P5)+COUNTIFS(Zolder!$A$4:$A$9,1,Zolder!$B$4:$B$9,$P5)+COUNTIFS(Donington_Park!$A$4:$A$9,1,Donington_Park!$B$4:$B$9,$P5)+COUNTIFS('Mid-Ohio'!$A$4:$A$9,1,'Mid-Ohio'!$B$4:$B$9,$P5)+COUNTIFS(Interlagos!$A$4:$A$9,1,Interlagos!$B$4:$B$9,$P5)+COUNTIFS(Red_Bull_Ring!$A$4:$A$9,1,Red_Bull_Ring!$B$4:$B$9,$P5)+COUNTIFS(Mosport!$A$4:$A$9,1,Mosport!$B$4:$B$9,$P5)+COUNTIFS(Kyalami!$A$4:$A$9,1,Kyalami!$B$4:$B$9,$P5)+COUNTIFS(Imola!$A$4:$A$9,1,Imola!$B$4:$B$9,$P5)+COUNTIFS(Silverstone!$A$4:$A$9,1,Silverstone!$B$4:$B$9,$P5)+COUNTIFS(Sebring!$A$4:$A$9,1,Sebring!$B$4:$B$9,$P5)+COUNTIFS(Daytona_Road!$A$4:$A$9,1,Daytona_Road!$B$4:$B$9,$P5)+COUNTIFS(Monza!$A$4:$A$9,1,Monza!$B$4:$B$9,$P5)+COUNTIFS('Nürburgring_GP'!$A$4:$A$9,1,'Nürburgring_GP'!$B$4:$B$9,$P5)+COUNTIFS(Spa!$A$4:$A$9,1,Spa!$B$4:$B$9,$P5)+COUNTIFS(Bathurst!$A$4:$A$9,1,Bathurst!$B$4:$B$9,$P5)+COUNTIFS(Nordschleife!$A$4:$A$9,1,Nordschleife!$B$4:$B$9,$P5)+COUNTIFS('Spielberg Small'!$A$4:$A$9,1,'Spielberg Small'!$B$4:$B$9,$P5))</f>
        <v>6</v>
      </c>
      <c r="S5" s="10">
        <f>IF($P5="","",COUNTIF(Lime_Rock!$B$4:$B$6,$P5)+COUNTIF(Zolder!$B$4:$B$6,$P5)+COUNTIF(Donington_Park!$B$4:$B$6,$P5)+COUNTIF('Mid-Ohio'!$B$4:$B$6,$P5)+COUNTIF(Interlagos!$B$4:$B$6,$P5)+COUNTIF(Red_Bull_Ring!$B$4:$B$6,$P5)+COUNTIF(Mosport!$B$4:$B$6,$P5)+COUNTIF(Kyalami!$B$4:$B$6,$P5)+COUNTIF(Imola!$B$4:$B$6,$P5)+COUNTIF(Silverstone!$B$4:$B$6,$P5)+COUNTIF(Sebring!$B$4:$B$6,$P5)+COUNTIF(Daytona_Road!$B$4:$B$6,$P5)+COUNTIF(Monza!$B$4:$B$6,$P5)+COUNTIF('Nürburgring_GP'!$B$4:$B$6,$P5)+COUNTIF(Spa!$B$4:$B$6,$P5)+COUNTIF(Bathurst!$B$4:$B$6,$P5)+COUNTIF(Nordschleife!$B$4:$B$6,$P5)+COUNTIF('Spielberg Small'!$B$4:$B$6,$P5))</f>
        <v>6</v>
      </c>
      <c r="T5" s="10">
        <f>IF($P5="","",COUNTIFS(Lime_Rock!$B$4:$B$9,$P5,Lime_Rock!$D$4:$D$9,"Y")+COUNTIFS(Lime_Rock!$B$4:$B$9,$P5,Lime_Rock!$D$4:$D$9,"y")+COUNTIFS(Zolder!$B$4:$B$9,$P5,Zolder!$D$4:$D$9,"Y")+COUNTIFS(Zolder!$B$4:$B$9,$P5,Zolder!$D$4:$D$9,"y")+COUNTIFS(Donington_Park!$B$4:$B$9,$P5,Donington_Park!$D$4:$D$9,"Y")+COUNTIFS(Donington_Park!$B$4:$B$9,$P5,Donington_Park!$D$4:$D$9,"y")+COUNTIFS('Mid-Ohio'!$B$4:$B$9,$P5,'Mid-Ohio'!$D$4:$D$9,"Y")+COUNTIFS('Mid-Ohio'!$B$4:$B$9,$P5,'Mid-Ohio'!$D$4:$D$9,"y")+COUNTIFS(Interlagos!$B$4:$B$9,$P5,Interlagos!$D$4:$D$9,"Y")+COUNTIFS(Interlagos!$B$4:$B$9,$P5,Interlagos!$D$4:$D$9,"y")+COUNTIFS(Red_Bull_Ring!$B$4:$B$9,$P5,Red_Bull_Ring!$D$4:$D$9,"Y")+COUNTIFS(Red_Bull_Ring!$B$4:$B$9,$P5,Red_Bull_Ring!$D$4:$D$9,"y")+COUNTIFS(Mosport!$B$4:$B$9,$P5,Mosport!$D$4:$D$9,"Y")+COUNTIFS(Mosport!$B$4:$B$9,$P5,Mosport!$D$4:$D$9,"y")+COUNTIFS(Kyalami!$B$4:$B$9,$P5,Kyalami!$D$4:$D$9,"Y")+COUNTIFS(Kyalami!$B$4:$B$9,$P5,Kyalami!$D$4:$D$9,"y")+COUNTIFS(Imola!$B$4:$B$9,$P5,Imola!$D$4:$D$9,"Y")+COUNTIFS(Imola!$B$4:$B$9,$P5,Imola!$D$4:$D$9,"y")+COUNTIFS(Silverstone!$B$4:$B$9,$P5,Silverstone!$D$4:$D$9,"Y")+COUNTIFS(Silverstone!$B$4:$B$9,$P5,Silverstone!$D$4:$D$9,"y")+COUNTIFS(Sebring!$B$4:$B$9,$P5,Sebring!$D$4:$D$9,"Y")+COUNTIFS(Sebring!$B$4:$B$9,$P5,Sebring!$D$4:$D$9,"y")+COUNTIFS(Daytona_Road!$B$4:$B$9,$P5,Daytona_Road!$D$4:$D$9,"Y")+COUNTIFS(Daytona_Road!$B$4:$B$9,$P5,Daytona_Road!$D$4:$D$9,"y")+COUNTIFS(Monza!$B$4:$B$9,$P5,Monza!$D$4:$D$9,"Y")+COUNTIFS(Monza!$B$4:$B$9,$P5,Monza!$D$4:$D$9,"y")+COUNTIFS('Nürburgring_GP'!$B$4:$B$9,$P5,'Nürburgring_GP'!$D$4:$D$9,"Y")+COUNTIFS('Nürburgring_GP'!$B$4:$B$9,$P5,'Nürburgring_GP'!$D$4:$D$9,"y")+COUNTIFS(Spa!$B$4:$B$9,$P5,Spa!$D$4:$D$9,"Y")+COUNTIFS(Spa!$B$4:$B$9,$P5,Spa!$D$4:$D$9,"y")+COUNTIFS(Bathurst!$B$4:$B$9,$P5,Bathurst!$D$4:$D$9,"Y")+COUNTIFS(Bathurst!$B$4:$B$9,$P5,Bathurst!$D$4:$D$9,"y")+COUNTIFS(Nordschleife!$B$4:$B$9,$P5,Nordschleife!$D$4:$D$9,"Y")+COUNTIFS(Nordschleife!$B$4:$B$9,$P5,Nordschleife!$D$4:$D$9,"y")+COUNTIFS('Spielberg Small'!$B$4:$B$9,$P5,'Spielberg Small'!$D$4:$D$9,"Y")+COUNTIFS('Spielberg Small'!$B$4:$B$9,$P5,'Spielberg Small'!$D$4:$D$9,"y"))</f>
        <v>12</v>
      </c>
      <c r="U5" s="10">
        <f>IF($P5="","",COUNTIF(Lime_Rock!$B$4:$B$9,$P5)+COUNTIF(Zolder!$B$4:$B$9,$P5)+COUNTIF(Donington_Park!$B$4:$B$9,$P5)+COUNTIF('Mid-Ohio'!$B$4:$B$9,$P5)+COUNTIF(Interlagos!$B$4:$B$9,$P5)+COUNTIF(Red_Bull_Ring!$B$4:$B$9,$P5)+COUNTIF(Mosport!$B$4:$B$9,$P5)+COUNTIF(Kyalami!$B$4:$B$9,$P5)+COUNTIF(Imola!$B$4:$B$9,$P5)+COUNTIF(Silverstone!$B$4:$B$9,$P5)+COUNTIF(Sebring!$B$4:$B$9,$P5)+COUNTIF(Daytona_Road!$B$4:$B$9,$P5)+COUNTIF(Monza!$B$4:$B$9,$P5)+COUNTIF('Nürburgring_GP'!$B$4:$B$9,$P5)+COUNTIF(Spa!$B$4:$B$9,$P5)+COUNTIF(Bathurst!$B$4:$B$9,$P5)+COUNTIF(Nordschleife!$B$4:$B$9,$P5)+COUNTIF('Spielberg Small'!$B$4:$B$9,$P5))</f>
        <v>6</v>
      </c>
      <c r="V5" s="11">
        <f>IF(OR($P5="",U5=0),"",(SUMIF(Lime_Rock!$B$4:$B$9,$P5,Lime_Rock!$A$4:$A$9)+SUMIF(Zolder!$B$4:$B$9,$P5,Zolder!$A$4:$A$9)+SUMIF(Donington_Park!$B$4:$B$9,$P5,Donington_Park!$A$4:$A$9)+SUMIF('Mid-Ohio'!$B$4:$B$9,$P5,'Mid-Ohio'!$A$4:$A$9)+SUMIF(Interlagos!$B$4:$B$9,$P5,Interlagos!$A$4:$A$9)+SUMIF(Red_Bull_Ring!$B$4:$B$9,$P5,Red_Bull_Ring!$A$4:$A$9)+SUMIF(Mosport!$B$4:$B$9,$P5,Mosport!$A$4:$A$9)+SUMIF(Kyalami!$B$4:$B$9,$P5,Kyalami!$A$4:$A$9)+SUMIF(Imola!$B$4:$B$9,$P5,Imola!$A$4:$A$9)+SUMIF(Silverstone!$B$4:$B$9,$P5,Silverstone!$A$4:$A$9)+SUMIF(Sebring!$B$4:$B$9,$P5,Sebring!$A$4:$A$9)+SUMIF(Daytona_Road!$B$4:$B$9,$P5,Daytona_Road!$A$4:$A$9)+SUMIF(Monza!$B$4:$B$9,$P5,Monza!$A$4:$A$9)+SUMIF('Nürburgring_GP'!$B$4:$B$9,$P5,'Nürburgring_GP'!$A$4:$A$9)+SUMIF(Spa!$B$4:$B$9,$P5,Spa!$A$4:$A$9)+SUMIF(Bathurst!$B$4:$B$9,$P5,Bathurst!$A$4:$A$9)+SUMIF(Nordschleife!$B$4:$B$9,$P5,Nordschleife!$A$4:$A$9)+SUMIF('Spielberg Small'!$B$4:$B$9,$P5,'Spielberg Small'!$A$4:$A$9))/U5)</f>
        <v>1</v>
      </c>
      <c r="W5" s="2">
        <f t="shared" si="8"/>
        <v>1</v>
      </c>
      <c r="X5" s="2" t="str">
        <f>Zolder!A1</f>
        <v>Zolder</v>
      </c>
      <c r="Y5" s="2">
        <f>IF(Y$3="","",SUMIF(Zolder!$B$4:$B$9,Y$3,Zolder!$E$4:$E$9))</f>
        <v>5</v>
      </c>
      <c r="Z5" s="2">
        <f>IF(Z$3="","",SUMIF(Zolder!$B$4:$B$9,Z$3,Zolder!$E$4:$E$9))</f>
        <v>12</v>
      </c>
      <c r="AA5" s="2">
        <f>IF(AA$3="","",SUMIF(Zolder!$B$4:$B$9,AA$3,Zolder!$E$4:$E$9))</f>
        <v>7</v>
      </c>
      <c r="AB5" s="2">
        <f>IF(AB$3="","",SUMIF(Zolder!$B$4:$B$9,AB$3,Zolder!$E$4:$E$9))</f>
        <v>2</v>
      </c>
      <c r="AC5" s="2">
        <f>IF(AC$3="","",SUMIF(Zolder!$B$4:$B$9,AC$3,Zolder!$E$4:$E$9))</f>
        <v>3</v>
      </c>
      <c r="AD5" s="2" t="str">
        <f>IF(AD$3="","",SUMIF(Zolder!$B$4:$B$9,AD$3,Zolder!$E$4:$E$9))</f>
        <v/>
      </c>
    </row>
    <row r="6" ht="18.0" customHeight="1">
      <c r="A6" s="5" t="s">
        <v>20</v>
      </c>
      <c r="B6" s="12">
        <v>7.0</v>
      </c>
      <c r="C6" s="2"/>
      <c r="D6" s="7" t="s">
        <v>21</v>
      </c>
      <c r="E6" s="8" t="s">
        <v>22</v>
      </c>
      <c r="F6" s="2"/>
      <c r="G6" s="9">
        <v>3.0</v>
      </c>
      <c r="H6" s="5" t="str">
        <f t="shared" si="9"/>
        <v>Neil Hinder</v>
      </c>
      <c r="I6" s="10">
        <f t="shared" si="1"/>
        <v>20</v>
      </c>
      <c r="J6" s="10">
        <f t="shared" si="2"/>
        <v>0</v>
      </c>
      <c r="K6" s="10">
        <f t="shared" si="3"/>
        <v>1</v>
      </c>
      <c r="L6" s="10">
        <f t="shared" si="4"/>
        <v>0</v>
      </c>
      <c r="M6" s="10">
        <f t="shared" si="5"/>
        <v>6</v>
      </c>
      <c r="N6" s="11">
        <f t="shared" si="6"/>
        <v>3.833333333</v>
      </c>
      <c r="O6" s="2"/>
      <c r="P6" s="5" t="str">
        <f t="shared" si="7"/>
        <v>Ryan Drew</v>
      </c>
      <c r="Q6" s="10">
        <f>IF($P6="","",SUMIF(Lime_Rock!$B$4:$B$9,$P6,Lime_Rock!$E$4:$E$9)+SUMIF(Zolder!$B$4:$B$9,$P6,Zolder!$E$4:$E$9)+SUMIF(Donington_Park!$B$4:$B$9,$P6,Donington_Park!$E$4:$E$9)+SUMIF('Mid-Ohio'!$B$4:$B$9,$P6,'Mid-Ohio'!$E$4:$E$9)+SUMIF(Interlagos!$B$4:$B$9,$P6,Interlagos!$E$4:$E$9)+SUMIF(Red_Bull_Ring!$B$4:$B$9,$P6,Red_Bull_Ring!$E$4:$E$9)+SUMIF(Mosport!$B$4:$B$9,$P6,Mosport!$E$4:$E$9)+SUMIF(Kyalami!$B$4:$B$9,$P6,Kyalami!$E$4:$E$9)+SUMIF(Imola!$B$4:$B$9,$P6,Imola!$E$4:$E$9)+SUMIF(Silverstone!$B$4:$B$9,$P6,Silverstone!$E$4:$E$9)+SUMIF(Sebring!$B$4:$B$9,$P6,Sebring!$E$4:$E$9)+SUMIF(Daytona_Road!$B$4:$B$9,$P6,Daytona_Road!$E$4:$E$9)+SUMIF(Monza!$B$4:$B$9,$P6,Monza!$E$4:$E$9)+SUMIF('Nürburgring_GP'!$B$4:$B$9,$P6,'Nürburgring_GP'!$E$4:$E$9)+SUMIF(Spa!$B$4:$B$9,$P6,Spa!$E$4:$E$9)+SUMIF(Bathurst!$B$4:$B$9,$P6,Bathurst!$E$4:$E$9)+SUMIF(Nordschleife!$B$4:$B$9,$P6,Nordschleife!$E$4:$E$9)+SUMIF('Spielberg Small'!$B$4:$B$9,$P6,'Spielberg Small'!$E$4:$E$9))</f>
        <v>40</v>
      </c>
      <c r="R6" s="10">
        <f>IF($P6="","",COUNTIFS(Lime_Rock!$A$4:$A$9,1,Lime_Rock!$B$4:$B$9,$P6)+COUNTIFS(Zolder!$A$4:$A$9,1,Zolder!$B$4:$B$9,$P6)+COUNTIFS(Donington_Park!$A$4:$A$9,1,Donington_Park!$B$4:$B$9,$P6)+COUNTIFS('Mid-Ohio'!$A$4:$A$9,1,'Mid-Ohio'!$B$4:$B$9,$P6)+COUNTIFS(Interlagos!$A$4:$A$9,1,Interlagos!$B$4:$B$9,$P6)+COUNTIFS(Red_Bull_Ring!$A$4:$A$9,1,Red_Bull_Ring!$B$4:$B$9,$P6)+COUNTIFS(Mosport!$A$4:$A$9,1,Mosport!$B$4:$B$9,$P6)+COUNTIFS(Kyalami!$A$4:$A$9,1,Kyalami!$B$4:$B$9,$P6)+COUNTIFS(Imola!$A$4:$A$9,1,Imola!$B$4:$B$9,$P6)+COUNTIFS(Silverstone!$A$4:$A$9,1,Silverstone!$B$4:$B$9,$P6)+COUNTIFS(Sebring!$A$4:$A$9,1,Sebring!$B$4:$B$9,$P6)+COUNTIFS(Daytona_Road!$A$4:$A$9,1,Daytona_Road!$B$4:$B$9,$P6)+COUNTIFS(Monza!$A$4:$A$9,1,Monza!$B$4:$B$9,$P6)+COUNTIFS('Nürburgring_GP'!$A$4:$A$9,1,'Nürburgring_GP'!$B$4:$B$9,$P6)+COUNTIFS(Spa!$A$4:$A$9,1,Spa!$B$4:$B$9,$P6)+COUNTIFS(Bathurst!$A$4:$A$9,1,Bathurst!$B$4:$B$9,$P6)+COUNTIFS(Nordschleife!$A$4:$A$9,1,Nordschleife!$B$4:$B$9,$P6)+COUNTIFS('Spielberg Small'!$A$4:$A$9,1,'Spielberg Small'!$B$4:$B$9,$P6))</f>
        <v>0</v>
      </c>
      <c r="S6" s="10">
        <f>IF($P6="","",COUNTIF(Lime_Rock!$B$4:$B$6,$P6)+COUNTIF(Zolder!$B$4:$B$6,$P6)+COUNTIF(Donington_Park!$B$4:$B$6,$P6)+COUNTIF('Mid-Ohio'!$B$4:$B$6,$P6)+COUNTIF(Interlagos!$B$4:$B$6,$P6)+COUNTIF(Red_Bull_Ring!$B$4:$B$6,$P6)+COUNTIF(Mosport!$B$4:$B$6,$P6)+COUNTIF(Kyalami!$B$4:$B$6,$P6)+COUNTIF(Imola!$B$4:$B$6,$P6)+COUNTIF(Silverstone!$B$4:$B$6,$P6)+COUNTIF(Sebring!$B$4:$B$6,$P6)+COUNTIF(Daytona_Road!$B$4:$B$6,$P6)+COUNTIF(Monza!$B$4:$B$6,$P6)+COUNTIF('Nürburgring_GP'!$B$4:$B$6,$P6)+COUNTIF(Spa!$B$4:$B$6,$P6)+COUNTIF(Bathurst!$B$4:$B$6,$P6)+COUNTIF(Nordschleife!$B$4:$B$6,$P6)+COUNTIF('Spielberg Small'!$B$4:$B$6,$P6))</f>
        <v>6</v>
      </c>
      <c r="T6" s="10">
        <f>IF($P6="","",COUNTIFS(Lime_Rock!$B$4:$B$9,$P6,Lime_Rock!$D$4:$D$9,"Y")+COUNTIFS(Lime_Rock!$B$4:$B$9,$P6,Lime_Rock!$D$4:$D$9,"y")+COUNTIFS(Zolder!$B$4:$B$9,$P6,Zolder!$D$4:$D$9,"Y")+COUNTIFS(Zolder!$B$4:$B$9,$P6,Zolder!$D$4:$D$9,"y")+COUNTIFS(Donington_Park!$B$4:$B$9,$P6,Donington_Park!$D$4:$D$9,"Y")+COUNTIFS(Donington_Park!$B$4:$B$9,$P6,Donington_Park!$D$4:$D$9,"y")+COUNTIFS('Mid-Ohio'!$B$4:$B$9,$P6,'Mid-Ohio'!$D$4:$D$9,"Y")+COUNTIFS('Mid-Ohio'!$B$4:$B$9,$P6,'Mid-Ohio'!$D$4:$D$9,"y")+COUNTIFS(Interlagos!$B$4:$B$9,$P6,Interlagos!$D$4:$D$9,"Y")+COUNTIFS(Interlagos!$B$4:$B$9,$P6,Interlagos!$D$4:$D$9,"y")+COUNTIFS(Red_Bull_Ring!$B$4:$B$9,$P6,Red_Bull_Ring!$D$4:$D$9,"Y")+COUNTIFS(Red_Bull_Ring!$B$4:$B$9,$P6,Red_Bull_Ring!$D$4:$D$9,"y")+COUNTIFS(Mosport!$B$4:$B$9,$P6,Mosport!$D$4:$D$9,"Y")+COUNTIFS(Mosport!$B$4:$B$9,$P6,Mosport!$D$4:$D$9,"y")+COUNTIFS(Kyalami!$B$4:$B$9,$P6,Kyalami!$D$4:$D$9,"Y")+COUNTIFS(Kyalami!$B$4:$B$9,$P6,Kyalami!$D$4:$D$9,"y")+COUNTIFS(Imola!$B$4:$B$9,$P6,Imola!$D$4:$D$9,"Y")+COUNTIFS(Imola!$B$4:$B$9,$P6,Imola!$D$4:$D$9,"y")+COUNTIFS(Silverstone!$B$4:$B$9,$P6,Silverstone!$D$4:$D$9,"Y")+COUNTIFS(Silverstone!$B$4:$B$9,$P6,Silverstone!$D$4:$D$9,"y")+COUNTIFS(Sebring!$B$4:$B$9,$P6,Sebring!$D$4:$D$9,"Y")+COUNTIFS(Sebring!$B$4:$B$9,$P6,Sebring!$D$4:$D$9,"y")+COUNTIFS(Daytona_Road!$B$4:$B$9,$P6,Daytona_Road!$D$4:$D$9,"Y")+COUNTIFS(Daytona_Road!$B$4:$B$9,$P6,Daytona_Road!$D$4:$D$9,"y")+COUNTIFS(Monza!$B$4:$B$9,$P6,Monza!$D$4:$D$9,"Y")+COUNTIFS(Monza!$B$4:$B$9,$P6,Monza!$D$4:$D$9,"y")+COUNTIFS('Nürburgring_GP'!$B$4:$B$9,$P6,'Nürburgring_GP'!$D$4:$D$9,"Y")+COUNTIFS('Nürburgring_GP'!$B$4:$B$9,$P6,'Nürburgring_GP'!$D$4:$D$9,"y")+COUNTIFS(Spa!$B$4:$B$9,$P6,Spa!$D$4:$D$9,"Y")+COUNTIFS(Spa!$B$4:$B$9,$P6,Spa!$D$4:$D$9,"y")+COUNTIFS(Bathurst!$B$4:$B$9,$P6,Bathurst!$D$4:$D$9,"Y")+COUNTIFS(Bathurst!$B$4:$B$9,$P6,Bathurst!$D$4:$D$9,"y")+COUNTIFS(Nordschleife!$B$4:$B$9,$P6,Nordschleife!$D$4:$D$9,"Y")+COUNTIFS(Nordschleife!$B$4:$B$9,$P6,Nordschleife!$D$4:$D$9,"y")+COUNTIFS('Spielberg Small'!$B$4:$B$9,$P6,'Spielberg Small'!$D$4:$D$9,"Y")+COUNTIFS('Spielberg Small'!$B$4:$B$9,$P6,'Spielberg Small'!$D$4:$D$9,"y"))</f>
        <v>0</v>
      </c>
      <c r="U6" s="10">
        <f>IF($P6="","",COUNTIF(Lime_Rock!$B$4:$B$9,$P6)+COUNTIF(Zolder!$B$4:$B$9,$P6)+COUNTIF(Donington_Park!$B$4:$B$9,$P6)+COUNTIF('Mid-Ohio'!$B$4:$B$9,$P6)+COUNTIF(Interlagos!$B$4:$B$9,$P6)+COUNTIF(Red_Bull_Ring!$B$4:$B$9,$P6)+COUNTIF(Mosport!$B$4:$B$9,$P6)+COUNTIF(Kyalami!$B$4:$B$9,$P6)+COUNTIF(Imola!$B$4:$B$9,$P6)+COUNTIF(Silverstone!$B$4:$B$9,$P6)+COUNTIF(Sebring!$B$4:$B$9,$P6)+COUNTIF(Daytona_Road!$B$4:$B$9,$P6)+COUNTIF(Monza!$B$4:$B$9,$P6)+COUNTIF('Nürburgring_GP'!$B$4:$B$9,$P6)+COUNTIF(Spa!$B$4:$B$9,$P6)+COUNTIF(Bathurst!$B$4:$B$9,$P6)+COUNTIF(Nordschleife!$B$4:$B$9,$P6)+COUNTIF('Spielberg Small'!$B$4:$B$9,$P6))</f>
        <v>6</v>
      </c>
      <c r="V6" s="11">
        <f>IF(OR($P6="",U6=0),"",(SUMIF(Lime_Rock!$B$4:$B$9,$P6,Lime_Rock!$A$4:$A$9)+SUMIF(Zolder!$B$4:$B$9,$P6,Zolder!$A$4:$A$9)+SUMIF(Donington_Park!$B$4:$B$9,$P6,Donington_Park!$A$4:$A$9)+SUMIF('Mid-Ohio'!$B$4:$B$9,$P6,'Mid-Ohio'!$A$4:$A$9)+SUMIF(Interlagos!$B$4:$B$9,$P6,Interlagos!$A$4:$A$9)+SUMIF(Red_Bull_Ring!$B$4:$B$9,$P6,Red_Bull_Ring!$A$4:$A$9)+SUMIF(Mosport!$B$4:$B$9,$P6,Mosport!$A$4:$A$9)+SUMIF(Kyalami!$B$4:$B$9,$P6,Kyalami!$A$4:$A$9)+SUMIF(Imola!$B$4:$B$9,$P6,Imola!$A$4:$A$9)+SUMIF(Silverstone!$B$4:$B$9,$P6,Silverstone!$A$4:$A$9)+SUMIF(Sebring!$B$4:$B$9,$P6,Sebring!$A$4:$A$9)+SUMIF(Daytona_Road!$B$4:$B$9,$P6,Daytona_Road!$A$4:$A$9)+SUMIF(Monza!$B$4:$B$9,$P6,Monza!$A$4:$A$9)+SUMIF('Nürburgring_GP'!$B$4:$B$9,$P6,'Nürburgring_GP'!$A$4:$A$9)+SUMIF(Spa!$B$4:$B$9,$P6,Spa!$A$4:$A$9)+SUMIF(Bathurst!$B$4:$B$9,$P6,Bathurst!$A$4:$A$9)+SUMIF(Nordschleife!$B$4:$B$9,$P6,Nordschleife!$A$4:$A$9)+SUMIF('Spielberg Small'!$B$4:$B$9,$P6,'Spielberg Small'!$A$4:$A$9))/U6)</f>
        <v>2.166666667</v>
      </c>
      <c r="W6" s="2">
        <f t="shared" si="8"/>
        <v>2</v>
      </c>
      <c r="X6" s="2" t="str">
        <f>Donington_Park!A1</f>
        <v>Donington Park</v>
      </c>
      <c r="Y6" s="2">
        <f>IF(Y$3="","",SUMIF(Donington_Park!$B$4:$B$9,Y$3,Donington_Park!$E$4:$E$9))</f>
        <v>3</v>
      </c>
      <c r="Z6" s="2">
        <f>IF(Z$3="","",SUMIF(Donington_Park!$B$4:$B$9,Z$3,Donington_Park!$E$4:$E$9))</f>
        <v>12</v>
      </c>
      <c r="AA6" s="2">
        <f>IF(AA$3="","",SUMIF(Donington_Park!$B$4:$B$9,AA$3,Donington_Park!$E$4:$E$9))</f>
        <v>7</v>
      </c>
      <c r="AB6" s="2">
        <f>IF(AB$3="","",SUMIF(Donington_Park!$B$4:$B$9,AB$3,Donington_Park!$E$4:$E$9))</f>
        <v>0</v>
      </c>
      <c r="AC6" s="2">
        <f>IF(AC$3="","",SUMIF(Donington_Park!$B$4:$B$9,AC$3,Donington_Park!$E$4:$E$9))</f>
        <v>5</v>
      </c>
      <c r="AD6" s="2" t="str">
        <f>IF(AD$3="","",SUMIF(Donington_Park!$B$4:$B$9,AD$3,Donington_Park!$E$4:$E$9))</f>
        <v/>
      </c>
    </row>
    <row r="7" ht="18.0" customHeight="1">
      <c r="A7" s="5" t="s">
        <v>23</v>
      </c>
      <c r="B7" s="12">
        <v>5.0</v>
      </c>
      <c r="C7" s="2"/>
      <c r="D7" s="7" t="s">
        <v>24</v>
      </c>
      <c r="E7" s="8" t="s">
        <v>25</v>
      </c>
      <c r="F7" s="2"/>
      <c r="G7" s="9">
        <v>4.0</v>
      </c>
      <c r="H7" s="5" t="str">
        <f t="shared" si="9"/>
        <v>Dene Ashworth</v>
      </c>
      <c r="I7" s="10">
        <f t="shared" si="1"/>
        <v>19</v>
      </c>
      <c r="J7" s="10">
        <f t="shared" si="2"/>
        <v>0</v>
      </c>
      <c r="K7" s="10">
        <f t="shared" si="3"/>
        <v>3</v>
      </c>
      <c r="L7" s="10">
        <f t="shared" si="4"/>
        <v>0</v>
      </c>
      <c r="M7" s="10">
        <f t="shared" si="5"/>
        <v>4</v>
      </c>
      <c r="N7" s="11">
        <f t="shared" si="6"/>
        <v>3.25</v>
      </c>
      <c r="O7" s="2"/>
      <c r="P7" s="5" t="str">
        <f t="shared" si="7"/>
        <v>Dene Ashworth</v>
      </c>
      <c r="Q7" s="10">
        <f>IF($P7="","",SUMIF(Lime_Rock!$B$4:$B$9,$P7,Lime_Rock!$E$4:$E$9)+SUMIF(Zolder!$B$4:$B$9,$P7,Zolder!$E$4:$E$9)+SUMIF(Donington_Park!$B$4:$B$9,$P7,Donington_Park!$E$4:$E$9)+SUMIF('Mid-Ohio'!$B$4:$B$9,$P7,'Mid-Ohio'!$E$4:$E$9)+SUMIF(Interlagos!$B$4:$B$9,$P7,Interlagos!$E$4:$E$9)+SUMIF(Red_Bull_Ring!$B$4:$B$9,$P7,Red_Bull_Ring!$E$4:$E$9)+SUMIF(Mosport!$B$4:$B$9,$P7,Mosport!$E$4:$E$9)+SUMIF(Kyalami!$B$4:$B$9,$P7,Kyalami!$E$4:$E$9)+SUMIF(Imola!$B$4:$B$9,$P7,Imola!$E$4:$E$9)+SUMIF(Silverstone!$B$4:$B$9,$P7,Silverstone!$E$4:$E$9)+SUMIF(Sebring!$B$4:$B$9,$P7,Sebring!$E$4:$E$9)+SUMIF(Daytona_Road!$B$4:$B$9,$P7,Daytona_Road!$E$4:$E$9)+SUMIF(Monza!$B$4:$B$9,$P7,Monza!$E$4:$E$9)+SUMIF('Nürburgring_GP'!$B$4:$B$9,$P7,'Nürburgring_GP'!$E$4:$E$9)+SUMIF(Spa!$B$4:$B$9,$P7,Spa!$E$4:$E$9)+SUMIF(Bathurst!$B$4:$B$9,$P7,Bathurst!$E$4:$E$9)+SUMIF(Nordschleife!$B$4:$B$9,$P7,Nordschleife!$E$4:$E$9)+SUMIF('Spielberg Small'!$B$4:$B$9,$P7,'Spielberg Small'!$E$4:$E$9))</f>
        <v>19</v>
      </c>
      <c r="R7" s="10">
        <f>IF($P7="","",COUNTIFS(Lime_Rock!$A$4:$A$9,1,Lime_Rock!$B$4:$B$9,$P7)+COUNTIFS(Zolder!$A$4:$A$9,1,Zolder!$B$4:$B$9,$P7)+COUNTIFS(Donington_Park!$A$4:$A$9,1,Donington_Park!$B$4:$B$9,$P7)+COUNTIFS('Mid-Ohio'!$A$4:$A$9,1,'Mid-Ohio'!$B$4:$B$9,$P7)+COUNTIFS(Interlagos!$A$4:$A$9,1,Interlagos!$B$4:$B$9,$P7)+COUNTIFS(Red_Bull_Ring!$A$4:$A$9,1,Red_Bull_Ring!$B$4:$B$9,$P7)+COUNTIFS(Mosport!$A$4:$A$9,1,Mosport!$B$4:$B$9,$P7)+COUNTIFS(Kyalami!$A$4:$A$9,1,Kyalami!$B$4:$B$9,$P7)+COUNTIFS(Imola!$A$4:$A$9,1,Imola!$B$4:$B$9,$P7)+COUNTIFS(Silverstone!$A$4:$A$9,1,Silverstone!$B$4:$B$9,$P7)+COUNTIFS(Sebring!$A$4:$A$9,1,Sebring!$B$4:$B$9,$P7)+COUNTIFS(Daytona_Road!$A$4:$A$9,1,Daytona_Road!$B$4:$B$9,$P7)+COUNTIFS(Monza!$A$4:$A$9,1,Monza!$B$4:$B$9,$P7)+COUNTIFS('Nürburgring_GP'!$A$4:$A$9,1,'Nürburgring_GP'!$B$4:$B$9,$P7)+COUNTIFS(Spa!$A$4:$A$9,1,Spa!$B$4:$B$9,$P7)+COUNTIFS(Bathurst!$A$4:$A$9,1,Bathurst!$B$4:$B$9,$P7)+COUNTIFS(Nordschleife!$A$4:$A$9,1,Nordschleife!$B$4:$B$9,$P7)+COUNTIFS('Spielberg Small'!$A$4:$A$9,1,'Spielberg Small'!$B$4:$B$9,$P7))</f>
        <v>0</v>
      </c>
      <c r="S7" s="10">
        <f>IF($P7="","",COUNTIF(Lime_Rock!$B$4:$B$6,$P7)+COUNTIF(Zolder!$B$4:$B$6,$P7)+COUNTIF(Donington_Park!$B$4:$B$6,$P7)+COUNTIF('Mid-Ohio'!$B$4:$B$6,$P7)+COUNTIF(Interlagos!$B$4:$B$6,$P7)+COUNTIF(Red_Bull_Ring!$B$4:$B$6,$P7)+COUNTIF(Mosport!$B$4:$B$6,$P7)+COUNTIF(Kyalami!$B$4:$B$6,$P7)+COUNTIF(Imola!$B$4:$B$6,$P7)+COUNTIF(Silverstone!$B$4:$B$6,$P7)+COUNTIF(Sebring!$B$4:$B$6,$P7)+COUNTIF(Daytona_Road!$B$4:$B$6,$P7)+COUNTIF(Monza!$B$4:$B$6,$P7)+COUNTIF('Nürburgring_GP'!$B$4:$B$6,$P7)+COUNTIF(Spa!$B$4:$B$6,$P7)+COUNTIF(Bathurst!$B$4:$B$6,$P7)+COUNTIF(Nordschleife!$B$4:$B$6,$P7)+COUNTIF('Spielberg Small'!$B$4:$B$6,$P7))</f>
        <v>3</v>
      </c>
      <c r="T7" s="10">
        <f>IF($P7="","",COUNTIFS(Lime_Rock!$B$4:$B$9,$P7,Lime_Rock!$D$4:$D$9,"Y")+COUNTIFS(Lime_Rock!$B$4:$B$9,$P7,Lime_Rock!$D$4:$D$9,"y")+COUNTIFS(Zolder!$B$4:$B$9,$P7,Zolder!$D$4:$D$9,"Y")+COUNTIFS(Zolder!$B$4:$B$9,$P7,Zolder!$D$4:$D$9,"y")+COUNTIFS(Donington_Park!$B$4:$B$9,$P7,Donington_Park!$D$4:$D$9,"Y")+COUNTIFS(Donington_Park!$B$4:$B$9,$P7,Donington_Park!$D$4:$D$9,"y")+COUNTIFS('Mid-Ohio'!$B$4:$B$9,$P7,'Mid-Ohio'!$D$4:$D$9,"Y")+COUNTIFS('Mid-Ohio'!$B$4:$B$9,$P7,'Mid-Ohio'!$D$4:$D$9,"y")+COUNTIFS(Interlagos!$B$4:$B$9,$P7,Interlagos!$D$4:$D$9,"Y")+COUNTIFS(Interlagos!$B$4:$B$9,$P7,Interlagos!$D$4:$D$9,"y")+COUNTIFS(Red_Bull_Ring!$B$4:$B$9,$P7,Red_Bull_Ring!$D$4:$D$9,"Y")+COUNTIFS(Red_Bull_Ring!$B$4:$B$9,$P7,Red_Bull_Ring!$D$4:$D$9,"y")+COUNTIFS(Mosport!$B$4:$B$9,$P7,Mosport!$D$4:$D$9,"Y")+COUNTIFS(Mosport!$B$4:$B$9,$P7,Mosport!$D$4:$D$9,"y")+COUNTIFS(Kyalami!$B$4:$B$9,$P7,Kyalami!$D$4:$D$9,"Y")+COUNTIFS(Kyalami!$B$4:$B$9,$P7,Kyalami!$D$4:$D$9,"y")+COUNTIFS(Imola!$B$4:$B$9,$P7,Imola!$D$4:$D$9,"Y")+COUNTIFS(Imola!$B$4:$B$9,$P7,Imola!$D$4:$D$9,"y")+COUNTIFS(Silverstone!$B$4:$B$9,$P7,Silverstone!$D$4:$D$9,"Y")+COUNTIFS(Silverstone!$B$4:$B$9,$P7,Silverstone!$D$4:$D$9,"y")+COUNTIFS(Sebring!$B$4:$B$9,$P7,Sebring!$D$4:$D$9,"Y")+COUNTIFS(Sebring!$B$4:$B$9,$P7,Sebring!$D$4:$D$9,"y")+COUNTIFS(Daytona_Road!$B$4:$B$9,$P7,Daytona_Road!$D$4:$D$9,"Y")+COUNTIFS(Daytona_Road!$B$4:$B$9,$P7,Daytona_Road!$D$4:$D$9,"y")+COUNTIFS(Monza!$B$4:$B$9,$P7,Monza!$D$4:$D$9,"Y")+COUNTIFS(Monza!$B$4:$B$9,$P7,Monza!$D$4:$D$9,"y")+COUNTIFS('Nürburgring_GP'!$B$4:$B$9,$P7,'Nürburgring_GP'!$D$4:$D$9,"Y")+COUNTIFS('Nürburgring_GP'!$B$4:$B$9,$P7,'Nürburgring_GP'!$D$4:$D$9,"y")+COUNTIFS(Spa!$B$4:$B$9,$P7,Spa!$D$4:$D$9,"Y")+COUNTIFS(Spa!$B$4:$B$9,$P7,Spa!$D$4:$D$9,"y")+COUNTIFS(Bathurst!$B$4:$B$9,$P7,Bathurst!$D$4:$D$9,"Y")+COUNTIFS(Bathurst!$B$4:$B$9,$P7,Bathurst!$D$4:$D$9,"y")+COUNTIFS(Nordschleife!$B$4:$B$9,$P7,Nordschleife!$D$4:$D$9,"Y")+COUNTIFS(Nordschleife!$B$4:$B$9,$P7,Nordschleife!$D$4:$D$9,"y")+COUNTIFS('Spielberg Small'!$B$4:$B$9,$P7,'Spielberg Small'!$D$4:$D$9,"Y")+COUNTIFS('Spielberg Small'!$B$4:$B$9,$P7,'Spielberg Small'!$D$4:$D$9,"y"))</f>
        <v>0</v>
      </c>
      <c r="U7" s="10">
        <f>IF($P7="","",COUNTIF(Lime_Rock!$B$4:$B$9,$P7)+COUNTIF(Zolder!$B$4:$B$9,$P7)+COUNTIF(Donington_Park!$B$4:$B$9,$P7)+COUNTIF('Mid-Ohio'!$B$4:$B$9,$P7)+COUNTIF(Interlagos!$B$4:$B$9,$P7)+COUNTIF(Red_Bull_Ring!$B$4:$B$9,$P7)+COUNTIF(Mosport!$B$4:$B$9,$P7)+COUNTIF(Kyalami!$B$4:$B$9,$P7)+COUNTIF(Imola!$B$4:$B$9,$P7)+COUNTIF(Silverstone!$B$4:$B$9,$P7)+COUNTIF(Sebring!$B$4:$B$9,$P7)+COUNTIF(Daytona_Road!$B$4:$B$9,$P7)+COUNTIF(Monza!$B$4:$B$9,$P7)+COUNTIF('Nürburgring_GP'!$B$4:$B$9,$P7)+COUNTIF(Spa!$B$4:$B$9,$P7)+COUNTIF(Bathurst!$B$4:$B$9,$P7)+COUNTIF(Nordschleife!$B$4:$B$9,$P7)+COUNTIF('Spielberg Small'!$B$4:$B$9,$P7))</f>
        <v>4</v>
      </c>
      <c r="V7" s="11">
        <f>IF(OR($P7="",U7=0),"",(SUMIF(Lime_Rock!$B$4:$B$9,$P7,Lime_Rock!$A$4:$A$9)+SUMIF(Zolder!$B$4:$B$9,$P7,Zolder!$A$4:$A$9)+SUMIF(Donington_Park!$B$4:$B$9,$P7,Donington_Park!$A$4:$A$9)+SUMIF('Mid-Ohio'!$B$4:$B$9,$P7,'Mid-Ohio'!$A$4:$A$9)+SUMIF(Interlagos!$B$4:$B$9,$P7,Interlagos!$A$4:$A$9)+SUMIF(Red_Bull_Ring!$B$4:$B$9,$P7,Red_Bull_Ring!$A$4:$A$9)+SUMIF(Mosport!$B$4:$B$9,$P7,Mosport!$A$4:$A$9)+SUMIF(Kyalami!$B$4:$B$9,$P7,Kyalami!$A$4:$A$9)+SUMIF(Imola!$B$4:$B$9,$P7,Imola!$A$4:$A$9)+SUMIF(Silverstone!$B$4:$B$9,$P7,Silverstone!$A$4:$A$9)+SUMIF(Sebring!$B$4:$B$9,$P7,Sebring!$A$4:$A$9)+SUMIF(Daytona_Road!$B$4:$B$9,$P7,Daytona_Road!$A$4:$A$9)+SUMIF(Monza!$B$4:$B$9,$P7,Monza!$A$4:$A$9)+SUMIF('Nürburgring_GP'!$B$4:$B$9,$P7,'Nürburgring_GP'!$A$4:$A$9)+SUMIF(Spa!$B$4:$B$9,$P7,Spa!$A$4:$A$9)+SUMIF(Bathurst!$B$4:$B$9,$P7,Bathurst!$A$4:$A$9)+SUMIF(Nordschleife!$B$4:$B$9,$P7,Nordschleife!$A$4:$A$9)+SUMIF('Spielberg Small'!$B$4:$B$9,$P7,'Spielberg Small'!$A$4:$A$9))/U7)</f>
        <v>3.25</v>
      </c>
      <c r="W7" s="2">
        <f t="shared" si="8"/>
        <v>4</v>
      </c>
      <c r="X7" s="2" t="str">
        <f>'Mid-Ohio'!A1</f>
        <v>Mid-Ohio</v>
      </c>
      <c r="Y7" s="2">
        <f>IF(Y$3="","",SUMIF('Mid-Ohio'!$B$4:$B$9,Y$3,'Mid-Ohio'!$E$4:$E$9))</f>
        <v>3</v>
      </c>
      <c r="Z7" s="2">
        <f>IF(Z$3="","",SUMIF('Mid-Ohio'!$B$4:$B$9,Z$3,'Mid-Ohio'!$E$4:$E$9))</f>
        <v>12</v>
      </c>
      <c r="AA7" s="2">
        <f>IF(AA$3="","",SUMIF('Mid-Ohio'!$B$4:$B$9,AA$3,'Mid-Ohio'!$E$4:$E$9))</f>
        <v>7</v>
      </c>
      <c r="AB7" s="2">
        <f>IF(AB$3="","",SUMIF('Mid-Ohio'!$B$4:$B$9,AB$3,'Mid-Ohio'!$E$4:$E$9))</f>
        <v>5</v>
      </c>
      <c r="AC7" s="2">
        <f>IF(AC$3="","",SUMIF('Mid-Ohio'!$B$4:$B$9,AC$3,'Mid-Ohio'!$E$4:$E$9))</f>
        <v>2</v>
      </c>
      <c r="AD7" s="2" t="str">
        <f>IF(AD$3="","",SUMIF('Mid-Ohio'!$B$4:$B$9,AD$3,'Mid-Ohio'!$E$4:$E$9))</f>
        <v/>
      </c>
    </row>
    <row r="8" ht="18.0" customHeight="1">
      <c r="A8" s="5" t="s">
        <v>26</v>
      </c>
      <c r="B8" s="12">
        <v>3.0</v>
      </c>
      <c r="C8" s="2"/>
      <c r="D8" s="7" t="s">
        <v>27</v>
      </c>
      <c r="E8" s="8" t="s">
        <v>28</v>
      </c>
      <c r="F8" s="2"/>
      <c r="G8" s="9">
        <v>5.0</v>
      </c>
      <c r="H8" s="5" t="str">
        <f t="shared" si="9"/>
        <v>Ryan Ashworth</v>
      </c>
      <c r="I8" s="10">
        <f t="shared" si="1"/>
        <v>19</v>
      </c>
      <c r="J8" s="10">
        <f t="shared" si="2"/>
        <v>0</v>
      </c>
      <c r="K8" s="10">
        <f t="shared" si="3"/>
        <v>2</v>
      </c>
      <c r="L8" s="10">
        <f t="shared" si="4"/>
        <v>0</v>
      </c>
      <c r="M8" s="10">
        <f t="shared" si="5"/>
        <v>6</v>
      </c>
      <c r="N8" s="11">
        <f t="shared" si="6"/>
        <v>4.166666667</v>
      </c>
      <c r="O8" s="2"/>
      <c r="P8" s="5" t="str">
        <f t="shared" si="7"/>
        <v>Ryan Ashworth</v>
      </c>
      <c r="Q8" s="10">
        <f>IF($P8="","",SUMIF(Lime_Rock!$B$4:$B$9,$P8,Lime_Rock!$E$4:$E$9)+SUMIF(Zolder!$B$4:$B$9,$P8,Zolder!$E$4:$E$9)+SUMIF(Donington_Park!$B$4:$B$9,$P8,Donington_Park!$E$4:$E$9)+SUMIF('Mid-Ohio'!$B$4:$B$9,$P8,'Mid-Ohio'!$E$4:$E$9)+SUMIF(Interlagos!$B$4:$B$9,$P8,Interlagos!$E$4:$E$9)+SUMIF(Red_Bull_Ring!$B$4:$B$9,$P8,Red_Bull_Ring!$E$4:$E$9)+SUMIF(Mosport!$B$4:$B$9,$P8,Mosport!$E$4:$E$9)+SUMIF(Kyalami!$B$4:$B$9,$P8,Kyalami!$E$4:$E$9)+SUMIF(Imola!$B$4:$B$9,$P8,Imola!$E$4:$E$9)+SUMIF(Silverstone!$B$4:$B$9,$P8,Silverstone!$E$4:$E$9)+SUMIF(Sebring!$B$4:$B$9,$P8,Sebring!$E$4:$E$9)+SUMIF(Daytona_Road!$B$4:$B$9,$P8,Daytona_Road!$E$4:$E$9)+SUMIF(Monza!$B$4:$B$9,$P8,Monza!$E$4:$E$9)+SUMIF('Nürburgring_GP'!$B$4:$B$9,$P8,'Nürburgring_GP'!$E$4:$E$9)+SUMIF(Spa!$B$4:$B$9,$P8,Spa!$E$4:$E$9)+SUMIF(Bathurst!$B$4:$B$9,$P8,Bathurst!$E$4:$E$9)+SUMIF(Nordschleife!$B$4:$B$9,$P8,Nordschleife!$E$4:$E$9)+SUMIF('Spielberg Small'!$B$4:$B$9,$P8,'Spielberg Small'!$E$4:$E$9))</f>
        <v>19</v>
      </c>
      <c r="R8" s="10">
        <f>IF($P8="","",COUNTIFS(Lime_Rock!$A$4:$A$9,1,Lime_Rock!$B$4:$B$9,$P8)+COUNTIFS(Zolder!$A$4:$A$9,1,Zolder!$B$4:$B$9,$P8)+COUNTIFS(Donington_Park!$A$4:$A$9,1,Donington_Park!$B$4:$B$9,$P8)+COUNTIFS('Mid-Ohio'!$A$4:$A$9,1,'Mid-Ohio'!$B$4:$B$9,$P8)+COUNTIFS(Interlagos!$A$4:$A$9,1,Interlagos!$B$4:$B$9,$P8)+COUNTIFS(Red_Bull_Ring!$A$4:$A$9,1,Red_Bull_Ring!$B$4:$B$9,$P8)+COUNTIFS(Mosport!$A$4:$A$9,1,Mosport!$B$4:$B$9,$P8)+COUNTIFS(Kyalami!$A$4:$A$9,1,Kyalami!$B$4:$B$9,$P8)+COUNTIFS(Imola!$A$4:$A$9,1,Imola!$B$4:$B$9,$P8)+COUNTIFS(Silverstone!$A$4:$A$9,1,Silverstone!$B$4:$B$9,$P8)+COUNTIFS(Sebring!$A$4:$A$9,1,Sebring!$B$4:$B$9,$P8)+COUNTIFS(Daytona_Road!$A$4:$A$9,1,Daytona_Road!$B$4:$B$9,$P8)+COUNTIFS(Monza!$A$4:$A$9,1,Monza!$B$4:$B$9,$P8)+COUNTIFS('Nürburgring_GP'!$A$4:$A$9,1,'Nürburgring_GP'!$B$4:$B$9,$P8)+COUNTIFS(Spa!$A$4:$A$9,1,Spa!$B$4:$B$9,$P8)+COUNTIFS(Bathurst!$A$4:$A$9,1,Bathurst!$B$4:$B$9,$P8)+COUNTIFS(Nordschleife!$A$4:$A$9,1,Nordschleife!$B$4:$B$9,$P8)+COUNTIFS('Spielberg Small'!$A$4:$A$9,1,'Spielberg Small'!$B$4:$B$9,$P8))</f>
        <v>0</v>
      </c>
      <c r="S8" s="10">
        <f>IF($P8="","",COUNTIF(Lime_Rock!$B$4:$B$6,$P8)+COUNTIF(Zolder!$B$4:$B$6,$P8)+COUNTIF(Donington_Park!$B$4:$B$6,$P8)+COUNTIF('Mid-Ohio'!$B$4:$B$6,$P8)+COUNTIF(Interlagos!$B$4:$B$6,$P8)+COUNTIF(Red_Bull_Ring!$B$4:$B$6,$P8)+COUNTIF(Mosport!$B$4:$B$6,$P8)+COUNTIF(Kyalami!$B$4:$B$6,$P8)+COUNTIF(Imola!$B$4:$B$6,$P8)+COUNTIF(Silverstone!$B$4:$B$6,$P8)+COUNTIF(Sebring!$B$4:$B$6,$P8)+COUNTIF(Daytona_Road!$B$4:$B$6,$P8)+COUNTIF(Monza!$B$4:$B$6,$P8)+COUNTIF('Nürburgring_GP'!$B$4:$B$6,$P8)+COUNTIF(Spa!$B$4:$B$6,$P8)+COUNTIF(Bathurst!$B$4:$B$6,$P8)+COUNTIF(Nordschleife!$B$4:$B$6,$P8)+COUNTIF('Spielberg Small'!$B$4:$B$6,$P8))</f>
        <v>2</v>
      </c>
      <c r="T8" s="10">
        <f>IF($P8="","",COUNTIFS(Lime_Rock!$B$4:$B$9,$P8,Lime_Rock!$D$4:$D$9,"Y")+COUNTIFS(Lime_Rock!$B$4:$B$9,$P8,Lime_Rock!$D$4:$D$9,"y")+COUNTIFS(Zolder!$B$4:$B$9,$P8,Zolder!$D$4:$D$9,"Y")+COUNTIFS(Zolder!$B$4:$B$9,$P8,Zolder!$D$4:$D$9,"y")+COUNTIFS(Donington_Park!$B$4:$B$9,$P8,Donington_Park!$D$4:$D$9,"Y")+COUNTIFS(Donington_Park!$B$4:$B$9,$P8,Donington_Park!$D$4:$D$9,"y")+COUNTIFS('Mid-Ohio'!$B$4:$B$9,$P8,'Mid-Ohio'!$D$4:$D$9,"Y")+COUNTIFS('Mid-Ohio'!$B$4:$B$9,$P8,'Mid-Ohio'!$D$4:$D$9,"y")+COUNTIFS(Interlagos!$B$4:$B$9,$P8,Interlagos!$D$4:$D$9,"Y")+COUNTIFS(Interlagos!$B$4:$B$9,$P8,Interlagos!$D$4:$D$9,"y")+COUNTIFS(Red_Bull_Ring!$B$4:$B$9,$P8,Red_Bull_Ring!$D$4:$D$9,"Y")+COUNTIFS(Red_Bull_Ring!$B$4:$B$9,$P8,Red_Bull_Ring!$D$4:$D$9,"y")+COUNTIFS(Mosport!$B$4:$B$9,$P8,Mosport!$D$4:$D$9,"Y")+COUNTIFS(Mosport!$B$4:$B$9,$P8,Mosport!$D$4:$D$9,"y")+COUNTIFS(Kyalami!$B$4:$B$9,$P8,Kyalami!$D$4:$D$9,"Y")+COUNTIFS(Kyalami!$B$4:$B$9,$P8,Kyalami!$D$4:$D$9,"y")+COUNTIFS(Imola!$B$4:$B$9,$P8,Imola!$D$4:$D$9,"Y")+COUNTIFS(Imola!$B$4:$B$9,$P8,Imola!$D$4:$D$9,"y")+COUNTIFS(Silverstone!$B$4:$B$9,$P8,Silverstone!$D$4:$D$9,"Y")+COUNTIFS(Silverstone!$B$4:$B$9,$P8,Silverstone!$D$4:$D$9,"y")+COUNTIFS(Sebring!$B$4:$B$9,$P8,Sebring!$D$4:$D$9,"Y")+COUNTIFS(Sebring!$B$4:$B$9,$P8,Sebring!$D$4:$D$9,"y")+COUNTIFS(Daytona_Road!$B$4:$B$9,$P8,Daytona_Road!$D$4:$D$9,"Y")+COUNTIFS(Daytona_Road!$B$4:$B$9,$P8,Daytona_Road!$D$4:$D$9,"y")+COUNTIFS(Monza!$B$4:$B$9,$P8,Monza!$D$4:$D$9,"Y")+COUNTIFS(Monza!$B$4:$B$9,$P8,Monza!$D$4:$D$9,"y")+COUNTIFS('Nürburgring_GP'!$B$4:$B$9,$P8,'Nürburgring_GP'!$D$4:$D$9,"Y")+COUNTIFS('Nürburgring_GP'!$B$4:$B$9,$P8,'Nürburgring_GP'!$D$4:$D$9,"y")+COUNTIFS(Spa!$B$4:$B$9,$P8,Spa!$D$4:$D$9,"Y")+COUNTIFS(Spa!$B$4:$B$9,$P8,Spa!$D$4:$D$9,"y")+COUNTIFS(Bathurst!$B$4:$B$9,$P8,Bathurst!$D$4:$D$9,"Y")+COUNTIFS(Bathurst!$B$4:$B$9,$P8,Bathurst!$D$4:$D$9,"y")+COUNTIFS(Nordschleife!$B$4:$B$9,$P8,Nordschleife!$D$4:$D$9,"Y")+COUNTIFS(Nordschleife!$B$4:$B$9,$P8,Nordschleife!$D$4:$D$9,"y")+COUNTIFS('Spielberg Small'!$B$4:$B$9,$P8,'Spielberg Small'!$D$4:$D$9,"Y")+COUNTIFS('Spielberg Small'!$B$4:$B$9,$P8,'Spielberg Small'!$D$4:$D$9,"y"))</f>
        <v>0</v>
      </c>
      <c r="U8" s="10">
        <f>IF($P8="","",COUNTIF(Lime_Rock!$B$4:$B$9,$P8)+COUNTIF(Zolder!$B$4:$B$9,$P8)+COUNTIF(Donington_Park!$B$4:$B$9,$P8)+COUNTIF('Mid-Ohio'!$B$4:$B$9,$P8)+COUNTIF(Interlagos!$B$4:$B$9,$P8)+COUNTIF(Red_Bull_Ring!$B$4:$B$9,$P8)+COUNTIF(Mosport!$B$4:$B$9,$P8)+COUNTIF(Kyalami!$B$4:$B$9,$P8)+COUNTIF(Imola!$B$4:$B$9,$P8)+COUNTIF(Silverstone!$B$4:$B$9,$P8)+COUNTIF(Sebring!$B$4:$B$9,$P8)+COUNTIF(Daytona_Road!$B$4:$B$9,$P8)+COUNTIF(Monza!$B$4:$B$9,$P8)+COUNTIF('Nürburgring_GP'!$B$4:$B$9,$P8)+COUNTIF(Spa!$B$4:$B$9,$P8)+COUNTIF(Bathurst!$B$4:$B$9,$P8)+COUNTIF(Nordschleife!$B$4:$B$9,$P8)+COUNTIF('Spielberg Small'!$B$4:$B$9,$P8))</f>
        <v>6</v>
      </c>
      <c r="V8" s="11">
        <f>IF(OR($P8="",U8=0),"",(SUMIF(Lime_Rock!$B$4:$B$9,$P8,Lime_Rock!$A$4:$A$9)+SUMIF(Zolder!$B$4:$B$9,$P8,Zolder!$A$4:$A$9)+SUMIF(Donington_Park!$B$4:$B$9,$P8,Donington_Park!$A$4:$A$9)+SUMIF('Mid-Ohio'!$B$4:$B$9,$P8,'Mid-Ohio'!$A$4:$A$9)+SUMIF(Interlagos!$B$4:$B$9,$P8,Interlagos!$A$4:$A$9)+SUMIF(Red_Bull_Ring!$B$4:$B$9,$P8,Red_Bull_Ring!$A$4:$A$9)+SUMIF(Mosport!$B$4:$B$9,$P8,Mosport!$A$4:$A$9)+SUMIF(Kyalami!$B$4:$B$9,$P8,Kyalami!$A$4:$A$9)+SUMIF(Imola!$B$4:$B$9,$P8,Imola!$A$4:$A$9)+SUMIF(Silverstone!$B$4:$B$9,$P8,Silverstone!$A$4:$A$9)+SUMIF(Sebring!$B$4:$B$9,$P8,Sebring!$A$4:$A$9)+SUMIF(Daytona_Road!$B$4:$B$9,$P8,Daytona_Road!$A$4:$A$9)+SUMIF(Monza!$B$4:$B$9,$P8,Monza!$A$4:$A$9)+SUMIF('Nürburgring_GP'!$B$4:$B$9,$P8,'Nürburgring_GP'!$A$4:$A$9)+SUMIF(Spa!$B$4:$B$9,$P8,Spa!$A$4:$A$9)+SUMIF(Bathurst!$B$4:$B$9,$P8,Bathurst!$A$4:$A$9)+SUMIF(Nordschleife!$B$4:$B$9,$P8,Nordschleife!$A$4:$A$9)+SUMIF('Spielberg Small'!$B$4:$B$9,$P8,'Spielberg Small'!$A$4:$A$9))/U8)</f>
        <v>4.166666667</v>
      </c>
      <c r="W8" s="2">
        <f t="shared" si="8"/>
        <v>5</v>
      </c>
      <c r="X8" s="2" t="str">
        <f>Interlagos!A1</f>
        <v>Interlagos</v>
      </c>
      <c r="Y8" s="2">
        <f>IF(Y$3="","",SUMIF(Interlagos!$B$4:$B$9,Y$3,Interlagos!$E$4:$E$9))</f>
        <v>3</v>
      </c>
      <c r="Z8" s="2">
        <f>IF(Z$3="","",SUMIF(Interlagos!$B$4:$B$9,Z$3,Interlagos!$E$4:$E$9))</f>
        <v>12</v>
      </c>
      <c r="AA8" s="2">
        <f>IF(AA$3="","",SUMIF(Interlagos!$B$4:$B$9,AA$3,Interlagos!$E$4:$E$9))</f>
        <v>5</v>
      </c>
      <c r="AB8" s="2">
        <f>IF(AB$3="","",SUMIF(Interlagos!$B$4:$B$9,AB$3,Interlagos!$E$4:$E$9))</f>
        <v>7</v>
      </c>
      <c r="AC8" s="2">
        <f>IF(AC$3="","",SUMIF(Interlagos!$B$4:$B$9,AC$3,Interlagos!$E$4:$E$9))</f>
        <v>2</v>
      </c>
      <c r="AD8" s="2" t="str">
        <f>IF(AD$3="","",SUMIF(Interlagos!$B$4:$B$9,AD$3,Interlagos!$E$4:$E$9))</f>
        <v/>
      </c>
    </row>
    <row r="9" ht="18.0" customHeight="1">
      <c r="A9" s="5" t="s">
        <v>29</v>
      </c>
      <c r="B9" s="12">
        <v>2.0</v>
      </c>
      <c r="C9" s="2"/>
      <c r="D9" s="7" t="s">
        <v>30</v>
      </c>
      <c r="E9" s="8"/>
      <c r="F9" s="2"/>
      <c r="G9" s="9"/>
      <c r="H9" s="5" t="str">
        <f t="shared" si="9"/>
        <v/>
      </c>
      <c r="I9" s="10" t="str">
        <f t="shared" si="1"/>
        <v/>
      </c>
      <c r="J9" s="10" t="str">
        <f t="shared" si="2"/>
        <v/>
      </c>
      <c r="K9" s="10" t="str">
        <f t="shared" si="3"/>
        <v/>
      </c>
      <c r="L9" s="10" t="str">
        <f t="shared" si="4"/>
        <v/>
      </c>
      <c r="M9" s="10" t="str">
        <f t="shared" si="5"/>
        <v/>
      </c>
      <c r="N9" s="11" t="str">
        <f t="shared" si="6"/>
        <v/>
      </c>
      <c r="O9" s="2"/>
      <c r="P9" s="5" t="str">
        <f t="shared" si="7"/>
        <v/>
      </c>
      <c r="Q9" s="10" t="str">
        <f>IF($P9="","",SUMIF(Lime_Rock!$B$4:$B$9,$P9,Lime_Rock!$E$4:$E$9)+SUMIF(Zolder!$B$4:$B$9,$P9,Zolder!$E$4:$E$9)+SUMIF(Donington_Park!$B$4:$B$9,$P9,Donington_Park!$E$4:$E$9)+SUMIF('Mid-Ohio'!$B$4:$B$9,$P9,'Mid-Ohio'!$E$4:$E$9)+SUMIF(Interlagos!$B$4:$B$9,$P9,Interlagos!$E$4:$E$9)+SUMIF(Red_Bull_Ring!$B$4:$B$9,$P9,Red_Bull_Ring!$E$4:$E$9)+SUMIF(Mosport!$B$4:$B$9,$P9,Mosport!$E$4:$E$9)+SUMIF(Kyalami!$B$4:$B$9,$P9,Kyalami!$E$4:$E$9)+SUMIF(Imola!$B$4:$B$9,$P9,Imola!$E$4:$E$9)+SUMIF(Silverstone!$B$4:$B$9,$P9,Silverstone!$E$4:$E$9)+SUMIF(Sebring!$B$4:$B$9,$P9,Sebring!$E$4:$E$9)+SUMIF(Daytona_Road!$B$4:$B$9,$P9,Daytona_Road!$E$4:$E$9)+SUMIF(Monza!$B$4:$B$9,$P9,Monza!$E$4:$E$9)+SUMIF('Nürburgring_GP'!$B$4:$B$9,$P9,'Nürburgring_GP'!$E$4:$E$9)+SUMIF(Spa!$B$4:$B$9,$P9,Spa!$E$4:$E$9)+SUMIF(Bathurst!$B$4:$B$9,$P9,Bathurst!$E$4:$E$9)+SUMIF(Nordschleife!$B$4:$B$9,$P9,Nordschleife!$E$4:$E$9)+SUMIF('Spielberg Small'!$B$4:$B$9,$P9,'Spielberg Small'!$E$4:$E$9))</f>
        <v/>
      </c>
      <c r="R9" s="10" t="str">
        <f>IF($P9="","",COUNTIFS(Lime_Rock!$A$4:$A$9,1,Lime_Rock!$B$4:$B$9,$P9)+COUNTIFS(Zolder!$A$4:$A$9,1,Zolder!$B$4:$B$9,$P9)+COUNTIFS(Donington_Park!$A$4:$A$9,1,Donington_Park!$B$4:$B$9,$P9)+COUNTIFS('Mid-Ohio'!$A$4:$A$9,1,'Mid-Ohio'!$B$4:$B$9,$P9)+COUNTIFS(Interlagos!$A$4:$A$9,1,Interlagos!$B$4:$B$9,$P9)+COUNTIFS(Red_Bull_Ring!$A$4:$A$9,1,Red_Bull_Ring!$B$4:$B$9,$P9)+COUNTIFS(Mosport!$A$4:$A$9,1,Mosport!$B$4:$B$9,$P9)+COUNTIFS(Kyalami!$A$4:$A$9,1,Kyalami!$B$4:$B$9,$P9)+COUNTIFS(Imola!$A$4:$A$9,1,Imola!$B$4:$B$9,$P9)+COUNTIFS(Silverstone!$A$4:$A$9,1,Silverstone!$B$4:$B$9,$P9)+COUNTIFS(Sebring!$A$4:$A$9,1,Sebring!$B$4:$B$9,$P9)+COUNTIFS(Daytona_Road!$A$4:$A$9,1,Daytona_Road!$B$4:$B$9,$P9)+COUNTIFS(Monza!$A$4:$A$9,1,Monza!$B$4:$B$9,$P9)+COUNTIFS('Nürburgring_GP'!$A$4:$A$9,1,'Nürburgring_GP'!$B$4:$B$9,$P9)+COUNTIFS(Spa!$A$4:$A$9,1,Spa!$B$4:$B$9,$P9)+COUNTIFS(Bathurst!$A$4:$A$9,1,Bathurst!$B$4:$B$9,$P9)+COUNTIFS(Nordschleife!$A$4:$A$9,1,Nordschleife!$B$4:$B$9,$P9)+COUNTIFS('Spielberg Small'!$A$4:$A$9,1,'Spielberg Small'!$B$4:$B$9,$P9))</f>
        <v/>
      </c>
      <c r="S9" s="10" t="str">
        <f>IF($P9="","",COUNTIF(Lime_Rock!$B$4:$B$6,$P9)+COUNTIF(Zolder!$B$4:$B$6,$P9)+COUNTIF(Donington_Park!$B$4:$B$6,$P9)+COUNTIF('Mid-Ohio'!$B$4:$B$6,$P9)+COUNTIF(Interlagos!$B$4:$B$6,$P9)+COUNTIF(Red_Bull_Ring!$B$4:$B$6,$P9)+COUNTIF(Mosport!$B$4:$B$6,$P9)+COUNTIF(Kyalami!$B$4:$B$6,$P9)+COUNTIF(Imola!$B$4:$B$6,$P9)+COUNTIF(Silverstone!$B$4:$B$6,$P9)+COUNTIF(Sebring!$B$4:$B$6,$P9)+COUNTIF(Daytona_Road!$B$4:$B$6,$P9)+COUNTIF(Monza!$B$4:$B$6,$P9)+COUNTIF('Nürburgring_GP'!$B$4:$B$6,$P9)+COUNTIF(Spa!$B$4:$B$6,$P9)+COUNTIF(Bathurst!$B$4:$B$6,$P9)+COUNTIF(Nordschleife!$B$4:$B$6,$P9)+COUNTIF('Spielberg Small'!$B$4:$B$6,$P9))</f>
        <v/>
      </c>
      <c r="T9" s="10" t="str">
        <f>IF($P9="","",COUNTIFS(Lime_Rock!$B$4:$B$9,$P9,Lime_Rock!$D$4:$D$9,"Y")+COUNTIFS(Lime_Rock!$B$4:$B$9,$P9,Lime_Rock!$D$4:$D$9,"y")+COUNTIFS(Zolder!$B$4:$B$9,$P9,Zolder!$D$4:$D$9,"Y")+COUNTIFS(Zolder!$B$4:$B$9,$P9,Zolder!$D$4:$D$9,"y")+COUNTIFS(Donington_Park!$B$4:$B$9,$P9,Donington_Park!$D$4:$D$9,"Y")+COUNTIFS(Donington_Park!$B$4:$B$9,$P9,Donington_Park!$D$4:$D$9,"y")+COUNTIFS('Mid-Ohio'!$B$4:$B$9,$P9,'Mid-Ohio'!$D$4:$D$9,"Y")+COUNTIFS('Mid-Ohio'!$B$4:$B$9,$P9,'Mid-Ohio'!$D$4:$D$9,"y")+COUNTIFS(Interlagos!$B$4:$B$9,$P9,Interlagos!$D$4:$D$9,"Y")+COUNTIFS(Interlagos!$B$4:$B$9,$P9,Interlagos!$D$4:$D$9,"y")+COUNTIFS(Red_Bull_Ring!$B$4:$B$9,$P9,Red_Bull_Ring!$D$4:$D$9,"Y")+COUNTIFS(Red_Bull_Ring!$B$4:$B$9,$P9,Red_Bull_Ring!$D$4:$D$9,"y")+COUNTIFS(Mosport!$B$4:$B$9,$P9,Mosport!$D$4:$D$9,"Y")+COUNTIFS(Mosport!$B$4:$B$9,$P9,Mosport!$D$4:$D$9,"y")+COUNTIFS(Kyalami!$B$4:$B$9,$P9,Kyalami!$D$4:$D$9,"Y")+COUNTIFS(Kyalami!$B$4:$B$9,$P9,Kyalami!$D$4:$D$9,"y")+COUNTIFS(Imola!$B$4:$B$9,$P9,Imola!$D$4:$D$9,"Y")+COUNTIFS(Imola!$B$4:$B$9,$P9,Imola!$D$4:$D$9,"y")+COUNTIFS(Silverstone!$B$4:$B$9,$P9,Silverstone!$D$4:$D$9,"Y")+COUNTIFS(Silverstone!$B$4:$B$9,$P9,Silverstone!$D$4:$D$9,"y")+COUNTIFS(Sebring!$B$4:$B$9,$P9,Sebring!$D$4:$D$9,"Y")+COUNTIFS(Sebring!$B$4:$B$9,$P9,Sebring!$D$4:$D$9,"y")+COUNTIFS(Daytona_Road!$B$4:$B$9,$P9,Daytona_Road!$D$4:$D$9,"Y")+COUNTIFS(Daytona_Road!$B$4:$B$9,$P9,Daytona_Road!$D$4:$D$9,"y")+COUNTIFS(Monza!$B$4:$B$9,$P9,Monza!$D$4:$D$9,"Y")+COUNTIFS(Monza!$B$4:$B$9,$P9,Monza!$D$4:$D$9,"y")+COUNTIFS('Nürburgring_GP'!$B$4:$B$9,$P9,'Nürburgring_GP'!$D$4:$D$9,"Y")+COUNTIFS('Nürburgring_GP'!$B$4:$B$9,$P9,'Nürburgring_GP'!$D$4:$D$9,"y")+COUNTIFS(Spa!$B$4:$B$9,$P9,Spa!$D$4:$D$9,"Y")+COUNTIFS(Spa!$B$4:$B$9,$P9,Spa!$D$4:$D$9,"y")+COUNTIFS(Bathurst!$B$4:$B$9,$P9,Bathurst!$D$4:$D$9,"Y")+COUNTIFS(Bathurst!$B$4:$B$9,$P9,Bathurst!$D$4:$D$9,"y")+COUNTIFS(Nordschleife!$B$4:$B$9,$P9,Nordschleife!$D$4:$D$9,"Y")+COUNTIFS(Nordschleife!$B$4:$B$9,$P9,Nordschleife!$D$4:$D$9,"y")+COUNTIFS('Spielberg Small'!$B$4:$B$9,$P9,'Spielberg Small'!$D$4:$D$9,"Y")+COUNTIFS('Spielberg Small'!$B$4:$B$9,$P9,'Spielberg Small'!$D$4:$D$9,"y"))</f>
        <v/>
      </c>
      <c r="U9" s="10" t="str">
        <f>IF($P9="","",COUNTIF(Lime_Rock!$B$4:$B$9,$P9)+COUNTIF(Zolder!$B$4:$B$9,$P9)+COUNTIF(Donington_Park!$B$4:$B$9,$P9)+COUNTIF('Mid-Ohio'!$B$4:$B$9,$P9)+COUNTIF(Interlagos!$B$4:$B$9,$P9)+COUNTIF(Red_Bull_Ring!$B$4:$B$9,$P9)+COUNTIF(Mosport!$B$4:$B$9,$P9)+COUNTIF(Kyalami!$B$4:$B$9,$P9)+COUNTIF(Imola!$B$4:$B$9,$P9)+COUNTIF(Silverstone!$B$4:$B$9,$P9)+COUNTIF(Sebring!$B$4:$B$9,$P9)+COUNTIF(Daytona_Road!$B$4:$B$9,$P9)+COUNTIF(Monza!$B$4:$B$9,$P9)+COUNTIF('Nürburgring_GP'!$B$4:$B$9,$P9)+COUNTIF(Spa!$B$4:$B$9,$P9)+COUNTIF(Bathurst!$B$4:$B$9,$P9)+COUNTIF(Nordschleife!$B$4:$B$9,$P9)+COUNTIF('Spielberg Small'!$B$4:$B$9,$P9))</f>
        <v/>
      </c>
      <c r="V9" s="11" t="str">
        <f>IF(OR($P9="",U9=0),"",(SUMIF(Lime_Rock!$B$4:$B$9,$P9,Lime_Rock!$A$4:$A$9)+SUMIF(Zolder!$B$4:$B$9,$P9,Zolder!$A$4:$A$9)+SUMIF(Donington_Park!$B$4:$B$9,$P9,Donington_Park!$A$4:$A$9)+SUMIF('Mid-Ohio'!$B$4:$B$9,$P9,'Mid-Ohio'!$A$4:$A$9)+SUMIF(Interlagos!$B$4:$B$9,$P9,Interlagos!$A$4:$A$9)+SUMIF(Red_Bull_Ring!$B$4:$B$9,$P9,Red_Bull_Ring!$A$4:$A$9)+SUMIF(Mosport!$B$4:$B$9,$P9,Mosport!$A$4:$A$9)+SUMIF(Kyalami!$B$4:$B$9,$P9,Kyalami!$A$4:$A$9)+SUMIF(Imola!$B$4:$B$9,$P9,Imola!$A$4:$A$9)+SUMIF(Silverstone!$B$4:$B$9,$P9,Silverstone!$A$4:$A$9)+SUMIF(Sebring!$B$4:$B$9,$P9,Sebring!$A$4:$A$9)+SUMIF(Daytona_Road!$B$4:$B$9,$P9,Daytona_Road!$A$4:$A$9)+SUMIF(Monza!$B$4:$B$9,$P9,Monza!$A$4:$A$9)+SUMIF('Nürburgring_GP'!$B$4:$B$9,$P9,'Nürburgring_GP'!$A$4:$A$9)+SUMIF(Spa!$B$4:$B$9,$P9,Spa!$A$4:$A$9)+SUMIF(Bathurst!$B$4:$B$9,$P9,Bathurst!$A$4:$A$9)+SUMIF(Nordschleife!$B$4:$B$9,$P9,Nordschleife!$A$4:$A$9)+SUMIF('Spielberg Small'!$B$4:$B$9,$P9,'Spielberg Small'!$A$4:$A$9))/U9)</f>
        <v/>
      </c>
      <c r="W9" s="2" t="str">
        <f t="shared" si="8"/>
        <v/>
      </c>
      <c r="X9" s="2" t="str">
        <f>Red_Bull_Ring!A1</f>
        <v>Red Bull Ring</v>
      </c>
      <c r="Y9" s="2">
        <f>IF(Y$3="","",SUMIF(Red_Bull_Ring!$B$4:$B$9,Y$3,Red_Bull_Ring!$E$4:$E$9))</f>
        <v>3</v>
      </c>
      <c r="Z9" s="2">
        <f>IF(Z$3="","",SUMIF(Red_Bull_Ring!$B$4:$B$9,Z$3,Red_Bull_Ring!$E$4:$E$9))</f>
        <v>12</v>
      </c>
      <c r="AA9" s="2">
        <f>IF(AA$3="","",SUMIF(Red_Bull_Ring!$B$4:$B$9,AA$3,Red_Bull_Ring!$E$4:$E$9))</f>
        <v>7</v>
      </c>
      <c r="AB9" s="2">
        <f>IF(AB$3="","",SUMIF(Red_Bull_Ring!$B$4:$B$9,AB$3,Red_Bull_Ring!$E$4:$E$9))</f>
        <v>5</v>
      </c>
      <c r="AC9" s="2">
        <f>IF(AC$3="","",SUMIF(Red_Bull_Ring!$B$4:$B$9,AC$3,Red_Bull_Ring!$E$4:$E$9))</f>
        <v>2</v>
      </c>
      <c r="AD9" s="2" t="str">
        <f>IF(AD$3="","",SUMIF(Red_Bull_Ring!$B$4:$B$9,AD$3,Red_Bull_Ring!$E$4:$E$9))</f>
        <v/>
      </c>
    </row>
    <row r="10" ht="30.0" customHeight="1">
      <c r="A10" s="5" t="s">
        <v>31</v>
      </c>
      <c r="B10" s="12">
        <v>1.0</v>
      </c>
      <c r="C10" s="2"/>
      <c r="D10" s="13" t="s">
        <v>32</v>
      </c>
      <c r="E10" s="14"/>
      <c r="F10" s="2"/>
      <c r="G10" s="2"/>
      <c r="H10" s="2"/>
      <c r="I10" s="2"/>
      <c r="J10" s="2"/>
      <c r="K10" s="2"/>
      <c r="L10" s="2"/>
      <c r="M10" s="2"/>
      <c r="N10" s="2"/>
      <c r="O10" s="2"/>
      <c r="P10" s="2"/>
      <c r="Q10" s="2"/>
      <c r="R10" s="2"/>
      <c r="S10" s="2"/>
      <c r="T10" s="2"/>
      <c r="U10" s="2"/>
      <c r="V10" s="2"/>
      <c r="W10" s="2"/>
      <c r="X10" s="2" t="str">
        <f>Mosport!A1</f>
        <v>Mosport</v>
      </c>
      <c r="Y10" s="2">
        <f>IF(Y$3="","",SUMIF(Mosport!$B$4:$B$9,Y$3,Mosport!$E$4:$E$9))</f>
        <v>0</v>
      </c>
      <c r="Z10" s="2">
        <f>IF(Z$3="","",SUMIF(Mosport!$B$4:$B$9,Z$3,Mosport!$E$4:$E$9))</f>
        <v>0</v>
      </c>
      <c r="AA10" s="2">
        <f>IF(AA$3="","",SUMIF(Mosport!$B$4:$B$9,AA$3,Mosport!$E$4:$E$9))</f>
        <v>0</v>
      </c>
      <c r="AB10" s="2">
        <f>IF(AB$3="","",SUMIF(Mosport!$B$4:$B$9,AB$3,Mosport!$E$4:$E$9))</f>
        <v>0</v>
      </c>
      <c r="AC10" s="2">
        <f>IF(AC$3="","",SUMIF(Mosport!$B$4:$B$9,AC$3,Mosport!$E$4:$E$9))</f>
        <v>0</v>
      </c>
      <c r="AD10" s="2" t="str">
        <f>IF(AD$3="","",SUMIF(Mosport!$B$4:$B$9,AD$3,Mosport!$E$4:$E$9))</f>
        <v/>
      </c>
    </row>
    <row r="11" ht="30.0" customHeight="1">
      <c r="A11" s="5" t="s">
        <v>33</v>
      </c>
      <c r="B11" s="12">
        <v>2.0</v>
      </c>
      <c r="C11" s="2"/>
      <c r="D11" s="15"/>
      <c r="E11" s="16"/>
      <c r="F11" s="2"/>
      <c r="G11" s="2"/>
      <c r="H11" s="2"/>
      <c r="I11" s="2"/>
      <c r="J11" s="2"/>
      <c r="K11" s="2"/>
      <c r="L11" s="2"/>
      <c r="M11" s="2"/>
      <c r="N11" s="2"/>
      <c r="O11" s="2"/>
      <c r="P11" s="2"/>
      <c r="Q11" s="2"/>
      <c r="R11" s="2"/>
      <c r="S11" s="2"/>
      <c r="T11" s="2"/>
      <c r="U11" s="2"/>
      <c r="V11" s="2"/>
      <c r="W11" s="2"/>
      <c r="X11" s="2" t="str">
        <f>Kyalami!A1</f>
        <v>Kyalami</v>
      </c>
      <c r="Y11" s="2">
        <f>IF(Y$3="","",SUMIF(Kyalami!$B$4:$B$9,Y$3,Kyalami!$E$4:$E$9))</f>
        <v>0</v>
      </c>
      <c r="Z11" s="2">
        <f>IF(Z$3="","",SUMIF(Kyalami!$B$4:$B$9,Z$3,Kyalami!$E$4:$E$9))</f>
        <v>0</v>
      </c>
      <c r="AA11" s="2">
        <f>IF(AA$3="","",SUMIF(Kyalami!$B$4:$B$9,AA$3,Kyalami!$E$4:$E$9))</f>
        <v>0</v>
      </c>
      <c r="AB11" s="2">
        <f>IF(AB$3="","",SUMIF(Kyalami!$B$4:$B$9,AB$3,Kyalami!$E$4:$E$9))</f>
        <v>0</v>
      </c>
      <c r="AC11" s="2">
        <f>IF(AC$3="","",SUMIF(Kyalami!$B$4:$B$9,AC$3,Kyalami!$E$4:$E$9))</f>
        <v>0</v>
      </c>
      <c r="AD11" s="2" t="str">
        <f>IF(AD$3="","",SUMIF(Kyalami!$B$4:$B$9,AD$3,Kyalami!$E$4:$E$9))</f>
        <v/>
      </c>
    </row>
    <row r="12" ht="27.0" customHeight="1">
      <c r="A12" s="2"/>
      <c r="B12" s="2"/>
      <c r="C12" s="2"/>
      <c r="F12" s="2"/>
      <c r="G12" s="2"/>
      <c r="H12" s="2"/>
      <c r="I12" s="2"/>
      <c r="J12" s="2"/>
      <c r="K12" s="2"/>
      <c r="L12" s="2"/>
      <c r="M12" s="2"/>
      <c r="N12" s="2"/>
      <c r="O12" s="2"/>
      <c r="P12" s="2"/>
      <c r="Q12" s="2"/>
      <c r="R12" s="2"/>
      <c r="S12" s="2"/>
      <c r="T12" s="2"/>
      <c r="U12" s="2"/>
      <c r="V12" s="2"/>
      <c r="W12" s="2"/>
      <c r="X12" s="2" t="str">
        <f>Imola!A1</f>
        <v>Imola</v>
      </c>
      <c r="Y12" s="2">
        <f>IF(Y$3="","",SUMIF(Imola!$B$4:$B$9,Y$3,Imola!$E$4:$E$9))</f>
        <v>0</v>
      </c>
      <c r="Z12" s="2">
        <f>IF(Z$3="","",SUMIF(Imola!$B$4:$B$9,Z$3,Imola!$E$4:$E$9))</f>
        <v>0</v>
      </c>
      <c r="AA12" s="2">
        <f>IF(AA$3="","",SUMIF(Imola!$B$4:$B$9,AA$3,Imola!$E$4:$E$9))</f>
        <v>0</v>
      </c>
      <c r="AB12" s="2">
        <f>IF(AB$3="","",SUMIF(Imola!$B$4:$B$9,AB$3,Imola!$E$4:$E$9))</f>
        <v>0</v>
      </c>
      <c r="AC12" s="2">
        <f>IF(AC$3="","",SUMIF(Imola!$B$4:$B$9,AC$3,Imola!$E$4:$E$9))</f>
        <v>0</v>
      </c>
      <c r="AD12" s="2" t="str">
        <f>IF(AD$3="","",SUMIF(Imola!$B$4:$B$9,AD$3,Imola!$E$4:$E$9))</f>
        <v/>
      </c>
    </row>
    <row r="13" ht="18.0" customHeight="1">
      <c r="A13" s="3" t="s">
        <v>34</v>
      </c>
      <c r="B13" s="3" t="s">
        <v>35</v>
      </c>
      <c r="C13" s="17"/>
      <c r="D13" s="18" t="s">
        <v>36</v>
      </c>
      <c r="E13" s="18" t="s">
        <v>37</v>
      </c>
      <c r="F13" s="17" t="s">
        <v>38</v>
      </c>
      <c r="G13" s="2"/>
      <c r="H13" s="2"/>
      <c r="I13" s="2"/>
      <c r="J13" s="2"/>
      <c r="K13" s="2"/>
      <c r="L13" s="2"/>
      <c r="M13" s="2"/>
      <c r="N13" s="2"/>
      <c r="O13" s="2"/>
      <c r="P13" s="2"/>
      <c r="Q13" s="2"/>
      <c r="R13" s="2"/>
      <c r="S13" s="2"/>
      <c r="T13" s="2"/>
      <c r="U13" s="2"/>
      <c r="V13" s="2"/>
      <c r="W13" s="2"/>
      <c r="X13" s="2" t="str">
        <f>Silverstone!A1</f>
        <v>Silverstone</v>
      </c>
      <c r="Y13" s="2">
        <f>IF(Y$3="","",SUMIF(Silverstone!$B$4:$B$9,Y$3,Silverstone!$E$4:$E$9))</f>
        <v>0</v>
      </c>
      <c r="Z13" s="2">
        <f>IF(Z$3="","",SUMIF(Silverstone!$B$4:$B$9,Z$3,Silverstone!$E$4:$E$9))</f>
        <v>0</v>
      </c>
      <c r="AA13" s="2">
        <f>IF(AA$3="","",SUMIF(Silverstone!$B$4:$B$9,AA$3,Silverstone!$E$4:$E$9))</f>
        <v>0</v>
      </c>
      <c r="AB13" s="2">
        <f>IF(AB$3="","",SUMIF(Silverstone!$B$4:$B$9,AB$3,Silverstone!$E$4:$E$9))</f>
        <v>0</v>
      </c>
      <c r="AC13" s="2">
        <f>IF(AC$3="","",SUMIF(Silverstone!$B$4:$B$9,AC$3,Silverstone!$E$4:$E$9))</f>
        <v>0</v>
      </c>
      <c r="AD13" s="2" t="str">
        <f>IF(AD$3="","",SUMIF(Silverstone!$B$4:$B$9,AD$3,Silverstone!$E$4:$E$9))</f>
        <v/>
      </c>
    </row>
    <row r="14" ht="18.0" customHeight="1">
      <c r="A14" s="10" t="s">
        <v>39</v>
      </c>
      <c r="B14" s="12">
        <v>30.0</v>
      </c>
      <c r="C14" s="17"/>
      <c r="D14" s="17" t="s">
        <v>40</v>
      </c>
      <c r="E14" s="19">
        <v>0.875</v>
      </c>
      <c r="F14" s="17" t="s">
        <v>41</v>
      </c>
      <c r="G14" s="2"/>
      <c r="H14" s="2"/>
      <c r="I14" s="2"/>
      <c r="J14" s="2"/>
      <c r="K14" s="2"/>
      <c r="L14" s="2"/>
      <c r="M14" s="2"/>
      <c r="N14" s="2"/>
      <c r="O14" s="2"/>
      <c r="P14" s="2"/>
      <c r="Q14" s="2"/>
      <c r="R14" s="2"/>
      <c r="S14" s="2"/>
      <c r="T14" s="2"/>
      <c r="U14" s="2"/>
      <c r="V14" s="2"/>
      <c r="W14" s="2"/>
      <c r="X14" s="2" t="str">
        <f>Sebring!A1</f>
        <v>Sebring</v>
      </c>
      <c r="Y14" s="2">
        <f>IF(Y$3="","",SUMIF(Sebring!$B$4:$B$9,Y$3,Sebring!$E$4:$E$9))</f>
        <v>0</v>
      </c>
      <c r="Z14" s="2">
        <f>IF(Z$3="","",SUMIF(Sebring!$B$4:$B$9,Z$3,Sebring!$E$4:$E$9))</f>
        <v>0</v>
      </c>
      <c r="AA14" s="2">
        <f>IF(AA$3="","",SUMIF(Sebring!$B$4:$B$9,AA$3,Sebring!$E$4:$E$9))</f>
        <v>0</v>
      </c>
      <c r="AB14" s="2">
        <f>IF(AB$3="","",SUMIF(Sebring!$B$4:$B$9,AB$3,Sebring!$E$4:$E$9))</f>
        <v>0</v>
      </c>
      <c r="AC14" s="2">
        <f>IF(AC$3="","",SUMIF(Sebring!$B$4:$B$9,AC$3,Sebring!$E$4:$E$9))</f>
        <v>0</v>
      </c>
      <c r="AD14" s="2" t="str">
        <f>IF(AD$3="","",SUMIF(Sebring!$B$4:$B$9,AD$3,Sebring!$E$4:$E$9))</f>
        <v/>
      </c>
    </row>
    <row r="15" ht="18.0" customHeight="1">
      <c r="A15" s="10" t="s">
        <v>42</v>
      </c>
      <c r="B15" s="12">
        <v>21.0</v>
      </c>
      <c r="C15" s="17"/>
      <c r="D15" s="17" t="s">
        <v>40</v>
      </c>
      <c r="E15" s="19">
        <v>0.9236111111111112</v>
      </c>
      <c r="F15" s="17" t="s">
        <v>41</v>
      </c>
      <c r="G15" s="2"/>
      <c r="H15" s="2"/>
      <c r="I15" s="2"/>
      <c r="J15" s="2"/>
      <c r="K15" s="2"/>
      <c r="L15" s="2"/>
      <c r="M15" s="2"/>
      <c r="N15" s="2"/>
      <c r="O15" s="2"/>
      <c r="P15" s="2"/>
      <c r="Q15" s="2"/>
      <c r="R15" s="2"/>
      <c r="S15" s="2"/>
      <c r="T15" s="2"/>
      <c r="U15" s="2"/>
      <c r="V15" s="2"/>
      <c r="W15" s="2"/>
      <c r="X15" s="2" t="str">
        <f>Daytona_Road!A1</f>
        <v>Daytona Road</v>
      </c>
      <c r="Y15" s="2">
        <f>IF(Y$3="","",SUMIF(Daytona_Road!$B$4:$B$9,Y$3,Daytona_Road!$E$4:$E$9))</f>
        <v>0</v>
      </c>
      <c r="Z15" s="2">
        <f>IF(Z$3="","",SUMIF(Daytona_Road!$B$4:$B$9,Z$3,Daytona_Road!$E$4:$E$9))</f>
        <v>0</v>
      </c>
      <c r="AA15" s="2">
        <f>IF(AA$3="","",SUMIF(Daytona_Road!$B$4:$B$9,AA$3,Daytona_Road!$E$4:$E$9))</f>
        <v>0</v>
      </c>
      <c r="AB15" s="2">
        <f>IF(AB$3="","",SUMIF(Daytona_Road!$B$4:$B$9,AB$3,Daytona_Road!$E$4:$E$9))</f>
        <v>0</v>
      </c>
      <c r="AC15" s="2">
        <f>IF(AC$3="","",SUMIF(Daytona_Road!$B$4:$B$9,AC$3,Daytona_Road!$E$4:$E$9))</f>
        <v>0</v>
      </c>
      <c r="AD15" s="2" t="str">
        <f>IF(AD$3="","",SUMIF(Daytona_Road!$B$4:$B$9,AD$3,Daytona_Road!$E$4:$E$9))</f>
        <v/>
      </c>
    </row>
    <row r="16" ht="18.0" customHeight="1">
      <c r="A16" s="10" t="s">
        <v>43</v>
      </c>
      <c r="B16" s="12">
        <v>21.0</v>
      </c>
      <c r="C16" s="2"/>
      <c r="D16" s="17" t="s">
        <v>44</v>
      </c>
      <c r="E16" s="19">
        <v>0.875</v>
      </c>
      <c r="F16" s="17" t="s">
        <v>45</v>
      </c>
      <c r="G16" s="2"/>
      <c r="H16" s="2"/>
      <c r="I16" s="2"/>
      <c r="J16" s="2"/>
      <c r="K16" s="2"/>
      <c r="L16" s="2"/>
      <c r="M16" s="2"/>
      <c r="N16" s="2"/>
      <c r="O16" s="2"/>
      <c r="P16" s="2"/>
      <c r="Q16" s="2"/>
      <c r="R16" s="2"/>
      <c r="S16" s="2"/>
      <c r="T16" s="2"/>
      <c r="U16" s="2"/>
      <c r="V16" s="2"/>
      <c r="W16" s="2"/>
      <c r="X16" s="2" t="str">
        <f>Monza!A1</f>
        <v>Monza</v>
      </c>
      <c r="Y16" s="2">
        <f>IF(Y$3="","",SUMIF(Monza!$B$4:$B$9,Y$3,Monza!$E$4:$E$9))</f>
        <v>0</v>
      </c>
      <c r="Z16" s="2">
        <f>IF(Z$3="","",SUMIF(Monza!$B$4:$B$9,Z$3,Monza!$E$4:$E$9))</f>
        <v>0</v>
      </c>
      <c r="AA16" s="2">
        <f>IF(AA$3="","",SUMIF(Monza!$B$4:$B$9,AA$3,Monza!$E$4:$E$9))</f>
        <v>0</v>
      </c>
      <c r="AB16" s="2">
        <f>IF(AB$3="","",SUMIF(Monza!$B$4:$B$9,AB$3,Monza!$E$4:$E$9))</f>
        <v>0</v>
      </c>
      <c r="AC16" s="2">
        <f>IF(AC$3="","",SUMIF(Monza!$B$4:$B$9,AC$3,Monza!$E$4:$E$9))</f>
        <v>0</v>
      </c>
      <c r="AD16" s="2" t="str">
        <f>IF(AD$3="","",SUMIF(Monza!$B$4:$B$9,AD$3,Monza!$E$4:$E$9))</f>
        <v/>
      </c>
    </row>
    <row r="17" ht="18.0" customHeight="1">
      <c r="A17" s="10" t="s">
        <v>46</v>
      </c>
      <c r="B17" s="12">
        <v>18.0</v>
      </c>
      <c r="C17" s="2"/>
      <c r="D17" s="17" t="s">
        <v>44</v>
      </c>
      <c r="E17" s="19">
        <v>0.9236111111111112</v>
      </c>
      <c r="F17" s="17" t="s">
        <v>45</v>
      </c>
      <c r="G17" s="2"/>
      <c r="H17" s="2"/>
      <c r="I17" s="2"/>
      <c r="J17" s="2"/>
      <c r="K17" s="2"/>
      <c r="L17" s="2"/>
      <c r="M17" s="2"/>
      <c r="N17" s="2"/>
      <c r="O17" s="2"/>
      <c r="P17" s="2"/>
      <c r="Q17" s="2"/>
      <c r="R17" s="2"/>
      <c r="S17" s="2"/>
      <c r="T17" s="2"/>
      <c r="U17" s="2"/>
      <c r="V17" s="2"/>
      <c r="W17" s="2"/>
      <c r="X17" s="2" t="str">
        <f>'Nürburgring_GP'!A1</f>
        <v>Nürburgring GP</v>
      </c>
      <c r="Y17" s="2">
        <f>IF(Y$3="","",SUMIF('Nürburgring_GP'!$B$4:$B$9,Y$3,'Nürburgring_GP'!$E$4:$E$9))</f>
        <v>0</v>
      </c>
      <c r="Z17" s="2">
        <f>IF(Z$3="","",SUMIF('Nürburgring_GP'!$B$4:$B$9,Z$3,'Nürburgring_GP'!$E$4:$E$9))</f>
        <v>0</v>
      </c>
      <c r="AA17" s="2">
        <f>IF(AA$3="","",SUMIF('Nürburgring_GP'!$B$4:$B$9,AA$3,'Nürburgring_GP'!$E$4:$E$9))</f>
        <v>0</v>
      </c>
      <c r="AB17" s="2">
        <f>IF(AB$3="","",SUMIF('Nürburgring_GP'!$B$4:$B$9,AB$3,'Nürburgring_GP'!$E$4:$E$9))</f>
        <v>0</v>
      </c>
      <c r="AC17" s="2">
        <f>IF(AC$3="","",SUMIF('Nürburgring_GP'!$B$4:$B$9,AC$3,'Nürburgring_GP'!$E$4:$E$9))</f>
        <v>0</v>
      </c>
      <c r="AD17" s="2" t="str">
        <f>IF(AD$3="","",SUMIF('Nürburgring_GP'!$B$4:$B$9,AD$3,'Nürburgring_GP'!$E$4:$E$9))</f>
        <v/>
      </c>
    </row>
    <row r="18" ht="18.0" customHeight="1">
      <c r="A18" s="10" t="s">
        <v>47</v>
      </c>
      <c r="B18" s="12">
        <v>17.0</v>
      </c>
      <c r="C18" s="2"/>
      <c r="D18" s="17" t="s">
        <v>48</v>
      </c>
      <c r="E18" s="19">
        <v>0.875</v>
      </c>
      <c r="F18" s="17" t="s">
        <v>45</v>
      </c>
      <c r="G18" s="2"/>
      <c r="H18" s="2"/>
      <c r="I18" s="2"/>
      <c r="J18" s="2"/>
      <c r="K18" s="2"/>
      <c r="L18" s="2"/>
      <c r="M18" s="2"/>
      <c r="N18" s="2"/>
      <c r="O18" s="2"/>
      <c r="P18" s="2"/>
      <c r="Q18" s="2"/>
      <c r="R18" s="2"/>
      <c r="S18" s="2"/>
      <c r="T18" s="2"/>
      <c r="U18" s="2"/>
      <c r="V18" s="2"/>
      <c r="W18" s="2"/>
      <c r="X18" s="2" t="str">
        <f>Spa!A1</f>
        <v>Spa</v>
      </c>
      <c r="Y18" s="2">
        <f>IF(Y$3="","",SUMIF(Spa!$B$4:$B$9,Y$3,Spa!$E$4:$E$9))</f>
        <v>0</v>
      </c>
      <c r="Z18" s="2">
        <f>IF(Z$3="","",SUMIF(Spa!$B$4:$B$9,Z$3,Spa!$E$4:$E$9))</f>
        <v>0</v>
      </c>
      <c r="AA18" s="2">
        <f>IF(AA$3="","",SUMIF(Spa!$B$4:$B$9,AA$3,Spa!$E$4:$E$9))</f>
        <v>0</v>
      </c>
      <c r="AB18" s="2">
        <f>IF(AB$3="","",SUMIF(Spa!$B$4:$B$9,AB$3,Spa!$E$4:$E$9))</f>
        <v>0</v>
      </c>
      <c r="AC18" s="2">
        <f>IF(AC$3="","",SUMIF(Spa!$B$4:$B$9,AC$3,Spa!$E$4:$E$9))</f>
        <v>0</v>
      </c>
      <c r="AD18" s="2" t="str">
        <f>IF(AD$3="","",SUMIF(Spa!$B$4:$B$9,AD$3,Spa!$E$4:$E$9))</f>
        <v/>
      </c>
    </row>
    <row r="19" ht="18.0" customHeight="1">
      <c r="A19" s="10" t="s">
        <v>49</v>
      </c>
      <c r="B19" s="12">
        <v>19.0</v>
      </c>
      <c r="C19" s="2"/>
      <c r="D19" s="17" t="s">
        <v>48</v>
      </c>
      <c r="E19" s="19">
        <v>0.9236111111111112</v>
      </c>
      <c r="F19" s="17" t="s">
        <v>45</v>
      </c>
      <c r="G19" s="2"/>
      <c r="H19" s="2"/>
      <c r="I19" s="2"/>
      <c r="J19" s="2"/>
      <c r="K19" s="2"/>
      <c r="L19" s="2"/>
      <c r="M19" s="2"/>
      <c r="N19" s="2"/>
      <c r="O19" s="2"/>
      <c r="P19" s="2"/>
      <c r="Q19" s="2"/>
      <c r="R19" s="2"/>
      <c r="S19" s="2"/>
      <c r="T19" s="2"/>
      <c r="U19" s="2"/>
      <c r="V19" s="2"/>
      <c r="W19" s="2"/>
      <c r="X19" s="2" t="str">
        <f>Bathurst!A1</f>
        <v>Bathurst</v>
      </c>
      <c r="Y19" s="2">
        <f>IF(Y$3="","",SUMIF(Bathurst!$B$4:$B$9,Y$3,Bathurst!$E$4:$E$9))</f>
        <v>0</v>
      </c>
      <c r="Z19" s="2">
        <f>IF(Z$3="","",SUMIF(Bathurst!$B$4:$B$9,Z$3,Bathurst!$E$4:$E$9))</f>
        <v>0</v>
      </c>
      <c r="AA19" s="2">
        <f>IF(AA$3="","",SUMIF(Bathurst!$B$4:$B$9,AA$3,Bathurst!$E$4:$E$9))</f>
        <v>0</v>
      </c>
      <c r="AB19" s="2">
        <f>IF(AB$3="","",SUMIF(Bathurst!$B$4:$B$9,AB$3,Bathurst!$E$4:$E$9))</f>
        <v>0</v>
      </c>
      <c r="AC19" s="2">
        <f>IF(AC$3="","",SUMIF(Bathurst!$B$4:$B$9,AC$3,Bathurst!$E$4:$E$9))</f>
        <v>0</v>
      </c>
      <c r="AD19" s="2" t="str">
        <f>IF(AD$3="","",SUMIF(Bathurst!$B$4:$B$9,AD$3,Bathurst!$E$4:$E$9))</f>
        <v/>
      </c>
    </row>
    <row r="20" ht="18.0" customHeight="1">
      <c r="A20" s="10" t="s">
        <v>50</v>
      </c>
      <c r="B20" s="12">
        <v>19.0</v>
      </c>
      <c r="C20" s="2"/>
      <c r="D20" s="17" t="s">
        <v>51</v>
      </c>
      <c r="E20" s="19">
        <v>0.875</v>
      </c>
      <c r="F20" s="2"/>
      <c r="G20" s="2"/>
      <c r="H20" s="2"/>
      <c r="I20" s="2"/>
      <c r="J20" s="2"/>
      <c r="K20" s="2"/>
      <c r="L20" s="2"/>
      <c r="M20" s="2"/>
      <c r="N20" s="2"/>
      <c r="O20" s="2"/>
      <c r="P20" s="2"/>
      <c r="Q20" s="2"/>
      <c r="R20" s="2"/>
      <c r="S20" s="2"/>
      <c r="T20" s="2"/>
      <c r="U20" s="2"/>
      <c r="V20" s="2"/>
      <c r="W20" s="2"/>
      <c r="X20" s="2" t="str">
        <f>Nordschleife!A1</f>
        <v>Nordschleife</v>
      </c>
      <c r="Y20" s="2">
        <f>IF(Y$3="","",SUMIF(Nordschleife!$B$4:$B$9,Y$3,Nordschleife!$E$4:$E$9))</f>
        <v>0</v>
      </c>
      <c r="Z20" s="2">
        <f>IF(Z$3="","",SUMIF(Nordschleife!$B$4:$B$9,Z$3,Nordschleife!$E$4:$E$9))</f>
        <v>0</v>
      </c>
      <c r="AA20" s="2">
        <f>IF(AA$3="","",SUMIF(Nordschleife!$B$4:$B$9,AA$3,Nordschleife!$E$4:$E$9))</f>
        <v>0</v>
      </c>
      <c r="AB20" s="2">
        <f>IF(AB$3="","",SUMIF(Nordschleife!$B$4:$B$9,AB$3,Nordschleife!$E$4:$E$9))</f>
        <v>0</v>
      </c>
      <c r="AC20" s="2">
        <f>IF(AC$3="","",SUMIF(Nordschleife!$B$4:$B$9,AC$3,Nordschleife!$E$4:$E$9))</f>
        <v>0</v>
      </c>
      <c r="AD20" s="2" t="str">
        <f>IF(AD$3="","",SUMIF(Nordschleife!$B$4:$B$9,AD$3,Nordschleife!$E$4:$E$9))</f>
        <v/>
      </c>
    </row>
    <row r="21" ht="18.0" customHeight="1">
      <c r="A21" s="10" t="s">
        <v>52</v>
      </c>
      <c r="B21" s="12">
        <v>17.0</v>
      </c>
      <c r="C21" s="2"/>
      <c r="D21" s="17" t="s">
        <v>51</v>
      </c>
      <c r="E21" s="19">
        <v>0.9236111111111112</v>
      </c>
      <c r="F21" s="2"/>
      <c r="G21" s="2"/>
      <c r="H21" s="2"/>
      <c r="I21" s="2"/>
      <c r="J21" s="2"/>
      <c r="K21" s="2"/>
      <c r="L21" s="2"/>
      <c r="M21" s="2"/>
      <c r="N21" s="2"/>
      <c r="O21" s="2"/>
      <c r="P21" s="2"/>
      <c r="Q21" s="2"/>
      <c r="R21" s="2"/>
      <c r="S21" s="2"/>
      <c r="T21" s="2"/>
      <c r="U21" s="2"/>
      <c r="V21" s="2"/>
      <c r="W21" s="2"/>
      <c r="X21" s="2" t="str">
        <f>'Spielberg Small'!A1</f>
        <v>Spielberg Small</v>
      </c>
      <c r="Y21" s="2">
        <f>IF(Y$3="","",SUMIF('Spielberg Small'!$B$4:$B$9,Y$3,'Spielberg Small'!$E$4:$E$9))</f>
        <v>0</v>
      </c>
      <c r="Z21" s="2">
        <f>IF(Z$3="","",SUMIF('Spielberg Small'!$B$4:$B$9,Z$3,'Spielberg Small'!$E$4:$E$9))</f>
        <v>0</v>
      </c>
      <c r="AA21" s="2">
        <f>IF(AA$3="","",SUMIF('Spielberg Small'!$B$4:$B$9,AA$3,'Spielberg Small'!$E$4:$E$9))</f>
        <v>0</v>
      </c>
      <c r="AB21" s="2">
        <f>IF(AB$3="","",SUMIF('Spielberg Small'!$B$4:$B$9,AB$3,'Spielberg Small'!$E$4:$E$9))</f>
        <v>0</v>
      </c>
      <c r="AC21" s="2">
        <f>IF(AC$3="","",SUMIF('Spielberg Small'!$B$4:$B$9,AC$3,'Spielberg Small'!$E$4:$E$9))</f>
        <v>0</v>
      </c>
      <c r="AD21" s="2" t="str">
        <f>IF(AD$3="","",SUMIF('Spielberg Small'!$B$4:$B$9,AD$3,'Spielberg Small'!$E$4:$E$9))</f>
        <v/>
      </c>
    </row>
    <row r="22" ht="18.0" customHeight="1">
      <c r="A22" s="10" t="s">
        <v>53</v>
      </c>
      <c r="B22" s="12">
        <v>16.0</v>
      </c>
      <c r="C22" s="2"/>
      <c r="D22" s="17" t="s">
        <v>54</v>
      </c>
      <c r="E22" s="19">
        <v>0.875</v>
      </c>
      <c r="F22" s="2"/>
      <c r="G22" s="2"/>
      <c r="H22" s="2"/>
      <c r="I22" s="2"/>
      <c r="J22" s="2"/>
      <c r="K22" s="2"/>
      <c r="L22" s="2"/>
      <c r="M22" s="2"/>
      <c r="N22" s="2"/>
      <c r="O22" s="2"/>
      <c r="P22" s="2"/>
      <c r="Q22" s="2"/>
      <c r="R22" s="2"/>
      <c r="S22" s="2"/>
      <c r="T22" s="2"/>
      <c r="U22" s="2"/>
      <c r="V22" s="2"/>
      <c r="W22" s="2"/>
      <c r="X22" s="2"/>
      <c r="Y22" s="2"/>
      <c r="Z22" s="2"/>
      <c r="AA22" s="2"/>
      <c r="AB22" s="2"/>
      <c r="AC22" s="2"/>
      <c r="AD22" s="2"/>
    </row>
    <row r="23" ht="18.0" customHeight="1">
      <c r="A23" s="10" t="s">
        <v>55</v>
      </c>
      <c r="B23" s="12">
        <v>14.0</v>
      </c>
      <c r="C23" s="2"/>
      <c r="D23" s="17" t="s">
        <v>54</v>
      </c>
      <c r="E23" s="19">
        <v>0.9236111111111112</v>
      </c>
      <c r="F23" s="2"/>
      <c r="G23" s="2"/>
      <c r="H23" s="2"/>
      <c r="I23" s="2"/>
      <c r="J23" s="2"/>
      <c r="K23" s="2"/>
      <c r="L23" s="2"/>
      <c r="M23" s="2"/>
      <c r="N23" s="2"/>
      <c r="O23" s="2"/>
      <c r="P23" s="2"/>
      <c r="Q23" s="2"/>
      <c r="R23" s="2"/>
      <c r="S23" s="2"/>
      <c r="T23" s="2"/>
      <c r="U23" s="2"/>
      <c r="V23" s="2"/>
      <c r="W23" s="2"/>
      <c r="X23" s="2"/>
      <c r="Y23" s="2"/>
      <c r="Z23" s="2"/>
      <c r="AA23" s="2"/>
      <c r="AB23" s="2"/>
      <c r="AC23" s="2"/>
      <c r="AD23" s="2"/>
    </row>
    <row r="24" ht="18.0" customHeight="1">
      <c r="A24" s="10" t="s">
        <v>56</v>
      </c>
      <c r="B24" s="12">
        <v>14.0</v>
      </c>
      <c r="C24" s="2"/>
      <c r="D24" s="17" t="s">
        <v>57</v>
      </c>
      <c r="E24" s="19">
        <v>0.875</v>
      </c>
      <c r="F24" s="2"/>
      <c r="G24" s="2"/>
      <c r="H24" s="2"/>
      <c r="I24" s="2"/>
      <c r="J24" s="2"/>
      <c r="K24" s="2"/>
      <c r="L24" s="2"/>
      <c r="M24" s="2"/>
      <c r="N24" s="2"/>
      <c r="O24" s="2"/>
      <c r="P24" s="2"/>
      <c r="Q24" s="2"/>
      <c r="R24" s="2"/>
      <c r="S24" s="2"/>
      <c r="T24" s="2"/>
      <c r="U24" s="2"/>
      <c r="V24" s="2"/>
      <c r="W24" s="2"/>
      <c r="X24" s="2"/>
      <c r="Y24" s="2"/>
      <c r="Z24" s="2"/>
      <c r="AA24" s="2"/>
      <c r="AB24" s="2"/>
      <c r="AC24" s="2"/>
      <c r="AD24" s="2"/>
    </row>
    <row r="25" ht="18.0" customHeight="1">
      <c r="A25" s="10" t="s">
        <v>58</v>
      </c>
      <c r="B25" s="12">
        <v>15.0</v>
      </c>
      <c r="C25" s="2"/>
      <c r="D25" s="17" t="s">
        <v>57</v>
      </c>
      <c r="E25" s="19">
        <v>0.9236111111111112</v>
      </c>
      <c r="F25" s="2"/>
      <c r="G25" s="2"/>
      <c r="H25" s="2"/>
      <c r="I25" s="2"/>
      <c r="J25" s="2"/>
      <c r="K25" s="2"/>
      <c r="L25" s="2"/>
      <c r="M25" s="2"/>
      <c r="N25" s="2"/>
      <c r="O25" s="2"/>
      <c r="P25" s="2"/>
      <c r="Q25" s="2"/>
      <c r="R25" s="2"/>
      <c r="S25" s="2"/>
      <c r="T25" s="2"/>
      <c r="U25" s="2"/>
      <c r="V25" s="2"/>
      <c r="W25" s="2"/>
      <c r="X25" s="2"/>
      <c r="Y25" s="2"/>
      <c r="Z25" s="2"/>
      <c r="AA25" s="2"/>
      <c r="AB25" s="2"/>
      <c r="AC25" s="2"/>
      <c r="AD25" s="2"/>
    </row>
    <row r="26" ht="18.0" customHeight="1">
      <c r="A26" s="10" t="s">
        <v>59</v>
      </c>
      <c r="B26" s="12">
        <v>15.0</v>
      </c>
      <c r="C26" s="2"/>
      <c r="D26" s="17" t="s">
        <v>60</v>
      </c>
      <c r="E26" s="19">
        <v>0.875</v>
      </c>
      <c r="F26" s="2"/>
      <c r="G26" s="2"/>
      <c r="H26" s="2"/>
      <c r="I26" s="2"/>
      <c r="J26" s="2"/>
      <c r="K26" s="2"/>
      <c r="L26" s="2"/>
      <c r="M26" s="2"/>
      <c r="N26" s="2"/>
      <c r="O26" s="2"/>
      <c r="P26" s="2"/>
      <c r="Q26" s="2"/>
      <c r="R26" s="2"/>
      <c r="S26" s="2"/>
      <c r="T26" s="2"/>
      <c r="U26" s="2"/>
      <c r="V26" s="2"/>
      <c r="W26" s="2"/>
      <c r="X26" s="2"/>
      <c r="Y26" s="2"/>
      <c r="Z26" s="2"/>
      <c r="AA26" s="2"/>
      <c r="AB26" s="2"/>
      <c r="AC26" s="2"/>
      <c r="AD26" s="2"/>
    </row>
    <row r="27" ht="18.0" customHeight="1">
      <c r="A27" s="10" t="s">
        <v>61</v>
      </c>
      <c r="B27" s="12">
        <v>14.0</v>
      </c>
      <c r="C27" s="2"/>
      <c r="D27" s="17" t="s">
        <v>60</v>
      </c>
      <c r="E27" s="19">
        <v>0.9236111111111112</v>
      </c>
      <c r="F27" s="2"/>
      <c r="G27" s="2"/>
      <c r="H27" s="2"/>
      <c r="I27" s="2"/>
      <c r="J27" s="2"/>
      <c r="K27" s="2"/>
      <c r="L27" s="2"/>
      <c r="M27" s="2"/>
      <c r="N27" s="2"/>
      <c r="O27" s="2"/>
      <c r="P27" s="2"/>
      <c r="Q27" s="2"/>
      <c r="R27" s="2"/>
      <c r="S27" s="2"/>
      <c r="T27" s="2"/>
      <c r="U27" s="2"/>
      <c r="V27" s="2"/>
      <c r="W27" s="2"/>
      <c r="X27" s="2"/>
      <c r="Y27" s="2"/>
      <c r="Z27" s="2"/>
      <c r="AA27" s="2"/>
      <c r="AB27" s="2"/>
      <c r="AC27" s="2"/>
      <c r="AD27" s="2"/>
    </row>
    <row r="28" ht="18.0" customHeight="1">
      <c r="A28" s="10" t="s">
        <v>62</v>
      </c>
      <c r="B28" s="12">
        <v>12.0</v>
      </c>
      <c r="C28" s="2"/>
      <c r="D28" s="17" t="s">
        <v>63</v>
      </c>
      <c r="E28" s="19">
        <v>0.875</v>
      </c>
      <c r="F28" s="2"/>
      <c r="G28" s="2"/>
      <c r="H28" s="2"/>
      <c r="I28" s="2"/>
      <c r="J28" s="2"/>
      <c r="K28" s="2"/>
      <c r="L28" s="2"/>
      <c r="M28" s="2"/>
      <c r="N28" s="2"/>
      <c r="O28" s="2"/>
      <c r="P28" s="2"/>
      <c r="Q28" s="2"/>
      <c r="R28" s="2"/>
      <c r="S28" s="2"/>
      <c r="T28" s="2"/>
      <c r="U28" s="2"/>
      <c r="V28" s="2"/>
      <c r="W28" s="2"/>
      <c r="X28" s="2"/>
      <c r="Y28" s="2"/>
      <c r="Z28" s="2"/>
      <c r="AA28" s="2"/>
      <c r="AB28" s="2"/>
      <c r="AC28" s="2"/>
      <c r="AD28" s="2"/>
    </row>
    <row r="29" ht="18.0" customHeight="1">
      <c r="A29" s="10" t="s">
        <v>64</v>
      </c>
      <c r="B29" s="12">
        <v>12.0</v>
      </c>
      <c r="C29" s="2"/>
      <c r="D29" s="17" t="s">
        <v>63</v>
      </c>
      <c r="E29" s="19">
        <v>0.9236111111111112</v>
      </c>
      <c r="F29" s="2"/>
      <c r="G29" s="2"/>
      <c r="H29" s="2"/>
      <c r="I29" s="2"/>
      <c r="J29" s="2"/>
      <c r="K29" s="2"/>
      <c r="L29" s="2"/>
      <c r="M29" s="2"/>
      <c r="N29" s="2"/>
      <c r="O29" s="2"/>
      <c r="P29" s="2"/>
      <c r="Q29" s="2"/>
      <c r="R29" s="2"/>
      <c r="S29" s="2"/>
      <c r="T29" s="2"/>
      <c r="U29" s="2"/>
      <c r="V29" s="2"/>
      <c r="W29" s="2"/>
      <c r="X29" s="2"/>
      <c r="Y29" s="2"/>
      <c r="Z29" s="2"/>
      <c r="AA29" s="2"/>
      <c r="AB29" s="2"/>
      <c r="AC29" s="2"/>
      <c r="AD29" s="2"/>
    </row>
    <row r="30" ht="15.75" customHeight="1">
      <c r="A30" s="17" t="s">
        <v>65</v>
      </c>
      <c r="B30" s="20">
        <v>30.0</v>
      </c>
      <c r="C30" s="2"/>
      <c r="D30" s="17" t="s">
        <v>66</v>
      </c>
      <c r="E30" s="19">
        <v>0.875</v>
      </c>
      <c r="F30" s="2"/>
      <c r="G30" s="2"/>
      <c r="H30" s="2"/>
      <c r="I30" s="2"/>
      <c r="J30" s="2"/>
      <c r="K30" s="2"/>
      <c r="L30" s="2"/>
      <c r="M30" s="2"/>
      <c r="N30" s="2"/>
      <c r="O30" s="2"/>
      <c r="P30" s="2"/>
      <c r="Q30" s="2"/>
      <c r="R30" s="2"/>
      <c r="S30" s="2"/>
      <c r="T30" s="2"/>
      <c r="U30" s="2"/>
      <c r="V30" s="2"/>
      <c r="W30" s="2"/>
      <c r="X30" s="2"/>
      <c r="Y30" s="2"/>
      <c r="Z30" s="2"/>
      <c r="AA30" s="2"/>
      <c r="AB30" s="2"/>
      <c r="AC30" s="2"/>
      <c r="AD30" s="2"/>
    </row>
    <row r="31" ht="15.75" customHeight="1">
      <c r="A31" s="10" t="s">
        <v>67</v>
      </c>
      <c r="B31" s="12">
        <v>4.0</v>
      </c>
      <c r="C31" s="2"/>
      <c r="D31" s="17" t="s">
        <v>66</v>
      </c>
      <c r="E31" s="19">
        <v>0.9236111111111112</v>
      </c>
      <c r="F31" s="2"/>
      <c r="G31" s="2"/>
      <c r="H31" s="2"/>
      <c r="I31" s="2"/>
      <c r="J31" s="2"/>
      <c r="K31" s="2"/>
      <c r="L31" s="2"/>
      <c r="M31" s="2"/>
      <c r="N31" s="2"/>
      <c r="O31" s="2"/>
      <c r="P31" s="2"/>
      <c r="Q31" s="2"/>
      <c r="R31" s="2"/>
      <c r="S31" s="2"/>
      <c r="T31" s="2"/>
      <c r="U31" s="2"/>
      <c r="V31" s="2"/>
      <c r="W31" s="2"/>
      <c r="X31" s="2"/>
      <c r="Y31" s="2"/>
      <c r="Z31" s="2"/>
      <c r="AA31" s="2"/>
      <c r="AB31" s="2"/>
      <c r="AC31" s="2"/>
      <c r="AD31" s="2"/>
    </row>
    <row r="32" ht="15.75" customHeight="1">
      <c r="A32" s="2"/>
      <c r="B32" s="2"/>
      <c r="C32" s="2"/>
      <c r="D32" s="2"/>
      <c r="E32" s="2"/>
      <c r="F32" s="2"/>
      <c r="G32" s="2"/>
      <c r="H32" s="2"/>
      <c r="I32" s="2"/>
      <c r="J32" s="2"/>
      <c r="K32" s="2"/>
      <c r="L32" s="2"/>
      <c r="M32" s="2"/>
      <c r="N32" s="2"/>
      <c r="O32" s="2"/>
      <c r="P32" s="2"/>
      <c r="Q32" s="2"/>
      <c r="R32" s="2"/>
      <c r="S32" s="2"/>
      <c r="T32" s="2"/>
      <c r="U32" s="2"/>
      <c r="V32" s="2"/>
      <c r="W32" s="2"/>
      <c r="X32" s="2"/>
      <c r="Y32" s="2"/>
      <c r="Z32" s="2"/>
      <c r="AA32" s="2"/>
      <c r="AB32" s="2"/>
      <c r="AC32" s="2"/>
      <c r="AD32" s="2"/>
    </row>
    <row r="33" ht="15.75" customHeight="1">
      <c r="A33" s="2"/>
      <c r="B33" s="2"/>
      <c r="C33" s="2"/>
      <c r="D33" s="2"/>
      <c r="E33" s="2"/>
      <c r="F33" s="2"/>
      <c r="G33" s="2"/>
      <c r="H33" s="2"/>
      <c r="I33" s="2"/>
      <c r="J33" s="2"/>
      <c r="K33" s="2"/>
      <c r="L33" s="2"/>
      <c r="M33" s="2"/>
      <c r="N33" s="2"/>
      <c r="O33" s="2"/>
      <c r="P33" s="2"/>
      <c r="Q33" s="2"/>
      <c r="R33" s="2"/>
      <c r="S33" s="2"/>
      <c r="T33" s="2"/>
      <c r="U33" s="2"/>
      <c r="V33" s="2"/>
      <c r="W33" s="2"/>
      <c r="X33" s="2"/>
      <c r="Y33" s="2"/>
      <c r="Z33" s="2"/>
      <c r="AA33" s="2"/>
      <c r="AB33" s="2"/>
      <c r="AC33" s="2"/>
      <c r="AD33" s="2"/>
    </row>
    <row r="34" ht="15.75" customHeight="1">
      <c r="A34" s="2"/>
      <c r="B34" s="2"/>
      <c r="C34" s="2"/>
      <c r="D34" s="2"/>
      <c r="E34" s="2"/>
      <c r="F34" s="2"/>
      <c r="G34" s="2"/>
      <c r="H34" s="2"/>
      <c r="I34" s="2"/>
      <c r="J34" s="2"/>
      <c r="K34" s="2"/>
      <c r="L34" s="2"/>
      <c r="M34" s="2"/>
      <c r="N34" s="2"/>
      <c r="O34" s="2"/>
      <c r="P34" s="2"/>
      <c r="Q34" s="2"/>
      <c r="R34" s="2"/>
      <c r="S34" s="2"/>
      <c r="T34" s="2"/>
      <c r="U34" s="2"/>
      <c r="V34" s="2"/>
      <c r="W34" s="2"/>
      <c r="X34" s="2"/>
      <c r="Y34" s="2"/>
      <c r="Z34" s="2"/>
      <c r="AA34" s="2"/>
      <c r="AB34" s="2"/>
      <c r="AC34" s="2"/>
      <c r="AD34" s="2"/>
    </row>
    <row r="35" ht="15.75" customHeight="1">
      <c r="A35" s="2"/>
      <c r="B35" s="2"/>
      <c r="C35" s="2"/>
      <c r="D35" s="2"/>
      <c r="E35" s="2"/>
      <c r="F35" s="2"/>
      <c r="G35" s="2"/>
      <c r="H35" s="2"/>
      <c r="I35" s="2"/>
      <c r="J35" s="2"/>
      <c r="K35" s="2"/>
      <c r="L35" s="2"/>
      <c r="M35" s="2"/>
      <c r="N35" s="2"/>
      <c r="O35" s="2"/>
      <c r="P35" s="2"/>
      <c r="Q35" s="2"/>
      <c r="R35" s="2"/>
      <c r="S35" s="2"/>
      <c r="T35" s="2"/>
      <c r="U35" s="2"/>
      <c r="V35" s="2"/>
      <c r="W35" s="2"/>
      <c r="X35" s="2"/>
      <c r="Y35" s="2"/>
      <c r="Z35" s="2"/>
      <c r="AA35" s="2"/>
      <c r="AB35" s="2"/>
      <c r="AC35" s="2"/>
      <c r="AD35" s="2"/>
    </row>
    <row r="36" ht="15.75" customHeight="1">
      <c r="A36" s="2"/>
      <c r="B36" s="2"/>
      <c r="C36" s="2"/>
      <c r="D36" s="2"/>
      <c r="E36" s="2"/>
      <c r="F36" s="2"/>
      <c r="G36" s="2"/>
      <c r="H36" s="2"/>
      <c r="I36" s="2"/>
      <c r="J36" s="2"/>
      <c r="K36" s="2"/>
      <c r="L36" s="2"/>
      <c r="M36" s="2"/>
      <c r="N36" s="2"/>
      <c r="O36" s="2"/>
      <c r="P36" s="2"/>
      <c r="Q36" s="2"/>
      <c r="R36" s="2"/>
      <c r="S36" s="2"/>
      <c r="T36" s="2"/>
      <c r="U36" s="2"/>
      <c r="V36" s="2"/>
      <c r="W36" s="2"/>
      <c r="X36" s="2"/>
      <c r="Y36" s="2"/>
      <c r="Z36" s="2"/>
      <c r="AA36" s="2"/>
      <c r="AB36" s="2"/>
      <c r="AC36" s="2"/>
      <c r="AD36" s="2"/>
    </row>
    <row r="37" ht="15.75" customHeight="1">
      <c r="A37" s="2"/>
      <c r="B37" s="2"/>
      <c r="C37" s="2"/>
      <c r="D37" s="2"/>
      <c r="E37" s="2"/>
      <c r="F37" s="2"/>
      <c r="G37" s="2"/>
      <c r="H37" s="2"/>
      <c r="I37" s="2"/>
      <c r="J37" s="2"/>
      <c r="K37" s="2"/>
      <c r="L37" s="2"/>
      <c r="M37" s="2"/>
      <c r="N37" s="2"/>
      <c r="O37" s="2"/>
      <c r="P37" s="2"/>
      <c r="Q37" s="2"/>
      <c r="R37" s="2"/>
      <c r="S37" s="2"/>
      <c r="T37" s="2"/>
      <c r="U37" s="2"/>
      <c r="V37" s="2"/>
      <c r="W37" s="2"/>
      <c r="X37" s="2"/>
      <c r="Y37" s="2"/>
      <c r="Z37" s="2"/>
      <c r="AA37" s="2"/>
      <c r="AB37" s="2"/>
      <c r="AC37" s="2"/>
      <c r="AD37" s="2"/>
    </row>
    <row r="38" ht="15.75" customHeight="1">
      <c r="A38" s="2"/>
      <c r="B38" s="2"/>
      <c r="C38" s="2"/>
      <c r="D38" s="2"/>
      <c r="E38" s="2"/>
      <c r="F38" s="2"/>
      <c r="G38" s="2"/>
      <c r="H38" s="2"/>
      <c r="I38" s="2"/>
      <c r="J38" s="2"/>
      <c r="K38" s="2"/>
      <c r="L38" s="2"/>
      <c r="M38" s="2"/>
      <c r="N38" s="2"/>
      <c r="O38" s="2"/>
      <c r="P38" s="2"/>
      <c r="Q38" s="2"/>
      <c r="R38" s="2"/>
      <c r="S38" s="2"/>
      <c r="T38" s="2"/>
      <c r="U38" s="2"/>
      <c r="V38" s="2"/>
      <c r="W38" s="2"/>
      <c r="X38" s="2"/>
      <c r="Y38" s="2"/>
      <c r="Z38" s="2"/>
      <c r="AA38" s="2"/>
      <c r="AB38" s="2"/>
      <c r="AC38" s="2"/>
      <c r="AD38" s="2"/>
    </row>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sheetData>
  <mergeCells count="2">
    <mergeCell ref="A1:AD1"/>
    <mergeCell ref="D10:E11"/>
  </mergeCells>
  <conditionalFormatting sqref="N4:N9">
    <cfRule type="colorScale" priority="1">
      <colorScale>
        <cfvo type="min"/>
        <cfvo type="percentile" val="50"/>
        <cfvo type="max"/>
        <color rgb="FF63BE7B"/>
        <color rgb="FFFFEB84"/>
        <color rgb="FFF8696B"/>
      </colorScale>
    </cfRule>
  </conditionalFormatting>
  <conditionalFormatting sqref="G4:G9">
    <cfRule type="expression" dxfId="0" priority="2">
      <formula>$G4=1</formula>
    </cfRule>
  </conditionalFormatting>
  <conditionalFormatting sqref="G4:G9">
    <cfRule type="expression" dxfId="1" priority="3">
      <formula>$G4=2</formula>
    </cfRule>
  </conditionalFormatting>
  <conditionalFormatting sqref="G4:G9">
    <cfRule type="expression" dxfId="2" priority="4">
      <formula>$G4=3</formula>
    </cfRule>
  </conditionalFormatting>
  <conditionalFormatting sqref="H4:M9">
    <cfRule type="expression" dxfId="3" priority="5">
      <formula>$G4=1</formula>
    </cfRule>
  </conditionalFormatting>
  <conditionalFormatting sqref="H4:M9">
    <cfRule type="expression" dxfId="4" priority="6">
      <formula>$G4=2</formula>
    </cfRule>
  </conditionalFormatting>
  <conditionalFormatting sqref="H4:M9">
    <cfRule type="expression" dxfId="5" priority="7">
      <formula>$G4=3</formula>
    </cfRule>
  </conditionalFormatting>
  <conditionalFormatting sqref="Y4:AD21">
    <cfRule type="colorScale" priority="8">
      <colorScale>
        <cfvo type="min"/>
        <cfvo type="percentile" val="50"/>
        <cfvo type="max"/>
        <color rgb="FFF3F4F6"/>
        <color rgb="FFBFDBFE"/>
        <color rgb="FF1D4ED8"/>
      </colorScale>
    </cfRule>
  </conditionalFormatting>
  <printOptions/>
  <pageMargins bottom="0.75" footer="0.0" header="0.0" left="0.7" right="0.7" top="0.75"/>
  <pageSetup orientation="landscape"/>
  <drawing r:id="rId1"/>
</worksheet>
</file>

<file path=xl/worksheets/sheet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1</v>
      </c>
      <c r="B1" s="21" t="s">
        <v>68</v>
      </c>
    </row>
  </sheetData>
  <mergeCells count="1">
    <mergeCell ref="B1:J23"/>
  </mergeCells>
  <drawing r:id="rId1"/>
</worksheet>
</file>

<file path=xl/worksheets/sheet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outlinePr summaryBelow="0" summaryRight="0"/>
  </sheetPr>
  <sheetViews>
    <sheetView workbookViewId="0"/>
  </sheetViews>
  <sheetFormatPr customHeight="1" defaultColWidth="14.43" defaultRowHeight="15.0"/>
  <sheetData>
    <row r="1">
      <c r="A1" s="21" t="s">
        <v>69</v>
      </c>
      <c r="B1" s="22">
        <v>46126.0</v>
      </c>
    </row>
    <row r="2">
      <c r="A2" s="23" t="s">
        <v>70</v>
      </c>
      <c r="B2" s="23" t="s">
        <v>71</v>
      </c>
      <c r="C2" s="24"/>
      <c r="D2" s="24"/>
      <c r="E2" s="24"/>
      <c r="F2" s="24"/>
      <c r="G2" s="24"/>
      <c r="H2" s="24"/>
      <c r="I2" s="24"/>
    </row>
    <row r="3">
      <c r="A3" s="25" t="s">
        <v>72</v>
      </c>
    </row>
    <row r="11">
      <c r="A11" s="21"/>
      <c r="B11" s="22"/>
    </row>
    <row r="12">
      <c r="A12" s="21"/>
      <c r="B12" s="22"/>
    </row>
    <row r="13">
      <c r="A13" s="21" t="s">
        <v>69</v>
      </c>
      <c r="B13" s="22">
        <v>46125.0</v>
      </c>
    </row>
    <row r="14">
      <c r="A14" s="23" t="s">
        <v>70</v>
      </c>
      <c r="B14" s="23" t="s">
        <v>73</v>
      </c>
      <c r="C14" s="24"/>
      <c r="D14" s="24"/>
      <c r="E14" s="24"/>
      <c r="F14" s="24"/>
      <c r="G14" s="24"/>
      <c r="H14" s="24"/>
      <c r="I14" s="24"/>
    </row>
    <row r="15">
      <c r="A15" s="26" t="s">
        <v>74</v>
      </c>
    </row>
    <row r="25">
      <c r="A25" s="21" t="s">
        <v>69</v>
      </c>
      <c r="B25" s="22">
        <v>46112.0</v>
      </c>
    </row>
    <row r="26">
      <c r="A26" s="23" t="s">
        <v>70</v>
      </c>
      <c r="B26" s="23" t="s">
        <v>75</v>
      </c>
      <c r="C26" s="24"/>
      <c r="D26" s="24"/>
      <c r="E26" s="24"/>
      <c r="F26" s="24"/>
      <c r="G26" s="24"/>
      <c r="H26" s="24"/>
      <c r="I26" s="24"/>
    </row>
    <row r="27">
      <c r="A27" s="23" t="s">
        <v>76</v>
      </c>
    </row>
    <row r="37">
      <c r="A37" s="21" t="s">
        <v>69</v>
      </c>
      <c r="B37" s="22">
        <v>46112.0</v>
      </c>
    </row>
    <row r="38">
      <c r="A38" s="23" t="s">
        <v>70</v>
      </c>
      <c r="B38" s="23" t="s">
        <v>77</v>
      </c>
      <c r="C38" s="24"/>
      <c r="D38" s="24"/>
      <c r="E38" s="24"/>
      <c r="F38" s="24"/>
      <c r="G38" s="24"/>
      <c r="H38" s="24"/>
      <c r="I38" s="24"/>
    </row>
    <row r="39">
      <c r="A39" s="23" t="s">
        <v>78</v>
      </c>
    </row>
  </sheetData>
  <mergeCells count="4">
    <mergeCell ref="A3:I10"/>
    <mergeCell ref="A15:I22"/>
    <mergeCell ref="A27:I34"/>
    <mergeCell ref="A39:I46"/>
  </mergeCells>
  <hyperlinks>
    <hyperlink r:id="rId1" ref="A15"/>
  </hyperlinks>
  <drawing r:id="rId2"/>
</worksheet>
</file>

<file path=xl/worksheets/sheet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39</v>
      </c>
      <c r="G1" s="28"/>
      <c r="H1" s="28"/>
      <c r="I1" s="28"/>
      <c r="J1" s="28"/>
      <c r="K1" s="28"/>
      <c r="L1" s="28"/>
      <c r="M1" s="28"/>
      <c r="N1" s="28"/>
      <c r="O1" s="28"/>
      <c r="P1" s="29" t="s">
        <v>79</v>
      </c>
    </row>
    <row r="2" ht="21.0" customHeight="1">
      <c r="A2" s="30" t="s">
        <v>80</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86</v>
      </c>
      <c r="G4" s="28"/>
      <c r="H4" s="28"/>
      <c r="I4" s="28"/>
      <c r="J4" s="28"/>
      <c r="K4" s="28"/>
      <c r="L4" s="28"/>
      <c r="M4" s="28"/>
      <c r="N4" s="28"/>
      <c r="O4" s="28"/>
    </row>
    <row r="5" ht="21.0" customHeight="1">
      <c r="A5" s="32">
        <v>2.0</v>
      </c>
      <c r="B5" s="33" t="s">
        <v>22</v>
      </c>
      <c r="C5" s="34">
        <v>7.0</v>
      </c>
      <c r="D5" s="35" t="s">
        <v>87</v>
      </c>
      <c r="E5" s="36">
        <f t="shared" si="1"/>
        <v>7</v>
      </c>
      <c r="F5" s="21" t="s">
        <v>88</v>
      </c>
      <c r="G5" s="28"/>
      <c r="H5" s="28"/>
      <c r="I5" s="28"/>
      <c r="J5" s="28"/>
      <c r="K5" s="28"/>
      <c r="L5" s="28"/>
      <c r="M5" s="28"/>
      <c r="N5" s="28"/>
      <c r="O5" s="28"/>
    </row>
    <row r="6" ht="21.0" customHeight="1">
      <c r="A6" s="32">
        <v>3.0</v>
      </c>
      <c r="B6" s="33" t="s">
        <v>28</v>
      </c>
      <c r="C6" s="34">
        <v>5.0</v>
      </c>
      <c r="D6" s="35" t="s">
        <v>87</v>
      </c>
      <c r="E6" s="36">
        <f t="shared" si="1"/>
        <v>5</v>
      </c>
      <c r="F6" s="37" t="s">
        <v>89</v>
      </c>
      <c r="G6" s="28"/>
      <c r="H6" s="28"/>
      <c r="I6" s="28"/>
      <c r="J6" s="28"/>
      <c r="K6" s="28"/>
      <c r="L6" s="28"/>
      <c r="M6" s="28"/>
      <c r="N6" s="28"/>
      <c r="O6" s="28"/>
    </row>
    <row r="7" ht="21.0" customHeight="1">
      <c r="A7" s="32">
        <v>4.0</v>
      </c>
      <c r="B7" s="33" t="s">
        <v>16</v>
      </c>
      <c r="C7" s="34">
        <v>3.0</v>
      </c>
      <c r="D7" s="35" t="s">
        <v>87</v>
      </c>
      <c r="E7" s="36">
        <f t="shared" si="1"/>
        <v>3</v>
      </c>
      <c r="F7" s="37" t="s">
        <v>90</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42</v>
      </c>
      <c r="G1" s="28"/>
      <c r="H1" s="28"/>
      <c r="I1" s="28"/>
      <c r="J1" s="28"/>
      <c r="K1" s="28"/>
      <c r="L1" s="28"/>
      <c r="M1" s="28"/>
      <c r="N1" s="28"/>
      <c r="O1" s="28"/>
      <c r="P1" s="29" t="s">
        <v>91</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93</v>
      </c>
      <c r="G4" s="28"/>
      <c r="H4" s="28"/>
      <c r="I4" s="28"/>
      <c r="J4" s="28"/>
      <c r="K4" s="28"/>
      <c r="L4" s="28"/>
      <c r="M4" s="28"/>
      <c r="N4" s="28"/>
      <c r="O4" s="28"/>
    </row>
    <row r="5" ht="21.0" customHeight="1">
      <c r="A5" s="32">
        <v>2.0</v>
      </c>
      <c r="B5" s="33" t="s">
        <v>22</v>
      </c>
      <c r="C5" s="34">
        <v>7.0</v>
      </c>
      <c r="D5" s="35" t="s">
        <v>87</v>
      </c>
      <c r="E5" s="36">
        <f t="shared" si="1"/>
        <v>7</v>
      </c>
      <c r="F5" s="37" t="s">
        <v>94</v>
      </c>
      <c r="G5" s="28"/>
      <c r="H5" s="28"/>
      <c r="I5" s="28"/>
      <c r="J5" s="28"/>
      <c r="K5" s="28"/>
      <c r="L5" s="28"/>
      <c r="M5" s="28"/>
      <c r="N5" s="28"/>
      <c r="O5" s="28"/>
    </row>
    <row r="6" ht="21.0" customHeight="1">
      <c r="A6" s="32">
        <v>3.0</v>
      </c>
      <c r="B6" s="33" t="s">
        <v>16</v>
      </c>
      <c r="C6" s="34">
        <v>5.0</v>
      </c>
      <c r="D6" s="35" t="s">
        <v>87</v>
      </c>
      <c r="E6" s="36">
        <f t="shared" si="1"/>
        <v>5</v>
      </c>
      <c r="F6" s="37" t="s">
        <v>95</v>
      </c>
      <c r="G6" s="28"/>
      <c r="H6" s="28"/>
      <c r="I6" s="28"/>
      <c r="J6" s="28"/>
      <c r="K6" s="28"/>
      <c r="L6" s="28"/>
      <c r="M6" s="28"/>
      <c r="N6" s="28"/>
      <c r="O6" s="28"/>
    </row>
    <row r="7" ht="21.0" customHeight="1">
      <c r="A7" s="32">
        <v>4.0</v>
      </c>
      <c r="B7" s="33" t="s">
        <v>28</v>
      </c>
      <c r="C7" s="34">
        <v>3.0</v>
      </c>
      <c r="D7" s="35" t="s">
        <v>87</v>
      </c>
      <c r="E7" s="36">
        <f t="shared" si="1"/>
        <v>3</v>
      </c>
      <c r="F7" s="37" t="s">
        <v>96</v>
      </c>
      <c r="G7" s="28"/>
      <c r="H7" s="28"/>
      <c r="I7" s="28"/>
      <c r="J7" s="28"/>
      <c r="K7" s="28"/>
      <c r="L7" s="28"/>
      <c r="M7" s="28"/>
      <c r="N7" s="28"/>
      <c r="O7" s="28"/>
    </row>
    <row r="8" ht="21.0" customHeight="1">
      <c r="A8" s="32">
        <v>5.0</v>
      </c>
      <c r="B8" s="33" t="s">
        <v>25</v>
      </c>
      <c r="C8" s="34">
        <v>2.0</v>
      </c>
      <c r="D8" s="39"/>
      <c r="E8" s="36">
        <f t="shared" si="1"/>
        <v>2</v>
      </c>
      <c r="F8" s="37" t="s">
        <v>97</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43</v>
      </c>
      <c r="G1" s="28"/>
      <c r="H1" s="28"/>
      <c r="I1" s="28"/>
      <c r="J1" s="28"/>
      <c r="K1" s="28"/>
      <c r="L1" s="28"/>
      <c r="M1" s="28"/>
      <c r="N1" s="28"/>
      <c r="O1" s="28"/>
      <c r="P1" s="29" t="s">
        <v>98</v>
      </c>
    </row>
    <row r="2" ht="21.0" customHeight="1">
      <c r="A2" s="30" t="s">
        <v>92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99</v>
      </c>
      <c r="G4" s="28"/>
      <c r="H4" s="28"/>
      <c r="I4" s="28"/>
      <c r="J4" s="28"/>
      <c r="K4" s="28"/>
      <c r="L4" s="28"/>
      <c r="M4" s="28"/>
      <c r="N4" s="28"/>
      <c r="O4" s="28"/>
    </row>
    <row r="5" ht="21.0" customHeight="1">
      <c r="A5" s="32">
        <v>2.0</v>
      </c>
      <c r="B5" s="33" t="s">
        <v>22</v>
      </c>
      <c r="C5" s="34">
        <v>7.0</v>
      </c>
      <c r="D5" s="35" t="s">
        <v>87</v>
      </c>
      <c r="E5" s="36">
        <f t="shared" si="1"/>
        <v>7</v>
      </c>
      <c r="F5" s="37" t="s">
        <v>100</v>
      </c>
      <c r="G5" s="28"/>
      <c r="H5" s="28"/>
      <c r="I5" s="28"/>
      <c r="J5" s="28"/>
      <c r="K5" s="28"/>
      <c r="L5" s="28"/>
      <c r="M5" s="28"/>
      <c r="N5" s="28"/>
      <c r="O5" s="28"/>
    </row>
    <row r="6" ht="21.0" customHeight="1">
      <c r="A6" s="32">
        <v>3.0</v>
      </c>
      <c r="B6" s="33" t="s">
        <v>28</v>
      </c>
      <c r="C6" s="34">
        <v>5.0</v>
      </c>
      <c r="D6" s="35" t="s">
        <v>87</v>
      </c>
      <c r="E6" s="36">
        <f t="shared" si="1"/>
        <v>5</v>
      </c>
      <c r="F6" s="37" t="s">
        <v>101</v>
      </c>
      <c r="G6" s="28"/>
      <c r="H6" s="28"/>
      <c r="I6" s="28"/>
      <c r="J6" s="28"/>
      <c r="K6" s="28"/>
      <c r="L6" s="28"/>
      <c r="M6" s="28"/>
      <c r="N6" s="28"/>
      <c r="O6" s="28"/>
    </row>
    <row r="7" ht="21.0" customHeight="1">
      <c r="A7" s="32">
        <v>4.0</v>
      </c>
      <c r="B7" s="33" t="s">
        <v>16</v>
      </c>
      <c r="C7" s="34">
        <v>3.0</v>
      </c>
      <c r="D7" s="35" t="s">
        <v>87</v>
      </c>
      <c r="E7" s="36">
        <f t="shared" si="1"/>
        <v>3</v>
      </c>
      <c r="F7" s="37" t="s">
        <v>102</v>
      </c>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46</v>
      </c>
      <c r="G1" s="28"/>
      <c r="H1" s="28"/>
      <c r="I1" s="28"/>
      <c r="J1" s="28"/>
      <c r="K1" s="28"/>
      <c r="L1" s="28"/>
      <c r="M1" s="28"/>
      <c r="N1" s="28"/>
      <c r="O1" s="28"/>
      <c r="P1" s="29" t="s">
        <v>103</v>
      </c>
    </row>
    <row r="2" ht="21.0" customHeight="1">
      <c r="A2" s="30" t="s">
        <v>104</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105</v>
      </c>
      <c r="G4" s="28"/>
      <c r="H4" s="28"/>
      <c r="I4" s="28"/>
      <c r="J4" s="28"/>
      <c r="K4" s="28"/>
      <c r="L4" s="28"/>
      <c r="M4" s="28"/>
      <c r="N4" s="28"/>
      <c r="O4" s="28"/>
    </row>
    <row r="5" ht="21.0" customHeight="1">
      <c r="A5" s="32">
        <v>2.0</v>
      </c>
      <c r="B5" s="33" t="s">
        <v>22</v>
      </c>
      <c r="C5" s="34">
        <v>7.0</v>
      </c>
      <c r="D5" s="35" t="s">
        <v>87</v>
      </c>
      <c r="E5" s="36">
        <f t="shared" si="1"/>
        <v>7</v>
      </c>
      <c r="F5" s="37" t="s">
        <v>106</v>
      </c>
      <c r="G5" s="28"/>
      <c r="H5" s="28"/>
      <c r="I5" s="28"/>
      <c r="J5" s="28"/>
      <c r="K5" s="28"/>
      <c r="L5" s="28"/>
      <c r="M5" s="28"/>
      <c r="N5" s="28"/>
      <c r="O5" s="28"/>
    </row>
    <row r="6" ht="21.0" customHeight="1">
      <c r="A6" s="32">
        <v>3.0</v>
      </c>
      <c r="B6" s="33" t="s">
        <v>25</v>
      </c>
      <c r="C6" s="34">
        <v>5.0</v>
      </c>
      <c r="D6" s="35" t="s">
        <v>87</v>
      </c>
      <c r="E6" s="36">
        <f t="shared" si="1"/>
        <v>5</v>
      </c>
      <c r="F6" s="37" t="s">
        <v>107</v>
      </c>
      <c r="G6" s="28"/>
      <c r="H6" s="28"/>
      <c r="I6" s="28"/>
      <c r="J6" s="28"/>
      <c r="K6" s="28"/>
      <c r="L6" s="28"/>
      <c r="M6" s="28"/>
      <c r="N6" s="28"/>
      <c r="O6" s="28"/>
    </row>
    <row r="7" ht="21.0" customHeight="1">
      <c r="A7" s="32">
        <v>4.0</v>
      </c>
      <c r="B7" s="33" t="s">
        <v>16</v>
      </c>
      <c r="C7" s="34">
        <v>3.0</v>
      </c>
      <c r="D7" s="35" t="s">
        <v>87</v>
      </c>
      <c r="E7" s="36">
        <f t="shared" si="1"/>
        <v>3</v>
      </c>
      <c r="F7" s="37" t="s">
        <v>108</v>
      </c>
      <c r="G7" s="28"/>
      <c r="H7" s="28"/>
      <c r="I7" s="28"/>
      <c r="J7" s="28"/>
      <c r="K7" s="28"/>
      <c r="L7" s="28"/>
      <c r="M7" s="28"/>
      <c r="N7" s="28"/>
      <c r="O7" s="28"/>
    </row>
    <row r="8" ht="21.0" customHeight="1">
      <c r="A8" s="32">
        <v>5.0</v>
      </c>
      <c r="B8" s="33" t="s">
        <v>28</v>
      </c>
      <c r="C8" s="34">
        <v>2.0</v>
      </c>
      <c r="D8" s="35" t="s">
        <v>87</v>
      </c>
      <c r="E8" s="36">
        <f t="shared" si="1"/>
        <v>2</v>
      </c>
      <c r="F8" s="37" t="s">
        <v>109</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47</v>
      </c>
      <c r="G1" s="28"/>
      <c r="H1" s="28"/>
      <c r="I1" s="28"/>
      <c r="J1" s="28"/>
      <c r="K1" s="28"/>
      <c r="L1" s="28"/>
      <c r="M1" s="28"/>
      <c r="N1" s="28"/>
      <c r="O1" s="28"/>
      <c r="P1" s="29" t="s">
        <v>110</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112</v>
      </c>
      <c r="G4" s="28"/>
      <c r="H4" s="28"/>
      <c r="I4" s="28"/>
      <c r="J4" s="28"/>
      <c r="K4" s="28"/>
      <c r="L4" s="28"/>
      <c r="M4" s="28"/>
      <c r="N4" s="28"/>
      <c r="O4" s="28"/>
    </row>
    <row r="5" ht="21.0" customHeight="1">
      <c r="A5" s="32">
        <v>2.0</v>
      </c>
      <c r="B5" s="33" t="s">
        <v>25</v>
      </c>
      <c r="C5" s="34">
        <v>7.0</v>
      </c>
      <c r="D5" s="35" t="s">
        <v>87</v>
      </c>
      <c r="E5" s="36">
        <f t="shared" si="1"/>
        <v>7</v>
      </c>
      <c r="F5" s="37" t="s">
        <v>113</v>
      </c>
      <c r="G5" s="28"/>
      <c r="H5" s="28"/>
      <c r="I5" s="28"/>
      <c r="J5" s="28"/>
      <c r="K5" s="28"/>
      <c r="L5" s="28"/>
      <c r="M5" s="28"/>
      <c r="N5" s="28"/>
      <c r="O5" s="28"/>
    </row>
    <row r="6" ht="21.0" customHeight="1">
      <c r="A6" s="32">
        <v>3.0</v>
      </c>
      <c r="B6" s="33" t="s">
        <v>22</v>
      </c>
      <c r="C6" s="34">
        <v>5.0</v>
      </c>
      <c r="D6" s="35" t="s">
        <v>87</v>
      </c>
      <c r="E6" s="36">
        <f t="shared" si="1"/>
        <v>5</v>
      </c>
      <c r="F6" s="37" t="s">
        <v>114</v>
      </c>
      <c r="G6" s="28"/>
      <c r="H6" s="28"/>
      <c r="I6" s="28"/>
      <c r="J6" s="28"/>
      <c r="K6" s="28"/>
      <c r="L6" s="28"/>
      <c r="M6" s="28"/>
      <c r="N6" s="28"/>
      <c r="O6" s="28"/>
    </row>
    <row r="7" ht="21.0" customHeight="1">
      <c r="A7" s="32">
        <v>4.0</v>
      </c>
      <c r="B7" s="33" t="s">
        <v>16</v>
      </c>
      <c r="C7" s="34">
        <v>3.0</v>
      </c>
      <c r="D7" s="35" t="s">
        <v>87</v>
      </c>
      <c r="E7" s="36">
        <f t="shared" si="1"/>
        <v>3</v>
      </c>
      <c r="F7" s="37" t="s">
        <v>115</v>
      </c>
      <c r="G7" s="28"/>
      <c r="H7" s="28"/>
      <c r="I7" s="28"/>
      <c r="J7" s="28"/>
      <c r="K7" s="28"/>
      <c r="L7" s="28"/>
      <c r="M7" s="28"/>
      <c r="N7" s="28"/>
      <c r="O7" s="28"/>
    </row>
    <row r="8" ht="21.0" customHeight="1">
      <c r="A8" s="32">
        <v>5.0</v>
      </c>
      <c r="B8" s="33" t="s">
        <v>28</v>
      </c>
      <c r="C8" s="34">
        <v>2.0</v>
      </c>
      <c r="D8" s="35" t="s">
        <v>87</v>
      </c>
      <c r="E8" s="36">
        <f t="shared" si="1"/>
        <v>2</v>
      </c>
      <c r="F8" s="37" t="s">
        <v>116</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49</v>
      </c>
      <c r="G1" s="28"/>
      <c r="H1" s="28"/>
      <c r="I1" s="28"/>
      <c r="J1" s="28"/>
      <c r="K1" s="28"/>
      <c r="L1" s="28"/>
      <c r="M1" s="28"/>
      <c r="N1" s="28"/>
      <c r="O1" s="28"/>
      <c r="P1" s="29" t="s">
        <v>117</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3" t="s">
        <v>19</v>
      </c>
      <c r="C4" s="34">
        <v>10.0</v>
      </c>
      <c r="D4" s="35" t="s">
        <v>41</v>
      </c>
      <c r="E4" s="36">
        <f t="shared" ref="E4:E9" si="1">C4+IF(UPPER(D4)="Y",2,0)</f>
        <v>12</v>
      </c>
      <c r="F4" s="37" t="s">
        <v>119</v>
      </c>
      <c r="G4" s="28"/>
      <c r="H4" s="28"/>
      <c r="I4" s="28"/>
      <c r="J4" s="28"/>
      <c r="K4" s="28"/>
      <c r="L4" s="28"/>
      <c r="M4" s="28"/>
      <c r="N4" s="28"/>
      <c r="O4" s="28"/>
    </row>
    <row r="5" ht="21.0" customHeight="1">
      <c r="A5" s="32">
        <v>2.0</v>
      </c>
      <c r="B5" s="33" t="s">
        <v>22</v>
      </c>
      <c r="C5" s="34">
        <v>7.0</v>
      </c>
      <c r="D5" s="35" t="s">
        <v>87</v>
      </c>
      <c r="E5" s="36">
        <f t="shared" si="1"/>
        <v>7</v>
      </c>
      <c r="F5" s="37" t="s">
        <v>120</v>
      </c>
      <c r="G5" s="28"/>
      <c r="H5" s="28"/>
      <c r="I5" s="28"/>
      <c r="J5" s="28"/>
      <c r="K5" s="28"/>
      <c r="L5" s="28"/>
      <c r="M5" s="28"/>
      <c r="N5" s="28"/>
      <c r="O5" s="28"/>
    </row>
    <row r="6" ht="21.0" customHeight="1">
      <c r="A6" s="32">
        <v>3.0</v>
      </c>
      <c r="B6" s="33" t="s">
        <v>25</v>
      </c>
      <c r="C6" s="34">
        <v>5.0</v>
      </c>
      <c r="D6" s="35" t="s">
        <v>87</v>
      </c>
      <c r="E6" s="36">
        <f t="shared" si="1"/>
        <v>5</v>
      </c>
      <c r="F6" s="37" t="s">
        <v>121</v>
      </c>
      <c r="G6" s="28"/>
      <c r="H6" s="28"/>
      <c r="I6" s="28"/>
      <c r="J6" s="28"/>
      <c r="K6" s="28"/>
      <c r="L6" s="28"/>
      <c r="M6" s="28"/>
      <c r="N6" s="28"/>
      <c r="O6" s="28"/>
    </row>
    <row r="7" ht="21.0" customHeight="1">
      <c r="A7" s="32">
        <v>4.0</v>
      </c>
      <c r="B7" s="33" t="s">
        <v>16</v>
      </c>
      <c r="C7" s="34">
        <v>3.0</v>
      </c>
      <c r="D7" s="35" t="s">
        <v>87</v>
      </c>
      <c r="E7" s="36">
        <f t="shared" si="1"/>
        <v>3</v>
      </c>
      <c r="F7" s="37" t="s">
        <v>122</v>
      </c>
      <c r="G7" s="28"/>
      <c r="H7" s="28"/>
      <c r="I7" s="28"/>
      <c r="J7" s="28"/>
      <c r="K7" s="28"/>
      <c r="L7" s="28"/>
      <c r="M7" s="28"/>
      <c r="N7" s="28"/>
      <c r="O7" s="28"/>
    </row>
    <row r="8" ht="21.0" customHeight="1">
      <c r="A8" s="32">
        <v>5.0</v>
      </c>
      <c r="B8" s="33" t="s">
        <v>28</v>
      </c>
      <c r="C8" s="34">
        <v>2.0</v>
      </c>
      <c r="D8" s="35" t="s">
        <v>87</v>
      </c>
      <c r="E8" s="36">
        <f t="shared" si="1"/>
        <v>2</v>
      </c>
      <c r="F8" s="37" t="s">
        <v>123</v>
      </c>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50</v>
      </c>
      <c r="G1" s="28"/>
      <c r="H1" s="28"/>
      <c r="I1" s="28"/>
      <c r="J1" s="28"/>
      <c r="K1" s="28"/>
      <c r="L1" s="28"/>
      <c r="M1" s="28"/>
      <c r="N1" s="28"/>
      <c r="O1" s="28"/>
      <c r="P1" s="29" t="s">
        <v>124</v>
      </c>
    </row>
    <row r="2" ht="21.0" customHeight="1">
      <c r="A2" s="30" t="s">
        <v>118</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52</v>
      </c>
      <c r="G1" s="28"/>
      <c r="H1" s="28"/>
      <c r="I1" s="28"/>
      <c r="J1" s="28"/>
      <c r="K1" s="28"/>
      <c r="L1" s="28"/>
      <c r="M1" s="28"/>
      <c r="N1" s="28"/>
      <c r="O1" s="28"/>
      <c r="P1" s="29" t="s">
        <v>125</v>
      </c>
    </row>
    <row r="2" ht="21.0" customHeight="1">
      <c r="A2" s="30" t="s">
        <v>111</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53</v>
      </c>
      <c r="G1" s="28"/>
      <c r="H1" s="28"/>
      <c r="I1" s="28"/>
      <c r="J1" s="28"/>
      <c r="K1" s="28"/>
      <c r="L1" s="28"/>
      <c r="M1" s="28"/>
      <c r="N1" s="28"/>
      <c r="O1" s="28"/>
      <c r="P1" s="29" t="s">
        <v>126</v>
      </c>
    </row>
    <row r="2" ht="21.0" customHeight="1">
      <c r="A2" s="30" t="s">
        <v>127</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55</v>
      </c>
      <c r="G1" s="28"/>
      <c r="H1" s="28"/>
      <c r="I1" s="28"/>
      <c r="J1" s="28"/>
      <c r="K1" s="28"/>
      <c r="L1" s="28"/>
      <c r="M1" s="28"/>
      <c r="N1" s="28"/>
      <c r="O1" s="28"/>
      <c r="P1" s="29" t="s">
        <v>128</v>
      </c>
    </row>
    <row r="2" ht="21.0" customHeight="1">
      <c r="A2" s="30" t="s">
        <v>129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56</v>
      </c>
      <c r="G1" s="28"/>
      <c r="H1" s="28"/>
      <c r="I1" s="28"/>
      <c r="J1" s="28"/>
      <c r="K1" s="28"/>
      <c r="L1" s="28"/>
      <c r="M1" s="28"/>
      <c r="N1" s="28"/>
      <c r="O1" s="28"/>
      <c r="P1" s="29" t="s">
        <v>130</v>
      </c>
    </row>
    <row r="2" ht="21.0" customHeight="1">
      <c r="A2" s="30" t="s">
        <v>129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58</v>
      </c>
      <c r="G1" s="28"/>
      <c r="H1" s="28"/>
      <c r="I1" s="28"/>
      <c r="J1" s="28"/>
      <c r="K1" s="28"/>
      <c r="L1" s="28"/>
      <c r="M1" s="28"/>
      <c r="N1" s="28"/>
      <c r="O1" s="28"/>
      <c r="P1" s="29" t="s">
        <v>131</v>
      </c>
    </row>
    <row r="2" ht="21.0" customHeight="1">
      <c r="A2" s="30" t="s">
        <v>132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59</v>
      </c>
      <c r="G1" s="28"/>
      <c r="H1" s="28"/>
      <c r="I1" s="28"/>
      <c r="J1" s="28"/>
      <c r="K1" s="28"/>
      <c r="L1" s="28"/>
      <c r="M1" s="28"/>
      <c r="N1" s="28"/>
      <c r="O1" s="28"/>
      <c r="P1" s="29" t="s">
        <v>133</v>
      </c>
    </row>
    <row r="2" ht="21.0" customHeight="1">
      <c r="A2" s="30" t="s">
        <v>132</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61</v>
      </c>
      <c r="G1" s="28"/>
      <c r="H1" s="28"/>
      <c r="I1" s="28"/>
      <c r="J1" s="28"/>
      <c r="K1" s="28"/>
      <c r="L1" s="28"/>
      <c r="M1" s="28"/>
      <c r="N1" s="28"/>
      <c r="O1" s="28"/>
      <c r="P1" s="29" t="s">
        <v>134</v>
      </c>
    </row>
    <row r="2" ht="21.0" customHeight="1">
      <c r="A2" s="30" t="s">
        <v>129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8.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62</v>
      </c>
      <c r="G1" s="28"/>
      <c r="H1" s="28"/>
      <c r="I1" s="28"/>
      <c r="J1" s="28"/>
      <c r="K1" s="28"/>
      <c r="L1" s="28"/>
      <c r="M1" s="28"/>
      <c r="N1" s="28"/>
      <c r="O1" s="28"/>
      <c r="P1" s="29" t="s">
        <v>135</v>
      </c>
    </row>
    <row r="2" ht="21.0" customHeight="1">
      <c r="A2" s="30" t="s">
        <v>136</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19.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64</v>
      </c>
      <c r="G1" s="28"/>
      <c r="H1" s="28"/>
      <c r="I1" s="28"/>
      <c r="J1" s="28"/>
      <c r="K1" s="28"/>
      <c r="L1" s="28"/>
      <c r="M1" s="28"/>
      <c r="N1" s="28"/>
      <c r="O1" s="28"/>
      <c r="P1" s="29" t="s">
        <v>137</v>
      </c>
    </row>
    <row r="2" ht="21.0" customHeight="1">
      <c r="A2" s="30" t="s">
        <v>136</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0.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27" t="s">
        <v>67</v>
      </c>
      <c r="G1" s="28"/>
      <c r="H1" s="28"/>
      <c r="I1" s="28"/>
      <c r="J1" s="28"/>
      <c r="K1" s="28"/>
      <c r="L1" s="28"/>
      <c r="M1" s="28"/>
      <c r="N1" s="28"/>
      <c r="O1" s="28"/>
      <c r="P1" s="29" t="s">
        <v>138</v>
      </c>
    </row>
    <row r="2" ht="21.0" customHeight="1">
      <c r="A2" s="30" t="s">
        <v>139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printOptions/>
  <pageMargins bottom="0.75" footer="0.0" header="0.0" left="0.7" right="0.7" top="0.75"/>
  <pageSetup orientation="landscape"/>
  <drawing r:id="rId1"/>
</worksheet>
</file>

<file path=xl/worksheets/sheet21.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10.0"/>
    <col customWidth="1" min="2" max="2" width="18.0"/>
    <col customWidth="1" min="3" max="3" width="12.0"/>
    <col customWidth="1" min="4" max="4" width="14.0"/>
    <col customWidth="1" min="5" max="5" width="12.0"/>
    <col customWidth="1" min="6" max="6" width="14.0"/>
    <col customWidth="1" min="7" max="16" width="8.71"/>
  </cols>
  <sheetData>
    <row r="1" ht="24.0" customHeight="1">
      <c r="A1" s="41" t="s">
        <v>65</v>
      </c>
      <c r="G1" s="28"/>
      <c r="H1" s="28"/>
      <c r="I1" s="28"/>
      <c r="J1" s="28"/>
      <c r="K1" s="28"/>
      <c r="L1" s="28"/>
      <c r="M1" s="28"/>
      <c r="N1" s="28"/>
      <c r="O1" s="28"/>
      <c r="P1" s="42" t="s">
        <v>117</v>
      </c>
    </row>
    <row r="2" ht="21.0" customHeight="1">
      <c r="A2" s="30" t="s">
        <v>139</v>
      </c>
      <c r="G2" s="28"/>
      <c r="H2" s="28"/>
      <c r="I2" s="28"/>
      <c r="J2" s="28"/>
      <c r="K2" s="28"/>
      <c r="L2" s="28"/>
      <c r="M2" s="28"/>
      <c r="N2" s="28"/>
      <c r="O2" s="28"/>
    </row>
    <row r="3" ht="21.0" customHeight="1">
      <c r="A3" s="31" t="s">
        <v>81</v>
      </c>
      <c r="B3" s="31" t="s">
        <v>5</v>
      </c>
      <c r="C3" s="31" t="s">
        <v>82</v>
      </c>
      <c r="D3" s="31" t="s">
        <v>83</v>
      </c>
      <c r="E3" s="31" t="s">
        <v>84</v>
      </c>
      <c r="F3" s="31" t="s">
        <v>85</v>
      </c>
      <c r="G3" s="28"/>
      <c r="H3" s="28"/>
      <c r="I3" s="28"/>
      <c r="J3" s="28"/>
      <c r="K3" s="28"/>
      <c r="L3" s="28"/>
      <c r="M3" s="28"/>
      <c r="N3" s="28"/>
      <c r="O3" s="28"/>
    </row>
    <row r="4" ht="21.0" customHeight="1">
      <c r="A4" s="32">
        <v>1.0</v>
      </c>
      <c r="B4" s="38"/>
      <c r="C4" s="34">
        <v>10.0</v>
      </c>
      <c r="D4" s="39"/>
      <c r="E4" s="36">
        <f t="shared" ref="E4:E9" si="1">C4+IF(UPPER(D4)="Y",2,0)</f>
        <v>10</v>
      </c>
      <c r="F4" s="40"/>
      <c r="G4" s="28"/>
      <c r="H4" s="28"/>
      <c r="I4" s="28"/>
      <c r="J4" s="28"/>
      <c r="K4" s="28"/>
      <c r="L4" s="28"/>
      <c r="M4" s="28"/>
      <c r="N4" s="28"/>
      <c r="O4" s="28"/>
    </row>
    <row r="5" ht="21.0" customHeight="1">
      <c r="A5" s="32">
        <v>2.0</v>
      </c>
      <c r="B5" s="38"/>
      <c r="C5" s="34">
        <v>7.0</v>
      </c>
      <c r="D5" s="39"/>
      <c r="E5" s="36">
        <f t="shared" si="1"/>
        <v>7</v>
      </c>
      <c r="F5" s="40"/>
      <c r="G5" s="28"/>
      <c r="H5" s="28"/>
      <c r="I5" s="28"/>
      <c r="J5" s="28"/>
      <c r="K5" s="28"/>
      <c r="L5" s="28"/>
      <c r="M5" s="28"/>
      <c r="N5" s="28"/>
      <c r="O5" s="28"/>
    </row>
    <row r="6" ht="21.0" customHeight="1">
      <c r="A6" s="32">
        <v>3.0</v>
      </c>
      <c r="B6" s="38"/>
      <c r="C6" s="34">
        <v>5.0</v>
      </c>
      <c r="D6" s="39"/>
      <c r="E6" s="36">
        <f t="shared" si="1"/>
        <v>5</v>
      </c>
      <c r="F6" s="40"/>
      <c r="G6" s="28"/>
      <c r="H6" s="28"/>
      <c r="I6" s="28"/>
      <c r="J6" s="28"/>
      <c r="K6" s="28"/>
      <c r="L6" s="28"/>
      <c r="M6" s="28"/>
      <c r="N6" s="28"/>
      <c r="O6" s="28"/>
    </row>
    <row r="7" ht="21.0" customHeight="1">
      <c r="A7" s="32">
        <v>4.0</v>
      </c>
      <c r="B7" s="38"/>
      <c r="C7" s="34">
        <v>3.0</v>
      </c>
      <c r="D7" s="39"/>
      <c r="E7" s="36">
        <f t="shared" si="1"/>
        <v>3</v>
      </c>
      <c r="F7" s="40"/>
      <c r="G7" s="28"/>
      <c r="H7" s="28"/>
      <c r="I7" s="28"/>
      <c r="J7" s="28"/>
      <c r="K7" s="28"/>
      <c r="L7" s="28"/>
      <c r="M7" s="28"/>
      <c r="N7" s="28"/>
      <c r="O7" s="28"/>
    </row>
    <row r="8" ht="21.0" customHeight="1">
      <c r="A8" s="32">
        <v>5.0</v>
      </c>
      <c r="B8" s="38"/>
      <c r="C8" s="34">
        <v>2.0</v>
      </c>
      <c r="D8" s="39"/>
      <c r="E8" s="36">
        <f t="shared" si="1"/>
        <v>2</v>
      </c>
      <c r="F8" s="40"/>
      <c r="G8" s="28"/>
      <c r="H8" s="28"/>
      <c r="I8" s="28"/>
      <c r="J8" s="28"/>
      <c r="K8" s="28"/>
      <c r="L8" s="28"/>
      <c r="M8" s="28"/>
      <c r="N8" s="28"/>
      <c r="O8" s="28"/>
    </row>
    <row r="9" ht="21.0" customHeight="1">
      <c r="A9" s="32">
        <v>6.0</v>
      </c>
      <c r="B9" s="38"/>
      <c r="C9" s="34">
        <v>1.0</v>
      </c>
      <c r="D9" s="39"/>
      <c r="E9" s="36">
        <f t="shared" si="1"/>
        <v>1</v>
      </c>
      <c r="F9" s="40"/>
      <c r="G9" s="28"/>
      <c r="H9" s="28"/>
      <c r="I9" s="28"/>
      <c r="J9" s="28"/>
      <c r="K9" s="28"/>
      <c r="L9" s="28"/>
      <c r="M9" s="28"/>
      <c r="N9" s="28"/>
      <c r="O9" s="28"/>
    </row>
    <row r="10">
      <c r="G10" s="28"/>
      <c r="H10" s="28"/>
      <c r="I10" s="28"/>
      <c r="J10" s="28"/>
      <c r="K10" s="28"/>
      <c r="L10" s="28"/>
      <c r="M10" s="28"/>
      <c r="N10" s="28"/>
      <c r="O10" s="28"/>
    </row>
    <row r="11">
      <c r="G11" s="28"/>
      <c r="H11" s="28"/>
      <c r="I11" s="28"/>
      <c r="J11" s="28"/>
      <c r="K11" s="28"/>
      <c r="L11" s="28"/>
      <c r="M11" s="28"/>
      <c r="N11" s="28"/>
      <c r="O11" s="28"/>
    </row>
    <row r="12">
      <c r="G12" s="28"/>
      <c r="H12" s="28"/>
      <c r="I12" s="28"/>
      <c r="J12" s="28"/>
      <c r="K12" s="28"/>
      <c r="L12" s="28"/>
      <c r="M12" s="28"/>
      <c r="N12" s="28"/>
      <c r="O12" s="28"/>
    </row>
    <row r="13">
      <c r="G13" s="28"/>
      <c r="H13" s="28"/>
      <c r="I13" s="28"/>
      <c r="J13" s="28"/>
      <c r="K13" s="28"/>
      <c r="L13" s="28"/>
      <c r="M13" s="28"/>
      <c r="N13" s="28"/>
      <c r="O13" s="28"/>
    </row>
    <row r="14">
      <c r="G14" s="28"/>
      <c r="H14" s="28"/>
      <c r="I14" s="28"/>
      <c r="J14" s="28"/>
      <c r="K14" s="28"/>
      <c r="L14" s="28"/>
      <c r="M14" s="28"/>
      <c r="N14" s="28"/>
      <c r="O14" s="28"/>
    </row>
    <row r="15">
      <c r="G15" s="28"/>
      <c r="H15" s="28"/>
      <c r="I15" s="28"/>
      <c r="J15" s="28"/>
      <c r="K15" s="28"/>
      <c r="L15" s="28"/>
      <c r="M15" s="28"/>
      <c r="N15" s="28"/>
      <c r="O15" s="28"/>
    </row>
    <row r="16">
      <c r="G16" s="28"/>
      <c r="H16" s="28"/>
      <c r="I16" s="28"/>
      <c r="J16" s="28"/>
      <c r="K16" s="28"/>
      <c r="L16" s="28"/>
      <c r="M16" s="28"/>
      <c r="N16" s="28"/>
      <c r="O16" s="28"/>
    </row>
    <row r="17">
      <c r="G17" s="28"/>
      <c r="H17" s="28"/>
      <c r="I17" s="28"/>
      <c r="J17" s="28"/>
      <c r="K17" s="28"/>
      <c r="L17" s="28"/>
      <c r="M17" s="28"/>
      <c r="N17" s="28"/>
      <c r="O17" s="28"/>
    </row>
    <row r="18">
      <c r="G18" s="28"/>
      <c r="H18" s="28"/>
      <c r="I18" s="28"/>
      <c r="J18" s="28"/>
      <c r="K18" s="28"/>
      <c r="L18" s="28"/>
      <c r="M18" s="28"/>
      <c r="N18" s="28"/>
      <c r="O18" s="28"/>
    </row>
    <row r="19">
      <c r="G19" s="28"/>
      <c r="H19" s="28"/>
      <c r="I19" s="28"/>
      <c r="J19" s="28"/>
      <c r="K19" s="28"/>
      <c r="L19" s="28"/>
      <c r="M19" s="28"/>
      <c r="N19" s="28"/>
      <c r="O19" s="28"/>
    </row>
    <row r="20">
      <c r="G20" s="28"/>
      <c r="H20" s="28"/>
      <c r="I20" s="28"/>
      <c r="J20" s="28"/>
      <c r="K20" s="28"/>
      <c r="L20" s="28"/>
      <c r="M20" s="28"/>
      <c r="N20" s="28"/>
      <c r="O20" s="28"/>
    </row>
    <row r="21" ht="15.75" customHeight="1">
      <c r="G21" s="28"/>
      <c r="H21" s="28"/>
      <c r="I21" s="28"/>
      <c r="J21" s="28"/>
      <c r="K21" s="28"/>
      <c r="L21" s="28"/>
      <c r="M21" s="28"/>
      <c r="N21" s="28"/>
      <c r="O21" s="28"/>
    </row>
    <row r="22" ht="15.75" customHeight="1">
      <c r="G22" s="28"/>
      <c r="H22" s="28"/>
      <c r="I22" s="28"/>
      <c r="J22" s="28"/>
      <c r="K22" s="28"/>
      <c r="L22" s="28"/>
      <c r="M22" s="28"/>
      <c r="N22" s="28"/>
      <c r="O22" s="28"/>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mergeCells count="2">
    <mergeCell ref="A1:F1"/>
    <mergeCell ref="A2:F2"/>
  </mergeCells>
  <conditionalFormatting sqref="A4:F9">
    <cfRule type="expression" dxfId="3" priority="1">
      <formula>$A4=1</formula>
    </cfRule>
  </conditionalFormatting>
  <conditionalFormatting sqref="A4:F9">
    <cfRule type="expression" dxfId="4" priority="2">
      <formula>$A4=2</formula>
    </cfRule>
  </conditionalFormatting>
  <conditionalFormatting sqref="A4:F9">
    <cfRule type="expression" dxfId="5" priority="3">
      <formula>$A4=3</formula>
    </cfRule>
  </conditionalFormatting>
  <conditionalFormatting sqref="D4:D9">
    <cfRule type="expression" dxfId="6" priority="4">
      <formula>D4="Y"</formula>
    </cfRule>
  </conditionalFormatting>
  <dataValidations>
    <dataValidation type="list" allowBlank="1" sqref="B4:B9">
      <formula1>'League Overview'!$E$4:$E$9</formula1>
    </dataValidation>
    <dataValidation type="list" allowBlank="1" sqref="D4:D9">
      <formula1>"Y,N"</formula1>
    </dataValidation>
  </dataValidations>
  <hyperlinks>
    <hyperlink r:id="rId1" ref="P1"/>
  </hyperlinks>
  <printOptions/>
  <pageMargins bottom="0.75" footer="0.0" header="0.0" left="0.7" right="0.7" top="0.75"/>
  <pageSetup orientation="landscape"/>
  <drawing r:id="rId2"/>
</worksheet>
</file>

<file path=xl/worksheets/sheet22.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Overview'!E4="","",'League Overview'!E4)</f>
        <v>Neil Hinder</v>
      </c>
    </row>
    <row r="2">
      <c r="A2" s="43" t="s">
        <v>140</v>
      </c>
      <c r="B2" s="43" t="s">
        <v>141</v>
      </c>
    </row>
    <row r="3">
      <c r="A3" s="43" t="s">
        <v>142</v>
      </c>
      <c r="B3" s="43" t="s">
        <v>143</v>
      </c>
    </row>
    <row r="4">
      <c r="A4" s="43" t="s">
        <v>144</v>
      </c>
      <c r="B4" s="43">
        <v>44.0</v>
      </c>
    </row>
    <row r="5">
      <c r="A5" s="43" t="s">
        <v>145</v>
      </c>
    </row>
    <row r="21" ht="15.75" customHeight="1">
      <c r="A21" s="3" t="s">
        <v>6</v>
      </c>
      <c r="B21" s="3" t="s">
        <v>7</v>
      </c>
      <c r="C21" s="3" t="s">
        <v>8</v>
      </c>
      <c r="D21" s="3" t="s">
        <v>9</v>
      </c>
      <c r="E21" s="3" t="s">
        <v>10</v>
      </c>
      <c r="F21" s="3" t="s">
        <v>11</v>
      </c>
    </row>
    <row r="22" ht="15.75" customHeight="1">
      <c r="A22" s="10">
        <f t="array" ref="A22">IF($B$1="","",IFERROR(INDEX('League Overview'!$Q$4:$Q$9,MATCH($B$1,'League Overview'!$P$4:$P$9,0)),0))</f>
        <v>20</v>
      </c>
      <c r="B22" s="10">
        <f t="array" ref="B22">IF($B$1="","",IFERROR(INDEX('League Overview'!$R$4:$R$9,MATCH($B$1,'League Overview'!$P$4:$P$9,0)),0))</f>
        <v>0</v>
      </c>
      <c r="C22" s="10">
        <f t="array" ref="C22">IF($B$1="","",IFERROR(INDEX('League Overview'!$S$4:$S$9,MATCH($B$1,'League Overview'!$P$4:$P$9,0)),0))</f>
        <v>1</v>
      </c>
      <c r="D22" s="10">
        <f t="array" ref="D22">IF($B$1="","",IFERROR(INDEX('League Overview'!$T$4:$T$9,MATCH($B$1,'League Overview'!$P$4:$P$9,0)),0))</f>
        <v>0</v>
      </c>
      <c r="E22" s="10">
        <f t="array" ref="E22">IF($B$1="","",IFERROR(INDEX('League Overview'!$U$4:$U$9,MATCH($B$1,'League Overview'!$P$4:$P$9,0)),0))</f>
        <v>6</v>
      </c>
      <c r="F22" s="11">
        <f t="array" ref="F22">IF($B$1="","",IFERROR(INDEX('League Overview'!$V$4:$V$9,MATCH($B$1,'League Overview'!$P$4:$P$9,0)),""))</f>
        <v>3.833333333</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3.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Overview'!E5="","",'League Overview'!E5)</f>
        <v>Oliver Record</v>
      </c>
    </row>
    <row r="2">
      <c r="A2" s="43" t="s">
        <v>140</v>
      </c>
      <c r="B2" s="43" t="s">
        <v>141</v>
      </c>
    </row>
    <row r="3">
      <c r="A3" s="43" t="s">
        <v>142</v>
      </c>
      <c r="B3" s="43" t="s">
        <v>146</v>
      </c>
    </row>
    <row r="4">
      <c r="A4" s="43" t="s">
        <v>144</v>
      </c>
      <c r="B4" s="43">
        <v>34.0</v>
      </c>
    </row>
    <row r="5">
      <c r="A5" s="43" t="s">
        <v>145</v>
      </c>
    </row>
    <row r="21" ht="15.75" customHeight="1">
      <c r="A21" s="3" t="s">
        <v>6</v>
      </c>
      <c r="B21" s="3" t="s">
        <v>7</v>
      </c>
      <c r="C21" s="3" t="s">
        <v>8</v>
      </c>
      <c r="D21" s="3" t="s">
        <v>9</v>
      </c>
      <c r="E21" s="3" t="s">
        <v>10</v>
      </c>
      <c r="F21" s="3" t="s">
        <v>11</v>
      </c>
    </row>
    <row r="22" ht="15.75" customHeight="1">
      <c r="A22" s="10">
        <f t="array" ref="A22">IF($B$1="","",IFERROR(INDEX('League Overview'!$Q$4:$Q$9,MATCH($B$1,'League Overview'!$P$4:$P$9,0)),0))</f>
        <v>72</v>
      </c>
      <c r="B22" s="10">
        <f t="array" ref="B22">IF($B$1="","",IFERROR(INDEX('League Overview'!$R$4:$R$9,MATCH($B$1,'League Overview'!$P$4:$P$9,0)),0))</f>
        <v>6</v>
      </c>
      <c r="C22" s="10">
        <f t="array" ref="C22">IF($B$1="","",IFERROR(INDEX('League Overview'!$S$4:$S$9,MATCH($B$1,'League Overview'!$P$4:$P$9,0)),0))</f>
        <v>6</v>
      </c>
      <c r="D22" s="10">
        <f t="array" ref="D22">IF($B$1="","",IFERROR(INDEX('League Overview'!$T$4:$T$9,MATCH($B$1,'League Overview'!$P$4:$P$9,0)),0))</f>
        <v>12</v>
      </c>
      <c r="E22" s="10">
        <f t="array" ref="E22">IF($B$1="","",IFERROR(INDEX('League Overview'!$U$4:$U$9,MATCH($B$1,'League Overview'!$P$4:$P$9,0)),0))</f>
        <v>6</v>
      </c>
      <c r="F22" s="11">
        <f t="array" ref="F22">IF($B$1="","",IFERROR(INDEX('League Overview'!$V$4:$V$9,MATCH($B$1,'League Overview'!$P$4:$P$9,0)),""))</f>
        <v>1</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4.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Overview'!E6="","",'League Overview'!E6)</f>
        <v>Ryan Drew</v>
      </c>
    </row>
    <row r="2">
      <c r="A2" s="43" t="s">
        <v>140</v>
      </c>
      <c r="B2" s="43" t="s">
        <v>141</v>
      </c>
    </row>
    <row r="3">
      <c r="A3" s="43" t="s">
        <v>147</v>
      </c>
      <c r="B3" s="43" t="s">
        <v>148</v>
      </c>
    </row>
    <row r="4">
      <c r="A4" s="43" t="s">
        <v>144</v>
      </c>
      <c r="B4" s="43">
        <v>32.0</v>
      </c>
    </row>
    <row r="5">
      <c r="A5" s="43" t="s">
        <v>145</v>
      </c>
    </row>
    <row r="21" ht="15.75" customHeight="1">
      <c r="A21" s="3" t="s">
        <v>6</v>
      </c>
      <c r="B21" s="3" t="s">
        <v>7</v>
      </c>
      <c r="C21" s="3" t="s">
        <v>8</v>
      </c>
      <c r="D21" s="3" t="s">
        <v>9</v>
      </c>
      <c r="E21" s="3" t="s">
        <v>10</v>
      </c>
      <c r="F21" s="3" t="s">
        <v>11</v>
      </c>
    </row>
    <row r="22" ht="15.75" customHeight="1">
      <c r="A22" s="10">
        <f t="array" ref="A22">IF($B$1="","",IFERROR(INDEX('League Overview'!$Q$4:$Q$9,MATCH($B$1,'League Overview'!$P$4:$P$9,0)),0))</f>
        <v>40</v>
      </c>
      <c r="B22" s="10">
        <f t="array" ref="B22">IF($B$1="","",IFERROR(INDEX('League Overview'!$R$4:$R$9,MATCH($B$1,'League Overview'!$P$4:$P$9,0)),0))</f>
        <v>0</v>
      </c>
      <c r="C22" s="10">
        <f t="array" ref="C22">IF($B$1="","",IFERROR(INDEX('League Overview'!$S$4:$S$9,MATCH($B$1,'League Overview'!$P$4:$P$9,0)),0))</f>
        <v>6</v>
      </c>
      <c r="D22" s="10">
        <f t="array" ref="D22">IF($B$1="","",IFERROR(INDEX('League Overview'!$T$4:$T$9,MATCH($B$1,'League Overview'!$P$4:$P$9,0)),0))</f>
        <v>0</v>
      </c>
      <c r="E22" s="10">
        <f t="array" ref="E22">IF($B$1="","",IFERROR(INDEX('League Overview'!$U$4:$U$9,MATCH($B$1,'League Overview'!$P$4:$P$9,0)),0))</f>
        <v>6</v>
      </c>
      <c r="F22" s="11">
        <f t="array" ref="F22">IF($B$1="","",IFERROR(INDEX('League Overview'!$V$4:$V$9,MATCH($B$1,'League Overview'!$P$4:$P$9,0)),""))</f>
        <v>2.166666667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5.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Overview'!E7="","",'League Overview'!E7)</f>
        <v>Dene Ashworth</v>
      </c>
    </row>
    <row r="2">
      <c r="A2" s="43" t="s">
        <v>140</v>
      </c>
      <c r="B2" s="43" t="s">
        <v>141</v>
      </c>
    </row>
    <row r="3">
      <c r="A3" s="43" t="s">
        <v>147</v>
      </c>
      <c r="B3" s="43" t="s">
        <v>149</v>
      </c>
    </row>
    <row r="4">
      <c r="A4" s="43" t="s">
        <v>144</v>
      </c>
      <c r="B4" s="44">
        <v>35.0</v>
      </c>
    </row>
    <row r="5">
      <c r="A5" s="43" t="s">
        <v>145</v>
      </c>
    </row>
    <row r="21" ht="15.75" customHeight="1">
      <c r="A21" s="3" t="s">
        <v>6</v>
      </c>
      <c r="B21" s="3" t="s">
        <v>7</v>
      </c>
      <c r="C21" s="3" t="s">
        <v>8</v>
      </c>
      <c r="D21" s="3" t="s">
        <v>9</v>
      </c>
      <c r="E21" s="3" t="s">
        <v>10</v>
      </c>
      <c r="F21" s="3" t="s">
        <v>11</v>
      </c>
    </row>
    <row r="22" ht="15.75" customHeight="1">
      <c r="A22" s="10">
        <f t="array" ref="A22">IF($B$1="","",IFERROR(INDEX('League Overview'!$Q$4:$Q$9,MATCH($B$1,'League Overview'!$P$4:$P$9,0)),0))</f>
        <v>19</v>
      </c>
      <c r="B22" s="10">
        <f t="array" ref="B22">IF($B$1="","",IFERROR(INDEX('League Overview'!$R$4:$R$9,MATCH($B$1,'League Overview'!$P$4:$P$9,0)),0))</f>
        <v>0</v>
      </c>
      <c r="C22" s="10">
        <f t="array" ref="C22">IF($B$1="","",IFERROR(INDEX('League Overview'!$S$4:$S$9,MATCH($B$1,'League Overview'!$P$4:$P$9,0)),0))</f>
        <v>3</v>
      </c>
      <c r="D22" s="10">
        <f t="array" ref="D22">IF($B$1="","",IFERROR(INDEX('League Overview'!$T$4:$T$9,MATCH($B$1,'League Overview'!$P$4:$P$9,0)),0))</f>
        <v>0</v>
      </c>
      <c r="E22" s="10">
        <f t="array" ref="E22">IF($B$1="","",IFERROR(INDEX('League Overview'!$U$4:$U$9,MATCH($B$1,'League Overview'!$P$4:$P$9,0)),0))</f>
        <v>4</v>
      </c>
      <c r="F22" s="11">
        <f t="array" ref="F22">IF($B$1="","",IFERROR(INDEX('League Overview'!$V$4:$V$9,MATCH($B$1,'League Overview'!$P$4:$P$9,0)),""))</f>
        <v>3.25</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6.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3" t="str">
        <f>IF('League Overview'!E8="","",'League Overview'!E8)</f>
        <v>Ryan Ashworth</v>
      </c>
    </row>
    <row r="2">
      <c r="A2" s="43" t="s">
        <v>140</v>
      </c>
      <c r="B2" s="43" t="s">
        <v>141</v>
      </c>
    </row>
    <row r="3">
      <c r="A3" s="43" t="s">
        <v>147</v>
      </c>
      <c r="B3" s="43" t="s">
        <v>150</v>
      </c>
    </row>
    <row r="4">
      <c r="A4" s="43" t="s">
        <v>144</v>
      </c>
      <c r="B4" s="44">
        <v>33.0</v>
      </c>
    </row>
    <row r="5">
      <c r="A5" s="43" t="s">
        <v>145</v>
      </c>
    </row>
    <row r="21" ht="15.75" customHeight="1">
      <c r="A21" s="3" t="s">
        <v>6</v>
      </c>
      <c r="B21" s="3" t="s">
        <v>7</v>
      </c>
      <c r="C21" s="3" t="s">
        <v>8</v>
      </c>
      <c r="D21" s="3" t="s">
        <v>9</v>
      </c>
      <c r="E21" s="3" t="s">
        <v>10</v>
      </c>
      <c r="F21" s="3" t="s">
        <v>11</v>
      </c>
    </row>
    <row r="22" ht="15.75" customHeight="1">
      <c r="A22" s="10">
        <f t="array" ref="A22">IF($B$1="","",IFERROR(INDEX('League Overview'!$Q$4:$Q$9,MATCH($B$1,'League Overview'!$P$4:$P$9,0)),0))</f>
        <v>19</v>
      </c>
      <c r="B22" s="10">
        <f t="array" ref="B22">IF($B$1="","",IFERROR(INDEX('League Overview'!$R$4:$R$9,MATCH($B$1,'League Overview'!$P$4:$P$9,0)),0))</f>
        <v>0</v>
      </c>
      <c r="C22" s="10">
        <f t="array" ref="C22">IF($B$1="","",IFERROR(INDEX('League Overview'!$S$4:$S$9,MATCH($B$1,'League Overview'!$P$4:$P$9,0)),0))</f>
        <v>2</v>
      </c>
      <c r="D22" s="10">
        <f t="array" ref="D22">IF($B$1="","",IFERROR(INDEX('League Overview'!$T$4:$T$9,MATCH($B$1,'League Overview'!$P$4:$P$9,0)),0))</f>
        <v>0</v>
      </c>
      <c r="E22" s="10">
        <f t="array" ref="E22">IF($B$1="","",IFERROR(INDEX('League Overview'!$U$4:$U$9,MATCH($B$1,'League Overview'!$P$4:$P$9,0)),0))</f>
        <v>6</v>
      </c>
      <c r="F22" s="11">
        <f t="array" ref="F22">IF($B$1="","",IFERROR(INDEX('League Overview'!$V$4:$V$9,MATCH($B$1,'League Overview'!$P$4:$P$9,0)),""))</f>
        <v>4.166666667</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

<file path=xl/worksheets/sheet27.xml><?xml version="1.0" encoding="utf-8"?>
<worksheet xmlns="http://schemas.openxmlformats.org/spreadsheetml/2006/main" xmlns:r="http://schemas.openxmlformats.org/officeDocument/2006/relationships" xmlns:mx="http://schemas.microsoft.com/office/mac/excel/2008/main" xmlns:mc="http://schemas.openxmlformats.org/markup-compatibility/2006" xmlns:mv="urn:schemas-microsoft-com:mac:vml" xmlns:x14="http://schemas.microsoft.com/office/spreadsheetml/2009/9/main" xmlns:x15="http://schemas.microsoft.com/office/spreadsheetml/2010/11/main" xmlns:x14ac="http://schemas.microsoft.com/office/spreadsheetml/2009/9/ac" xmlns:xm="http://schemas.microsoft.com/office/excel/2006/main">
  <sheetPr>
    <pageSetUpPr/>
  </sheetPr>
  <sheetViews>
    <sheetView workbookViewId="0"/>
  </sheetViews>
  <sheetFormatPr customHeight="1" defaultColWidth="14.43" defaultRowHeight="15.0"/>
  <cols>
    <col customWidth="1" min="1" max="1" width="23.29"/>
    <col customWidth="1" min="2" max="6" width="14.43"/>
  </cols>
  <sheetData>
    <row r="1">
      <c r="A1" s="43" t="s">
        <v>3</v>
      </c>
      <c r="B1" s="45" t="str">
        <f>IF('League Overview'!E9="","",'League Overview'!E9)</f>
        <v/>
      </c>
    </row>
    <row r="2">
      <c r="A2" s="43" t="s">
        <v>140</v>
      </c>
      <c r="B2" s="43" t="s">
        <v>141</v>
      </c>
    </row>
    <row r="3">
      <c r="A3" s="43" t="s">
        <v>147</v>
      </c>
      <c r="B3" s="43"/>
    </row>
    <row r="4">
      <c r="A4" s="43" t="s">
        <v>144</v>
      </c>
    </row>
    <row r="5">
      <c r="A5" s="43" t="s">
        <v>145</v>
      </c>
    </row>
    <row r="21" ht="15.75" customHeight="1">
      <c r="A21" s="3" t="s">
        <v>6</v>
      </c>
      <c r="B21" s="3" t="s">
        <v>7</v>
      </c>
      <c r="C21" s="3" t="s">
        <v>8</v>
      </c>
      <c r="D21" s="3" t="s">
        <v>9</v>
      </c>
      <c r="E21" s="3" t="s">
        <v>10</v>
      </c>
      <c r="F21" s="3" t="s">
        <v>11</v>
      </c>
    </row>
    <row r="22" ht="15.75" customHeight="1">
      <c r="A22" s="10" t="str">
        <f t="array" ref="A22">IF($B$1="","",IFERROR(INDEX('League Overview'!$Q$4:$Q$9,MATCH($B$1,'League Overview'!$P$4:$P$9,0)),0))</f>
        <v/>
      </c>
      <c r="B22" s="10" t="str">
        <f t="array" ref="B22">IF($B$1="","",IFERROR(INDEX('League Overview'!$R$4:$R$9,MATCH($B$1,'League Overview'!$P$4:$P$9,0)),0))</f>
        <v/>
      </c>
      <c r="C22" s="10" t="str">
        <f t="array" ref="C22">IF($B$1="","",IFERROR(INDEX('League Overview'!$S$4:$S$9,MATCH($B$1,'League Overview'!$P$4:$P$9,0)),0))</f>
        <v/>
      </c>
      <c r="D22" s="10" t="str">
        <f t="array" ref="D22">IF($B$1="","",IFERROR(INDEX('League Overview'!$T$4:$T$9,MATCH($B$1,'League Overview'!$P$4:$P$9,0)),0))</f>
        <v/>
      </c>
      <c r="E22" s="10" t="str">
        <f t="array" ref="E22">IF($B$1="","",IFERROR(INDEX('League Overview'!$U$4:$U$9,MATCH($B$1,'League Overview'!$P$4:$P$9,0)),0))</f>
        <v/>
      </c>
      <c r="F22" s="11" t="str">
        <f t="array" ref="F22">IF($B$1="","",IFERROR(INDEX('League Overview'!$V$4:$V$9,MATCH($B$1,'League Overview'!$P$4:$P$9,0)),""))</f>
        <v/>
      </c>
    </row>
    <row r="23" ht="15.75" customHeight="1"/>
    <row r="24" ht="15.75" customHeight="1"/>
    <row r="25" ht="15.75" customHeight="1"/>
    <row r="26" ht="15.75" customHeight="1"/>
    <row r="27" ht="15.75" customHeight="1"/>
    <row r="28" ht="15.75" customHeight="1"/>
    <row r="29" ht="15.75" customHeight="1"/>
    <row r="30" ht="15.75" customHeight="1"/>
    <row r="31" ht="15.75" customHeight="1"/>
    <row r="32" ht="15.75" customHeight="1"/>
    <row r="33" ht="15.75" customHeight="1"/>
    <row r="34" ht="15.75" customHeight="1"/>
    <row r="35" ht="15.75" customHeight="1"/>
    <row r="36" ht="15.75" customHeight="1"/>
    <row r="37" ht="15.75" customHeight="1"/>
    <row r="38" ht="15.75" customHeight="1"/>
    <row r="39" ht="15.75" customHeight="1"/>
    <row r="40" ht="15.75" customHeight="1"/>
    <row r="41" ht="15.75" customHeight="1"/>
    <row r="42" ht="15.75" customHeight="1"/>
    <row r="43" ht="15.75" customHeight="1"/>
    <row r="44" ht="15.75" customHeight="1"/>
    <row r="45" ht="15.75" customHeight="1"/>
    <row r="46" ht="15.75" customHeight="1"/>
    <row r="47" ht="15.75" customHeight="1"/>
    <row r="48" ht="15.75" customHeight="1"/>
    <row r="49" ht="15.75" customHeight="1"/>
    <row r="50" ht="15.75" customHeight="1"/>
    <row r="51" ht="15.75" customHeight="1"/>
    <row r="52" ht="15.75" customHeight="1"/>
    <row r="53" ht="15.75" customHeight="1"/>
    <row r="54" ht="15.75" customHeight="1"/>
    <row r="55" ht="15.75" customHeight="1"/>
    <row r="56" ht="15.75" customHeight="1"/>
    <row r="57" ht="15.75" customHeight="1"/>
    <row r="58" ht="15.75" customHeight="1"/>
    <row r="59" ht="15.75" customHeight="1"/>
    <row r="60" ht="15.75" customHeight="1"/>
    <row r="61" ht="15.75" customHeight="1"/>
    <row r="62" ht="15.75" customHeight="1"/>
    <row r="63" ht="15.75" customHeight="1"/>
    <row r="64" ht="15.75" customHeight="1"/>
    <row r="65" ht="15.75" customHeight="1"/>
    <row r="66" ht="15.75" customHeight="1"/>
    <row r="67" ht="15.75" customHeight="1"/>
    <row r="68" ht="15.75" customHeight="1"/>
    <row r="69" ht="15.75" customHeight="1"/>
    <row r="70" ht="15.75" customHeight="1"/>
    <row r="71" ht="15.75" customHeight="1"/>
    <row r="72" ht="15.75" customHeight="1"/>
    <row r="73" ht="15.75" customHeight="1"/>
    <row r="74" ht="15.75" customHeight="1"/>
    <row r="75" ht="15.75" customHeight="1"/>
    <row r="76" ht="15.75" customHeight="1"/>
    <row r="77" ht="15.75" customHeight="1"/>
    <row r="78" ht="15.75" customHeight="1"/>
    <row r="79" ht="15.75" customHeight="1"/>
    <row r="80" ht="15.75" customHeight="1"/>
    <row r="81" ht="15.75" customHeight="1"/>
    <row r="82" ht="15.75" customHeight="1"/>
    <row r="83" ht="15.75" customHeight="1"/>
    <row r="84" ht="15.75" customHeight="1"/>
    <row r="85" ht="15.75" customHeight="1"/>
    <row r="86" ht="15.75" customHeight="1"/>
    <row r="87" ht="15.75" customHeight="1"/>
    <row r="88" ht="15.75" customHeight="1"/>
    <row r="89" ht="15.75" customHeight="1"/>
    <row r="90" ht="15.75" customHeight="1"/>
    <row r="91" ht="15.75" customHeight="1"/>
    <row r="92" ht="15.75" customHeight="1"/>
    <row r="93" ht="15.75" customHeight="1"/>
    <row r="94" ht="15.75" customHeight="1"/>
    <row r="95" ht="15.75" customHeight="1"/>
    <row r="96" ht="15.75" customHeight="1"/>
    <row r="97" ht="15.75" customHeight="1"/>
    <row r="98" ht="15.75" customHeight="1"/>
    <row r="99" ht="15.75" customHeight="1"/>
    <row r="100" ht="15.75" customHeight="1"/>
    <row r="101" ht="15.75" customHeight="1"/>
    <row r="102" ht="15.75" customHeight="1"/>
    <row r="103" ht="15.75" customHeight="1"/>
    <row r="104" ht="15.75" customHeight="1"/>
    <row r="105" ht="15.75" customHeight="1"/>
    <row r="106" ht="15.75" customHeight="1"/>
    <row r="107" ht="15.75" customHeight="1"/>
    <row r="108" ht="15.75" customHeight="1"/>
    <row r="109" ht="15.75" customHeight="1"/>
    <row r="110" ht="15.75" customHeight="1"/>
    <row r="111" ht="15.75" customHeight="1"/>
    <row r="112" ht="15.75" customHeight="1"/>
    <row r="113" ht="15.75" customHeight="1"/>
    <row r="114" ht="15.75" customHeight="1"/>
    <row r="115" ht="15.75" customHeight="1"/>
    <row r="116" ht="15.75" customHeight="1"/>
    <row r="117" ht="15.75" customHeight="1"/>
    <row r="118" ht="15.75" customHeight="1"/>
    <row r="119" ht="15.75" customHeight="1"/>
    <row r="120" ht="15.75" customHeight="1"/>
    <row r="121" ht="15.75" customHeight="1"/>
    <row r="122" ht="15.75" customHeight="1"/>
    <row r="123" ht="15.75" customHeight="1"/>
    <row r="124" ht="15.75" customHeight="1"/>
    <row r="125" ht="15.75" customHeight="1"/>
    <row r="126" ht="15.75" customHeight="1"/>
    <row r="127" ht="15.75" customHeight="1"/>
    <row r="128" ht="15.75" customHeight="1"/>
    <row r="129" ht="15.75" customHeight="1"/>
    <row r="130" ht="15.75" customHeight="1"/>
    <row r="131" ht="15.75" customHeight="1"/>
    <row r="132" ht="15.75" customHeight="1"/>
    <row r="133" ht="15.75" customHeight="1"/>
    <row r="134" ht="15.75" customHeight="1"/>
    <row r="135" ht="15.75" customHeight="1"/>
    <row r="136" ht="15.75" customHeight="1"/>
    <row r="137" ht="15.75" customHeight="1"/>
    <row r="138" ht="15.75" customHeight="1"/>
    <row r="139" ht="15.75" customHeight="1"/>
    <row r="140" ht="15.75" customHeight="1"/>
    <row r="141" ht="15.75" customHeight="1"/>
    <row r="142" ht="15.75" customHeight="1"/>
    <row r="143" ht="15.75" customHeight="1"/>
    <row r="144" ht="15.75" customHeight="1"/>
    <row r="145" ht="15.75" customHeight="1"/>
    <row r="146" ht="15.75" customHeight="1"/>
    <row r="147" ht="15.75" customHeight="1"/>
    <row r="148" ht="15.75" customHeight="1"/>
    <row r="149" ht="15.75" customHeight="1"/>
    <row r="150" ht="15.75" customHeight="1"/>
    <row r="151" ht="15.75" customHeight="1"/>
    <row r="152" ht="15.75" customHeight="1"/>
    <row r="153" ht="15.75" customHeight="1"/>
    <row r="154" ht="15.75" customHeight="1"/>
    <row r="155" ht="15.75" customHeight="1"/>
    <row r="156" ht="15.75" customHeight="1"/>
    <row r="157" ht="15.75" customHeight="1"/>
    <row r="158" ht="15.75" customHeight="1"/>
    <row r="159" ht="15.75" customHeight="1"/>
    <row r="160" ht="15.75" customHeight="1"/>
    <row r="161" ht="15.75" customHeight="1"/>
    <row r="162" ht="15.75" customHeight="1"/>
    <row r="163" ht="15.75" customHeight="1"/>
    <row r="164" ht="15.75" customHeight="1"/>
    <row r="165" ht="15.75" customHeight="1"/>
    <row r="166" ht="15.75" customHeight="1"/>
    <row r="167" ht="15.75" customHeight="1"/>
    <row r="168" ht="15.75" customHeight="1"/>
    <row r="169" ht="15.75" customHeight="1"/>
    <row r="170" ht="15.75" customHeight="1"/>
    <row r="171" ht="15.75" customHeight="1"/>
    <row r="172" ht="15.75" customHeight="1"/>
    <row r="173" ht="15.75" customHeight="1"/>
    <row r="174" ht="15.75" customHeight="1"/>
    <row r="175" ht="15.75" customHeight="1"/>
    <row r="176" ht="15.75" customHeight="1"/>
    <row r="177" ht="15.75" customHeight="1"/>
    <row r="178" ht="15.75" customHeight="1"/>
    <row r="179" ht="15.75" customHeight="1"/>
    <row r="180" ht="15.75" customHeight="1"/>
    <row r="181" ht="15.75" customHeight="1"/>
    <row r="182" ht="15.75" customHeight="1"/>
    <row r="183" ht="15.75" customHeight="1"/>
    <row r="184" ht="15.75" customHeight="1"/>
    <row r="185" ht="15.75" customHeight="1"/>
    <row r="186" ht="15.75" customHeight="1"/>
    <row r="187" ht="15.75" customHeight="1"/>
    <row r="188" ht="15.75" customHeight="1"/>
    <row r="189" ht="15.75" customHeight="1"/>
    <row r="190" ht="15.75" customHeight="1"/>
    <row r="191" ht="15.75" customHeight="1"/>
    <row r="192" ht="15.75" customHeight="1"/>
    <row r="193" ht="15.75" customHeight="1"/>
    <row r="194" ht="15.75" customHeight="1"/>
    <row r="195" ht="15.75" customHeight="1"/>
    <row r="196" ht="15.75" customHeight="1"/>
    <row r="197" ht="15.75" customHeight="1"/>
    <row r="198" ht="15.75" customHeight="1"/>
    <row r="199" ht="15.75" customHeight="1"/>
    <row r="200" ht="15.75" customHeight="1"/>
    <row r="201" ht="15.75" customHeight="1"/>
    <row r="202" ht="15.75" customHeight="1"/>
    <row r="203" ht="15.75" customHeight="1"/>
    <row r="204" ht="15.75" customHeight="1"/>
    <row r="205" ht="15.75" customHeight="1"/>
    <row r="206" ht="15.75" customHeight="1"/>
    <row r="207" ht="15.75" customHeight="1"/>
    <row r="208" ht="15.75" customHeight="1"/>
    <row r="209" ht="15.75" customHeight="1"/>
    <row r="210" ht="15.75" customHeight="1"/>
    <row r="211" ht="15.75" customHeight="1"/>
    <row r="212" ht="15.75" customHeight="1"/>
    <row r="213" ht="15.75" customHeight="1"/>
    <row r="214" ht="15.75" customHeight="1"/>
    <row r="215" ht="15.75" customHeight="1"/>
    <row r="216" ht="15.75" customHeight="1"/>
    <row r="217" ht="15.75" customHeight="1"/>
    <row r="218" ht="15.75" customHeight="1"/>
    <row r="219" ht="15.75" customHeight="1"/>
    <row r="220" ht="15.75" customHeight="1"/>
    <row r="221" ht="15.75" customHeight="1"/>
    <row r="222" ht="15.75" customHeight="1"/>
    <row r="223" ht="15.75" customHeight="1"/>
    <row r="224" ht="15.75" customHeight="1"/>
    <row r="225" ht="15.75" customHeight="1"/>
    <row r="226" ht="15.75" customHeight="1"/>
    <row r="227" ht="15.75" customHeight="1"/>
    <row r="228" ht="15.75" customHeight="1"/>
    <row r="229" ht="15.75" customHeight="1"/>
    <row r="230" ht="15.75" customHeight="1"/>
    <row r="231" ht="15.75" customHeight="1"/>
    <row r="232" ht="15.75" customHeight="1"/>
    <row r="233" ht="15.75" customHeight="1"/>
    <row r="234" ht="15.75" customHeight="1"/>
    <row r="235" ht="15.75" customHeight="1"/>
    <row r="236" ht="15.75" customHeight="1"/>
    <row r="237" ht="15.75" customHeight="1"/>
    <row r="238" ht="15.75" customHeight="1"/>
    <row r="239" ht="15.75" customHeight="1"/>
    <row r="240" ht="15.75" customHeight="1"/>
    <row r="241" ht="15.75" customHeight="1"/>
    <row r="242" ht="15.75" customHeight="1"/>
    <row r="243" ht="15.75" customHeight="1"/>
    <row r="244" ht="15.75" customHeight="1"/>
    <row r="245" ht="15.75" customHeight="1"/>
    <row r="246" ht="15.75" customHeight="1"/>
    <row r="247" ht="15.75" customHeight="1"/>
    <row r="248" ht="15.75" customHeight="1"/>
    <row r="249" ht="15.75" customHeight="1"/>
    <row r="250" ht="15.75" customHeight="1"/>
    <row r="251" ht="15.75" customHeight="1"/>
    <row r="252" ht="15.75" customHeight="1"/>
    <row r="253" ht="15.75" customHeight="1"/>
    <row r="254" ht="15.75" customHeight="1"/>
    <row r="255" ht="15.75" customHeight="1"/>
    <row r="256" ht="15.75" customHeight="1"/>
    <row r="257" ht="15.75" customHeight="1"/>
    <row r="258" ht="15.75" customHeight="1"/>
    <row r="259" ht="15.75" customHeight="1"/>
    <row r="260" ht="15.75" customHeight="1"/>
    <row r="261" ht="15.75" customHeight="1"/>
    <row r="262" ht="15.75" customHeight="1"/>
    <row r="263" ht="15.75" customHeight="1"/>
    <row r="264" ht="15.75" customHeight="1"/>
    <row r="265" ht="15.75" customHeight="1"/>
    <row r="266" ht="15.75" customHeight="1"/>
    <row r="267" ht="15.75" customHeight="1"/>
    <row r="268" ht="15.75" customHeight="1"/>
    <row r="269" ht="15.75" customHeight="1"/>
    <row r="270" ht="15.75" customHeight="1"/>
    <row r="271" ht="15.75" customHeight="1"/>
    <row r="272" ht="15.75" customHeight="1"/>
    <row r="273" ht="15.75" customHeight="1"/>
    <row r="274" ht="15.75" customHeight="1"/>
    <row r="275" ht="15.75" customHeight="1"/>
    <row r="276" ht="15.75" customHeight="1"/>
    <row r="277" ht="15.75" customHeight="1"/>
    <row r="278" ht="15.75" customHeight="1"/>
    <row r="279" ht="15.75" customHeight="1"/>
    <row r="280" ht="15.75" customHeight="1"/>
    <row r="281" ht="15.75" customHeight="1"/>
    <row r="282" ht="15.75" customHeight="1"/>
    <row r="283" ht="15.75" customHeight="1"/>
    <row r="284" ht="15.75" customHeight="1"/>
    <row r="285" ht="15.75" customHeight="1"/>
    <row r="286" ht="15.75" customHeight="1"/>
    <row r="287" ht="15.75" customHeight="1"/>
    <row r="288" ht="15.75" customHeight="1"/>
    <row r="289" ht="15.75" customHeight="1"/>
    <row r="290" ht="15.75" customHeight="1"/>
    <row r="291" ht="15.75" customHeight="1"/>
    <row r="292" ht="15.75" customHeight="1"/>
    <row r="293" ht="15.75" customHeight="1"/>
    <row r="294" ht="15.75" customHeight="1"/>
    <row r="295" ht="15.75" customHeight="1"/>
    <row r="296" ht="15.75" customHeight="1"/>
    <row r="297" ht="15.75" customHeight="1"/>
    <row r="298" ht="15.75" customHeight="1"/>
    <row r="299" ht="15.75" customHeight="1"/>
    <row r="300" ht="15.75" customHeight="1"/>
    <row r="301" ht="15.75" customHeight="1"/>
    <row r="302" ht="15.75" customHeight="1"/>
    <row r="303" ht="15.75" customHeight="1"/>
    <row r="304" ht="15.75" customHeight="1"/>
    <row r="305" ht="15.75" customHeight="1"/>
    <row r="306" ht="15.75" customHeight="1"/>
    <row r="307" ht="15.75" customHeight="1"/>
    <row r="308" ht="15.75" customHeight="1"/>
    <row r="309" ht="15.75" customHeight="1"/>
    <row r="310" ht="15.75" customHeight="1"/>
    <row r="311" ht="15.75" customHeight="1"/>
    <row r="312" ht="15.75" customHeight="1"/>
    <row r="313" ht="15.75" customHeight="1"/>
    <row r="314" ht="15.75" customHeight="1"/>
    <row r="315" ht="15.75" customHeight="1"/>
    <row r="316" ht="15.75" customHeight="1"/>
    <row r="317" ht="15.75" customHeight="1"/>
    <row r="318" ht="15.75" customHeight="1"/>
    <row r="319" ht="15.75" customHeight="1"/>
    <row r="320" ht="15.75" customHeight="1"/>
    <row r="321" ht="15.75" customHeight="1"/>
    <row r="322" ht="15.75" customHeight="1"/>
    <row r="323" ht="15.75" customHeight="1"/>
    <row r="324" ht="15.75" customHeight="1"/>
    <row r="325" ht="15.75" customHeight="1"/>
    <row r="326" ht="15.75" customHeight="1"/>
    <row r="327" ht="15.75" customHeight="1"/>
    <row r="328" ht="15.75" customHeight="1"/>
    <row r="329" ht="15.75" customHeight="1"/>
    <row r="330" ht="15.75" customHeight="1"/>
    <row r="331" ht="15.75" customHeight="1"/>
    <row r="332" ht="15.75" customHeight="1"/>
    <row r="333" ht="15.75" customHeight="1"/>
    <row r="334" ht="15.75" customHeight="1"/>
    <row r="335" ht="15.75" customHeight="1"/>
    <row r="336" ht="15.75" customHeight="1"/>
    <row r="337" ht="15.75" customHeight="1"/>
    <row r="338" ht="15.75" customHeight="1"/>
    <row r="339" ht="15.75" customHeight="1"/>
    <row r="340" ht="15.75" customHeight="1"/>
    <row r="341" ht="15.75" customHeight="1"/>
    <row r="342" ht="15.75" customHeight="1"/>
    <row r="343" ht="15.75" customHeight="1"/>
    <row r="344" ht="15.75" customHeight="1"/>
    <row r="345" ht="15.75" customHeight="1"/>
    <row r="346" ht="15.75" customHeight="1"/>
    <row r="347" ht="15.75" customHeight="1"/>
    <row r="348" ht="15.75" customHeight="1"/>
    <row r="349" ht="15.75" customHeight="1"/>
    <row r="350" ht="15.75" customHeight="1"/>
    <row r="351" ht="15.75" customHeight="1"/>
    <row r="352" ht="15.75" customHeight="1"/>
    <row r="353" ht="15.75" customHeight="1"/>
    <row r="354" ht="15.75" customHeight="1"/>
    <row r="355" ht="15.75" customHeight="1"/>
    <row r="356" ht="15.75" customHeight="1"/>
    <row r="357" ht="15.75" customHeight="1"/>
    <row r="358" ht="15.75" customHeight="1"/>
    <row r="359" ht="15.75" customHeight="1"/>
    <row r="360" ht="15.75" customHeight="1"/>
    <row r="361" ht="15.75" customHeight="1"/>
    <row r="362" ht="15.75" customHeight="1"/>
    <row r="363" ht="15.75" customHeight="1"/>
    <row r="364" ht="15.75" customHeight="1"/>
    <row r="365" ht="15.75" customHeight="1"/>
    <row r="366" ht="15.75" customHeight="1"/>
    <row r="367" ht="15.75" customHeight="1"/>
    <row r="368" ht="15.75" customHeight="1"/>
    <row r="369" ht="15.75" customHeight="1"/>
    <row r="370" ht="15.75" customHeight="1"/>
    <row r="371" ht="15.75" customHeight="1"/>
    <row r="372" ht="15.75" customHeight="1"/>
    <row r="373" ht="15.75" customHeight="1"/>
    <row r="374" ht="15.75" customHeight="1"/>
    <row r="375" ht="15.75" customHeight="1"/>
    <row r="376" ht="15.75" customHeight="1"/>
    <row r="377" ht="15.75" customHeight="1"/>
    <row r="378" ht="15.75" customHeight="1"/>
    <row r="379" ht="15.75" customHeight="1"/>
    <row r="380" ht="15.75" customHeight="1"/>
    <row r="381" ht="15.75" customHeight="1"/>
    <row r="382" ht="15.75" customHeight="1"/>
    <row r="383" ht="15.75" customHeight="1"/>
    <row r="384" ht="15.75" customHeight="1"/>
    <row r="385" ht="15.75" customHeight="1"/>
    <row r="386" ht="15.75" customHeight="1"/>
    <row r="387" ht="15.75" customHeight="1"/>
    <row r="388" ht="15.75" customHeight="1"/>
    <row r="389" ht="15.75" customHeight="1"/>
    <row r="390" ht="15.75" customHeight="1"/>
    <row r="391" ht="15.75" customHeight="1"/>
    <row r="392" ht="15.75" customHeight="1"/>
    <row r="393" ht="15.75" customHeight="1"/>
    <row r="394" ht="15.75" customHeight="1"/>
    <row r="395" ht="15.75" customHeight="1"/>
    <row r="396" ht="15.75" customHeight="1"/>
    <row r="397" ht="15.75" customHeight="1"/>
    <row r="398" ht="15.75" customHeight="1"/>
    <row r="399" ht="15.75" customHeight="1"/>
    <row r="400" ht="15.75" customHeight="1"/>
    <row r="401" ht="15.75" customHeight="1"/>
    <row r="402" ht="15.75" customHeight="1"/>
    <row r="403" ht="15.75" customHeight="1"/>
    <row r="404" ht="15.75" customHeight="1"/>
    <row r="405" ht="15.75" customHeight="1"/>
    <row r="406" ht="15.75" customHeight="1"/>
    <row r="407" ht="15.75" customHeight="1"/>
    <row r="408" ht="15.75" customHeight="1"/>
    <row r="409" ht="15.75" customHeight="1"/>
    <row r="410" ht="15.75" customHeight="1"/>
    <row r="411" ht="15.75" customHeight="1"/>
    <row r="412" ht="15.75" customHeight="1"/>
    <row r="413" ht="15.75" customHeight="1"/>
    <row r="414" ht="15.75" customHeight="1"/>
    <row r="415" ht="15.75" customHeight="1"/>
    <row r="416" ht="15.75" customHeight="1"/>
    <row r="417" ht="15.75" customHeight="1"/>
    <row r="418" ht="15.75" customHeight="1"/>
    <row r="419" ht="15.75" customHeight="1"/>
    <row r="420" ht="15.75" customHeight="1"/>
    <row r="421" ht="15.75" customHeight="1"/>
    <row r="422" ht="15.75" customHeight="1"/>
    <row r="423" ht="15.75" customHeight="1"/>
    <row r="424" ht="15.75" customHeight="1"/>
    <row r="425" ht="15.75" customHeight="1"/>
    <row r="426" ht="15.75" customHeight="1"/>
    <row r="427" ht="15.75" customHeight="1"/>
    <row r="428" ht="15.75" customHeight="1"/>
    <row r="429" ht="15.75" customHeight="1"/>
    <row r="430" ht="15.75" customHeight="1"/>
    <row r="431" ht="15.75" customHeight="1"/>
    <row r="432" ht="15.75" customHeight="1"/>
    <row r="433" ht="15.75" customHeight="1"/>
    <row r="434" ht="15.75" customHeight="1"/>
    <row r="435" ht="15.75" customHeight="1"/>
    <row r="436" ht="15.75" customHeight="1"/>
    <row r="437" ht="15.75" customHeight="1"/>
    <row r="438" ht="15.75" customHeight="1"/>
    <row r="439" ht="15.75" customHeight="1"/>
    <row r="440" ht="15.75" customHeight="1"/>
    <row r="441" ht="15.75" customHeight="1"/>
    <row r="442" ht="15.75" customHeight="1"/>
    <row r="443" ht="15.75" customHeight="1"/>
    <row r="444" ht="15.75" customHeight="1"/>
    <row r="445" ht="15.75" customHeight="1"/>
    <row r="446" ht="15.75" customHeight="1"/>
    <row r="447" ht="15.75" customHeight="1"/>
    <row r="448" ht="15.75" customHeight="1"/>
    <row r="449" ht="15.75" customHeight="1"/>
    <row r="450" ht="15.75" customHeight="1"/>
    <row r="451" ht="15.75" customHeight="1"/>
    <row r="452" ht="15.75" customHeight="1"/>
    <row r="453" ht="15.75" customHeight="1"/>
    <row r="454" ht="15.75" customHeight="1"/>
    <row r="455" ht="15.75" customHeight="1"/>
    <row r="456" ht="15.75" customHeight="1"/>
    <row r="457" ht="15.75" customHeight="1"/>
    <row r="458" ht="15.75" customHeight="1"/>
    <row r="459" ht="15.75" customHeight="1"/>
    <row r="460" ht="15.75" customHeight="1"/>
    <row r="461" ht="15.75" customHeight="1"/>
    <row r="462" ht="15.75" customHeight="1"/>
    <row r="463" ht="15.75" customHeight="1"/>
    <row r="464" ht="15.75" customHeight="1"/>
    <row r="465" ht="15.75" customHeight="1"/>
    <row r="466" ht="15.75" customHeight="1"/>
    <row r="467" ht="15.75" customHeight="1"/>
    <row r="468" ht="15.75" customHeight="1"/>
    <row r="469" ht="15.75" customHeight="1"/>
    <row r="470" ht="15.75" customHeight="1"/>
    <row r="471" ht="15.75" customHeight="1"/>
    <row r="472" ht="15.75" customHeight="1"/>
    <row r="473" ht="15.75" customHeight="1"/>
    <row r="474" ht="15.75" customHeight="1"/>
    <row r="475" ht="15.75" customHeight="1"/>
    <row r="476" ht="15.75" customHeight="1"/>
    <row r="477" ht="15.75" customHeight="1"/>
    <row r="478" ht="15.75" customHeight="1"/>
    <row r="479" ht="15.75" customHeight="1"/>
    <row r="480" ht="15.75" customHeight="1"/>
    <row r="481" ht="15.75" customHeight="1"/>
    <row r="482" ht="15.75" customHeight="1"/>
    <row r="483" ht="15.75" customHeight="1"/>
    <row r="484" ht="15.75" customHeight="1"/>
    <row r="485" ht="15.75" customHeight="1"/>
    <row r="486" ht="15.75" customHeight="1"/>
    <row r="487" ht="15.75" customHeight="1"/>
    <row r="488" ht="15.75" customHeight="1"/>
    <row r="489" ht="15.75" customHeight="1"/>
    <row r="490" ht="15.75" customHeight="1"/>
    <row r="491" ht="15.75" customHeight="1"/>
    <row r="492" ht="15.75" customHeight="1"/>
    <row r="493" ht="15.75" customHeight="1"/>
    <row r="494" ht="15.75" customHeight="1"/>
    <row r="495" ht="15.75" customHeight="1"/>
    <row r="496" ht="15.75" customHeight="1"/>
    <row r="497" ht="15.75" customHeight="1"/>
    <row r="498" ht="15.75" customHeight="1"/>
    <row r="499" ht="15.75" customHeight="1"/>
    <row r="500" ht="15.75" customHeight="1"/>
    <row r="501" ht="15.75" customHeight="1"/>
    <row r="502" ht="15.75" customHeight="1"/>
    <row r="503" ht="15.75" customHeight="1"/>
    <row r="504" ht="15.75" customHeight="1"/>
    <row r="505" ht="15.75" customHeight="1"/>
    <row r="506" ht="15.75" customHeight="1"/>
    <row r="507" ht="15.75" customHeight="1"/>
    <row r="508" ht="15.75" customHeight="1"/>
    <row r="509" ht="15.75" customHeight="1"/>
    <row r="510" ht="15.75" customHeight="1"/>
    <row r="511" ht="15.75" customHeight="1"/>
    <row r="512" ht="15.75" customHeight="1"/>
    <row r="513" ht="15.75" customHeight="1"/>
    <row r="514" ht="15.75" customHeight="1"/>
    <row r="515" ht="15.75" customHeight="1"/>
    <row r="516" ht="15.75" customHeight="1"/>
    <row r="517" ht="15.75" customHeight="1"/>
    <row r="518" ht="15.75" customHeight="1"/>
    <row r="519" ht="15.75" customHeight="1"/>
    <row r="520" ht="15.75" customHeight="1"/>
    <row r="521" ht="15.75" customHeight="1"/>
    <row r="522" ht="15.75" customHeight="1"/>
    <row r="523" ht="15.75" customHeight="1"/>
    <row r="524" ht="15.75" customHeight="1"/>
    <row r="525" ht="15.75" customHeight="1"/>
    <row r="526" ht="15.75" customHeight="1"/>
    <row r="527" ht="15.75" customHeight="1"/>
    <row r="528" ht="15.75" customHeight="1"/>
    <row r="529" ht="15.75" customHeight="1"/>
    <row r="530" ht="15.75" customHeight="1"/>
    <row r="531" ht="15.75" customHeight="1"/>
    <row r="532" ht="15.75" customHeight="1"/>
    <row r="533" ht="15.75" customHeight="1"/>
    <row r="534" ht="15.75" customHeight="1"/>
    <row r="535" ht="15.75" customHeight="1"/>
    <row r="536" ht="15.75" customHeight="1"/>
    <row r="537" ht="15.75" customHeight="1"/>
    <row r="538" ht="15.75" customHeight="1"/>
    <row r="539" ht="15.75" customHeight="1"/>
    <row r="540" ht="15.75" customHeight="1"/>
    <row r="541" ht="15.75" customHeight="1"/>
    <row r="542" ht="15.75" customHeight="1"/>
    <row r="543" ht="15.75" customHeight="1"/>
    <row r="544" ht="15.75" customHeight="1"/>
    <row r="545" ht="15.75" customHeight="1"/>
    <row r="546" ht="15.75" customHeight="1"/>
    <row r="547" ht="15.75" customHeight="1"/>
    <row r="548" ht="15.75" customHeight="1"/>
    <row r="549" ht="15.75" customHeight="1"/>
    <row r="550" ht="15.75" customHeight="1"/>
    <row r="551" ht="15.75" customHeight="1"/>
    <row r="552" ht="15.75" customHeight="1"/>
    <row r="553" ht="15.75" customHeight="1"/>
    <row r="554" ht="15.75" customHeight="1"/>
    <row r="555" ht="15.75" customHeight="1"/>
    <row r="556" ht="15.75" customHeight="1"/>
    <row r="557" ht="15.75" customHeight="1"/>
    <row r="558" ht="15.75" customHeight="1"/>
    <row r="559" ht="15.75" customHeight="1"/>
    <row r="560" ht="15.75" customHeight="1"/>
    <row r="561" ht="15.75" customHeight="1"/>
    <row r="562" ht="15.75" customHeight="1"/>
    <row r="563" ht="15.75" customHeight="1"/>
    <row r="564" ht="15.75" customHeight="1"/>
    <row r="565" ht="15.75" customHeight="1"/>
    <row r="566" ht="15.75" customHeight="1"/>
    <row r="567" ht="15.75" customHeight="1"/>
    <row r="568" ht="15.75" customHeight="1"/>
    <row r="569" ht="15.75" customHeight="1"/>
    <row r="570" ht="15.75" customHeight="1"/>
    <row r="571" ht="15.75" customHeight="1"/>
    <row r="572" ht="15.75" customHeight="1"/>
    <row r="573" ht="15.75" customHeight="1"/>
    <row r="574" ht="15.75" customHeight="1"/>
    <row r="575" ht="15.75" customHeight="1"/>
    <row r="576" ht="15.75" customHeight="1"/>
    <row r="577" ht="15.75" customHeight="1"/>
    <row r="578" ht="15.75" customHeight="1"/>
    <row r="579" ht="15.75" customHeight="1"/>
    <row r="580" ht="15.75" customHeight="1"/>
    <row r="581" ht="15.75" customHeight="1"/>
    <row r="582" ht="15.75" customHeight="1"/>
    <row r="583" ht="15.75" customHeight="1"/>
    <row r="584" ht="15.75" customHeight="1"/>
    <row r="585" ht="15.75" customHeight="1"/>
    <row r="586" ht="15.75" customHeight="1"/>
    <row r="587" ht="15.75" customHeight="1"/>
    <row r="588" ht="15.75" customHeight="1"/>
    <row r="589" ht="15.75" customHeight="1"/>
    <row r="590" ht="15.75" customHeight="1"/>
    <row r="591" ht="15.75" customHeight="1"/>
    <row r="592" ht="15.75" customHeight="1"/>
    <row r="593" ht="15.75" customHeight="1"/>
    <row r="594" ht="15.75" customHeight="1"/>
    <row r="595" ht="15.75" customHeight="1"/>
    <row r="596" ht="15.75" customHeight="1"/>
    <row r="597" ht="15.75" customHeight="1"/>
    <row r="598" ht="15.75" customHeight="1"/>
    <row r="599" ht="15.75" customHeight="1"/>
    <row r="600" ht="15.75" customHeight="1"/>
    <row r="601" ht="15.75" customHeight="1"/>
    <row r="602" ht="15.75" customHeight="1"/>
    <row r="603" ht="15.75" customHeight="1"/>
    <row r="604" ht="15.75" customHeight="1"/>
    <row r="605" ht="15.75" customHeight="1"/>
    <row r="606" ht="15.75" customHeight="1"/>
    <row r="607" ht="15.75" customHeight="1"/>
    <row r="608" ht="15.75" customHeight="1"/>
    <row r="609" ht="15.75" customHeight="1"/>
    <row r="610" ht="15.75" customHeight="1"/>
    <row r="611" ht="15.75" customHeight="1"/>
    <row r="612" ht="15.75" customHeight="1"/>
    <row r="613" ht="15.75" customHeight="1"/>
    <row r="614" ht="15.75" customHeight="1"/>
    <row r="615" ht="15.75" customHeight="1"/>
    <row r="616" ht="15.75" customHeight="1"/>
    <row r="617" ht="15.75" customHeight="1"/>
    <row r="618" ht="15.75" customHeight="1"/>
    <row r="619" ht="15.75" customHeight="1"/>
    <row r="620" ht="15.75" customHeight="1"/>
    <row r="621" ht="15.75" customHeight="1"/>
    <row r="622" ht="15.75" customHeight="1"/>
    <row r="623" ht="15.75" customHeight="1"/>
    <row r="624" ht="15.75" customHeight="1"/>
    <row r="625" ht="15.75" customHeight="1"/>
    <row r="626" ht="15.75" customHeight="1"/>
    <row r="627" ht="15.75" customHeight="1"/>
    <row r="628" ht="15.75" customHeight="1"/>
    <row r="629" ht="15.75" customHeight="1"/>
    <row r="630" ht="15.75" customHeight="1"/>
    <row r="631" ht="15.75" customHeight="1"/>
    <row r="632" ht="15.75" customHeight="1"/>
    <row r="633" ht="15.75" customHeight="1"/>
    <row r="634" ht="15.75" customHeight="1"/>
    <row r="635" ht="15.75" customHeight="1"/>
    <row r="636" ht="15.75" customHeight="1"/>
    <row r="637" ht="15.75" customHeight="1"/>
    <row r="638" ht="15.75" customHeight="1"/>
    <row r="639" ht="15.75" customHeight="1"/>
    <row r="640" ht="15.75" customHeight="1"/>
    <row r="641" ht="15.75" customHeight="1"/>
    <row r="642" ht="15.75" customHeight="1"/>
    <row r="643" ht="15.75" customHeight="1"/>
    <row r="644" ht="15.75" customHeight="1"/>
    <row r="645" ht="15.75" customHeight="1"/>
    <row r="646" ht="15.75" customHeight="1"/>
    <row r="647" ht="15.75" customHeight="1"/>
    <row r="648" ht="15.75" customHeight="1"/>
    <row r="649" ht="15.75" customHeight="1"/>
    <row r="650" ht="15.75" customHeight="1"/>
    <row r="651" ht="15.75" customHeight="1"/>
    <row r="652" ht="15.75" customHeight="1"/>
    <row r="653" ht="15.75" customHeight="1"/>
    <row r="654" ht="15.75" customHeight="1"/>
    <row r="655" ht="15.75" customHeight="1"/>
    <row r="656" ht="15.75" customHeight="1"/>
    <row r="657" ht="15.75" customHeight="1"/>
    <row r="658" ht="15.75" customHeight="1"/>
    <row r="659" ht="15.75" customHeight="1"/>
    <row r="660" ht="15.75" customHeight="1"/>
    <row r="661" ht="15.75" customHeight="1"/>
    <row r="662" ht="15.75" customHeight="1"/>
    <row r="663" ht="15.75" customHeight="1"/>
    <row r="664" ht="15.75" customHeight="1"/>
    <row r="665" ht="15.75" customHeight="1"/>
    <row r="666" ht="15.75" customHeight="1"/>
    <row r="667" ht="15.75" customHeight="1"/>
    <row r="668" ht="15.75" customHeight="1"/>
    <row r="669" ht="15.75" customHeight="1"/>
    <row r="670" ht="15.75" customHeight="1"/>
    <row r="671" ht="15.75" customHeight="1"/>
    <row r="672" ht="15.75" customHeight="1"/>
    <row r="673" ht="15.75" customHeight="1"/>
    <row r="674" ht="15.75" customHeight="1"/>
    <row r="675" ht="15.75" customHeight="1"/>
    <row r="676" ht="15.75" customHeight="1"/>
    <row r="677" ht="15.75" customHeight="1"/>
    <row r="678" ht="15.75" customHeight="1"/>
    <row r="679" ht="15.75" customHeight="1"/>
    <row r="680" ht="15.75" customHeight="1"/>
    <row r="681" ht="15.75" customHeight="1"/>
    <row r="682" ht="15.75" customHeight="1"/>
    <row r="683" ht="15.75" customHeight="1"/>
    <row r="684" ht="15.75" customHeight="1"/>
    <row r="685" ht="15.75" customHeight="1"/>
    <row r="686" ht="15.75" customHeight="1"/>
    <row r="687" ht="15.75" customHeight="1"/>
    <row r="688" ht="15.75" customHeight="1"/>
    <row r="689" ht="15.75" customHeight="1"/>
    <row r="690" ht="15.75" customHeight="1"/>
    <row r="691" ht="15.75" customHeight="1"/>
    <row r="692" ht="15.75" customHeight="1"/>
    <row r="693" ht="15.75" customHeight="1"/>
    <row r="694" ht="15.75" customHeight="1"/>
    <row r="695" ht="15.75" customHeight="1"/>
    <row r="696" ht="15.75" customHeight="1"/>
    <row r="697" ht="15.75" customHeight="1"/>
    <row r="698" ht="15.75" customHeight="1"/>
    <row r="699" ht="15.75" customHeight="1"/>
    <row r="700" ht="15.75" customHeight="1"/>
    <row r="701" ht="15.75" customHeight="1"/>
    <row r="702" ht="15.75" customHeight="1"/>
    <row r="703" ht="15.75" customHeight="1"/>
    <row r="704" ht="15.75" customHeight="1"/>
    <row r="705" ht="15.75" customHeight="1"/>
    <row r="706" ht="15.75" customHeight="1"/>
    <row r="707" ht="15.75" customHeight="1"/>
    <row r="708" ht="15.75" customHeight="1"/>
    <row r="709" ht="15.75" customHeight="1"/>
    <row r="710" ht="15.75" customHeight="1"/>
    <row r="711" ht="15.75" customHeight="1"/>
    <row r="712" ht="15.75" customHeight="1"/>
    <row r="713" ht="15.75" customHeight="1"/>
    <row r="714" ht="15.75" customHeight="1"/>
    <row r="715" ht="15.75" customHeight="1"/>
    <row r="716" ht="15.75" customHeight="1"/>
    <row r="717" ht="15.75" customHeight="1"/>
    <row r="718" ht="15.75" customHeight="1"/>
    <row r="719" ht="15.75" customHeight="1"/>
    <row r="720" ht="15.75" customHeight="1"/>
    <row r="721" ht="15.75" customHeight="1"/>
    <row r="722" ht="15.75" customHeight="1"/>
    <row r="723" ht="15.75" customHeight="1"/>
    <row r="724" ht="15.75" customHeight="1"/>
    <row r="725" ht="15.75" customHeight="1"/>
    <row r="726" ht="15.75" customHeight="1"/>
    <row r="727" ht="15.75" customHeight="1"/>
    <row r="728" ht="15.75" customHeight="1"/>
    <row r="729" ht="15.75" customHeight="1"/>
    <row r="730" ht="15.75" customHeight="1"/>
    <row r="731" ht="15.75" customHeight="1"/>
    <row r="732" ht="15.75" customHeight="1"/>
    <row r="733" ht="15.75" customHeight="1"/>
    <row r="734" ht="15.75" customHeight="1"/>
    <row r="735" ht="15.75" customHeight="1"/>
    <row r="736" ht="15.75" customHeight="1"/>
    <row r="737" ht="15.75" customHeight="1"/>
    <row r="738" ht="15.75" customHeight="1"/>
    <row r="739" ht="15.75" customHeight="1"/>
    <row r="740" ht="15.75" customHeight="1"/>
    <row r="741" ht="15.75" customHeight="1"/>
    <row r="742" ht="15.75" customHeight="1"/>
    <row r="743" ht="15.75" customHeight="1"/>
    <row r="744" ht="15.75" customHeight="1"/>
    <row r="745" ht="15.75" customHeight="1"/>
    <row r="746" ht="15.75" customHeight="1"/>
    <row r="747" ht="15.75" customHeight="1"/>
    <row r="748" ht="15.75" customHeight="1"/>
    <row r="749" ht="15.75" customHeight="1"/>
    <row r="750" ht="15.75" customHeight="1"/>
    <row r="751" ht="15.75" customHeight="1"/>
    <row r="752" ht="15.75" customHeight="1"/>
    <row r="753" ht="15.75" customHeight="1"/>
    <row r="754" ht="15.75" customHeight="1"/>
    <row r="755" ht="15.75" customHeight="1"/>
    <row r="756" ht="15.75" customHeight="1"/>
    <row r="757" ht="15.75" customHeight="1"/>
    <row r="758" ht="15.75" customHeight="1"/>
    <row r="759" ht="15.75" customHeight="1"/>
    <row r="760" ht="15.75" customHeight="1"/>
    <row r="761" ht="15.75" customHeight="1"/>
    <row r="762" ht="15.75" customHeight="1"/>
    <row r="763" ht="15.75" customHeight="1"/>
    <row r="764" ht="15.75" customHeight="1"/>
    <row r="765" ht="15.75" customHeight="1"/>
    <row r="766" ht="15.75" customHeight="1"/>
    <row r="767" ht="15.75" customHeight="1"/>
    <row r="768" ht="15.75" customHeight="1"/>
    <row r="769" ht="15.75" customHeight="1"/>
    <row r="770" ht="15.75" customHeight="1"/>
    <row r="771" ht="15.75" customHeight="1"/>
    <row r="772" ht="15.75" customHeight="1"/>
    <row r="773" ht="15.75" customHeight="1"/>
    <row r="774" ht="15.75" customHeight="1"/>
    <row r="775" ht="15.75" customHeight="1"/>
    <row r="776" ht="15.75" customHeight="1"/>
    <row r="777" ht="15.75" customHeight="1"/>
    <row r="778" ht="15.75" customHeight="1"/>
    <row r="779" ht="15.75" customHeight="1"/>
    <row r="780" ht="15.75" customHeight="1"/>
    <row r="781" ht="15.75" customHeight="1"/>
    <row r="782" ht="15.75" customHeight="1"/>
    <row r="783" ht="15.75" customHeight="1"/>
    <row r="784" ht="15.75" customHeight="1"/>
    <row r="785" ht="15.75" customHeight="1"/>
    <row r="786" ht="15.75" customHeight="1"/>
    <row r="787" ht="15.75" customHeight="1"/>
    <row r="788" ht="15.75" customHeight="1"/>
    <row r="789" ht="15.75" customHeight="1"/>
    <row r="790" ht="15.75" customHeight="1"/>
    <row r="791" ht="15.75" customHeight="1"/>
    <row r="792" ht="15.75" customHeight="1"/>
    <row r="793" ht="15.75" customHeight="1"/>
    <row r="794" ht="15.75" customHeight="1"/>
    <row r="795" ht="15.75" customHeight="1"/>
    <row r="796" ht="15.75" customHeight="1"/>
    <row r="797" ht="15.75" customHeight="1"/>
    <row r="798" ht="15.75" customHeight="1"/>
    <row r="799" ht="15.75" customHeight="1"/>
    <row r="800" ht="15.75" customHeight="1"/>
    <row r="801" ht="15.75" customHeight="1"/>
    <row r="802" ht="15.75" customHeight="1"/>
    <row r="803" ht="15.75" customHeight="1"/>
    <row r="804" ht="15.75" customHeight="1"/>
    <row r="805" ht="15.75" customHeight="1"/>
    <row r="806" ht="15.75" customHeight="1"/>
    <row r="807" ht="15.75" customHeight="1"/>
    <row r="808" ht="15.75" customHeight="1"/>
    <row r="809" ht="15.75" customHeight="1"/>
    <row r="810" ht="15.75" customHeight="1"/>
    <row r="811" ht="15.75" customHeight="1"/>
    <row r="812" ht="15.75" customHeight="1"/>
    <row r="813" ht="15.75" customHeight="1"/>
    <row r="814" ht="15.75" customHeight="1"/>
    <row r="815" ht="15.75" customHeight="1"/>
    <row r="816" ht="15.75" customHeight="1"/>
    <row r="817" ht="15.75" customHeight="1"/>
    <row r="818" ht="15.75" customHeight="1"/>
    <row r="819" ht="15.75" customHeight="1"/>
    <row r="820" ht="15.75" customHeight="1"/>
    <row r="821" ht="15.75" customHeight="1"/>
    <row r="822" ht="15.75" customHeight="1"/>
    <row r="823" ht="15.75" customHeight="1"/>
    <row r="824" ht="15.75" customHeight="1"/>
    <row r="825" ht="15.75" customHeight="1"/>
    <row r="826" ht="15.75" customHeight="1"/>
    <row r="827" ht="15.75" customHeight="1"/>
    <row r="828" ht="15.75" customHeight="1"/>
    <row r="829" ht="15.75" customHeight="1"/>
    <row r="830" ht="15.75" customHeight="1"/>
    <row r="831" ht="15.75" customHeight="1"/>
    <row r="832" ht="15.75" customHeight="1"/>
    <row r="833" ht="15.75" customHeight="1"/>
    <row r="834" ht="15.75" customHeight="1"/>
    <row r="835" ht="15.75" customHeight="1"/>
    <row r="836" ht="15.75" customHeight="1"/>
    <row r="837" ht="15.75" customHeight="1"/>
    <row r="838" ht="15.75" customHeight="1"/>
    <row r="839" ht="15.75" customHeight="1"/>
    <row r="840" ht="15.75" customHeight="1"/>
    <row r="841" ht="15.75" customHeight="1"/>
    <row r="842" ht="15.75" customHeight="1"/>
    <row r="843" ht="15.75" customHeight="1"/>
    <row r="844" ht="15.75" customHeight="1"/>
    <row r="845" ht="15.75" customHeight="1"/>
    <row r="846" ht="15.75" customHeight="1"/>
    <row r="847" ht="15.75" customHeight="1"/>
    <row r="848" ht="15.75" customHeight="1"/>
    <row r="849" ht="15.75" customHeight="1"/>
    <row r="850" ht="15.75" customHeight="1"/>
    <row r="851" ht="15.75" customHeight="1"/>
    <row r="852" ht="15.75" customHeight="1"/>
    <row r="853" ht="15.75" customHeight="1"/>
    <row r="854" ht="15.75" customHeight="1"/>
    <row r="855" ht="15.75" customHeight="1"/>
    <row r="856" ht="15.75" customHeight="1"/>
    <row r="857" ht="15.75" customHeight="1"/>
    <row r="858" ht="15.75" customHeight="1"/>
    <row r="859" ht="15.75" customHeight="1"/>
    <row r="860" ht="15.75" customHeight="1"/>
    <row r="861" ht="15.75" customHeight="1"/>
    <row r="862" ht="15.75" customHeight="1"/>
    <row r="863" ht="15.75" customHeight="1"/>
    <row r="864" ht="15.75" customHeight="1"/>
    <row r="865" ht="15.75" customHeight="1"/>
    <row r="866" ht="15.75" customHeight="1"/>
    <row r="867" ht="15.75" customHeight="1"/>
    <row r="868" ht="15.75" customHeight="1"/>
    <row r="869" ht="15.75" customHeight="1"/>
    <row r="870" ht="15.75" customHeight="1"/>
    <row r="871" ht="15.75" customHeight="1"/>
    <row r="872" ht="15.75" customHeight="1"/>
    <row r="873" ht="15.75" customHeight="1"/>
    <row r="874" ht="15.75" customHeight="1"/>
    <row r="875" ht="15.75" customHeight="1"/>
    <row r="876" ht="15.75" customHeight="1"/>
    <row r="877" ht="15.75" customHeight="1"/>
    <row r="878" ht="15.75" customHeight="1"/>
    <row r="879" ht="15.75" customHeight="1"/>
    <row r="880" ht="15.75" customHeight="1"/>
    <row r="881" ht="15.75" customHeight="1"/>
    <row r="882" ht="15.75" customHeight="1"/>
    <row r="883" ht="15.75" customHeight="1"/>
    <row r="884" ht="15.75" customHeight="1"/>
    <row r="885" ht="15.75" customHeight="1"/>
    <row r="886" ht="15.75" customHeight="1"/>
    <row r="887" ht="15.75" customHeight="1"/>
    <row r="888" ht="15.75" customHeight="1"/>
    <row r="889" ht="15.75" customHeight="1"/>
    <row r="890" ht="15.75" customHeight="1"/>
    <row r="891" ht="15.75" customHeight="1"/>
    <row r="892" ht="15.75" customHeight="1"/>
    <row r="893" ht="15.75" customHeight="1"/>
    <row r="894" ht="15.75" customHeight="1"/>
    <row r="895" ht="15.75" customHeight="1"/>
    <row r="896" ht="15.75" customHeight="1"/>
    <row r="897" ht="15.75" customHeight="1"/>
    <row r="898" ht="15.75" customHeight="1"/>
    <row r="899" ht="15.75" customHeight="1"/>
    <row r="900" ht="15.75" customHeight="1"/>
    <row r="901" ht="15.75" customHeight="1"/>
    <row r="902" ht="15.75" customHeight="1"/>
    <row r="903" ht="15.75" customHeight="1"/>
    <row r="904" ht="15.75" customHeight="1"/>
    <row r="905" ht="15.75" customHeight="1"/>
    <row r="906" ht="15.75" customHeight="1"/>
    <row r="907" ht="15.75" customHeight="1"/>
    <row r="908" ht="15.75" customHeight="1"/>
    <row r="909" ht="15.75" customHeight="1"/>
    <row r="910" ht="15.75" customHeight="1"/>
    <row r="911" ht="15.75" customHeight="1"/>
    <row r="912" ht="15.75" customHeight="1"/>
    <row r="913" ht="15.75" customHeight="1"/>
    <row r="914" ht="15.75" customHeight="1"/>
    <row r="915" ht="15.75" customHeight="1"/>
    <row r="916" ht="15.75" customHeight="1"/>
    <row r="917" ht="15.75" customHeight="1"/>
    <row r="918" ht="15.75" customHeight="1"/>
    <row r="919" ht="15.75" customHeight="1"/>
    <row r="920" ht="15.75" customHeight="1"/>
    <row r="921" ht="15.75" customHeight="1"/>
    <row r="922" ht="15.75" customHeight="1"/>
    <row r="923" ht="15.75" customHeight="1"/>
    <row r="924" ht="15.75" customHeight="1"/>
    <row r="925" ht="15.75" customHeight="1"/>
    <row r="926" ht="15.75" customHeight="1"/>
    <row r="927" ht="15.75" customHeight="1"/>
    <row r="928" ht="15.75" customHeight="1"/>
    <row r="929" ht="15.75" customHeight="1"/>
    <row r="930" ht="15.75" customHeight="1"/>
    <row r="931" ht="15.75" customHeight="1"/>
    <row r="932" ht="15.75" customHeight="1"/>
    <row r="933" ht="15.75" customHeight="1"/>
    <row r="934" ht="15.75" customHeight="1"/>
    <row r="935" ht="15.75" customHeight="1"/>
    <row r="936" ht="15.75" customHeight="1"/>
    <row r="937" ht="15.75" customHeight="1"/>
    <row r="938" ht="15.75" customHeight="1"/>
    <row r="939" ht="15.75" customHeight="1"/>
    <row r="940" ht="15.75" customHeight="1"/>
    <row r="941" ht="15.75" customHeight="1"/>
    <row r="942" ht="15.75" customHeight="1"/>
    <row r="943" ht="15.75" customHeight="1"/>
    <row r="944" ht="15.75" customHeight="1"/>
    <row r="945" ht="15.75" customHeight="1"/>
    <row r="946" ht="15.75" customHeight="1"/>
    <row r="947" ht="15.75" customHeight="1"/>
    <row r="948" ht="15.75" customHeight="1"/>
    <row r="949" ht="15.75" customHeight="1"/>
    <row r="950" ht="15.75" customHeight="1"/>
    <row r="951" ht="15.75" customHeight="1"/>
    <row r="952" ht="15.75" customHeight="1"/>
    <row r="953" ht="15.75" customHeight="1"/>
    <row r="954" ht="15.75" customHeight="1"/>
    <row r="955" ht="15.75" customHeight="1"/>
    <row r="956" ht="15.75" customHeight="1"/>
    <row r="957" ht="15.75" customHeight="1"/>
    <row r="958" ht="15.75" customHeight="1"/>
    <row r="959" ht="15.75" customHeight="1"/>
    <row r="960" ht="15.75" customHeight="1"/>
    <row r="961" ht="15.75" customHeight="1"/>
    <row r="962" ht="15.75" customHeight="1"/>
    <row r="963" ht="15.75" customHeight="1"/>
    <row r="964" ht="15.75" customHeight="1"/>
    <row r="965" ht="15.75" customHeight="1"/>
    <row r="966" ht="15.75" customHeight="1"/>
    <row r="967" ht="15.75" customHeight="1"/>
    <row r="968" ht="15.75" customHeight="1"/>
    <row r="969" ht="15.75" customHeight="1"/>
    <row r="970" ht="15.75" customHeight="1"/>
    <row r="971" ht="15.75" customHeight="1"/>
    <row r="972" ht="15.75" customHeight="1"/>
    <row r="973" ht="15.75" customHeight="1"/>
    <row r="974" ht="15.75" customHeight="1"/>
    <row r="975" ht="15.75" customHeight="1"/>
    <row r="976" ht="15.75" customHeight="1"/>
    <row r="977" ht="15.75" customHeight="1"/>
    <row r="978" ht="15.75" customHeight="1"/>
    <row r="979" ht="15.75" customHeight="1"/>
    <row r="980" ht="15.75" customHeight="1"/>
    <row r="981" ht="15.75" customHeight="1"/>
    <row r="982" ht="15.75" customHeight="1"/>
    <row r="983" ht="15.75" customHeight="1"/>
    <row r="984" ht="15.75" customHeight="1"/>
    <row r="985" ht="15.75" customHeight="1"/>
    <row r="986" ht="15.75" customHeight="1"/>
    <row r="987" ht="15.75" customHeight="1"/>
    <row r="988" ht="15.75" customHeight="1"/>
    <row r="989" ht="15.75" customHeight="1"/>
    <row r="990" ht="15.75" customHeight="1"/>
    <row r="991" ht="15.75" customHeight="1"/>
    <row r="992" ht="15.75" customHeight="1"/>
    <row r="993" ht="15.75" customHeight="1"/>
    <row r="994" ht="15.75" customHeight="1"/>
    <row r="995" ht="15.75" customHeight="1"/>
    <row r="996" ht="15.75" customHeight="1"/>
    <row r="997" ht="15.75" customHeight="1"/>
    <row r="998" ht="15.75" customHeight="1"/>
    <row r="999" ht="15.75" customHeight="1"/>
    <row r="1000" ht="15.75" customHeight="1"/>
  </sheetData>
  <printOptions/>
  <pageMargins bottom="0.75" footer="0.0" header="0.0" left="0.7" right="0.7" top="0.75"/>
  <pageSetup orientation="landscape"/>
  <drawing r:id="rId1"/>
</worksheet>
</file>