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d405-my.sharepoint.com/personal/s-vikramadityan_bsd405_org/Documents/Tektite/TektiteR/RoTo/"/>
    </mc:Choice>
  </mc:AlternateContent>
  <xr:revisionPtr revIDLastSave="301" documentId="8_{355650BB-0AA2-E14E-AC49-163D93A781F7}" xr6:coauthVersionLast="47" xr6:coauthVersionMax="47" xr10:uidLastSave="{5290CBA6-C15E-3148-8BD4-7571E90B6A65}"/>
  <bookViews>
    <workbookView xWindow="0" yWindow="760" windowWidth="30240" windowHeight="17760" xr2:uid="{3323777E-1DF2-4348-B326-362B31832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C4" i="1"/>
  <c r="E4" i="1" s="1"/>
  <c r="D16" i="1"/>
  <c r="C16" i="1"/>
  <c r="E16" i="1" s="1"/>
  <c r="C15" i="1"/>
  <c r="D15" i="1"/>
  <c r="C14" i="1"/>
  <c r="E14" i="1" s="1"/>
  <c r="D13" i="1"/>
  <c r="C13" i="1"/>
  <c r="D12" i="1"/>
  <c r="C12" i="1"/>
  <c r="D11" i="1"/>
  <c r="C11" i="1"/>
  <c r="D10" i="1"/>
  <c r="C10" i="1"/>
  <c r="C9" i="1"/>
  <c r="E9" i="1" s="1"/>
  <c r="C8" i="1"/>
  <c r="E8" i="1" s="1"/>
  <c r="C7" i="1"/>
  <c r="E7" i="1" s="1"/>
  <c r="C6" i="1"/>
  <c r="E6" i="1" s="1"/>
  <c r="D5" i="1"/>
  <c r="C5" i="1"/>
  <c r="C3" i="1"/>
  <c r="E3" i="1"/>
  <c r="D2" i="1"/>
  <c r="C2" i="1"/>
  <c r="C18" i="1"/>
  <c r="E19" i="1"/>
  <c r="D18" i="1"/>
  <c r="E15" i="1" l="1"/>
  <c r="E12" i="1"/>
  <c r="E10" i="1"/>
  <c r="E11" i="1"/>
  <c r="E13" i="1"/>
  <c r="E5" i="1"/>
  <c r="E2" i="1"/>
  <c r="E18" i="1"/>
  <c r="H1" i="1" l="1"/>
</calcChain>
</file>

<file path=xl/sharedStrings.xml><?xml version="1.0" encoding="utf-8"?>
<sst xmlns="http://schemas.openxmlformats.org/spreadsheetml/2006/main" count="51" uniqueCount="50">
  <si>
    <t>Item</t>
  </si>
  <si>
    <t>Link</t>
  </si>
  <si>
    <t>Cost</t>
  </si>
  <si>
    <t>Quantity</t>
  </si>
  <si>
    <t>Total Cost</t>
  </si>
  <si>
    <t>Final price--&gt;</t>
  </si>
  <si>
    <t>Note</t>
  </si>
  <si>
    <t>https://www.amazon.com/dp/B012TE12CY</t>
  </si>
  <si>
    <t>PCB</t>
  </si>
  <si>
    <t>https://jlcpcb.com</t>
  </si>
  <si>
    <t>BaneBots Wheels</t>
  </si>
  <si>
    <t>Getting 1 of the 10 in the JLCPCB order</t>
  </si>
  <si>
    <t>Thank You note</t>
  </si>
  <si>
    <t>N/A</t>
  </si>
  <si>
    <t>White PLA (Frame)</t>
  </si>
  <si>
    <t>https://www.amazon.com/dp/B0BV24RX9Q</t>
  </si>
  <si>
    <t>4x Battery holder</t>
  </si>
  <si>
    <t>https://www.aliexpress.us/item/3256802013721550.html</t>
  </si>
  <si>
    <t>https://www.aliexpress.us/item/2251832479258088.html</t>
  </si>
  <si>
    <t>Motor (L Shape)</t>
  </si>
  <si>
    <t>https://www.aliexpress.us/item/3256804369338966.html</t>
  </si>
  <si>
    <t>Bearing (FMR128ZZ 8x12x3.5mm)</t>
  </si>
  <si>
    <t>2 out of a pack of 4</t>
  </si>
  <si>
    <t>https://www.aliexpress.us/item/3256806095197532.html</t>
  </si>
  <si>
    <t>Motor wire (PH2.0MM, 100MM, 2P, Forward double head)</t>
  </si>
  <si>
    <t>Encoder wire (PH2.0MM, 100MM, 4P, Forward double head)</t>
  </si>
  <si>
    <t>Caster wheel</t>
  </si>
  <si>
    <t>https://www.adafruit.com/product/3948</t>
  </si>
  <si>
    <t>Dowel</t>
  </si>
  <si>
    <t>https://www.amazon.com/dp/B08XQQ69WD</t>
  </si>
  <si>
    <t>1 out of a pack of 25</t>
  </si>
  <si>
    <t>M3x6mm screws</t>
  </si>
  <si>
    <t>Need 9/100 screws</t>
  </si>
  <si>
    <t>M4x6mm screws</t>
  </si>
  <si>
    <t>https://www.amazon.com/dp/B07MF33MRJ</t>
  </si>
  <si>
    <t>Need 7/30 screws</t>
  </si>
  <si>
    <t>M3 washer</t>
  </si>
  <si>
    <t>https://www.amazon.com/dp/B0BGH5Y5LQ</t>
  </si>
  <si>
    <t>Need 3/100 washers</t>
  </si>
  <si>
    <t>Rechargeable NiMH AA batteries</t>
  </si>
  <si>
    <t>https://www.amazon.com/dp/B00CWNMV4G</t>
  </si>
  <si>
    <t>Need 4/8, NOT INCLUDED WITH KIT</t>
  </si>
  <si>
    <t>Come with the pulleys I ordered for EV</t>
  </si>
  <si>
    <t>M4 Set Screws</t>
  </si>
  <si>
    <t>https://www.amazon.com/dp/B01N76NKU6</t>
  </si>
  <si>
    <t>M4 Nut</t>
  </si>
  <si>
    <t>https://www.amazon.com/dp/B0BLBLM2BQ/</t>
  </si>
  <si>
    <t>https://banebots.com/t61p-241by/</t>
  </si>
  <si>
    <t>Button caps</t>
  </si>
  <si>
    <t>https://www.aliexpress.us/item/2251832666419248.html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</si>
</sst>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44" fontId="2" fillId="0" borderId="0" xfId="1" applyFont="1"/>
    <xf numFmtId="44" fontId="0" fillId="0" borderId="0" xfId="1" applyFont="1"/>
    <xf numFmtId="44" fontId="2" fillId="0" borderId="0" xfId="0" applyNumberFormat="1" applyFont="1"/>
    <xf numFmtId="0" fontId="3" fillId="0" borderId="0" xfId="3" applyAlignment="1">
      <alignment shrinkToFit="1"/>
    </xf>
    <xf numFmtId="2" fontId="2" fillId="0" borderId="0" xfId="2" applyNumberFormat="1" applyFont="1"/>
    <xf numFmtId="2" fontId="0" fillId="0" borderId="0" xfId="2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6095197532.html" TargetMode="External"/><Relationship Id="rId13" Type="http://schemas.openxmlformats.org/officeDocument/2006/relationships/hyperlink" Target="https://www.amazon.com/dp/B0BGH5Y5LQ" TargetMode="External"/><Relationship Id="rId3" Type="http://schemas.openxmlformats.org/officeDocument/2006/relationships/hyperlink" Target="https://banebots.com/t61p-241by/" TargetMode="External"/><Relationship Id="rId7" Type="http://schemas.openxmlformats.org/officeDocument/2006/relationships/hyperlink" Target="https://www.aliexpress.us/item/3256806095197532.html" TargetMode="External"/><Relationship Id="rId12" Type="http://schemas.openxmlformats.org/officeDocument/2006/relationships/hyperlink" Target="https://www.amazon.com/dp/B07MF33MRJ" TargetMode="External"/><Relationship Id="rId17" Type="http://schemas.openxmlformats.org/officeDocument/2006/relationships/hyperlink" Target="https://www.aliexpress.us/item/2251832666419248.html" TargetMode="External"/><Relationship Id="rId2" Type="http://schemas.openxmlformats.org/officeDocument/2006/relationships/hyperlink" Target="https://jlcpcb.com/" TargetMode="External"/><Relationship Id="rId16" Type="http://schemas.openxmlformats.org/officeDocument/2006/relationships/hyperlink" Target="https://www.amazon.com/dp/B0BLBLM2BQ/" TargetMode="External"/><Relationship Id="rId1" Type="http://schemas.openxmlformats.org/officeDocument/2006/relationships/hyperlink" Target="https://www.aliexpress.us/item/3256802013721550.html" TargetMode="External"/><Relationship Id="rId6" Type="http://schemas.openxmlformats.org/officeDocument/2006/relationships/hyperlink" Target="https://www.aliexpress.us/item/3256804369338966.html" TargetMode="External"/><Relationship Id="rId11" Type="http://schemas.openxmlformats.org/officeDocument/2006/relationships/hyperlink" Target="https://www.amazon.com/dp/B012TE12CY" TargetMode="External"/><Relationship Id="rId5" Type="http://schemas.openxmlformats.org/officeDocument/2006/relationships/hyperlink" Target="https://www.aliexpress.us/item/2251832479258088.html" TargetMode="External"/><Relationship Id="rId15" Type="http://schemas.openxmlformats.org/officeDocument/2006/relationships/hyperlink" Target="https://www.amazon.com/dp/B01N76NKU6" TargetMode="External"/><Relationship Id="rId10" Type="http://schemas.openxmlformats.org/officeDocument/2006/relationships/hyperlink" Target="https://www.amazon.com/dp/B08XQQ69WD" TargetMode="External"/><Relationship Id="rId4" Type="http://schemas.openxmlformats.org/officeDocument/2006/relationships/hyperlink" Target="https://www.amazon.com/dp/B0BV24RX9Q" TargetMode="External"/><Relationship Id="rId9" Type="http://schemas.openxmlformats.org/officeDocument/2006/relationships/hyperlink" Target="https://www.adafruit.com/product/3948" TargetMode="External"/><Relationship Id="rId14" Type="http://schemas.openxmlformats.org/officeDocument/2006/relationships/hyperlink" Target="https://www.amazon.com/dp/B00CWNMV4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6279-EE2D-524A-AEA0-F780B55F0CE3}">
  <dimension ref="A1:H19"/>
  <sheetViews>
    <sheetView tabSelected="1" workbookViewId="0">
      <selection activeCell="F17" sqref="F17"/>
    </sheetView>
  </sheetViews>
  <sheetFormatPr baseColWidth="10" defaultRowHeight="16" x14ac:dyDescent="0.2"/>
  <cols>
    <col min="1" max="1" width="49.6640625" bestFit="1" customWidth="1"/>
    <col min="2" max="2" width="31.1640625" style="3" customWidth="1"/>
    <col min="3" max="3" width="10.83203125" style="5"/>
    <col min="4" max="4" width="10.83203125" style="9"/>
    <col min="5" max="5" width="10.83203125" style="5"/>
    <col min="6" max="6" width="35.5" style="11" customWidth="1"/>
    <col min="7" max="7" width="12" bestFit="1" customWidth="1"/>
  </cols>
  <sheetData>
    <row r="1" spans="1:8" s="1" customFormat="1" ht="17" x14ac:dyDescent="0.2">
      <c r="A1" s="1" t="s">
        <v>0</v>
      </c>
      <c r="B1" s="2" t="s">
        <v>1</v>
      </c>
      <c r="C1" s="4" t="s">
        <v>2</v>
      </c>
      <c r="D1" s="8" t="s">
        <v>3</v>
      </c>
      <c r="E1" s="4" t="s">
        <v>4</v>
      </c>
      <c r="F1" s="10" t="s">
        <v>6</v>
      </c>
      <c r="G1" s="1" t="s">
        <v>5</v>
      </c>
      <c r="H1" s="6">
        <f>SUM(E:E)</f>
        <v>79.234871299999995</v>
      </c>
    </row>
    <row r="2" spans="1:8" x14ac:dyDescent="0.2">
      <c r="A2" t="s">
        <v>14</v>
      </c>
      <c r="B2" s="7" t="s">
        <v>15</v>
      </c>
      <c r="C2" s="5">
        <f>48.96*1.101</f>
        <v>53.904960000000003</v>
      </c>
      <c r="D2" s="9">
        <f>75/4000</f>
        <v>1.8749999999999999E-2</v>
      </c>
      <c r="E2" s="5">
        <f>C2*D2</f>
        <v>1.010718</v>
      </c>
    </row>
    <row r="3" spans="1:8" x14ac:dyDescent="0.2">
      <c r="A3" t="s">
        <v>16</v>
      </c>
      <c r="B3" s="7" t="s">
        <v>17</v>
      </c>
      <c r="C3" s="5">
        <f>1.27*1.101</f>
        <v>1.3982699999999999</v>
      </c>
      <c r="D3" s="9">
        <v>1</v>
      </c>
      <c r="E3" s="5">
        <f>C3*D3</f>
        <v>1.3982699999999999</v>
      </c>
    </row>
    <row r="4" spans="1:8" x14ac:dyDescent="0.2">
      <c r="A4" t="s">
        <v>10</v>
      </c>
      <c r="B4" s="7" t="s">
        <v>47</v>
      </c>
      <c r="C4" s="5">
        <f>3.3*1.101</f>
        <v>3.6332999999999998</v>
      </c>
      <c r="D4" s="9">
        <v>2</v>
      </c>
      <c r="E4" s="5">
        <f t="shared" ref="E4:E19" si="0">C4*D4</f>
        <v>7.2665999999999995</v>
      </c>
    </row>
    <row r="5" spans="1:8" x14ac:dyDescent="0.2">
      <c r="A5" t="s">
        <v>19</v>
      </c>
      <c r="B5" s="7" t="s">
        <v>18</v>
      </c>
      <c r="C5" s="5">
        <f>15.09*1.101</f>
        <v>16.614090000000001</v>
      </c>
      <c r="D5" s="9">
        <f>2</f>
        <v>2</v>
      </c>
      <c r="E5" s="5">
        <f>C5*D5</f>
        <v>33.228180000000002</v>
      </c>
    </row>
    <row r="6" spans="1:8" ht="17" x14ac:dyDescent="0.2">
      <c r="A6" t="s">
        <v>21</v>
      </c>
      <c r="B6" s="7" t="s">
        <v>20</v>
      </c>
      <c r="C6" s="5">
        <f>2.29*1.101</f>
        <v>2.52129</v>
      </c>
      <c r="D6" s="9">
        <v>2</v>
      </c>
      <c r="E6" s="5">
        <f>C6*D6</f>
        <v>5.0425800000000001</v>
      </c>
      <c r="F6" s="11" t="s">
        <v>22</v>
      </c>
    </row>
    <row r="7" spans="1:8" x14ac:dyDescent="0.2">
      <c r="A7" t="s">
        <v>24</v>
      </c>
      <c r="B7" s="7" t="s">
        <v>23</v>
      </c>
      <c r="C7" s="5">
        <f>0.72*1.101</f>
        <v>0.79271999999999998</v>
      </c>
      <c r="D7" s="9">
        <v>2</v>
      </c>
      <c r="E7" s="5">
        <f>C7*D7</f>
        <v>1.58544</v>
      </c>
    </row>
    <row r="8" spans="1:8" x14ac:dyDescent="0.2">
      <c r="A8" t="s">
        <v>25</v>
      </c>
      <c r="B8" s="7" t="s">
        <v>23</v>
      </c>
      <c r="C8" s="5">
        <f>0.93*1.101</f>
        <v>1.02393</v>
      </c>
      <c r="D8" s="9">
        <v>2</v>
      </c>
      <c r="E8" s="5">
        <f t="shared" si="0"/>
        <v>2.04786</v>
      </c>
    </row>
    <row r="9" spans="1:8" x14ac:dyDescent="0.2">
      <c r="A9" t="s">
        <v>26</v>
      </c>
      <c r="B9" s="7" t="s">
        <v>27</v>
      </c>
      <c r="C9" s="5">
        <f>1.95*1.101</f>
        <v>2.1469499999999999</v>
      </c>
      <c r="D9" s="9">
        <v>2</v>
      </c>
      <c r="E9" s="5">
        <f t="shared" si="0"/>
        <v>4.2938999999999998</v>
      </c>
    </row>
    <row r="10" spans="1:8" ht="17" x14ac:dyDescent="0.2">
      <c r="A10" t="s">
        <v>28</v>
      </c>
      <c r="B10" s="7" t="s">
        <v>29</v>
      </c>
      <c r="C10" s="5">
        <f>4.99*1.101</f>
        <v>5.4939900000000002</v>
      </c>
      <c r="D10" s="9">
        <f>1/25</f>
        <v>0.04</v>
      </c>
      <c r="E10" s="5">
        <f t="shared" si="0"/>
        <v>0.2197596</v>
      </c>
      <c r="F10" s="11" t="s">
        <v>30</v>
      </c>
    </row>
    <row r="11" spans="1:8" ht="17" x14ac:dyDescent="0.2">
      <c r="A11" t="s">
        <v>31</v>
      </c>
      <c r="B11" s="7" t="s">
        <v>7</v>
      </c>
      <c r="C11" s="5">
        <f>6.4*1.101</f>
        <v>7.0464000000000002</v>
      </c>
      <c r="D11" s="9">
        <f>9/100</f>
        <v>0.09</v>
      </c>
      <c r="E11" s="5">
        <f t="shared" si="0"/>
        <v>0.63417599999999996</v>
      </c>
      <c r="F11" s="11" t="s">
        <v>32</v>
      </c>
    </row>
    <row r="12" spans="1:8" ht="17" x14ac:dyDescent="0.2">
      <c r="A12" t="s">
        <v>33</v>
      </c>
      <c r="B12" s="7" t="s">
        <v>34</v>
      </c>
      <c r="C12" s="5">
        <f>6.19*1.101</f>
        <v>6.8151900000000003</v>
      </c>
      <c r="D12" s="9">
        <f>7/30</f>
        <v>0.23333333333333334</v>
      </c>
      <c r="E12" s="5">
        <f t="shared" si="0"/>
        <v>1.590211</v>
      </c>
      <c r="F12" s="11" t="s">
        <v>35</v>
      </c>
    </row>
    <row r="13" spans="1:8" ht="17" x14ac:dyDescent="0.2">
      <c r="A13" t="s">
        <v>36</v>
      </c>
      <c r="B13" s="7" t="s">
        <v>37</v>
      </c>
      <c r="C13" s="5">
        <f>1.101*5.99</f>
        <v>6.5949900000000001</v>
      </c>
      <c r="D13" s="9">
        <f>3/100</f>
        <v>0.03</v>
      </c>
      <c r="E13" s="5">
        <f t="shared" si="0"/>
        <v>0.19784969999999999</v>
      </c>
      <c r="F13" s="11" t="s">
        <v>38</v>
      </c>
    </row>
    <row r="14" spans="1:8" ht="17" x14ac:dyDescent="0.2">
      <c r="A14" t="s">
        <v>39</v>
      </c>
      <c r="B14" s="7" t="s">
        <v>40</v>
      </c>
      <c r="C14" s="5">
        <f>12.34*1.101</f>
        <v>13.58634</v>
      </c>
      <c r="D14" s="9">
        <v>0</v>
      </c>
      <c r="E14" s="5">
        <f t="shared" si="0"/>
        <v>0</v>
      </c>
      <c r="F14" s="11" t="s">
        <v>41</v>
      </c>
    </row>
    <row r="15" spans="1:8" ht="17" x14ac:dyDescent="0.2">
      <c r="A15" t="s">
        <v>43</v>
      </c>
      <c r="B15" s="7" t="s">
        <v>44</v>
      </c>
      <c r="C15" s="5">
        <f>7.09*1.101</f>
        <v>7.8060899999999993</v>
      </c>
      <c r="D15" s="9">
        <f>2/50</f>
        <v>0.04</v>
      </c>
      <c r="E15" s="5">
        <f t="shared" si="0"/>
        <v>0.31224359999999995</v>
      </c>
      <c r="F15" s="11" t="s">
        <v>42</v>
      </c>
    </row>
    <row r="16" spans="1:8" x14ac:dyDescent="0.2">
      <c r="A16" t="s">
        <v>45</v>
      </c>
      <c r="B16" s="7" t="s">
        <v>46</v>
      </c>
      <c r="C16" s="5">
        <f>5.99*1.101</f>
        <v>6.5949900000000001</v>
      </c>
      <c r="D16" s="9">
        <f>4/100</f>
        <v>0.04</v>
      </c>
      <c r="E16" s="5">
        <f t="shared" si="0"/>
        <v>0.26379960000000002</v>
      </c>
    </row>
    <row r="17" spans="1:6" x14ac:dyDescent="0.2">
      <c r="A17" t="s">
        <v>48</v>
      </c>
      <c r="B17" s="7" t="s">
        <v>49</v>
      </c>
      <c r="C17" s="5">
        <f>(0.94*2 + 3.31)*1.101</f>
        <v>5.7141899999999994</v>
      </c>
      <c r="D17" s="9">
        <f>1/50</f>
        <v>0.02</v>
      </c>
      <c r="E17" s="5">
        <f t="shared" si="0"/>
        <v>0.11428379999999999</v>
      </c>
    </row>
    <row r="18" spans="1:6" ht="17" x14ac:dyDescent="0.2">
      <c r="A18" t="s">
        <v>8</v>
      </c>
      <c r="B18" s="7" t="s">
        <v>9</v>
      </c>
      <c r="C18" s="5">
        <f>206.29-6</f>
        <v>200.29</v>
      </c>
      <c r="D18" s="9">
        <f>1/10</f>
        <v>0.1</v>
      </c>
      <c r="E18" s="5">
        <f t="shared" si="0"/>
        <v>20.029</v>
      </c>
      <c r="F18" s="11" t="s">
        <v>11</v>
      </c>
    </row>
    <row r="19" spans="1:6" x14ac:dyDescent="0.2">
      <c r="A19" t="s">
        <v>12</v>
      </c>
      <c r="B19" s="3" t="s">
        <v>13</v>
      </c>
      <c r="C19" s="5">
        <v>0</v>
      </c>
      <c r="D19" s="9">
        <v>1</v>
      </c>
      <c r="E19" s="5">
        <f t="shared" si="0"/>
        <v>0</v>
      </c>
    </row>
  </sheetData>
  <hyperlinks>
    <hyperlink ref="B3" r:id="rId1" xr:uid="{D3B435A3-CA86-464A-A059-1F86BC2B6302}"/>
    <hyperlink ref="B18" r:id="rId2" xr:uid="{B251EDFF-D916-5B47-9C82-AE2C63A918C4}"/>
    <hyperlink ref="B4" r:id="rId3" xr:uid="{32EA09CA-016F-3D43-A8B7-94E4B11169EF}"/>
    <hyperlink ref="B2" r:id="rId4" xr:uid="{1127F7E8-945F-6540-8786-B8DD605BE466}"/>
    <hyperlink ref="B5" r:id="rId5" xr:uid="{E4AB4FCE-6424-BB48-BA05-6A379246494F}"/>
    <hyperlink ref="B6" r:id="rId6" xr:uid="{731EC7C5-7E93-AA46-9172-7949F836BE9F}"/>
    <hyperlink ref="B7" r:id="rId7" xr:uid="{AFE1F83B-EC71-FB4A-8A8C-B9FECD3D8826}"/>
    <hyperlink ref="B8" r:id="rId8" xr:uid="{A8372D46-B9A7-B649-9FE0-A113FE550BED}"/>
    <hyperlink ref="B9" r:id="rId9" xr:uid="{E08B05F0-898A-DB4E-80A2-0B83067B9173}"/>
    <hyperlink ref="B10" r:id="rId10" xr:uid="{CA816C04-EFF1-3B4C-8B92-0C79A7617F4F}"/>
    <hyperlink ref="B11" r:id="rId11" xr:uid="{264EBA90-AF32-EA4A-B542-8371119F2483}"/>
    <hyperlink ref="B12" r:id="rId12" xr:uid="{802A29AB-5C3C-6442-98FE-17563A9601E1}"/>
    <hyperlink ref="B13" r:id="rId13" xr:uid="{9CDB432A-FF9A-E54B-82CE-78F7498E859B}"/>
    <hyperlink ref="B14" r:id="rId14" xr:uid="{16F69667-7B42-C14F-AE6B-337DBF9B7C60}"/>
    <hyperlink ref="B15" r:id="rId15" xr:uid="{001FD839-99FA-3444-9DC6-F8D642CCDCCF}"/>
    <hyperlink ref="B16" r:id="rId16" xr:uid="{D80B5B35-7DDE-FF4E-AA46-5793E4A4E067}"/>
    <hyperlink ref="B17" r:id="rId17" xr:uid="{9C7B787C-AFDB-D341-934E-E23CEA48C7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Vikramaditya, Nishant  (Student)</dc:creator>
  <cp:lastModifiedBy>Vikramaditya, Nishant  (Student)</cp:lastModifiedBy>
  <dcterms:created xsi:type="dcterms:W3CDTF">2024-08-22T03:37:47Z</dcterms:created>
  <dcterms:modified xsi:type="dcterms:W3CDTF">2024-11-04T03:31:33Z</dcterms:modified>
</cp:coreProperties>
</file>