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greenslit/Desktop/"/>
    </mc:Choice>
  </mc:AlternateContent>
  <xr:revisionPtr revIDLastSave="0" documentId="13_ncr:1_{51E02C9B-9203-FC49-B24C-3D0E79DFD15A}" xr6:coauthVersionLast="47" xr6:coauthVersionMax="47" xr10:uidLastSave="{00000000-0000-0000-0000-000000000000}"/>
  <bookViews>
    <workbookView xWindow="-38400" yWindow="-5920" windowWidth="38400" windowHeight="21600" xr2:uid="{35F0E328-4036-BA40-B40C-7A921DF46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D7" i="1"/>
  <c r="F5" i="1"/>
  <c r="D5" i="1"/>
  <c r="F8" i="1"/>
  <c r="D8" i="1"/>
  <c r="F6" i="1"/>
  <c r="D6" i="1"/>
  <c r="F3" i="1"/>
  <c r="D3" i="1"/>
  <c r="F2" i="1"/>
  <c r="D2" i="1"/>
  <c r="F4" i="1"/>
  <c r="D4" i="1"/>
</calcChain>
</file>

<file path=xl/sharedStrings.xml><?xml version="1.0" encoding="utf-8"?>
<sst xmlns="http://schemas.openxmlformats.org/spreadsheetml/2006/main" count="18" uniqueCount="16">
  <si>
    <t>Assay</t>
  </si>
  <si>
    <t>#Observations</t>
  </si>
  <si>
    <t>Total Bacteria</t>
  </si>
  <si>
    <t>Total Vibrio</t>
  </si>
  <si>
    <t>HF183</t>
  </si>
  <si>
    <t>V. alginolyticus</t>
  </si>
  <si>
    <t>V. cholerae</t>
  </si>
  <si>
    <t>V. parahaemolyticus</t>
  </si>
  <si>
    <t>V. vulnificus</t>
  </si>
  <si>
    <t>LOD_Cq</t>
  </si>
  <si>
    <t>LOD_copies_µL</t>
  </si>
  <si>
    <t>LOQ_Cq</t>
  </si>
  <si>
    <t>LOQ_copies_µL</t>
  </si>
  <si>
    <t>Notes</t>
  </si>
  <si>
    <t>All Detected</t>
  </si>
  <si>
    <t>&lt;1 copy/µL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</si>
</sst>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5E1B-CCE4-E14E-BD5B-CEC0D12D0BF8}">
  <dimension ref="A1:G8"/>
  <sheetViews>
    <sheetView tabSelected="1" zoomScale="158" workbookViewId="0">
      <selection activeCell="G11" sqref="G11"/>
    </sheetView>
  </sheetViews>
  <sheetFormatPr baseColWidth="10" defaultRowHeight="16" x14ac:dyDescent="0.2"/>
  <cols>
    <col min="1" max="1" width="18" bestFit="1" customWidth="1"/>
    <col min="2" max="2" width="12.83203125" bestFit="1" customWidth="1"/>
    <col min="3" max="3" width="12.83203125" customWidth="1"/>
    <col min="4" max="4" width="13.83203125" bestFit="1" customWidth="1"/>
    <col min="5" max="5" width="12.83203125" customWidth="1"/>
    <col min="6" max="6" width="13.83203125" bestFit="1" customWidth="1"/>
    <col min="7" max="7" width="11.1640625" bestFit="1" customWidth="1"/>
  </cols>
  <sheetData>
    <row r="1" spans="1:7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7" x14ac:dyDescent="0.2">
      <c r="A2" s="3" t="s">
        <v>2</v>
      </c>
      <c r="B2" s="3">
        <v>255</v>
      </c>
      <c r="C2" s="3">
        <v>24.462146570000002</v>
      </c>
      <c r="D2" s="4">
        <f>10^((C2-38.705) / -3.542)</f>
        <v>10498.641285316602</v>
      </c>
      <c r="E2" s="3">
        <v>24.422947409999999</v>
      </c>
      <c r="F2" s="4">
        <f>10^((E2-38.705) / -3.542)</f>
        <v>10769.611913655132</v>
      </c>
      <c r="G2" s="4" t="s">
        <v>14</v>
      </c>
    </row>
    <row r="3" spans="1:7" x14ac:dyDescent="0.2">
      <c r="A3" s="3" t="s">
        <v>3</v>
      </c>
      <c r="B3" s="3">
        <v>216</v>
      </c>
      <c r="C3" s="3">
        <v>29.10524191</v>
      </c>
      <c r="D3" s="4">
        <f>10^((C3-36.114) / -3.3844)</f>
        <v>117.73381590861081</v>
      </c>
      <c r="E3" s="3">
        <v>29.0979104</v>
      </c>
      <c r="F3" s="4">
        <f>10^((E3-36.114) / -3.3844)</f>
        <v>118.32254058145632</v>
      </c>
      <c r="G3" s="4" t="s">
        <v>14</v>
      </c>
    </row>
    <row r="4" spans="1:7" x14ac:dyDescent="0.2">
      <c r="A4" s="3" t="s">
        <v>4</v>
      </c>
      <c r="B4" s="3">
        <v>72</v>
      </c>
      <c r="C4" s="3">
        <v>35.653477100000003</v>
      </c>
      <c r="D4" s="3">
        <f>10^((C4-35.691)/-3.236)</f>
        <v>1.0270591531088158</v>
      </c>
      <c r="E4" s="3">
        <v>35.625967510000002</v>
      </c>
      <c r="F4" s="3">
        <f>10^((E4-35.691)/-3.236)</f>
        <v>1.0473614062766543</v>
      </c>
      <c r="G4" s="3"/>
    </row>
    <row r="5" spans="1:7" x14ac:dyDescent="0.2">
      <c r="A5" s="3" t="s">
        <v>5</v>
      </c>
      <c r="B5" s="3">
        <v>255</v>
      </c>
      <c r="C5" s="3">
        <v>41.238675479999998</v>
      </c>
      <c r="D5" s="4">
        <f>10^((C5-39.484)/-3.625)</f>
        <v>0.32805872428025107</v>
      </c>
      <c r="E5" s="3">
        <v>41.216120500000002</v>
      </c>
      <c r="F5" s="4">
        <f>10^((E5-39.484)/-3.625)</f>
        <v>0.33279259574670678</v>
      </c>
      <c r="G5" s="4" t="s">
        <v>15</v>
      </c>
    </row>
    <row r="6" spans="1:7" x14ac:dyDescent="0.2">
      <c r="A6" s="3" t="s">
        <v>6</v>
      </c>
      <c r="B6" s="3">
        <v>312</v>
      </c>
      <c r="C6" s="3">
        <v>37.791129830000003</v>
      </c>
      <c r="D6" s="3">
        <f>10^((C6-42.23) / -3.196)</f>
        <v>24.484037269837099</v>
      </c>
      <c r="E6" s="3">
        <v>37.765507120000002</v>
      </c>
      <c r="F6" s="3">
        <f>10^((E6-42.23) / -3.196)</f>
        <v>24.940212538875514</v>
      </c>
      <c r="G6" s="3"/>
    </row>
    <row r="7" spans="1:7" x14ac:dyDescent="0.2">
      <c r="A7" s="3" t="s">
        <v>7</v>
      </c>
      <c r="B7" s="3">
        <v>324</v>
      </c>
      <c r="C7" s="3">
        <v>43.00854116</v>
      </c>
      <c r="D7" s="4">
        <f>10^((C7-40.034) / -3.468)</f>
        <v>0.13876794903700637</v>
      </c>
      <c r="E7" s="3">
        <v>42.847145589999997</v>
      </c>
      <c r="F7" s="4">
        <f>10^((E7-40.034) / -3.468)</f>
        <v>0.15446414490066757</v>
      </c>
      <c r="G7" s="4" t="s">
        <v>15</v>
      </c>
    </row>
    <row r="8" spans="1:7" x14ac:dyDescent="0.2">
      <c r="A8" s="3" t="s">
        <v>8</v>
      </c>
      <c r="B8" s="3">
        <v>216</v>
      </c>
      <c r="C8" s="3">
        <v>37.404899960000002</v>
      </c>
      <c r="D8" s="3">
        <f>10^((C8-37.606) / -3.409)</f>
        <v>1.145488987056497</v>
      </c>
      <c r="E8" s="3">
        <v>37.39962079</v>
      </c>
      <c r="F8" s="3">
        <f>10^((E8-37.606) / -3.409)</f>
        <v>1.1495808377834185</v>
      </c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2023-10-26T14:27:11Z</dcterms:created>
  <dcterms:modified xsi:type="dcterms:W3CDTF">2023-10-26T15:51:19Z</dcterms:modified>
</cp:coreProperties>
</file>