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5460" activeTab="3"/>
  </bookViews>
  <sheets>
    <sheet name="Summary" sheetId="4" r:id="rId1"/>
    <sheet name="Ring Gear" sheetId="1" r:id="rId2"/>
    <sheet name="Sun Gear" sheetId="2" r:id="rId3"/>
    <sheet name="Planetary Gear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Q10" i="4"/>
  <c r="R10" i="4"/>
  <c r="S10" i="4"/>
  <c r="P12" i="4"/>
  <c r="Q12" i="4"/>
  <c r="R12" i="4"/>
  <c r="S12" i="4"/>
  <c r="P13" i="4"/>
  <c r="Q13" i="4"/>
  <c r="R13" i="4"/>
  <c r="S13" i="4"/>
  <c r="D9" i="3"/>
  <c r="D8" i="3"/>
  <c r="D5" i="2"/>
  <c r="R7" i="4"/>
  <c r="S7" i="4"/>
  <c r="R8" i="4"/>
  <c r="S8" i="4"/>
  <c r="R5" i="4"/>
  <c r="S5" i="4"/>
  <c r="Q8" i="4"/>
  <c r="Q7" i="4"/>
  <c r="Q5" i="4"/>
  <c r="P8" i="4"/>
  <c r="P5" i="4"/>
  <c r="P7" i="4"/>
  <c r="C9" i="3"/>
  <c r="C8" i="3"/>
  <c r="C5" i="2"/>
  <c r="M19" i="1"/>
  <c r="N19" i="1"/>
  <c r="M20" i="1"/>
  <c r="M21" i="1"/>
  <c r="N21" i="1"/>
  <c r="M22" i="1"/>
  <c r="M23" i="1"/>
  <c r="M24" i="1"/>
  <c r="M25" i="1"/>
  <c r="M26" i="1"/>
  <c r="N26" i="1"/>
  <c r="M18" i="1"/>
  <c r="N20" i="1"/>
  <c r="N22" i="1"/>
  <c r="N23" i="1"/>
  <c r="N24" i="1"/>
  <c r="N25" i="1"/>
  <c r="N18" i="1"/>
</calcChain>
</file>

<file path=xl/sharedStrings.xml><?xml version="1.0" encoding="utf-8"?>
<sst xmlns="http://schemas.openxmlformats.org/spreadsheetml/2006/main" count="386" uniqueCount="136">
  <si>
    <t>Current BOLT Circle Diameter</t>
  </si>
  <si>
    <t>Current ID of Ring Gear</t>
  </si>
  <si>
    <t>Motor OD</t>
  </si>
  <si>
    <t>Desired ID of Ring Gear</t>
  </si>
  <si>
    <t>&gt; 3.5</t>
  </si>
  <si>
    <t>Options:</t>
  </si>
  <si>
    <t>in</t>
  </si>
  <si>
    <t>A 1B10-N48192</t>
  </si>
  <si>
    <t>Brass</t>
  </si>
  <si>
    <t>Commercial</t>
  </si>
  <si>
    <t>A 1B10-N24096</t>
  </si>
  <si>
    <t>A 1B10-N32128</t>
  </si>
  <si>
    <t>Part Number</t>
  </si>
  <si>
    <t>Diametral Pitch</t>
  </si>
  <si>
    <t>No. Of Teeth</t>
  </si>
  <si>
    <t>Pressure Angle</t>
  </si>
  <si>
    <t>Material</t>
  </si>
  <si>
    <t>Quality Class</t>
  </si>
  <si>
    <t>Face Width</t>
  </si>
  <si>
    <t>Pitch Dia.</t>
  </si>
  <si>
    <t>Outside Dia. (in)</t>
  </si>
  <si>
    <t>Inside Dia. (in)</t>
  </si>
  <si>
    <t>Pitch Dia. (in)</t>
  </si>
  <si>
    <t>Face Width (in)</t>
  </si>
  <si>
    <t>A 1B10-N24144</t>
  </si>
  <si>
    <t>A 1B10-N32192</t>
  </si>
  <si>
    <t>Inch</t>
  </si>
  <si>
    <t>Metric</t>
  </si>
  <si>
    <t>Carbon Steel</t>
  </si>
  <si>
    <t>303 Stainless Steel</t>
  </si>
  <si>
    <t>ISO Class 7</t>
  </si>
  <si>
    <t>S1E08ZM08S120</t>
  </si>
  <si>
    <t>S1E10ZM10S096</t>
  </si>
  <si>
    <t>A 1C10MYK10096</t>
  </si>
  <si>
    <t>A 1C10MYK10100</t>
  </si>
  <si>
    <t>A 1C10MYK10108</t>
  </si>
  <si>
    <t>A 1C10MYK10120</t>
  </si>
  <si>
    <t>S1E10ZM10S120</t>
  </si>
  <si>
    <t>S1E10ZM10S100</t>
  </si>
  <si>
    <t>S1E10ZM10S108</t>
  </si>
  <si>
    <t>Face Width (mm)</t>
  </si>
  <si>
    <t>Pitch Dia. (mm)</t>
  </si>
  <si>
    <t>Outside Dia. (mm)</t>
  </si>
  <si>
    <t>Inside Dia. (mm)</t>
  </si>
  <si>
    <t>mm</t>
  </si>
  <si>
    <t>Young's Modulus</t>
  </si>
  <si>
    <t>Yield Strength</t>
  </si>
  <si>
    <t>Desired Gear Ratio</t>
  </si>
  <si>
    <t>Sun Gear Teeth</t>
  </si>
  <si>
    <t>Ring Gear Teeth</t>
  </si>
  <si>
    <t>Motor Shaft Diameter</t>
  </si>
  <si>
    <t>With Hub &amp; set screw</t>
  </si>
  <si>
    <t>ISO 7 / AGMA 10</t>
  </si>
  <si>
    <t>Module ( Pitch)</t>
  </si>
  <si>
    <t>Hub Style</t>
  </si>
  <si>
    <t>Bore Size</t>
  </si>
  <si>
    <t>Hub Dia. (0 = Hubless)</t>
  </si>
  <si>
    <t>all metric</t>
  </si>
  <si>
    <t>Planetary Gear Teeth</t>
  </si>
  <si>
    <t>Ring Gear Pitch Diameter</t>
  </si>
  <si>
    <t>Sun Gear pitch Diameter</t>
  </si>
  <si>
    <t>Planetary Gear Pitch Diameter</t>
  </si>
  <si>
    <t>Degree</t>
  </si>
  <si>
    <t>Hubless</t>
  </si>
  <si>
    <t>Fairloc Hub</t>
  </si>
  <si>
    <t>Selected Gears</t>
  </si>
  <si>
    <t>Ring Gear</t>
  </si>
  <si>
    <t>Sun Gear</t>
  </si>
  <si>
    <t>Planetary Gear</t>
  </si>
  <si>
    <t>Mpa</t>
  </si>
  <si>
    <t>Lewis Form Factor</t>
  </si>
  <si>
    <t>Gear Ratio 10</t>
  </si>
  <si>
    <t>S10T10M012S0508</t>
  </si>
  <si>
    <t>S10T10M012A0508</t>
  </si>
  <si>
    <t>2024 Aluminum alloy</t>
  </si>
  <si>
    <t>A 1C 8MYK15012</t>
  </si>
  <si>
    <t>With Hub No Set Screw</t>
  </si>
  <si>
    <t>ISO 8 / AGMA 9</t>
  </si>
  <si>
    <t>Gear Ratio</t>
  </si>
  <si>
    <t>S10T08M020S0508</t>
  </si>
  <si>
    <t>S10T10M020S1008</t>
  </si>
  <si>
    <t>S10T05M020S0508</t>
  </si>
  <si>
    <t>S10T10M020S0508</t>
  </si>
  <si>
    <t>A 1C 2MYK10020A</t>
  </si>
  <si>
    <t>A 1C 2MYKW10020</t>
  </si>
  <si>
    <t>A 1C 1MYKW10020</t>
  </si>
  <si>
    <t>A 1C 2MYKX10020</t>
  </si>
  <si>
    <t>A 1C 2MY10020</t>
  </si>
  <si>
    <t>A 1C 2MYK10020AS</t>
  </si>
  <si>
    <t>A 1C 2MYKX10020S</t>
  </si>
  <si>
    <t>ISO 8 / AGMA 11</t>
  </si>
  <si>
    <t>A 1C 2MYKW10020S</t>
  </si>
  <si>
    <t>ISO 8 / AGMA 12</t>
  </si>
  <si>
    <t>A 1B 2MY10020</t>
  </si>
  <si>
    <t>S10S10M020T1008G</t>
  </si>
  <si>
    <t>AISI 4135 Steel</t>
  </si>
  <si>
    <t>ISO 5 - Ground</t>
  </si>
  <si>
    <t>S10S10M020P1008G</t>
  </si>
  <si>
    <t>A 1Y 2MY10020</t>
  </si>
  <si>
    <t>416 Stainless Steel</t>
  </si>
  <si>
    <t>S10T10M020A0508</t>
  </si>
  <si>
    <t>S10T08M020A0508</t>
  </si>
  <si>
    <t>S10T05M020A0508</t>
  </si>
  <si>
    <t>Gear Ratio 6</t>
  </si>
  <si>
    <t>A 1C 2MY08050</t>
  </si>
  <si>
    <t>A 1B 2MYK08050</t>
  </si>
  <si>
    <t>A 1B 2MY08050</t>
  </si>
  <si>
    <t>S10S08M050T0812G</t>
  </si>
  <si>
    <t>A 1Y 2MY08050</t>
  </si>
  <si>
    <t>S1VS08M050F0506</t>
  </si>
  <si>
    <t>S12N08M050S0310</t>
  </si>
  <si>
    <t>S12N08M050S0510</t>
  </si>
  <si>
    <t>S12S08M050N0310</t>
  </si>
  <si>
    <t>S12A08M050N0310</t>
  </si>
  <si>
    <t>S12N08M050A0310</t>
  </si>
  <si>
    <t>S12N08M050A0510</t>
  </si>
  <si>
    <t>Max Tangential Force</t>
  </si>
  <si>
    <t>Max Torque On Gear</t>
  </si>
  <si>
    <t>Max Motor Torque</t>
  </si>
  <si>
    <t>Torque on Gear</t>
  </si>
  <si>
    <t>n-m</t>
  </si>
  <si>
    <t>FS</t>
  </si>
  <si>
    <t>S10T08M015A0508</t>
  </si>
  <si>
    <t>S10T10M015A0508</t>
  </si>
  <si>
    <t>S10T10M015S1008</t>
  </si>
  <si>
    <t>S10T10M015S0508</t>
  </si>
  <si>
    <t>S10T08M015S0508</t>
  </si>
  <si>
    <t>Gear Ratio 8</t>
  </si>
  <si>
    <t>S10T10M048S0505</t>
  </si>
  <si>
    <t>S1VS10M048F0608</t>
  </si>
  <si>
    <t>S12N10M048S0310</t>
  </si>
  <si>
    <t>S10T10M048S1010</t>
  </si>
  <si>
    <t>S10T10M048S0508</t>
  </si>
  <si>
    <t>S12N10M048S0510</t>
  </si>
  <si>
    <t>S12S10M048N0310</t>
  </si>
  <si>
    <t>Gear Ratio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</si>
</sst>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11" fontId="0" fillId="0" borderId="0" xfId="0" applyNumberFormat="1"/>
    <xf numFmtId="0" fontId="1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0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workbookViewId="0">
      <selection activeCell="O16" sqref="O16"/>
    </sheetView>
  </sheetViews>
  <sheetFormatPr baseColWidth="10" defaultColWidth="8.83203125" defaultRowHeight="14" x14ac:dyDescent="0"/>
  <cols>
    <col min="2" max="2" width="32.6640625" bestFit="1" customWidth="1"/>
    <col min="16" max="16" width="17.33203125" bestFit="1" customWidth="1"/>
    <col min="17" max="17" width="16.83203125" bestFit="1" customWidth="1"/>
  </cols>
  <sheetData>
    <row r="2" spans="2:19">
      <c r="B2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9" ht="42">
      <c r="C3" s="2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40</v>
      </c>
      <c r="J3" s="2" t="s">
        <v>41</v>
      </c>
      <c r="K3" s="2" t="s">
        <v>42</v>
      </c>
      <c r="L3" s="2" t="s">
        <v>43</v>
      </c>
      <c r="O3" t="s">
        <v>70</v>
      </c>
      <c r="P3" t="s">
        <v>116</v>
      </c>
      <c r="Q3" t="s">
        <v>117</v>
      </c>
      <c r="R3" t="s">
        <v>119</v>
      </c>
      <c r="S3" t="s">
        <v>121</v>
      </c>
    </row>
    <row r="4" spans="2:19">
      <c r="B4" s="3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9" ht="42">
      <c r="B5" t="s">
        <v>66</v>
      </c>
      <c r="C5" s="6" t="s">
        <v>31</v>
      </c>
      <c r="D5" s="6">
        <v>0.8</v>
      </c>
      <c r="E5" s="6">
        <v>120</v>
      </c>
      <c r="F5" s="6">
        <v>20</v>
      </c>
      <c r="G5" s="6" t="s">
        <v>29</v>
      </c>
      <c r="H5" s="6" t="s">
        <v>30</v>
      </c>
      <c r="I5" s="6">
        <v>8</v>
      </c>
      <c r="J5" s="6">
        <v>96</v>
      </c>
      <c r="K5" s="6">
        <v>120</v>
      </c>
      <c r="L5" s="6">
        <v>94.4</v>
      </c>
      <c r="O5" s="6">
        <v>0.44600000000000001</v>
      </c>
      <c r="P5">
        <f>$C$17*I5*O5/D5</f>
        <v>1850.8999999999999</v>
      </c>
      <c r="Q5">
        <f>P5*J5/1000</f>
        <v>177.68639999999999</v>
      </c>
      <c r="R5">
        <f>$C$18*(E5/E7)</f>
        <v>25.14</v>
      </c>
      <c r="S5">
        <f>Q5/R5</f>
        <v>7.0678758949880667</v>
      </c>
    </row>
    <row r="6" spans="2:19" ht="42">
      <c r="C6" s="2" t="s">
        <v>12</v>
      </c>
      <c r="D6" s="2" t="s">
        <v>53</v>
      </c>
      <c r="E6" s="2" t="s">
        <v>14</v>
      </c>
      <c r="F6" s="2" t="s">
        <v>16</v>
      </c>
      <c r="G6" s="2" t="s">
        <v>54</v>
      </c>
      <c r="H6" s="2" t="s">
        <v>17</v>
      </c>
      <c r="I6" s="2" t="s">
        <v>15</v>
      </c>
      <c r="J6" s="2" t="s">
        <v>55</v>
      </c>
      <c r="K6" s="2" t="s">
        <v>18</v>
      </c>
      <c r="L6" s="2" t="s">
        <v>19</v>
      </c>
      <c r="M6" s="2" t="s">
        <v>56</v>
      </c>
    </row>
    <row r="7" spans="2:19" ht="42">
      <c r="B7" t="s">
        <v>67</v>
      </c>
      <c r="C7" s="6" t="s">
        <v>79</v>
      </c>
      <c r="D7" s="6">
        <v>0.8</v>
      </c>
      <c r="E7" s="6">
        <v>20</v>
      </c>
      <c r="F7" s="6" t="s">
        <v>29</v>
      </c>
      <c r="G7" s="6" t="s">
        <v>51</v>
      </c>
      <c r="H7" s="6" t="s">
        <v>52</v>
      </c>
      <c r="I7" s="6">
        <v>20</v>
      </c>
      <c r="J7" s="6">
        <v>8</v>
      </c>
      <c r="K7" s="6">
        <v>5</v>
      </c>
      <c r="L7" s="6">
        <v>16</v>
      </c>
      <c r="M7" s="6">
        <v>12</v>
      </c>
      <c r="O7" s="6">
        <v>0.32</v>
      </c>
      <c r="P7">
        <f>$C$17*K7*O7/D7</f>
        <v>830</v>
      </c>
      <c r="Q7">
        <f>P7*L7/1000</f>
        <v>13.28</v>
      </c>
      <c r="R7">
        <f>$C$18</f>
        <v>4.1900000000000004</v>
      </c>
      <c r="S7">
        <f t="shared" ref="S7:S8" si="0">Q7/R7</f>
        <v>3.1694510739856798</v>
      </c>
    </row>
    <row r="8" spans="2:19" ht="42">
      <c r="B8" t="s">
        <v>68</v>
      </c>
      <c r="C8" s="6" t="s">
        <v>109</v>
      </c>
      <c r="D8" s="6">
        <v>0.8</v>
      </c>
      <c r="E8" s="6">
        <v>50</v>
      </c>
      <c r="F8" s="6" t="s">
        <v>29</v>
      </c>
      <c r="G8" s="6" t="s">
        <v>64</v>
      </c>
      <c r="H8" s="6" t="s">
        <v>52</v>
      </c>
      <c r="I8" s="6">
        <v>20</v>
      </c>
      <c r="J8" s="6">
        <v>6</v>
      </c>
      <c r="K8" s="6">
        <v>5</v>
      </c>
      <c r="L8" s="6">
        <v>40</v>
      </c>
      <c r="M8" s="6">
        <v>17</v>
      </c>
      <c r="O8" s="6">
        <v>0.40799999999999997</v>
      </c>
      <c r="P8">
        <f>$C$17*K8*O8/D8</f>
        <v>1058.2499999999998</v>
      </c>
      <c r="Q8">
        <f>P8*L8/1000</f>
        <v>42.329999999999991</v>
      </c>
      <c r="R8">
        <f>$C$18*(E8/E7)</f>
        <v>10.475000000000001</v>
      </c>
      <c r="S8">
        <f t="shared" si="0"/>
        <v>4.0410501193317412</v>
      </c>
    </row>
    <row r="9" spans="2:19">
      <c r="B9" s="3" t="s">
        <v>135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2:19" ht="42">
      <c r="B10" t="s">
        <v>66</v>
      </c>
      <c r="C10" s="6" t="s">
        <v>39</v>
      </c>
      <c r="D10" s="6">
        <v>1</v>
      </c>
      <c r="E10" s="6">
        <v>108</v>
      </c>
      <c r="F10" s="6">
        <v>20</v>
      </c>
      <c r="G10" s="6" t="s">
        <v>29</v>
      </c>
      <c r="H10" s="6" t="s">
        <v>30</v>
      </c>
      <c r="I10" s="6">
        <v>10</v>
      </c>
      <c r="J10" s="6">
        <v>108</v>
      </c>
      <c r="K10" s="6">
        <v>150</v>
      </c>
      <c r="L10" s="6">
        <v>106</v>
      </c>
      <c r="O10" s="6">
        <v>0.44600000000000001</v>
      </c>
      <c r="P10">
        <f>$C$17*I10*O10/D10</f>
        <v>1850.9</v>
      </c>
      <c r="Q10">
        <f>P10*J10/1000</f>
        <v>199.8972</v>
      </c>
      <c r="R10">
        <f>$C$18*(E10/E12)</f>
        <v>37.71</v>
      </c>
      <c r="S10">
        <f>Q10/R10</f>
        <v>5.30090692124105</v>
      </c>
    </row>
    <row r="11" spans="2:19" ht="42">
      <c r="C11" s="2" t="s">
        <v>12</v>
      </c>
      <c r="D11" s="2" t="s">
        <v>53</v>
      </c>
      <c r="E11" s="2" t="s">
        <v>14</v>
      </c>
      <c r="F11" s="2" t="s">
        <v>16</v>
      </c>
      <c r="G11" s="2" t="s">
        <v>54</v>
      </c>
      <c r="H11" s="2" t="s">
        <v>17</v>
      </c>
      <c r="I11" s="2" t="s">
        <v>15</v>
      </c>
      <c r="J11" s="2" t="s">
        <v>55</v>
      </c>
      <c r="K11" s="2" t="s">
        <v>18</v>
      </c>
      <c r="L11" s="2" t="s">
        <v>19</v>
      </c>
      <c r="M11" s="2" t="s">
        <v>56</v>
      </c>
    </row>
    <row r="12" spans="2:19" ht="42">
      <c r="B12" t="s">
        <v>67</v>
      </c>
      <c r="C12" s="6" t="s">
        <v>72</v>
      </c>
      <c r="D12" s="6">
        <v>1</v>
      </c>
      <c r="E12" s="6">
        <v>12</v>
      </c>
      <c r="F12" s="6" t="s">
        <v>29</v>
      </c>
      <c r="G12" s="6" t="s">
        <v>51</v>
      </c>
      <c r="H12" s="6" t="s">
        <v>52</v>
      </c>
      <c r="I12" s="6">
        <v>20</v>
      </c>
      <c r="J12" s="6">
        <v>8</v>
      </c>
      <c r="K12" s="6">
        <v>5</v>
      </c>
      <c r="L12" s="6">
        <v>12</v>
      </c>
      <c r="M12" s="6">
        <v>12</v>
      </c>
      <c r="O12" s="6">
        <v>0.245</v>
      </c>
      <c r="P12">
        <f>$C$17*K12*O12/D12</f>
        <v>508.375</v>
      </c>
      <c r="Q12">
        <f>P12*L12/1000</f>
        <v>6.1005000000000003</v>
      </c>
      <c r="R12">
        <f>$C$18</f>
        <v>4.1900000000000004</v>
      </c>
      <c r="S12">
        <f t="shared" ref="S12:S13" si="1">Q12/R12</f>
        <v>1.4559665871121719</v>
      </c>
    </row>
    <row r="13" spans="2:19" ht="42">
      <c r="B13" t="s">
        <v>68</v>
      </c>
      <c r="C13" s="6" t="s">
        <v>131</v>
      </c>
      <c r="D13" s="6">
        <v>1</v>
      </c>
      <c r="E13" s="6">
        <v>48</v>
      </c>
      <c r="F13" s="6" t="s">
        <v>29</v>
      </c>
      <c r="G13" s="6" t="s">
        <v>51</v>
      </c>
      <c r="H13" s="6" t="s">
        <v>52</v>
      </c>
      <c r="I13" s="6">
        <v>20</v>
      </c>
      <c r="J13" s="6">
        <v>10</v>
      </c>
      <c r="K13" s="6">
        <v>10</v>
      </c>
      <c r="L13" s="6">
        <v>48</v>
      </c>
      <c r="M13" s="6">
        <v>20</v>
      </c>
      <c r="O13" s="6">
        <v>0.39900000000000002</v>
      </c>
      <c r="P13">
        <f>$C$17*K13*O13/D13</f>
        <v>1655.8500000000001</v>
      </c>
      <c r="Q13">
        <f>P13*L13/1000</f>
        <v>79.480800000000002</v>
      </c>
      <c r="R13">
        <f>$C$18*(E13/E12)</f>
        <v>16.760000000000002</v>
      </c>
      <c r="S13">
        <f t="shared" si="1"/>
        <v>4.7422911694510734</v>
      </c>
    </row>
    <row r="14" spans="2:19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O14" s="6"/>
    </row>
    <row r="15" spans="2:19">
      <c r="B15" t="s">
        <v>29</v>
      </c>
    </row>
    <row r="16" spans="2:19">
      <c r="B16" t="s">
        <v>45</v>
      </c>
      <c r="C16" s="7">
        <v>193000</v>
      </c>
      <c r="D16" t="s">
        <v>69</v>
      </c>
    </row>
    <row r="17" spans="2:4">
      <c r="B17" t="s">
        <v>46</v>
      </c>
      <c r="C17">
        <v>415</v>
      </c>
      <c r="D17" t="s">
        <v>69</v>
      </c>
    </row>
    <row r="18" spans="2:4">
      <c r="B18" t="s">
        <v>118</v>
      </c>
      <c r="C18">
        <v>4.1900000000000004</v>
      </c>
      <c r="D18" t="s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workbookViewId="0">
      <selection activeCell="N12" sqref="N12"/>
    </sheetView>
  </sheetViews>
  <sheetFormatPr baseColWidth="10" defaultColWidth="8.83203125" defaultRowHeight="14" x14ac:dyDescent="0"/>
  <cols>
    <col min="2" max="2" width="27.33203125" bestFit="1" customWidth="1"/>
    <col min="4" max="4" width="6.6640625" bestFit="1" customWidth="1"/>
    <col min="5" max="5" width="8.6640625" bestFit="1" customWidth="1"/>
    <col min="6" max="7" width="8.5" bestFit="1" customWidth="1"/>
    <col min="8" max="8" width="17.5" bestFit="1" customWidth="1"/>
    <col min="9" max="9" width="16" bestFit="1" customWidth="1"/>
    <col min="10" max="10" width="13.5" bestFit="1" customWidth="1"/>
  </cols>
  <sheetData>
    <row r="2" spans="2:11">
      <c r="B2" t="s">
        <v>0</v>
      </c>
      <c r="C2">
        <v>1.9948630000000001</v>
      </c>
      <c r="D2" t="s">
        <v>6</v>
      </c>
      <c r="I2" t="s">
        <v>45</v>
      </c>
      <c r="J2" t="s">
        <v>46</v>
      </c>
    </row>
    <row r="3" spans="2:11">
      <c r="B3" t="s">
        <v>1</v>
      </c>
      <c r="C3">
        <v>2.3622000000000001</v>
      </c>
      <c r="D3" t="s">
        <v>6</v>
      </c>
      <c r="H3" t="s">
        <v>8</v>
      </c>
      <c r="I3">
        <v>13500</v>
      </c>
      <c r="J3">
        <v>18100</v>
      </c>
    </row>
    <row r="4" spans="2:11">
      <c r="B4" t="s">
        <v>2</v>
      </c>
      <c r="C4">
        <v>2.677</v>
      </c>
      <c r="D4" t="s">
        <v>6</v>
      </c>
      <c r="H4" t="s">
        <v>29</v>
      </c>
      <c r="I4">
        <v>28000</v>
      </c>
      <c r="J4">
        <v>60200</v>
      </c>
    </row>
    <row r="5" spans="2:11">
      <c r="H5" t="s">
        <v>28</v>
      </c>
      <c r="I5">
        <v>29000</v>
      </c>
      <c r="J5">
        <v>45000</v>
      </c>
    </row>
    <row r="6" spans="2:11">
      <c r="B6" t="s">
        <v>3</v>
      </c>
      <c r="C6" t="s">
        <v>4</v>
      </c>
      <c r="D6" t="s">
        <v>6</v>
      </c>
    </row>
    <row r="8" spans="2:11">
      <c r="B8" t="s">
        <v>5</v>
      </c>
    </row>
    <row r="9" spans="2:11">
      <c r="B9" s="3" t="s">
        <v>26</v>
      </c>
    </row>
    <row r="10" spans="2:11" ht="28"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23</v>
      </c>
      <c r="I10" s="2" t="s">
        <v>22</v>
      </c>
      <c r="J10" s="2" t="s">
        <v>20</v>
      </c>
      <c r="K10" s="2" t="s">
        <v>21</v>
      </c>
    </row>
    <row r="11" spans="2:11" ht="28">
      <c r="B11" s="1" t="s">
        <v>7</v>
      </c>
      <c r="C11" s="1">
        <v>48</v>
      </c>
      <c r="D11" s="1">
        <v>192</v>
      </c>
      <c r="E11" s="1">
        <v>14.5</v>
      </c>
      <c r="F11" s="1" t="s">
        <v>8</v>
      </c>
      <c r="G11" s="1" t="s">
        <v>9</v>
      </c>
      <c r="H11" s="1">
        <v>0.125</v>
      </c>
      <c r="I11" s="1">
        <v>4</v>
      </c>
      <c r="J11" s="1">
        <v>4.75</v>
      </c>
      <c r="K11" s="1">
        <v>3.9582999999999999</v>
      </c>
    </row>
    <row r="12" spans="2:11" ht="28">
      <c r="B12" s="1" t="s">
        <v>10</v>
      </c>
      <c r="C12" s="1">
        <v>24</v>
      </c>
      <c r="D12" s="1">
        <v>96</v>
      </c>
      <c r="E12" s="1">
        <v>14.5</v>
      </c>
      <c r="F12" s="1" t="s">
        <v>8</v>
      </c>
      <c r="G12" s="1" t="s">
        <v>9</v>
      </c>
      <c r="H12" s="1">
        <v>0.25</v>
      </c>
      <c r="I12" s="1">
        <v>4</v>
      </c>
      <c r="J12" s="1">
        <v>4.75</v>
      </c>
      <c r="K12" s="1">
        <v>3.9167000000000001</v>
      </c>
    </row>
    <row r="13" spans="2:11" ht="28">
      <c r="B13" s="1" t="s">
        <v>11</v>
      </c>
      <c r="C13" s="1">
        <v>32</v>
      </c>
      <c r="D13" s="1">
        <v>128</v>
      </c>
      <c r="E13" s="1">
        <v>14.5</v>
      </c>
      <c r="F13" s="1" t="s">
        <v>8</v>
      </c>
      <c r="G13" s="1" t="s">
        <v>9</v>
      </c>
      <c r="H13" s="1">
        <v>0.1875</v>
      </c>
      <c r="I13" s="1">
        <v>4</v>
      </c>
      <c r="J13" s="1">
        <v>4.75</v>
      </c>
      <c r="K13" s="1">
        <v>3.9375</v>
      </c>
    </row>
    <row r="14" spans="2:11" ht="28">
      <c r="B14" s="1" t="s">
        <v>24</v>
      </c>
      <c r="C14" s="1">
        <v>24</v>
      </c>
      <c r="D14" s="1">
        <v>144</v>
      </c>
      <c r="E14" s="1">
        <v>14.5</v>
      </c>
      <c r="F14" s="1" t="s">
        <v>8</v>
      </c>
      <c r="G14" s="1" t="s">
        <v>9</v>
      </c>
      <c r="H14" s="1">
        <v>0.25</v>
      </c>
      <c r="I14" s="1">
        <v>6</v>
      </c>
      <c r="J14" s="1">
        <v>6.75</v>
      </c>
      <c r="K14" s="1">
        <v>5.9166999999999996</v>
      </c>
    </row>
    <row r="15" spans="2:11" ht="28">
      <c r="B15" s="1" t="s">
        <v>25</v>
      </c>
      <c r="C15" s="1">
        <v>32</v>
      </c>
      <c r="D15" s="1">
        <v>192</v>
      </c>
      <c r="E15" s="1">
        <v>14.5</v>
      </c>
      <c r="F15" s="1" t="s">
        <v>8</v>
      </c>
      <c r="G15" s="1" t="s">
        <v>9</v>
      </c>
      <c r="H15" s="1">
        <v>0.1875</v>
      </c>
      <c r="I15" s="1">
        <v>6</v>
      </c>
      <c r="J15" s="1">
        <v>6.75</v>
      </c>
      <c r="K15" s="1">
        <v>5.9375</v>
      </c>
    </row>
    <row r="16" spans="2:11">
      <c r="B16" s="3" t="s">
        <v>27</v>
      </c>
    </row>
    <row r="17" spans="2:14" ht="28"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40</v>
      </c>
      <c r="I17" s="2" t="s">
        <v>41</v>
      </c>
      <c r="J17" s="2" t="s">
        <v>42</v>
      </c>
      <c r="K17" s="2" t="s">
        <v>43</v>
      </c>
      <c r="M17" s="2" t="s">
        <v>44</v>
      </c>
      <c r="N17" s="2" t="s">
        <v>6</v>
      </c>
    </row>
    <row r="18" spans="2:14" ht="28">
      <c r="B18" s="1" t="s">
        <v>33</v>
      </c>
      <c r="C18" s="1">
        <v>1</v>
      </c>
      <c r="D18" s="1">
        <v>96</v>
      </c>
      <c r="E18" s="1">
        <v>20</v>
      </c>
      <c r="F18" s="1" t="s">
        <v>28</v>
      </c>
      <c r="G18" s="1" t="s">
        <v>9</v>
      </c>
      <c r="H18" s="1">
        <v>10</v>
      </c>
      <c r="I18" s="1">
        <v>96</v>
      </c>
      <c r="J18" s="1">
        <v>125</v>
      </c>
      <c r="K18" s="1">
        <v>94</v>
      </c>
      <c r="M18">
        <f>K18</f>
        <v>94</v>
      </c>
      <c r="N18">
        <f>M18*0.0393701</f>
        <v>3.7007893999999997</v>
      </c>
    </row>
    <row r="19" spans="2:14" ht="42">
      <c r="B19" s="1" t="s">
        <v>32</v>
      </c>
      <c r="C19" s="1">
        <v>1</v>
      </c>
      <c r="D19" s="1">
        <v>96</v>
      </c>
      <c r="E19" s="1">
        <v>20</v>
      </c>
      <c r="F19" s="1" t="s">
        <v>29</v>
      </c>
      <c r="G19" s="1" t="s">
        <v>30</v>
      </c>
      <c r="H19" s="1">
        <v>10</v>
      </c>
      <c r="I19" s="1">
        <v>96</v>
      </c>
      <c r="J19" s="1">
        <v>120</v>
      </c>
      <c r="K19" s="1">
        <v>94</v>
      </c>
      <c r="M19">
        <f t="shared" ref="M19:M26" si="0">K19</f>
        <v>94</v>
      </c>
      <c r="N19">
        <f t="shared" ref="N19:N26" si="1">M19*0.0393701</f>
        <v>3.7007893999999997</v>
      </c>
    </row>
    <row r="20" spans="2:14" ht="42">
      <c r="B20" s="4" t="s">
        <v>31</v>
      </c>
      <c r="C20" s="4">
        <v>0.8</v>
      </c>
      <c r="D20" s="4">
        <v>120</v>
      </c>
      <c r="E20" s="4">
        <v>20</v>
      </c>
      <c r="F20" s="4" t="s">
        <v>29</v>
      </c>
      <c r="G20" s="4" t="s">
        <v>30</v>
      </c>
      <c r="H20" s="4">
        <v>8</v>
      </c>
      <c r="I20" s="4">
        <v>96</v>
      </c>
      <c r="J20" s="4">
        <v>120</v>
      </c>
      <c r="K20" s="4">
        <v>94.4</v>
      </c>
      <c r="L20" s="5"/>
      <c r="M20" s="5">
        <f t="shared" si="0"/>
        <v>94.4</v>
      </c>
      <c r="N20" s="5">
        <f t="shared" si="1"/>
        <v>3.7165374400000002</v>
      </c>
    </row>
    <row r="21" spans="2:14" ht="42">
      <c r="B21" s="1" t="s">
        <v>38</v>
      </c>
      <c r="C21" s="1">
        <v>1</v>
      </c>
      <c r="D21" s="1">
        <v>100</v>
      </c>
      <c r="E21" s="1">
        <v>20</v>
      </c>
      <c r="F21" s="1" t="s">
        <v>29</v>
      </c>
      <c r="G21" s="1" t="s">
        <v>30</v>
      </c>
      <c r="H21" s="1">
        <v>10</v>
      </c>
      <c r="I21" s="1">
        <v>100</v>
      </c>
      <c r="J21" s="1">
        <v>150</v>
      </c>
      <c r="K21" s="1">
        <v>98</v>
      </c>
      <c r="M21">
        <f t="shared" si="0"/>
        <v>98</v>
      </c>
      <c r="N21">
        <f t="shared" si="1"/>
        <v>3.8582698</v>
      </c>
    </row>
    <row r="22" spans="2:14" ht="28">
      <c r="B22" s="1" t="s">
        <v>34</v>
      </c>
      <c r="C22" s="1">
        <v>1</v>
      </c>
      <c r="D22" s="1">
        <v>100</v>
      </c>
      <c r="E22" s="1">
        <v>20</v>
      </c>
      <c r="F22" s="1" t="s">
        <v>28</v>
      </c>
      <c r="G22" s="1" t="s">
        <v>9</v>
      </c>
      <c r="H22" s="1">
        <v>10</v>
      </c>
      <c r="I22" s="1">
        <v>100</v>
      </c>
      <c r="J22" s="1">
        <v>130</v>
      </c>
      <c r="K22" s="1">
        <v>98</v>
      </c>
      <c r="M22">
        <f t="shared" si="0"/>
        <v>98</v>
      </c>
      <c r="N22">
        <f t="shared" si="1"/>
        <v>3.8582698</v>
      </c>
    </row>
    <row r="23" spans="2:14" ht="42">
      <c r="B23" s="9" t="s">
        <v>39</v>
      </c>
      <c r="C23" s="9">
        <v>1</v>
      </c>
      <c r="D23" s="9">
        <v>108</v>
      </c>
      <c r="E23" s="9">
        <v>20</v>
      </c>
      <c r="F23" s="9" t="s">
        <v>29</v>
      </c>
      <c r="G23" s="9" t="s">
        <v>30</v>
      </c>
      <c r="H23" s="9">
        <v>10</v>
      </c>
      <c r="I23" s="9">
        <v>108</v>
      </c>
      <c r="J23" s="9">
        <v>150</v>
      </c>
      <c r="K23" s="9">
        <v>106</v>
      </c>
      <c r="L23" s="10"/>
      <c r="M23" s="10">
        <f t="shared" si="0"/>
        <v>106</v>
      </c>
      <c r="N23" s="10">
        <f t="shared" si="1"/>
        <v>4.1732306000000001</v>
      </c>
    </row>
    <row r="24" spans="2:14" ht="28">
      <c r="B24" s="1" t="s">
        <v>35</v>
      </c>
      <c r="C24" s="1">
        <v>1</v>
      </c>
      <c r="D24" s="1">
        <v>108</v>
      </c>
      <c r="E24" s="1">
        <v>20</v>
      </c>
      <c r="F24" s="1" t="s">
        <v>28</v>
      </c>
      <c r="G24" s="1" t="s">
        <v>9</v>
      </c>
      <c r="H24" s="1">
        <v>10</v>
      </c>
      <c r="I24" s="1">
        <v>108</v>
      </c>
      <c r="J24" s="1">
        <v>140</v>
      </c>
      <c r="K24" s="1">
        <v>106</v>
      </c>
      <c r="M24">
        <f t="shared" si="0"/>
        <v>106</v>
      </c>
      <c r="N24">
        <f t="shared" si="1"/>
        <v>4.1732306000000001</v>
      </c>
    </row>
    <row r="25" spans="2:14" ht="28">
      <c r="B25" s="1" t="s">
        <v>36</v>
      </c>
      <c r="C25" s="1">
        <v>1</v>
      </c>
      <c r="D25" s="1">
        <v>120</v>
      </c>
      <c r="E25" s="1">
        <v>20</v>
      </c>
      <c r="F25" s="1" t="s">
        <v>28</v>
      </c>
      <c r="G25" s="1" t="s">
        <v>9</v>
      </c>
      <c r="H25" s="1">
        <v>10</v>
      </c>
      <c r="I25" s="1">
        <v>120</v>
      </c>
      <c r="J25" s="1">
        <v>150</v>
      </c>
      <c r="K25" s="1">
        <v>118</v>
      </c>
      <c r="M25">
        <f t="shared" si="0"/>
        <v>118</v>
      </c>
      <c r="N25">
        <f t="shared" si="1"/>
        <v>4.6456717999999997</v>
      </c>
    </row>
    <row r="26" spans="2:14" ht="42">
      <c r="B26" s="6" t="s">
        <v>37</v>
      </c>
      <c r="C26" s="6">
        <v>1</v>
      </c>
      <c r="D26" s="6">
        <v>120</v>
      </c>
      <c r="E26" s="6">
        <v>20</v>
      </c>
      <c r="F26" s="6" t="s">
        <v>29</v>
      </c>
      <c r="G26" s="6" t="s">
        <v>30</v>
      </c>
      <c r="H26" s="6">
        <v>10</v>
      </c>
      <c r="I26" s="6">
        <v>120</v>
      </c>
      <c r="J26" s="6">
        <v>150</v>
      </c>
      <c r="K26" s="6">
        <v>118</v>
      </c>
      <c r="L26" s="11"/>
      <c r="M26" s="11">
        <f t="shared" si="0"/>
        <v>118</v>
      </c>
      <c r="N26" s="11">
        <f t="shared" si="1"/>
        <v>4.6456717999999997</v>
      </c>
    </row>
    <row r="27" spans="2:14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4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4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4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4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4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workbookViewId="0">
      <selection activeCell="O15" sqref="O15"/>
    </sheetView>
  </sheetViews>
  <sheetFormatPr baseColWidth="10" defaultColWidth="8.83203125" defaultRowHeight="14" x14ac:dyDescent="0"/>
  <cols>
    <col min="2" max="2" width="20.5" bestFit="1" customWidth="1"/>
  </cols>
  <sheetData>
    <row r="2" spans="2:13">
      <c r="B2" t="s">
        <v>15</v>
      </c>
      <c r="C2">
        <v>20</v>
      </c>
    </row>
    <row r="3" spans="2:13">
      <c r="B3" t="s">
        <v>49</v>
      </c>
      <c r="C3">
        <v>120</v>
      </c>
      <c r="D3">
        <v>108</v>
      </c>
    </row>
    <row r="4" spans="2:13">
      <c r="B4" t="s">
        <v>47</v>
      </c>
      <c r="C4">
        <v>6</v>
      </c>
      <c r="D4">
        <v>9</v>
      </c>
    </row>
    <row r="5" spans="2:13">
      <c r="B5" t="s">
        <v>48</v>
      </c>
      <c r="C5">
        <f>$C$3/C4</f>
        <v>20</v>
      </c>
      <c r="D5">
        <f>D3/D4</f>
        <v>12</v>
      </c>
    </row>
    <row r="6" spans="2:13">
      <c r="B6" t="s">
        <v>50</v>
      </c>
      <c r="C6">
        <v>8</v>
      </c>
      <c r="D6" t="s">
        <v>44</v>
      </c>
    </row>
    <row r="9" spans="2:13" ht="42">
      <c r="B9" s="2" t="s">
        <v>12</v>
      </c>
      <c r="C9" s="2" t="s">
        <v>53</v>
      </c>
      <c r="D9" s="2" t="s">
        <v>14</v>
      </c>
      <c r="E9" s="2" t="s">
        <v>16</v>
      </c>
      <c r="F9" s="2" t="s">
        <v>54</v>
      </c>
      <c r="G9" s="2" t="s">
        <v>17</v>
      </c>
      <c r="H9" s="2" t="s">
        <v>15</v>
      </c>
      <c r="I9" s="2" t="s">
        <v>55</v>
      </c>
      <c r="J9" s="2" t="s">
        <v>18</v>
      </c>
      <c r="K9" s="2" t="s">
        <v>19</v>
      </c>
      <c r="L9" s="2" t="s">
        <v>56</v>
      </c>
      <c r="M9" s="2" t="s">
        <v>57</v>
      </c>
    </row>
    <row r="10" spans="2:13">
      <c r="B10" s="2" t="s">
        <v>103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42">
      <c r="B11" s="6" t="s">
        <v>83</v>
      </c>
      <c r="C11" s="6">
        <v>1</v>
      </c>
      <c r="D11" s="6">
        <v>20</v>
      </c>
      <c r="E11" s="6" t="s">
        <v>28</v>
      </c>
      <c r="F11" s="6" t="s">
        <v>51</v>
      </c>
      <c r="G11" s="6" t="s">
        <v>77</v>
      </c>
      <c r="H11" s="6">
        <v>20</v>
      </c>
      <c r="I11" s="6">
        <v>8</v>
      </c>
      <c r="J11" s="6">
        <v>8</v>
      </c>
      <c r="K11" s="6">
        <v>20</v>
      </c>
      <c r="L11" s="6">
        <v>16</v>
      </c>
    </row>
    <row r="12" spans="2:13" ht="42">
      <c r="B12" s="1" t="s">
        <v>84</v>
      </c>
      <c r="C12" s="1">
        <v>1</v>
      </c>
      <c r="D12" s="1">
        <v>20</v>
      </c>
      <c r="E12" s="1" t="s">
        <v>28</v>
      </c>
      <c r="F12" s="1" t="s">
        <v>51</v>
      </c>
      <c r="G12" s="1" t="s">
        <v>77</v>
      </c>
      <c r="H12" s="1">
        <v>20</v>
      </c>
      <c r="I12" s="1">
        <v>8</v>
      </c>
      <c r="J12" s="1">
        <v>10</v>
      </c>
      <c r="K12" s="1">
        <v>20</v>
      </c>
      <c r="L12" s="1">
        <v>16</v>
      </c>
    </row>
    <row r="13" spans="2:13" ht="28">
      <c r="B13" s="1" t="s">
        <v>85</v>
      </c>
      <c r="C13" s="1">
        <v>1</v>
      </c>
      <c r="D13" s="1">
        <v>20</v>
      </c>
      <c r="E13" s="1" t="s">
        <v>28</v>
      </c>
      <c r="F13" s="1" t="s">
        <v>63</v>
      </c>
      <c r="G13" s="1" t="s">
        <v>77</v>
      </c>
      <c r="H13" s="1">
        <v>20</v>
      </c>
      <c r="I13" s="1">
        <v>8</v>
      </c>
      <c r="J13" s="1">
        <v>12</v>
      </c>
      <c r="K13" s="1">
        <v>20</v>
      </c>
      <c r="L13" s="1">
        <v>0</v>
      </c>
    </row>
    <row r="14" spans="2:13" ht="42">
      <c r="B14" s="1" t="s">
        <v>86</v>
      </c>
      <c r="C14" s="1">
        <v>1</v>
      </c>
      <c r="D14" s="1">
        <v>20</v>
      </c>
      <c r="E14" s="1" t="s">
        <v>28</v>
      </c>
      <c r="F14" s="1" t="s">
        <v>51</v>
      </c>
      <c r="G14" s="1" t="s">
        <v>77</v>
      </c>
      <c r="H14" s="1">
        <v>20</v>
      </c>
      <c r="I14" s="1">
        <v>8</v>
      </c>
      <c r="J14" s="1">
        <v>12</v>
      </c>
      <c r="K14" s="1">
        <v>20</v>
      </c>
      <c r="L14" s="1">
        <v>16</v>
      </c>
    </row>
    <row r="15" spans="2:13" ht="42">
      <c r="B15" s="1" t="s">
        <v>87</v>
      </c>
      <c r="C15" s="1">
        <v>1</v>
      </c>
      <c r="D15" s="1">
        <v>20</v>
      </c>
      <c r="E15" s="1" t="s">
        <v>28</v>
      </c>
      <c r="F15" s="1" t="s">
        <v>76</v>
      </c>
      <c r="G15" s="1" t="s">
        <v>77</v>
      </c>
      <c r="H15" s="1">
        <v>20</v>
      </c>
      <c r="I15" s="1">
        <v>8</v>
      </c>
      <c r="J15" s="1">
        <v>8</v>
      </c>
      <c r="K15" s="1">
        <v>20</v>
      </c>
      <c r="L15" s="1">
        <v>16</v>
      </c>
    </row>
    <row r="16" spans="2:13" ht="42">
      <c r="B16" s="1" t="s">
        <v>88</v>
      </c>
      <c r="C16" s="1">
        <v>1</v>
      </c>
      <c r="D16" s="1">
        <v>20</v>
      </c>
      <c r="E16" s="1" t="s">
        <v>28</v>
      </c>
      <c r="F16" s="1" t="s">
        <v>51</v>
      </c>
      <c r="G16" s="1" t="s">
        <v>77</v>
      </c>
      <c r="H16" s="1">
        <v>20</v>
      </c>
      <c r="I16" s="1">
        <v>8</v>
      </c>
      <c r="J16" s="1">
        <v>8</v>
      </c>
      <c r="K16" s="1">
        <v>20</v>
      </c>
      <c r="L16" s="1">
        <v>16</v>
      </c>
    </row>
    <row r="17" spans="2:12" ht="42">
      <c r="B17" s="1" t="s">
        <v>89</v>
      </c>
      <c r="C17" s="1">
        <v>1</v>
      </c>
      <c r="D17" s="1">
        <v>20</v>
      </c>
      <c r="E17" s="1" t="s">
        <v>28</v>
      </c>
      <c r="F17" s="1" t="s">
        <v>51</v>
      </c>
      <c r="G17" s="1" t="s">
        <v>90</v>
      </c>
      <c r="H17" s="1">
        <v>20</v>
      </c>
      <c r="I17" s="1">
        <v>8</v>
      </c>
      <c r="J17" s="1">
        <v>12</v>
      </c>
      <c r="K17" s="1">
        <v>20</v>
      </c>
      <c r="L17" s="1">
        <v>16</v>
      </c>
    </row>
    <row r="18" spans="2:12" ht="42">
      <c r="B18" s="1" t="s">
        <v>91</v>
      </c>
      <c r="C18" s="1">
        <v>1</v>
      </c>
      <c r="D18" s="1">
        <v>20</v>
      </c>
      <c r="E18" s="1" t="s">
        <v>28</v>
      </c>
      <c r="F18" s="1" t="s">
        <v>51</v>
      </c>
      <c r="G18" s="1" t="s">
        <v>92</v>
      </c>
      <c r="H18" s="1">
        <v>20</v>
      </c>
      <c r="I18" s="1">
        <v>8</v>
      </c>
      <c r="J18" s="1">
        <v>10</v>
      </c>
      <c r="K18" s="1">
        <v>20</v>
      </c>
      <c r="L18" s="1">
        <v>16</v>
      </c>
    </row>
    <row r="19" spans="2:12" ht="42">
      <c r="B19" s="1" t="s">
        <v>93</v>
      </c>
      <c r="C19" s="1">
        <v>1</v>
      </c>
      <c r="D19" s="1">
        <v>20</v>
      </c>
      <c r="E19" s="1" t="s">
        <v>8</v>
      </c>
      <c r="F19" s="1" t="s">
        <v>76</v>
      </c>
      <c r="G19" s="1" t="s">
        <v>77</v>
      </c>
      <c r="H19" s="1">
        <v>20</v>
      </c>
      <c r="I19" s="1">
        <v>8</v>
      </c>
      <c r="J19" s="1">
        <v>8</v>
      </c>
      <c r="K19" s="1">
        <v>20</v>
      </c>
      <c r="L19" s="1">
        <v>16</v>
      </c>
    </row>
    <row r="20" spans="2:12" ht="42">
      <c r="B20" s="1" t="s">
        <v>94</v>
      </c>
      <c r="C20" s="1">
        <v>1</v>
      </c>
      <c r="D20" s="1">
        <v>20</v>
      </c>
      <c r="E20" s="1" t="s">
        <v>95</v>
      </c>
      <c r="F20" s="1" t="s">
        <v>51</v>
      </c>
      <c r="G20" s="1" t="s">
        <v>96</v>
      </c>
      <c r="H20" s="1">
        <v>20</v>
      </c>
      <c r="I20" s="1">
        <v>8</v>
      </c>
      <c r="J20" s="1">
        <v>10</v>
      </c>
      <c r="K20" s="1">
        <v>20</v>
      </c>
      <c r="L20" s="1">
        <v>16</v>
      </c>
    </row>
    <row r="21" spans="2:12" ht="42">
      <c r="B21" s="1" t="s">
        <v>97</v>
      </c>
      <c r="C21" s="1">
        <v>1</v>
      </c>
      <c r="D21" s="1">
        <v>20</v>
      </c>
      <c r="E21" s="1" t="s">
        <v>95</v>
      </c>
      <c r="F21" s="1" t="s">
        <v>76</v>
      </c>
      <c r="G21" s="1" t="s">
        <v>96</v>
      </c>
      <c r="H21" s="1">
        <v>20</v>
      </c>
      <c r="I21" s="1">
        <v>8</v>
      </c>
      <c r="J21" s="1">
        <v>10</v>
      </c>
      <c r="K21" s="1">
        <v>20</v>
      </c>
      <c r="L21" s="1">
        <v>16</v>
      </c>
    </row>
    <row r="22" spans="2:12" ht="42">
      <c r="B22" s="1" t="s">
        <v>98</v>
      </c>
      <c r="C22" s="1">
        <v>1</v>
      </c>
      <c r="D22" s="1">
        <v>20</v>
      </c>
      <c r="E22" s="1" t="s">
        <v>99</v>
      </c>
      <c r="F22" s="1" t="s">
        <v>76</v>
      </c>
      <c r="G22" s="1" t="s">
        <v>77</v>
      </c>
      <c r="H22" s="1">
        <v>20</v>
      </c>
      <c r="I22" s="1">
        <v>8</v>
      </c>
      <c r="J22" s="1">
        <v>8</v>
      </c>
      <c r="K22" s="1">
        <v>20</v>
      </c>
      <c r="L22" s="1">
        <v>16</v>
      </c>
    </row>
    <row r="23" spans="2:12" ht="42">
      <c r="B23" s="1" t="s">
        <v>81</v>
      </c>
      <c r="C23" s="1">
        <v>0.5</v>
      </c>
      <c r="D23" s="1">
        <v>20</v>
      </c>
      <c r="E23" s="1" t="s">
        <v>29</v>
      </c>
      <c r="F23" s="1" t="s">
        <v>51</v>
      </c>
      <c r="G23" s="1" t="s">
        <v>52</v>
      </c>
      <c r="H23" s="1">
        <v>20</v>
      </c>
      <c r="I23" s="1">
        <v>8</v>
      </c>
      <c r="J23" s="1">
        <v>5</v>
      </c>
      <c r="K23" s="1">
        <v>10</v>
      </c>
      <c r="L23" s="1">
        <v>12</v>
      </c>
    </row>
    <row r="24" spans="2:12" ht="42">
      <c r="B24" s="1" t="s">
        <v>80</v>
      </c>
      <c r="C24" s="1">
        <v>1</v>
      </c>
      <c r="D24" s="1">
        <v>20</v>
      </c>
      <c r="E24" s="1" t="s">
        <v>29</v>
      </c>
      <c r="F24" s="1" t="s">
        <v>51</v>
      </c>
      <c r="G24" s="1" t="s">
        <v>52</v>
      </c>
      <c r="H24" s="1">
        <v>20</v>
      </c>
      <c r="I24" s="1">
        <v>8</v>
      </c>
      <c r="J24" s="1">
        <v>10</v>
      </c>
      <c r="K24" s="1">
        <v>20</v>
      </c>
      <c r="L24" s="1">
        <v>20</v>
      </c>
    </row>
    <row r="25" spans="2:12" ht="42">
      <c r="B25" s="4" t="s">
        <v>79</v>
      </c>
      <c r="C25" s="4">
        <v>0.8</v>
      </c>
      <c r="D25" s="4">
        <v>20</v>
      </c>
      <c r="E25" s="4" t="s">
        <v>29</v>
      </c>
      <c r="F25" s="4" t="s">
        <v>51</v>
      </c>
      <c r="G25" s="4" t="s">
        <v>52</v>
      </c>
      <c r="H25" s="4">
        <v>20</v>
      </c>
      <c r="I25" s="4">
        <v>8</v>
      </c>
      <c r="J25" s="4">
        <v>5</v>
      </c>
      <c r="K25" s="4">
        <v>16</v>
      </c>
      <c r="L25" s="4">
        <v>12</v>
      </c>
    </row>
    <row r="26" spans="2:12" ht="42">
      <c r="B26" s="1" t="s">
        <v>82</v>
      </c>
      <c r="C26" s="1">
        <v>1</v>
      </c>
      <c r="D26" s="1">
        <v>20</v>
      </c>
      <c r="E26" s="1" t="s">
        <v>29</v>
      </c>
      <c r="F26" s="1" t="s">
        <v>51</v>
      </c>
      <c r="G26" s="1" t="s">
        <v>52</v>
      </c>
      <c r="H26" s="1">
        <v>20</v>
      </c>
      <c r="I26" s="1">
        <v>8</v>
      </c>
      <c r="J26" s="1">
        <v>5</v>
      </c>
      <c r="K26" s="1">
        <v>20</v>
      </c>
      <c r="L26" s="1">
        <v>12</v>
      </c>
    </row>
    <row r="27" spans="2:12" ht="42">
      <c r="B27" s="1" t="s">
        <v>100</v>
      </c>
      <c r="C27" s="1">
        <v>1</v>
      </c>
      <c r="D27" s="1">
        <v>20</v>
      </c>
      <c r="E27" s="1" t="s">
        <v>74</v>
      </c>
      <c r="F27" s="1" t="s">
        <v>51</v>
      </c>
      <c r="G27" s="1" t="s">
        <v>52</v>
      </c>
      <c r="H27" s="1">
        <v>20</v>
      </c>
      <c r="I27" s="1">
        <v>8</v>
      </c>
      <c r="J27" s="1">
        <v>5</v>
      </c>
      <c r="K27" s="1">
        <v>20</v>
      </c>
      <c r="L27" s="1">
        <v>12</v>
      </c>
    </row>
    <row r="28" spans="2:12" ht="42">
      <c r="B28" s="1" t="s">
        <v>101</v>
      </c>
      <c r="C28" s="1">
        <v>0.8</v>
      </c>
      <c r="D28" s="1">
        <v>20</v>
      </c>
      <c r="E28" s="1" t="s">
        <v>74</v>
      </c>
      <c r="F28" s="1" t="s">
        <v>51</v>
      </c>
      <c r="G28" s="1" t="s">
        <v>52</v>
      </c>
      <c r="H28" s="1">
        <v>20</v>
      </c>
      <c r="I28" s="1">
        <v>8</v>
      </c>
      <c r="J28" s="1">
        <v>5</v>
      </c>
      <c r="K28" s="1">
        <v>16</v>
      </c>
      <c r="L28" s="1">
        <v>12</v>
      </c>
    </row>
    <row r="29" spans="2:12" ht="42">
      <c r="B29" s="1" t="s">
        <v>102</v>
      </c>
      <c r="C29" s="1">
        <v>0.5</v>
      </c>
      <c r="D29" s="1">
        <v>20</v>
      </c>
      <c r="E29" s="1" t="s">
        <v>74</v>
      </c>
      <c r="F29" s="1" t="s">
        <v>51</v>
      </c>
      <c r="G29" s="1" t="s">
        <v>52</v>
      </c>
      <c r="H29" s="1">
        <v>20</v>
      </c>
      <c r="I29" s="1">
        <v>8</v>
      </c>
      <c r="J29" s="1">
        <v>5</v>
      </c>
      <c r="K29" s="1">
        <v>10</v>
      </c>
      <c r="L29" s="1">
        <v>12</v>
      </c>
    </row>
    <row r="30" spans="2:12">
      <c r="B30" s="8" t="s">
        <v>127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ht="42">
      <c r="B31" s="1" t="s">
        <v>122</v>
      </c>
      <c r="C31" s="1">
        <v>0.8</v>
      </c>
      <c r="D31" s="1">
        <v>15</v>
      </c>
      <c r="E31" s="1" t="s">
        <v>74</v>
      </c>
      <c r="F31" s="1" t="s">
        <v>51</v>
      </c>
      <c r="G31" s="1" t="s">
        <v>52</v>
      </c>
      <c r="H31" s="1">
        <v>20</v>
      </c>
      <c r="I31" s="1">
        <v>8</v>
      </c>
      <c r="J31" s="1">
        <v>5</v>
      </c>
      <c r="K31" s="1">
        <v>12</v>
      </c>
      <c r="L31" s="1">
        <v>12</v>
      </c>
    </row>
    <row r="32" spans="2:12" ht="42">
      <c r="B32" s="1" t="s">
        <v>123</v>
      </c>
      <c r="C32" s="1">
        <v>1</v>
      </c>
      <c r="D32" s="1">
        <v>15</v>
      </c>
      <c r="E32" s="1" t="s">
        <v>74</v>
      </c>
      <c r="F32" s="1" t="s">
        <v>51</v>
      </c>
      <c r="G32" s="1" t="s">
        <v>52</v>
      </c>
      <c r="H32" s="1">
        <v>20</v>
      </c>
      <c r="I32" s="1">
        <v>8</v>
      </c>
      <c r="J32" s="1">
        <v>5</v>
      </c>
      <c r="K32" s="1">
        <v>15</v>
      </c>
      <c r="L32" s="1">
        <v>12</v>
      </c>
    </row>
    <row r="33" spans="2:12" ht="42">
      <c r="B33" s="1" t="s">
        <v>124</v>
      </c>
      <c r="C33" s="1">
        <v>1</v>
      </c>
      <c r="D33" s="1">
        <v>15</v>
      </c>
      <c r="E33" s="1" t="s">
        <v>29</v>
      </c>
      <c r="F33" s="1" t="s">
        <v>51</v>
      </c>
      <c r="G33" s="1" t="s">
        <v>52</v>
      </c>
      <c r="H33" s="1">
        <v>20</v>
      </c>
      <c r="I33" s="1">
        <v>8</v>
      </c>
      <c r="J33" s="1">
        <v>10</v>
      </c>
      <c r="K33" s="1">
        <v>15</v>
      </c>
      <c r="L33" s="1">
        <v>20</v>
      </c>
    </row>
    <row r="34" spans="2:12" ht="42">
      <c r="B34" s="6" t="s">
        <v>125</v>
      </c>
      <c r="C34" s="6">
        <v>1</v>
      </c>
      <c r="D34" s="6">
        <v>15</v>
      </c>
      <c r="E34" s="6" t="s">
        <v>29</v>
      </c>
      <c r="F34" s="6" t="s">
        <v>51</v>
      </c>
      <c r="G34" s="6" t="s">
        <v>52</v>
      </c>
      <c r="H34" s="6">
        <v>20</v>
      </c>
      <c r="I34" s="6">
        <v>8</v>
      </c>
      <c r="J34" s="6">
        <v>5</v>
      </c>
      <c r="K34" s="6">
        <v>15</v>
      </c>
      <c r="L34" s="6">
        <v>12</v>
      </c>
    </row>
    <row r="35" spans="2:12" ht="42">
      <c r="B35" s="6" t="s">
        <v>126</v>
      </c>
      <c r="C35" s="6">
        <v>0.8</v>
      </c>
      <c r="D35" s="6">
        <v>15</v>
      </c>
      <c r="E35" s="6" t="s">
        <v>29</v>
      </c>
      <c r="F35" s="6" t="s">
        <v>51</v>
      </c>
      <c r="G35" s="6" t="s">
        <v>52</v>
      </c>
      <c r="H35" s="6">
        <v>20</v>
      </c>
      <c r="I35" s="6">
        <v>8</v>
      </c>
      <c r="J35" s="6">
        <v>5</v>
      </c>
      <c r="K35" s="6">
        <v>12</v>
      </c>
      <c r="L35" s="6">
        <v>12</v>
      </c>
    </row>
    <row r="36" spans="2:12">
      <c r="B36" s="3" t="s">
        <v>71</v>
      </c>
    </row>
    <row r="37" spans="2:12" ht="42">
      <c r="B37" s="9" t="s">
        <v>72</v>
      </c>
      <c r="C37" s="9">
        <v>1</v>
      </c>
      <c r="D37" s="9">
        <v>12</v>
      </c>
      <c r="E37" s="9" t="s">
        <v>29</v>
      </c>
      <c r="F37" s="9" t="s">
        <v>51</v>
      </c>
      <c r="G37" s="9" t="s">
        <v>52</v>
      </c>
      <c r="H37" s="9">
        <v>20</v>
      </c>
      <c r="I37" s="9">
        <v>8</v>
      </c>
      <c r="J37" s="9">
        <v>5</v>
      </c>
      <c r="K37" s="9">
        <v>12</v>
      </c>
      <c r="L37" s="9">
        <v>12</v>
      </c>
    </row>
    <row r="38" spans="2:12" ht="42">
      <c r="B38" s="1" t="s">
        <v>73</v>
      </c>
      <c r="C38" s="1">
        <v>1</v>
      </c>
      <c r="D38" s="1">
        <v>12</v>
      </c>
      <c r="E38" s="1" t="s">
        <v>74</v>
      </c>
      <c r="F38" s="1" t="s">
        <v>51</v>
      </c>
      <c r="G38" s="1" t="s">
        <v>52</v>
      </c>
      <c r="H38" s="1">
        <v>20</v>
      </c>
      <c r="I38" s="1">
        <v>8</v>
      </c>
      <c r="J38" s="1">
        <v>5</v>
      </c>
      <c r="K38" s="1">
        <v>12</v>
      </c>
      <c r="L38" s="1">
        <v>12</v>
      </c>
    </row>
    <row r="39" spans="2:12" ht="42">
      <c r="B39" s="1" t="s">
        <v>75</v>
      </c>
      <c r="C39" s="1">
        <v>1.5</v>
      </c>
      <c r="D39" s="1">
        <v>12</v>
      </c>
      <c r="E39" s="1" t="s">
        <v>28</v>
      </c>
      <c r="F39" s="1" t="s">
        <v>76</v>
      </c>
      <c r="G39" s="1" t="s">
        <v>77</v>
      </c>
      <c r="H39" s="1">
        <v>20</v>
      </c>
      <c r="I39" s="1">
        <v>8</v>
      </c>
      <c r="J39" s="1">
        <v>18</v>
      </c>
      <c r="K39" s="1">
        <v>18</v>
      </c>
      <c r="L39" s="1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abSelected="1" topLeftCell="A15" workbookViewId="0">
      <selection activeCell="M21" sqref="M21"/>
    </sheetView>
  </sheetViews>
  <sheetFormatPr baseColWidth="10" defaultColWidth="8.83203125" defaultRowHeight="14" x14ac:dyDescent="0"/>
  <cols>
    <col min="2" max="2" width="28.1640625" bestFit="1" customWidth="1"/>
  </cols>
  <sheetData>
    <row r="2" spans="2:12">
      <c r="B2" t="s">
        <v>15</v>
      </c>
      <c r="C2">
        <v>20</v>
      </c>
    </row>
    <row r="3" spans="2:12">
      <c r="B3" t="s">
        <v>49</v>
      </c>
      <c r="C3">
        <v>120</v>
      </c>
      <c r="D3">
        <v>108</v>
      </c>
    </row>
    <row r="4" spans="2:12">
      <c r="B4" t="s">
        <v>59</v>
      </c>
      <c r="C4">
        <v>96</v>
      </c>
      <c r="D4">
        <v>108</v>
      </c>
    </row>
    <row r="5" spans="2:12">
      <c r="B5" t="s">
        <v>78</v>
      </c>
      <c r="C5">
        <v>6</v>
      </c>
      <c r="D5">
        <v>9</v>
      </c>
    </row>
    <row r="6" spans="2:12">
      <c r="B6" t="s">
        <v>60</v>
      </c>
      <c r="C6">
        <v>16</v>
      </c>
      <c r="D6">
        <v>12</v>
      </c>
    </row>
    <row r="7" spans="2:12">
      <c r="B7" t="s">
        <v>48</v>
      </c>
      <c r="C7">
        <v>20</v>
      </c>
      <c r="D7">
        <v>12</v>
      </c>
    </row>
    <row r="8" spans="2:12">
      <c r="B8" t="s">
        <v>58</v>
      </c>
      <c r="C8">
        <f>($C$3-C7)/2</f>
        <v>50</v>
      </c>
      <c r="D8">
        <f>($D$3-D7)/2</f>
        <v>48</v>
      </c>
    </row>
    <row r="9" spans="2:12">
      <c r="B9" t="s">
        <v>61</v>
      </c>
      <c r="C9">
        <f>$C$4/2 - C6/2</f>
        <v>40</v>
      </c>
      <c r="D9">
        <f>$D$4/2 - D6/2</f>
        <v>48</v>
      </c>
    </row>
    <row r="11" spans="2:12" ht="42">
      <c r="B11" s="2" t="s">
        <v>12</v>
      </c>
      <c r="C11" s="2" t="s">
        <v>53</v>
      </c>
      <c r="D11" s="2" t="s">
        <v>14</v>
      </c>
      <c r="E11" s="2" t="s">
        <v>16</v>
      </c>
      <c r="F11" s="2" t="s">
        <v>54</v>
      </c>
      <c r="G11" s="2" t="s">
        <v>17</v>
      </c>
      <c r="H11" s="2" t="s">
        <v>15</v>
      </c>
      <c r="I11" s="2" t="s">
        <v>55</v>
      </c>
      <c r="J11" s="2" t="s">
        <v>18</v>
      </c>
      <c r="K11" s="2" t="s">
        <v>19</v>
      </c>
      <c r="L11" s="2" t="s">
        <v>56</v>
      </c>
    </row>
    <row r="12" spans="2:12">
      <c r="B12" s="2"/>
      <c r="C12" s="2"/>
      <c r="D12" s="2"/>
      <c r="E12" s="2"/>
      <c r="F12" s="2"/>
      <c r="G12" s="2"/>
      <c r="H12" s="2" t="s">
        <v>62</v>
      </c>
      <c r="I12" s="2" t="s">
        <v>44</v>
      </c>
      <c r="J12" s="2" t="s">
        <v>44</v>
      </c>
      <c r="K12" s="2" t="s">
        <v>44</v>
      </c>
      <c r="L12" s="2" t="s">
        <v>44</v>
      </c>
    </row>
    <row r="13" spans="2:12">
      <c r="B13" s="2" t="s">
        <v>103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ht="42">
      <c r="B14" s="1" t="s">
        <v>104</v>
      </c>
      <c r="C14" s="1">
        <v>0.8</v>
      </c>
      <c r="D14" s="1">
        <v>50</v>
      </c>
      <c r="E14" s="1" t="s">
        <v>28</v>
      </c>
      <c r="F14" s="1" t="s">
        <v>76</v>
      </c>
      <c r="G14" s="1" t="s">
        <v>77</v>
      </c>
      <c r="H14" s="1">
        <v>20</v>
      </c>
      <c r="I14" s="1">
        <v>8</v>
      </c>
      <c r="J14" s="1">
        <v>6</v>
      </c>
      <c r="K14" s="1">
        <v>40</v>
      </c>
      <c r="L14" s="1">
        <v>19</v>
      </c>
    </row>
    <row r="15" spans="2:12" ht="42">
      <c r="B15" s="1" t="s">
        <v>105</v>
      </c>
      <c r="C15" s="1">
        <v>0.8</v>
      </c>
      <c r="D15" s="1">
        <v>50</v>
      </c>
      <c r="E15" s="1" t="s">
        <v>8</v>
      </c>
      <c r="F15" s="1" t="s">
        <v>51</v>
      </c>
      <c r="G15" s="1" t="s">
        <v>77</v>
      </c>
      <c r="H15" s="1">
        <v>20</v>
      </c>
      <c r="I15" s="1">
        <v>6</v>
      </c>
      <c r="J15" s="1">
        <v>5</v>
      </c>
      <c r="K15" s="1">
        <v>40</v>
      </c>
      <c r="L15" s="1">
        <v>14</v>
      </c>
    </row>
    <row r="16" spans="2:12" ht="42">
      <c r="B16" s="1" t="s">
        <v>106</v>
      </c>
      <c r="C16" s="1">
        <v>0.8</v>
      </c>
      <c r="D16" s="1">
        <v>50</v>
      </c>
      <c r="E16" s="1" t="s">
        <v>8</v>
      </c>
      <c r="F16" s="1" t="s">
        <v>76</v>
      </c>
      <c r="G16" s="1" t="s">
        <v>77</v>
      </c>
      <c r="H16" s="1">
        <v>20</v>
      </c>
      <c r="I16" s="1">
        <v>8</v>
      </c>
      <c r="J16" s="1">
        <v>6</v>
      </c>
      <c r="K16" s="1">
        <v>40</v>
      </c>
      <c r="L16" s="1">
        <v>19</v>
      </c>
    </row>
    <row r="17" spans="2:12" ht="42">
      <c r="B17" s="1" t="s">
        <v>107</v>
      </c>
      <c r="C17" s="1">
        <v>0.8</v>
      </c>
      <c r="D17" s="1">
        <v>50</v>
      </c>
      <c r="E17" s="1" t="s">
        <v>95</v>
      </c>
      <c r="F17" s="1" t="s">
        <v>51</v>
      </c>
      <c r="G17" s="1" t="s">
        <v>96</v>
      </c>
      <c r="H17" s="1">
        <v>20</v>
      </c>
      <c r="I17" s="1">
        <v>12</v>
      </c>
      <c r="J17" s="1">
        <v>8</v>
      </c>
      <c r="K17" s="1">
        <v>40</v>
      </c>
      <c r="L17" s="1">
        <v>25</v>
      </c>
    </row>
    <row r="18" spans="2:12" ht="42">
      <c r="B18" s="6" t="s">
        <v>108</v>
      </c>
      <c r="C18" s="6">
        <v>0.8</v>
      </c>
      <c r="D18" s="6">
        <v>50</v>
      </c>
      <c r="E18" s="6" t="s">
        <v>99</v>
      </c>
      <c r="F18" s="6" t="s">
        <v>76</v>
      </c>
      <c r="G18" s="6" t="s">
        <v>77</v>
      </c>
      <c r="H18" s="6">
        <v>20</v>
      </c>
      <c r="I18" s="6">
        <v>8</v>
      </c>
      <c r="J18" s="6">
        <v>6</v>
      </c>
      <c r="K18" s="6">
        <v>40</v>
      </c>
      <c r="L18" s="6">
        <v>19</v>
      </c>
    </row>
    <row r="19" spans="2:12" ht="42">
      <c r="B19" s="4" t="s">
        <v>109</v>
      </c>
      <c r="C19" s="4">
        <v>0.8</v>
      </c>
      <c r="D19" s="4">
        <v>50</v>
      </c>
      <c r="E19" s="4" t="s">
        <v>29</v>
      </c>
      <c r="F19" s="4" t="s">
        <v>64</v>
      </c>
      <c r="G19" s="4" t="s">
        <v>52</v>
      </c>
      <c r="H19" s="4">
        <v>20</v>
      </c>
      <c r="I19" s="4">
        <v>6</v>
      </c>
      <c r="J19" s="4">
        <v>5</v>
      </c>
      <c r="K19" s="4">
        <v>40</v>
      </c>
      <c r="L19" s="4">
        <v>17</v>
      </c>
    </row>
    <row r="20" spans="2:12" ht="42">
      <c r="B20" s="1" t="s">
        <v>110</v>
      </c>
      <c r="C20" s="1">
        <v>0.8</v>
      </c>
      <c r="D20" s="1">
        <v>50</v>
      </c>
      <c r="E20" s="1" t="s">
        <v>29</v>
      </c>
      <c r="F20" s="1" t="s">
        <v>63</v>
      </c>
      <c r="G20" s="1" t="s">
        <v>52</v>
      </c>
      <c r="H20" s="1">
        <v>20</v>
      </c>
      <c r="I20" s="1">
        <v>10</v>
      </c>
      <c r="J20" s="1">
        <v>3</v>
      </c>
      <c r="K20" s="1">
        <v>40</v>
      </c>
      <c r="L20" s="1">
        <v>0</v>
      </c>
    </row>
    <row r="21" spans="2:12" ht="42">
      <c r="B21" s="1" t="s">
        <v>111</v>
      </c>
      <c r="C21" s="1">
        <v>0.8</v>
      </c>
      <c r="D21" s="1">
        <v>50</v>
      </c>
      <c r="E21" s="1" t="s">
        <v>29</v>
      </c>
      <c r="F21" s="1" t="s">
        <v>63</v>
      </c>
      <c r="G21" s="1" t="s">
        <v>52</v>
      </c>
      <c r="H21" s="1">
        <v>20</v>
      </c>
      <c r="I21" s="1">
        <v>10</v>
      </c>
      <c r="J21" s="1">
        <v>5</v>
      </c>
      <c r="K21" s="1">
        <v>40</v>
      </c>
      <c r="L21" s="1">
        <v>0</v>
      </c>
    </row>
    <row r="22" spans="2:12" ht="42">
      <c r="B22" s="1" t="s">
        <v>112</v>
      </c>
      <c r="C22" s="1">
        <v>0.8</v>
      </c>
      <c r="D22" s="1">
        <v>50</v>
      </c>
      <c r="E22" s="1" t="s">
        <v>29</v>
      </c>
      <c r="F22" s="1" t="s">
        <v>63</v>
      </c>
      <c r="G22" s="1" t="s">
        <v>52</v>
      </c>
      <c r="H22" s="1">
        <v>20</v>
      </c>
      <c r="I22" s="1">
        <v>10</v>
      </c>
      <c r="J22" s="1">
        <v>3.2</v>
      </c>
      <c r="K22" s="1">
        <v>40</v>
      </c>
      <c r="L22" s="1">
        <v>0</v>
      </c>
    </row>
    <row r="23" spans="2:12" ht="42">
      <c r="B23" s="1" t="s">
        <v>113</v>
      </c>
      <c r="C23" s="1">
        <v>0.8</v>
      </c>
      <c r="D23" s="1">
        <v>50</v>
      </c>
      <c r="E23" s="1" t="s">
        <v>74</v>
      </c>
      <c r="F23" s="1" t="s">
        <v>63</v>
      </c>
      <c r="G23" s="1" t="s">
        <v>52</v>
      </c>
      <c r="H23" s="1">
        <v>20</v>
      </c>
      <c r="I23" s="1">
        <v>10</v>
      </c>
      <c r="J23" s="1">
        <v>3.2</v>
      </c>
      <c r="K23" s="1">
        <v>40</v>
      </c>
      <c r="L23" s="1">
        <v>0</v>
      </c>
    </row>
    <row r="24" spans="2:12" ht="42">
      <c r="B24" s="1" t="s">
        <v>114</v>
      </c>
      <c r="C24" s="1">
        <v>0.8</v>
      </c>
      <c r="D24" s="1">
        <v>50</v>
      </c>
      <c r="E24" s="1" t="s">
        <v>74</v>
      </c>
      <c r="F24" s="1" t="s">
        <v>63</v>
      </c>
      <c r="G24" s="1" t="s">
        <v>52</v>
      </c>
      <c r="H24" s="1">
        <v>20</v>
      </c>
      <c r="I24" s="1">
        <v>10</v>
      </c>
      <c r="J24" s="1">
        <v>3</v>
      </c>
      <c r="K24" s="1">
        <v>40</v>
      </c>
      <c r="L24" s="1">
        <v>0</v>
      </c>
    </row>
    <row r="25" spans="2:12" ht="42">
      <c r="B25" s="1" t="s">
        <v>115</v>
      </c>
      <c r="C25" s="1">
        <v>0.8</v>
      </c>
      <c r="D25" s="1">
        <v>50</v>
      </c>
      <c r="E25" s="1" t="s">
        <v>74</v>
      </c>
      <c r="F25" s="1" t="s">
        <v>63</v>
      </c>
      <c r="G25" s="1" t="s">
        <v>52</v>
      </c>
      <c r="H25" s="1">
        <v>20</v>
      </c>
      <c r="I25" s="1">
        <v>10</v>
      </c>
      <c r="J25" s="1">
        <v>5</v>
      </c>
      <c r="K25" s="1">
        <v>40</v>
      </c>
      <c r="L25" s="1">
        <v>0</v>
      </c>
    </row>
    <row r="26" spans="2:12">
      <c r="B26" s="8" t="s">
        <v>135</v>
      </c>
    </row>
    <row r="27" spans="2:12" ht="42">
      <c r="B27" s="1" t="s">
        <v>128</v>
      </c>
      <c r="C27" s="1">
        <v>1</v>
      </c>
      <c r="D27" s="1">
        <v>48</v>
      </c>
      <c r="E27" s="1" t="s">
        <v>29</v>
      </c>
      <c r="F27" s="1" t="s">
        <v>51</v>
      </c>
      <c r="G27" s="1" t="s">
        <v>52</v>
      </c>
      <c r="H27" s="1">
        <v>20</v>
      </c>
      <c r="I27" s="1">
        <v>5</v>
      </c>
      <c r="J27" s="1">
        <v>5</v>
      </c>
      <c r="K27" s="1">
        <v>48</v>
      </c>
      <c r="L27" s="1">
        <v>10</v>
      </c>
    </row>
    <row r="28" spans="2:12" ht="42">
      <c r="B28" s="1" t="s">
        <v>129</v>
      </c>
      <c r="C28" s="1">
        <v>1</v>
      </c>
      <c r="D28" s="1">
        <v>48</v>
      </c>
      <c r="E28" s="1" t="s">
        <v>29</v>
      </c>
      <c r="F28" s="1" t="s">
        <v>64</v>
      </c>
      <c r="G28" s="1" t="s">
        <v>52</v>
      </c>
      <c r="H28" s="1">
        <v>20</v>
      </c>
      <c r="I28" s="1">
        <v>8</v>
      </c>
      <c r="J28" s="1">
        <v>6</v>
      </c>
      <c r="K28" s="1">
        <v>48</v>
      </c>
      <c r="L28" s="1">
        <v>17</v>
      </c>
    </row>
    <row r="29" spans="2:12" ht="42">
      <c r="B29" s="1" t="s">
        <v>130</v>
      </c>
      <c r="C29" s="1">
        <v>1</v>
      </c>
      <c r="D29" s="1">
        <v>48</v>
      </c>
      <c r="E29" s="1" t="s">
        <v>29</v>
      </c>
      <c r="F29" s="1" t="s">
        <v>63</v>
      </c>
      <c r="G29" s="1" t="s">
        <v>52</v>
      </c>
      <c r="H29" s="1">
        <v>20</v>
      </c>
      <c r="I29" s="1">
        <v>10</v>
      </c>
      <c r="J29" s="1">
        <v>3</v>
      </c>
      <c r="K29" s="1">
        <v>48</v>
      </c>
      <c r="L29" s="1">
        <v>0</v>
      </c>
    </row>
    <row r="30" spans="2:12" ht="42">
      <c r="B30" s="9" t="s">
        <v>131</v>
      </c>
      <c r="C30" s="9">
        <v>1</v>
      </c>
      <c r="D30" s="9">
        <v>48</v>
      </c>
      <c r="E30" s="9" t="s">
        <v>29</v>
      </c>
      <c r="F30" s="9" t="s">
        <v>51</v>
      </c>
      <c r="G30" s="9" t="s">
        <v>52</v>
      </c>
      <c r="H30" s="9">
        <v>20</v>
      </c>
      <c r="I30" s="9">
        <v>10</v>
      </c>
      <c r="J30" s="9">
        <v>10</v>
      </c>
      <c r="K30" s="9">
        <v>48</v>
      </c>
      <c r="L30" s="9">
        <v>20</v>
      </c>
    </row>
    <row r="31" spans="2:12" ht="42">
      <c r="B31" s="1" t="s">
        <v>132</v>
      </c>
      <c r="C31" s="1">
        <v>1</v>
      </c>
      <c r="D31" s="1">
        <v>48</v>
      </c>
      <c r="E31" s="1" t="s">
        <v>29</v>
      </c>
      <c r="F31" s="1" t="s">
        <v>51</v>
      </c>
      <c r="G31" s="1" t="s">
        <v>52</v>
      </c>
      <c r="H31" s="1">
        <v>20</v>
      </c>
      <c r="I31" s="1">
        <v>8</v>
      </c>
      <c r="J31" s="1">
        <v>5</v>
      </c>
      <c r="K31" s="1">
        <v>48</v>
      </c>
      <c r="L31" s="1">
        <v>12</v>
      </c>
    </row>
    <row r="32" spans="2:12" ht="42">
      <c r="B32" s="1" t="s">
        <v>133</v>
      </c>
      <c r="C32" s="1">
        <v>1</v>
      </c>
      <c r="D32" s="1">
        <v>48</v>
      </c>
      <c r="E32" s="1" t="s">
        <v>29</v>
      </c>
      <c r="F32" s="1" t="s">
        <v>63</v>
      </c>
      <c r="G32" s="1" t="s">
        <v>52</v>
      </c>
      <c r="H32" s="1">
        <v>20</v>
      </c>
      <c r="I32" s="1">
        <v>10</v>
      </c>
      <c r="J32" s="1">
        <v>5</v>
      </c>
      <c r="K32" s="1">
        <v>48</v>
      </c>
      <c r="L32" s="1">
        <v>0</v>
      </c>
    </row>
    <row r="33" spans="2:12" ht="42">
      <c r="B33" s="1" t="s">
        <v>134</v>
      </c>
      <c r="C33" s="1">
        <v>1</v>
      </c>
      <c r="D33" s="1">
        <v>48</v>
      </c>
      <c r="E33" s="1" t="s">
        <v>29</v>
      </c>
      <c r="F33" s="1" t="s">
        <v>63</v>
      </c>
      <c r="G33" s="1" t="s">
        <v>52</v>
      </c>
      <c r="H33" s="1">
        <v>20</v>
      </c>
      <c r="I33" s="1">
        <v>10</v>
      </c>
      <c r="J33" s="1">
        <v>3.2</v>
      </c>
      <c r="K33" s="1">
        <v>48</v>
      </c>
      <c r="L33" s="1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Ring Gear</vt:lpstr>
      <vt:lpstr>Sun Gear</vt:lpstr>
      <vt:lpstr>Planetary Gear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Preston Wang</cp:lastModifiedBy>
  <dcterms:created xsi:type="dcterms:W3CDTF">2014-12-02T19:42:55Z</dcterms:created>
  <dcterms:modified xsi:type="dcterms:W3CDTF">2014-12-10T04:17:20Z</dcterms:modified>
</cp:coreProperties>
</file>