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 Ny Aina ETU 205" sheetId="1" state="visible" r:id="rId2"/>
  </sheets>
  <definedNames>
    <definedName function="false" hidden="false" localSheetId="0" name="_xlnm.Print_Area" vbProcedure="false">'Timesheet Ny Aina ETU 205'!$H$51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<sst xmlns="http://schemas.openxmlformats.org/spreadsheetml/2006/main" count="261" uniqueCount="108">
  <si>
    <t xml:space="preserve">Nom et ETU</t>
  </si>
  <si>
    <t xml:space="preserve">RATOLOJANAHARY Ny Aina Andraina </t>
  </si>
  <si>
    <t xml:space="preserve">ETU2058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</si>
  <si>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</si>
  <si>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</si>
  <si>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</si>
  <si>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</si>
  <si>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</si>
  <si>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</si>
  <si>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</si>
  <si>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Ultimate Team Race</t>
  </si>
  <si>
    <t xml:space="preserve">Conception</t>
  </si>
  <si>
    <t xml:space="preserve">Tout</t>
  </si>
  <si>
    <t xml:space="preserve">Base de Donnee</t>
  </si>
  <si>
    <t xml:space="preserve">Creation table et donnee de test</t>
  </si>
  <si>
    <t xml:space="preserve">Base</t>
  </si>
  <si>
    <t xml:space="preserve">fonction de reinitialisation de la base de donnee</t>
  </si>
  <si>
    <t xml:space="preserve">Metier + Base</t>
  </si>
  <si>
    <t xml:space="preserve">Profil Admin</t>
  </si>
  <si>
    <t xml:space="preserve">Login Admin</t>
  </si>
  <si>
    <t xml:space="preserve">Affichage</t>
  </si>
  <si>
    <t xml:space="preserve">Profil Equipe</t>
  </si>
  <si>
    <t xml:space="preserve">Login Equipe</t>
  </si>
  <si>
    <t xml:space="preserve">Logout Admin</t>
  </si>
  <si>
    <t xml:space="preserve">Logout Equipe</t>
  </si>
  <si>
    <t xml:space="preserve">Liste des Etapes ( Equipe)</t>
  </si>
  <si>
    <t xml:space="preserve">Affichage des etapes de la course</t>
  </si>
  <si>
    <t xml:space="preserve">Creation classe EtapeCourse + f° getAllEtapesCourse()</t>
  </si>
  <si>
    <t xml:space="preserve">Integration + lien affectation coureur</t>
  </si>
  <si>
    <t xml:space="preserve">Formulaire affectation coureur</t>
  </si>
  <si>
    <t xml:space="preserve">Dynamisation Formulaire d’affectation des coureurs</t>
  </si>
  <si>
    <t xml:space="preserve">Formualire d’affectation des coureurs</t>
  </si>
  <si>
    <t xml:space="preserve">Formulaire affectat° Temps coureur</t>
  </si>
  <si>
    <t xml:space="preserve">creation classe Coureur + f° getAllCoureurByIdEquipe() + servlet</t>
  </si>
  <si>
    <t xml:space="preserve">Creation classe CoureurEtape + f° InsertCoureurEtape()</t>
  </si>
  <si>
    <t xml:space="preserve">Servlet d’insertion coureur par etape</t>
  </si>
  <si>
    <t xml:space="preserve">Integration formulaire d’insertion coureur/etape </t>
  </si>
  <si>
    <t xml:space="preserve">Liste des Etapes ( Admin)</t>
  </si>
  <si>
    <t xml:space="preserve">Integration + lien affectation temps coureur</t>
  </si>
  <si>
    <t xml:space="preserve">Formualire d’affectation temps des coureurs par etape</t>
  </si>
  <si>
    <t xml:space="preserve">Creation vue v_CoureurEtapeNonArrivee</t>
  </si>
  <si>
    <t xml:space="preserve">f° InsertTempsCoureur() dans la classe EtapeCourse</t>
  </si>
  <si>
    <t xml:space="preserve">Servlet d’insertion temps coureur par etape</t>
  </si>
  <si>
    <t xml:space="preserve">Integration affectation temps coureur par etape</t>
  </si>
  <si>
    <t xml:space="preserve">Classement Individuel et points ( Equipe)</t>
  </si>
  <si>
    <t xml:space="preserve">Affichage classement individuel et points</t>
  </si>
  <si>
    <t xml:space="preserve">Classement Individuel et points ( Admin)</t>
  </si>
  <si>
    <t xml:space="preserve">Classement individuel et points </t>
  </si>
  <si>
    <t xml:space="preserve">creation classe ClassementIndividuel</t>
  </si>
  <si>
    <t xml:space="preserve">vue v_TempsPasseCoureurEtape</t>
  </si>
  <si>
    <t xml:space="preserve">vue v_CalculPointCoureurEtape</t>
  </si>
  <si>
    <t xml:space="preserve">vue v_ClassementIndividuel</t>
  </si>
  <si>
    <t xml:space="preserve">creation f° getClassementIndividuel()</t>
  </si>
  <si>
    <t xml:space="preserve">Classement Equipe et points </t>
  </si>
  <si>
    <t xml:space="preserve">creation classe ClassementGeneral</t>
  </si>
  <si>
    <t xml:space="preserve">vue v_ClassementGeneral</t>
  </si>
  <si>
    <t xml:space="preserve">creation f° getClassementGeneral()</t>
  </si>
  <si>
    <t xml:space="preserve">Classement Equipe et points (Equipe)</t>
  </si>
  <si>
    <t xml:space="preserve">Affichage classement Equipe et points</t>
  </si>
  <si>
    <t xml:space="preserve">Classement Equipe et points (Admin)</t>
  </si>
  <si>
    <t xml:space="preserve">Fonction de classement</t>
  </si>
  <si>
    <t xml:space="preserve">Metier</t>
  </si>
  <si>
    <t xml:space="preserve">Integration </t>
  </si>
  <si>
    <t xml:space="preserve">Integration</t>
  </si>
  <si>
    <t xml:space="preserve">Detail Classement individuel et points </t>
  </si>
  <si>
    <t xml:space="preserve">Affichage Detail classement individuel et points</t>
  </si>
  <si>
    <t xml:space="preserve">Servlet Detail  Classement Individuel et points</t>
  </si>
  <si>
    <t xml:space="preserve">Classement Equipe par Etape</t>
  </si>
  <si>
    <t xml:space="preserve">Affichage classement Equipe par Etape</t>
  </si>
  <si>
    <t xml:space="preserve">JOUR 2</t>
  </si>
  <si>
    <t xml:space="preserve">Comprehension du sujet et conception</t>
  </si>
  <si>
    <t xml:space="preserve">Import Etape + Resultat</t>
  </si>
  <si>
    <t xml:space="preserve">Affichage Import Etape + Resultat</t>
  </si>
  <si>
    <t xml:space="preserve">Classe Import Etape + Resultat et f° importEtapeResultat </t>
  </si>
  <si>
    <t xml:space="preserve">Import Points</t>
  </si>
  <si>
    <t xml:space="preserve">Affichage Import Points</t>
  </si>
  <si>
    <t xml:space="preserve">Classe Import Points et f° importPoints</t>
  </si>
  <si>
    <t xml:space="preserve">Liste des Etapes avec Coureur et Temps</t>
  </si>
  <si>
    <t xml:space="preserve">Affichage Liste Etapes avec coureur et temps</t>
  </si>
  <si>
    <t xml:space="preserve">fonction pour lister les etapes avec les coureurs et leur temps</t>
  </si>
  <si>
    <t xml:space="preserve">Servlet d’insertion coureur par etape A partir du bouton Ajouter Coureur</t>
  </si>
  <si>
    <t xml:space="preserve">Generation Categorie</t>
  </si>
  <si>
    <t xml:space="preserve">Affichage avec Bouton de Generation Categorie</t>
  </si>
  <si>
    <t xml:space="preserve">servlet genererCategorie </t>
  </si>
  <si>
    <t xml:space="preserve">Page Classement general avec Filtre Categorie</t>
  </si>
  <si>
    <t xml:space="preserve">Affichage Classement General </t>
  </si>
  <si>
    <t xml:space="preserve">vue  v_ClassementGeneralEquipeCategorie</t>
  </si>
  <si>
    <t xml:space="preserve">JOUR 3</t>
  </si>
  <si>
    <t xml:space="preserve">Liste de Penalite par equipe</t>
  </si>
  <si>
    <t xml:space="preserve">Affichage liste de Penalite equipe</t>
  </si>
  <si>
    <t xml:space="preserve">Creation table penalite</t>
  </si>
  <si>
    <t xml:space="preserve">Creation classe Penalite et f° CRD</t>
  </si>
  <si>
    <t xml:space="preserve">Integration de la liste</t>
  </si>
  <si>
    <t xml:space="preserve">Ajout Penalite Equipe</t>
  </si>
  <si>
    <t xml:space="preserve">Affichage formulaire d’ajout Penalite</t>
  </si>
  <si>
    <t xml:space="preserve">Servlet d’insertion de penalite Equipe</t>
  </si>
  <si>
    <t xml:space="preserve">Supprimer Penalite Equipe</t>
  </si>
  <si>
    <t xml:space="preserve">Pop-up message de confirmation de suppression</t>
  </si>
  <si>
    <t xml:space="preserve">Servlet de suppression Penalite Equipe</t>
  </si>
  <si>
    <t xml:space="preserve">Modification vue concerner par Penalite</t>
  </si>
  <si>
    <t xml:space="preserve">Certificat de classement</t>
  </si>
  <si>
    <t xml:space="preserve">Affichage Bouton generation PDF pour 1er</t>
  </si>
  <si>
    <t xml:space="preserve">Servlet de Generation PDF</t>
  </si>
  <si>
    <t xml:space="preserve">Graphe de repartirion points equipe general</t>
  </si>
  <si>
    <t xml:space="preserve">Affichage graphe de repartition points equipe general</t>
  </si>
  <si>
    <t xml:space="preserve">Integration donnee sur le graphe</t>
  </si>
  <si>
    <t xml:space="preserve">Graphe de repartirion points equipe par categorie</t>
  </si>
  <si>
    <t xml:space="preserve">Affichage graphe de repartition points equipe par categorie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</si>
</sst>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.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sz val="14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ADC5E7"/>
        <bgColor rgb="FF87D1D1"/>
      </patternFill>
    </fill>
    <fill>
      <patternFill patternType="solid">
        <fgColor rgb="FF87D1D1"/>
        <bgColor rgb="FFADC5E7"/>
      </patternFill>
    </fill>
    <fill>
      <patternFill patternType="solid">
        <fgColor rgb="FF59C5C7"/>
        <bgColor rgb="FF87D1D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n-tête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87D1D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8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39.09"/>
    <col collapsed="false" customWidth="true" hidden="false" outlineLevel="0" max="2" min="2" style="1" width="68.54"/>
    <col collapsed="false" customWidth="true" hidden="false" outlineLevel="0" max="3" min="3" style="1" width="24.78"/>
    <col collapsed="false" customWidth="true" hidden="false" outlineLevel="0" max="4" min="4" style="1" width="19.64"/>
    <col collapsed="false" customWidth="true" hidden="false" outlineLevel="0" max="5" min="5" style="1" width="24.08"/>
    <col collapsed="false" customWidth="true" hidden="false" outlineLevel="0" max="6" min="6" style="1" width="20.01"/>
    <col collapsed="false" customWidth="true" hidden="false" outlineLevel="0" max="7" min="7" style="1" width="25.56"/>
    <col collapsed="false" customWidth="false" hidden="false" outlineLevel="0" max="1025" min="8" style="1" width="11.52"/>
  </cols>
  <sheetData>
    <row r="1" s="3" customFormat="true" ht="2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</row>
    <row r="2" customFormat="false" ht="28" hidden="false" customHeight="true" outlineLevel="0" collapsed="false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customFormat="false" ht="24" hidden="false" customHeight="true" outlineLevel="0" collapsed="false">
      <c r="A3" s="5" t="s">
        <v>10</v>
      </c>
      <c r="B3" s="5" t="s">
        <v>11</v>
      </c>
      <c r="C3" s="5" t="s">
        <v>12</v>
      </c>
      <c r="D3" s="5" t="n">
        <f aca="false">120</f>
        <v>120</v>
      </c>
      <c r="E3" s="5" t="n">
        <f aca="false">114</f>
        <v>114</v>
      </c>
      <c r="F3" s="5" t="n">
        <f aca="false">0</f>
        <v>0</v>
      </c>
      <c r="G3" s="6" t="n">
        <f aca="false">E3/(F3+E3)</f>
        <v>1</v>
      </c>
    </row>
    <row r="4" customFormat="false" ht="27" hidden="false" customHeight="true" outlineLevel="0" collapsed="false">
      <c r="A4" s="5" t="s">
        <v>13</v>
      </c>
      <c r="B4" s="5" t="s">
        <v>14</v>
      </c>
      <c r="C4" s="5" t="s">
        <v>15</v>
      </c>
      <c r="D4" s="5" t="n">
        <f aca="false">20</f>
        <v>20</v>
      </c>
      <c r="E4" s="5" t="n">
        <f aca="false">22</f>
        <v>22</v>
      </c>
      <c r="F4" s="5" t="n">
        <f aca="false">IF(D4-E4&gt;0,D4-E4,0)</f>
        <v>0</v>
      </c>
      <c r="G4" s="6" t="n">
        <f aca="false">E4/(F4+E4)</f>
        <v>1</v>
      </c>
    </row>
    <row r="5" customFormat="false" ht="27" hidden="false" customHeight="true" outlineLevel="0" collapsed="false">
      <c r="A5" s="5" t="s">
        <v>13</v>
      </c>
      <c r="B5" s="5" t="s">
        <v>16</v>
      </c>
      <c r="C5" s="5" t="s">
        <v>17</v>
      </c>
      <c r="D5" s="5" t="n">
        <f aca="false">30</f>
        <v>30</v>
      </c>
      <c r="E5" s="5" t="n">
        <f aca="false">15</f>
        <v>15</v>
      </c>
      <c r="F5" s="5" t="n">
        <f aca="false">0</f>
        <v>0</v>
      </c>
      <c r="G5" s="6" t="n">
        <f aca="false">E5/(F5+E5)</f>
        <v>1</v>
      </c>
    </row>
    <row r="6" customFormat="false" ht="22" hidden="false" customHeight="true" outlineLevel="0" collapsed="false">
      <c r="A6" s="5" t="s">
        <v>18</v>
      </c>
      <c r="B6" s="5" t="s">
        <v>19</v>
      </c>
      <c r="C6" s="7" t="s">
        <v>20</v>
      </c>
      <c r="D6" s="5" t="n">
        <f aca="false">15</f>
        <v>15</v>
      </c>
      <c r="E6" s="5" t="n">
        <f aca="false">4</f>
        <v>4</v>
      </c>
      <c r="F6" s="5" t="n">
        <f aca="false">0</f>
        <v>0</v>
      </c>
      <c r="G6" s="6" t="n">
        <f aca="false">E6/(F6+E6)</f>
        <v>1</v>
      </c>
    </row>
    <row r="7" customFormat="false" ht="24" hidden="false" customHeight="true" outlineLevel="0" collapsed="false">
      <c r="A7" s="5" t="s">
        <v>18</v>
      </c>
      <c r="B7" s="5" t="s">
        <v>19</v>
      </c>
      <c r="C7" s="7" t="s">
        <v>20</v>
      </c>
      <c r="D7" s="5" t="n">
        <f aca="false">30</f>
        <v>30</v>
      </c>
      <c r="E7" s="5" t="n">
        <f aca="false">30</f>
        <v>30</v>
      </c>
      <c r="F7" s="5" t="n">
        <f aca="false">IF(D7-E7&gt;0,D7-E7,0)</f>
        <v>0</v>
      </c>
      <c r="G7" s="6" t="n">
        <f aca="false">E7/(F7+E7)</f>
        <v>1</v>
      </c>
    </row>
    <row r="8" customFormat="false" ht="24" hidden="false" customHeight="true" outlineLevel="0" collapsed="false">
      <c r="A8" s="5" t="s">
        <v>18</v>
      </c>
      <c r="B8" s="5" t="s">
        <v>19</v>
      </c>
      <c r="C8" s="7" t="s">
        <v>20</v>
      </c>
      <c r="D8" s="5" t="n">
        <f aca="false">15</f>
        <v>15</v>
      </c>
      <c r="E8" s="5" t="n">
        <f aca="false">5</f>
        <v>5</v>
      </c>
      <c r="F8" s="5" t="n">
        <f aca="false">0</f>
        <v>0</v>
      </c>
      <c r="G8" s="6" t="n">
        <f aca="false">E8/(F8+E8)</f>
        <v>1</v>
      </c>
    </row>
    <row r="9" customFormat="false" ht="28" hidden="false" customHeight="true" outlineLevel="0" collapsed="false">
      <c r="A9" s="5" t="s">
        <v>21</v>
      </c>
      <c r="B9" s="5" t="s">
        <v>22</v>
      </c>
      <c r="C9" s="7" t="s">
        <v>20</v>
      </c>
      <c r="D9" s="5" t="n">
        <f aca="false">15</f>
        <v>15</v>
      </c>
      <c r="E9" s="5" t="n">
        <f aca="false">1</f>
        <v>1</v>
      </c>
      <c r="F9" s="5" t="n">
        <f aca="false">0</f>
        <v>0</v>
      </c>
      <c r="G9" s="6" t="n">
        <f aca="false">E9/(F9+E9)</f>
        <v>1</v>
      </c>
    </row>
    <row r="10" customFormat="false" ht="29" hidden="false" customHeight="true" outlineLevel="0" collapsed="false">
      <c r="A10" s="5" t="s">
        <v>21</v>
      </c>
      <c r="B10" s="5" t="s">
        <v>22</v>
      </c>
      <c r="C10" s="7" t="s">
        <v>20</v>
      </c>
      <c r="D10" s="5" t="n">
        <f aca="false">15</f>
        <v>15</v>
      </c>
      <c r="E10" s="5" t="n">
        <f aca="false">11</f>
        <v>11</v>
      </c>
      <c r="F10" s="5" t="n">
        <f aca="false">0</f>
        <v>0</v>
      </c>
      <c r="G10" s="6" t="n">
        <f aca="false">E10/(F10+E10)</f>
        <v>1</v>
      </c>
    </row>
    <row r="11" customFormat="false" ht="25" hidden="false" customHeight="true" outlineLevel="0" collapsed="false">
      <c r="A11" s="5" t="s">
        <v>21</v>
      </c>
      <c r="B11" s="5" t="s">
        <v>22</v>
      </c>
      <c r="C11" s="7" t="s">
        <v>20</v>
      </c>
      <c r="D11" s="5" t="n">
        <f aca="false">15</f>
        <v>15</v>
      </c>
      <c r="E11" s="5" t="n">
        <f aca="false">3</f>
        <v>3</v>
      </c>
      <c r="F11" s="5" t="n">
        <f aca="false">0</f>
        <v>0</v>
      </c>
      <c r="G11" s="6" t="n">
        <f aca="false">E11/(F11+E11)</f>
        <v>1</v>
      </c>
    </row>
    <row r="12" customFormat="false" ht="25" hidden="false" customHeight="true" outlineLevel="0" collapsed="false">
      <c r="A12" s="5" t="s">
        <v>18</v>
      </c>
      <c r="B12" s="5" t="s">
        <v>23</v>
      </c>
      <c r="C12" s="7" t="s">
        <v>20</v>
      </c>
      <c r="D12" s="5" t="n">
        <f aca="false">15</f>
        <v>15</v>
      </c>
      <c r="E12" s="5" t="n">
        <f aca="false">3</f>
        <v>3</v>
      </c>
      <c r="F12" s="5" t="n">
        <f aca="false">0</f>
        <v>0</v>
      </c>
      <c r="G12" s="6" t="n">
        <f aca="false">E12/(F12+E12)</f>
        <v>1</v>
      </c>
    </row>
    <row r="13" customFormat="false" ht="25" hidden="false" customHeight="true" outlineLevel="0" collapsed="false">
      <c r="A13" s="5" t="s">
        <v>21</v>
      </c>
      <c r="B13" s="5" t="s">
        <v>24</v>
      </c>
      <c r="C13" s="7" t="s">
        <v>20</v>
      </c>
      <c r="D13" s="5" t="n">
        <f aca="false">15</f>
        <v>15</v>
      </c>
      <c r="E13" s="5" t="n">
        <f aca="false">3</f>
        <v>3</v>
      </c>
      <c r="F13" s="5" t="n">
        <f aca="false">0</f>
        <v>0</v>
      </c>
      <c r="G13" s="6" t="n">
        <f aca="false">E13/(F13+E13)</f>
        <v>1</v>
      </c>
    </row>
    <row r="14" customFormat="false" ht="26" hidden="false" customHeight="true" outlineLevel="0" collapsed="false">
      <c r="A14" s="5" t="s">
        <v>25</v>
      </c>
      <c r="B14" s="5" t="s">
        <v>26</v>
      </c>
      <c r="C14" s="7" t="s">
        <v>20</v>
      </c>
      <c r="D14" s="5" t="n">
        <f aca="false">15</f>
        <v>15</v>
      </c>
      <c r="E14" s="5" t="n">
        <f aca="false">7</f>
        <v>7</v>
      </c>
      <c r="F14" s="5" t="n">
        <f aca="false">0</f>
        <v>0</v>
      </c>
      <c r="G14" s="6" t="n">
        <f aca="false">E14/(F14+E14)</f>
        <v>1</v>
      </c>
    </row>
    <row r="15" customFormat="false" ht="25" hidden="false" customHeight="true" outlineLevel="0" collapsed="false">
      <c r="A15" s="5" t="s">
        <v>25</v>
      </c>
      <c r="B15" s="5" t="s">
        <v>27</v>
      </c>
      <c r="C15" s="7" t="s">
        <v>20</v>
      </c>
      <c r="D15" s="5" t="n">
        <f aca="false">10</f>
        <v>10</v>
      </c>
      <c r="E15" s="5" t="n">
        <f aca="false">6</f>
        <v>6</v>
      </c>
      <c r="F15" s="5" t="n">
        <f aca="false">0</f>
        <v>0</v>
      </c>
      <c r="G15" s="6" t="n">
        <f aca="false">E15/(F15+E15)</f>
        <v>1</v>
      </c>
    </row>
    <row r="16" customFormat="false" ht="27" hidden="false" customHeight="true" outlineLevel="0" collapsed="false">
      <c r="A16" s="5" t="s">
        <v>25</v>
      </c>
      <c r="B16" s="5" t="s">
        <v>28</v>
      </c>
      <c r="C16" s="7" t="s">
        <v>20</v>
      </c>
      <c r="D16" s="5" t="n">
        <f aca="false">15</f>
        <v>15</v>
      </c>
      <c r="E16" s="5" t="n">
        <f aca="false">12</f>
        <v>12</v>
      </c>
      <c r="F16" s="5" t="n">
        <f aca="false">0</f>
        <v>0</v>
      </c>
      <c r="G16" s="6" t="n">
        <f aca="false">E16/(F16+E16)</f>
        <v>1</v>
      </c>
    </row>
    <row r="17" customFormat="false" ht="24" hidden="false" customHeight="true" outlineLevel="0" collapsed="false">
      <c r="A17" s="5" t="s">
        <v>29</v>
      </c>
      <c r="B17" s="5" t="s">
        <v>30</v>
      </c>
      <c r="C17" s="7" t="s">
        <v>20</v>
      </c>
      <c r="D17" s="5" t="n">
        <f aca="false">15</f>
        <v>15</v>
      </c>
      <c r="E17" s="5" t="n">
        <f aca="false">30</f>
        <v>30</v>
      </c>
      <c r="F17" s="5" t="n">
        <f aca="false">IF(D17-E17&gt;0,D17-E17,0)</f>
        <v>0</v>
      </c>
      <c r="G17" s="6" t="n">
        <f aca="false">E17/(F17+E17)</f>
        <v>1</v>
      </c>
    </row>
    <row r="18" customFormat="false" ht="30" hidden="false" customHeight="true" outlineLevel="0" collapsed="false">
      <c r="A18" s="5" t="s">
        <v>29</v>
      </c>
      <c r="B18" s="5" t="s">
        <v>31</v>
      </c>
      <c r="C18" s="7" t="s">
        <v>20</v>
      </c>
      <c r="D18" s="5" t="n">
        <f aca="false">8</f>
        <v>8</v>
      </c>
      <c r="E18" s="5" t="n">
        <f aca="false">3</f>
        <v>3</v>
      </c>
      <c r="F18" s="5" t="n">
        <f aca="false">0</f>
        <v>0</v>
      </c>
      <c r="G18" s="6" t="n">
        <f aca="false">E18/(F18+E18)</f>
        <v>1</v>
      </c>
    </row>
    <row r="19" customFormat="false" ht="37" hidden="false" customHeight="true" outlineLevel="0" collapsed="false">
      <c r="A19" s="5" t="s">
        <v>32</v>
      </c>
      <c r="B19" s="5" t="s">
        <v>33</v>
      </c>
      <c r="C19" s="7" t="s">
        <v>20</v>
      </c>
      <c r="D19" s="5" t="n">
        <f aca="false">15</f>
        <v>15</v>
      </c>
      <c r="E19" s="5" t="n">
        <f aca="false">5</f>
        <v>5</v>
      </c>
      <c r="F19" s="5" t="n">
        <f aca="false">0</f>
        <v>0</v>
      </c>
      <c r="G19" s="6" t="n">
        <f aca="false">E19/(F19+E19)</f>
        <v>1</v>
      </c>
    </row>
    <row r="20" customFormat="false" ht="29" hidden="false" customHeight="true" outlineLevel="0" collapsed="false">
      <c r="A20" s="5" t="s">
        <v>29</v>
      </c>
      <c r="B20" s="5" t="s">
        <v>34</v>
      </c>
      <c r="C20" s="7" t="s">
        <v>20</v>
      </c>
      <c r="D20" s="5" t="n">
        <f aca="false">10</f>
        <v>10</v>
      </c>
      <c r="E20" s="5" t="n">
        <f aca="false">8</f>
        <v>8</v>
      </c>
      <c r="F20" s="5" t="n">
        <f aca="false">0</f>
        <v>0</v>
      </c>
      <c r="G20" s="6" t="n">
        <f aca="false">E20/(F20+E20)</f>
        <v>1</v>
      </c>
    </row>
    <row r="21" customFormat="false" ht="26" hidden="false" customHeight="true" outlineLevel="0" collapsed="false">
      <c r="A21" s="5" t="s">
        <v>29</v>
      </c>
      <c r="B21" s="5" t="s">
        <v>35</v>
      </c>
      <c r="C21" s="7" t="s">
        <v>20</v>
      </c>
      <c r="D21" s="5" t="n">
        <f aca="false">20</f>
        <v>20</v>
      </c>
      <c r="E21" s="5" t="n">
        <f aca="false">80</f>
        <v>80</v>
      </c>
      <c r="F21" s="5" t="n">
        <f aca="false">IF(D21-E21&gt;0,D21-E21,0)</f>
        <v>0</v>
      </c>
      <c r="G21" s="6" t="n">
        <f aca="false">E21/(F21+E21)</f>
        <v>1</v>
      </c>
    </row>
    <row r="22" customFormat="false" ht="25" hidden="false" customHeight="true" outlineLevel="0" collapsed="false">
      <c r="A22" s="5" t="s">
        <v>29</v>
      </c>
      <c r="B22" s="5" t="s">
        <v>36</v>
      </c>
      <c r="C22" s="7" t="s">
        <v>20</v>
      </c>
      <c r="D22" s="5" t="n">
        <f aca="false">20</f>
        <v>20</v>
      </c>
      <c r="E22" s="5" t="n">
        <f aca="false">33</f>
        <v>33</v>
      </c>
      <c r="F22" s="5" t="n">
        <f aca="false">IF(D22-E22&gt;0,D22-E22,0)</f>
        <v>0</v>
      </c>
      <c r="G22" s="6" t="n">
        <f aca="false">E22/(F22+E22)</f>
        <v>1</v>
      </c>
    </row>
    <row r="23" customFormat="false" ht="25" hidden="false" customHeight="true" outlineLevel="0" collapsed="false">
      <c r="A23" s="5" t="s">
        <v>37</v>
      </c>
      <c r="B23" s="5" t="s">
        <v>26</v>
      </c>
      <c r="C23" s="7" t="s">
        <v>20</v>
      </c>
      <c r="D23" s="5" t="n">
        <f aca="false">10</f>
        <v>10</v>
      </c>
      <c r="E23" s="5" t="n">
        <f aca="false">4</f>
        <v>4</v>
      </c>
      <c r="F23" s="5" t="n">
        <f aca="false">0</f>
        <v>0</v>
      </c>
      <c r="G23" s="6" t="n">
        <f aca="false">E23/(F23+E23)</f>
        <v>1</v>
      </c>
    </row>
    <row r="24" customFormat="false" ht="28" hidden="false" customHeight="true" outlineLevel="0" collapsed="false">
      <c r="A24" s="5" t="s">
        <v>37</v>
      </c>
      <c r="B24" s="5" t="s">
        <v>38</v>
      </c>
      <c r="C24" s="7" t="s">
        <v>20</v>
      </c>
      <c r="D24" s="5" t="n">
        <f aca="false">10</f>
        <v>10</v>
      </c>
      <c r="E24" s="5" t="n">
        <f aca="false">15</f>
        <v>15</v>
      </c>
      <c r="F24" s="5" t="n">
        <f aca="false">IF(D24-E24&gt;0,D24-E24,0)</f>
        <v>0</v>
      </c>
      <c r="G24" s="6" t="n">
        <f aca="false">E24/(F24+E24)</f>
        <v>1</v>
      </c>
    </row>
    <row r="25" customFormat="false" ht="32.8" hidden="false" customHeight="false" outlineLevel="0" collapsed="false">
      <c r="A25" s="5" t="s">
        <v>32</v>
      </c>
      <c r="B25" s="5" t="s">
        <v>39</v>
      </c>
      <c r="C25" s="7" t="s">
        <v>20</v>
      </c>
      <c r="D25" s="5" t="n">
        <f aca="false">15</f>
        <v>15</v>
      </c>
      <c r="E25" s="5" t="n">
        <f aca="false">9</f>
        <v>9</v>
      </c>
      <c r="F25" s="5" t="n">
        <f aca="false">0</f>
        <v>0</v>
      </c>
      <c r="G25" s="6" t="n">
        <f aca="false">E25/(F25+E25)</f>
        <v>1</v>
      </c>
    </row>
    <row r="26" customFormat="false" ht="37" hidden="false" customHeight="true" outlineLevel="0" collapsed="false">
      <c r="A26" s="5" t="s">
        <v>32</v>
      </c>
      <c r="B26" s="5" t="s">
        <v>40</v>
      </c>
      <c r="C26" s="7" t="s">
        <v>20</v>
      </c>
      <c r="D26" s="5" t="n">
        <f aca="false">15</f>
        <v>15</v>
      </c>
      <c r="E26" s="5" t="n">
        <f aca="false">6</f>
        <v>6</v>
      </c>
      <c r="F26" s="5" t="n">
        <f aca="false">0</f>
        <v>0</v>
      </c>
      <c r="G26" s="6" t="n">
        <f aca="false">E26/(F26+E26)</f>
        <v>1</v>
      </c>
    </row>
    <row r="27" customFormat="false" ht="32.8" hidden="false" customHeight="false" outlineLevel="0" collapsed="false">
      <c r="A27" s="5" t="s">
        <v>32</v>
      </c>
      <c r="B27" s="5" t="s">
        <v>41</v>
      </c>
      <c r="C27" s="7" t="s">
        <v>20</v>
      </c>
      <c r="D27" s="5" t="n">
        <f aca="false">20</f>
        <v>20</v>
      </c>
      <c r="E27" s="5" t="n">
        <f aca="false">17</f>
        <v>17</v>
      </c>
      <c r="F27" s="5" t="n">
        <f aca="false">0</f>
        <v>0</v>
      </c>
      <c r="G27" s="6" t="n">
        <f aca="false">E27/(F27+E27)</f>
        <v>1</v>
      </c>
    </row>
    <row r="28" customFormat="false" ht="32.8" hidden="false" customHeight="false" outlineLevel="0" collapsed="false">
      <c r="A28" s="5" t="s">
        <v>32</v>
      </c>
      <c r="B28" s="5" t="s">
        <v>42</v>
      </c>
      <c r="C28" s="7" t="s">
        <v>20</v>
      </c>
      <c r="D28" s="5" t="n">
        <f aca="false">15</f>
        <v>15</v>
      </c>
      <c r="E28" s="5" t="n">
        <f aca="false">22</f>
        <v>22</v>
      </c>
      <c r="F28" s="5" t="n">
        <f aca="false">IF(D28-E28&gt;0,D28-E28,0)</f>
        <v>0</v>
      </c>
      <c r="G28" s="6" t="n">
        <f aca="false">E28/(F28+E28)</f>
        <v>1</v>
      </c>
    </row>
    <row r="29" customFormat="false" ht="32.8" hidden="false" customHeight="false" outlineLevel="0" collapsed="false">
      <c r="A29" s="5" t="s">
        <v>32</v>
      </c>
      <c r="B29" s="5" t="s">
        <v>43</v>
      </c>
      <c r="C29" s="7" t="s">
        <v>20</v>
      </c>
      <c r="D29" s="5" t="n">
        <f aca="false">30</f>
        <v>30</v>
      </c>
      <c r="E29" s="5" t="n">
        <f aca="false">10</f>
        <v>10</v>
      </c>
      <c r="F29" s="5" t="n">
        <f aca="false">0</f>
        <v>0</v>
      </c>
      <c r="G29" s="6" t="n">
        <f aca="false">E29/(F29+E29)</f>
        <v>1</v>
      </c>
    </row>
    <row r="30" customFormat="false" ht="45" hidden="false" customHeight="true" outlineLevel="0" collapsed="false">
      <c r="A30" s="5" t="s">
        <v>44</v>
      </c>
      <c r="B30" s="5" t="s">
        <v>45</v>
      </c>
      <c r="C30" s="7" t="s">
        <v>20</v>
      </c>
      <c r="D30" s="5" t="n">
        <f aca="false">20</f>
        <v>20</v>
      </c>
      <c r="E30" s="5" t="n">
        <f aca="false">11</f>
        <v>11</v>
      </c>
      <c r="F30" s="5" t="n">
        <f aca="false">0</f>
        <v>0</v>
      </c>
      <c r="G30" s="6" t="n">
        <f aca="false">E30/(F30+E30)</f>
        <v>1</v>
      </c>
    </row>
    <row r="31" customFormat="false" ht="37" hidden="false" customHeight="true" outlineLevel="0" collapsed="false">
      <c r="A31" s="5" t="s">
        <v>46</v>
      </c>
      <c r="B31" s="5" t="s">
        <v>45</v>
      </c>
      <c r="C31" s="7" t="s">
        <v>20</v>
      </c>
      <c r="D31" s="5" t="n">
        <f aca="false">10</f>
        <v>10</v>
      </c>
      <c r="E31" s="5" t="n">
        <f aca="false">5</f>
        <v>5</v>
      </c>
      <c r="F31" s="5" t="n">
        <f aca="false">0</f>
        <v>0</v>
      </c>
      <c r="G31" s="6" t="n">
        <f aca="false">E31/(F31+E31)</f>
        <v>1</v>
      </c>
    </row>
    <row r="32" customFormat="false" ht="21" hidden="false" customHeight="true" outlineLevel="0" collapsed="false">
      <c r="A32" s="5" t="s">
        <v>47</v>
      </c>
      <c r="B32" s="5" t="s">
        <v>48</v>
      </c>
      <c r="C32" s="7" t="s">
        <v>20</v>
      </c>
      <c r="D32" s="5" t="n">
        <f aca="false">15</f>
        <v>15</v>
      </c>
      <c r="E32" s="5" t="n">
        <f aca="false">5</f>
        <v>5</v>
      </c>
      <c r="F32" s="5" t="n">
        <f aca="false">0</f>
        <v>0</v>
      </c>
      <c r="G32" s="6" t="n">
        <f aca="false">E32/(F32+E32)</f>
        <v>1</v>
      </c>
    </row>
    <row r="33" customFormat="false" ht="17.35" hidden="false" customHeight="false" outlineLevel="0" collapsed="false">
      <c r="A33" s="5" t="s">
        <v>47</v>
      </c>
      <c r="B33" s="5" t="s">
        <v>49</v>
      </c>
      <c r="C33" s="7" t="s">
        <v>20</v>
      </c>
      <c r="D33" s="5" t="n">
        <f aca="false">40</f>
        <v>40</v>
      </c>
      <c r="E33" s="5" t="n">
        <f aca="false">28</f>
        <v>28</v>
      </c>
      <c r="F33" s="5" t="n">
        <f aca="false">0</f>
        <v>0</v>
      </c>
      <c r="G33" s="6" t="n">
        <f aca="false">E33/(F33+E33)</f>
        <v>1</v>
      </c>
    </row>
    <row r="34" customFormat="false" ht="17.35" hidden="false" customHeight="false" outlineLevel="0" collapsed="false">
      <c r="A34" s="5" t="s">
        <v>47</v>
      </c>
      <c r="B34" s="5" t="s">
        <v>50</v>
      </c>
      <c r="C34" s="7" t="s">
        <v>20</v>
      </c>
      <c r="D34" s="5" t="n">
        <f aca="false">40</f>
        <v>40</v>
      </c>
      <c r="E34" s="5" t="n">
        <f aca="false">35</f>
        <v>35</v>
      </c>
      <c r="F34" s="5" t="n">
        <f aca="false">0</f>
        <v>0</v>
      </c>
      <c r="G34" s="6" t="n">
        <f aca="false">E34/(F34+E34)</f>
        <v>1</v>
      </c>
    </row>
    <row r="35" customFormat="false" ht="17.35" hidden="false" customHeight="false" outlineLevel="0" collapsed="false">
      <c r="A35" s="5" t="s">
        <v>47</v>
      </c>
      <c r="B35" s="5" t="s">
        <v>51</v>
      </c>
      <c r="C35" s="7" t="s">
        <v>20</v>
      </c>
      <c r="D35" s="5" t="n">
        <f aca="false">40</f>
        <v>40</v>
      </c>
      <c r="E35" s="5" t="n">
        <f aca="false">33</f>
        <v>33</v>
      </c>
      <c r="F35" s="5" t="n">
        <f aca="false">0</f>
        <v>0</v>
      </c>
      <c r="G35" s="6" t="n">
        <f aca="false">E35/(F35+E35)</f>
        <v>1</v>
      </c>
    </row>
    <row r="36" customFormat="false" ht="17.35" hidden="false" customHeight="false" outlineLevel="0" collapsed="false">
      <c r="A36" s="5" t="s">
        <v>47</v>
      </c>
      <c r="B36" s="5" t="s">
        <v>52</v>
      </c>
      <c r="C36" s="7" t="s">
        <v>20</v>
      </c>
      <c r="D36" s="5" t="n">
        <f aca="false">10</f>
        <v>10</v>
      </c>
      <c r="E36" s="5" t="n">
        <f aca="false">4</f>
        <v>4</v>
      </c>
      <c r="F36" s="5" t="n">
        <f aca="false">0</f>
        <v>0</v>
      </c>
      <c r="G36" s="6" t="n">
        <f aca="false">E36/(F36+E36)</f>
        <v>1</v>
      </c>
    </row>
    <row r="37" customFormat="false" ht="17.35" hidden="false" customHeight="false" outlineLevel="0" collapsed="false">
      <c r="A37" s="5" t="s">
        <v>53</v>
      </c>
      <c r="B37" s="5" t="s">
        <v>54</v>
      </c>
      <c r="C37" s="7" t="s">
        <v>20</v>
      </c>
      <c r="D37" s="5" t="n">
        <f aca="false">5</f>
        <v>5</v>
      </c>
      <c r="E37" s="5" t="n">
        <f aca="false">2</f>
        <v>2</v>
      </c>
      <c r="F37" s="5" t="n">
        <f aca="false">0</f>
        <v>0</v>
      </c>
      <c r="G37" s="6" t="n">
        <f aca="false">E37/(F37+E37)</f>
        <v>1</v>
      </c>
    </row>
    <row r="38" customFormat="false" ht="17.35" hidden="false" customHeight="false" outlineLevel="0" collapsed="false">
      <c r="A38" s="5" t="s">
        <v>53</v>
      </c>
      <c r="B38" s="5" t="s">
        <v>55</v>
      </c>
      <c r="C38" s="7" t="s">
        <v>20</v>
      </c>
      <c r="D38" s="5" t="n">
        <f aca="false">40</f>
        <v>40</v>
      </c>
      <c r="E38" s="5" t="n">
        <f aca="false">10</f>
        <v>10</v>
      </c>
      <c r="F38" s="5" t="n">
        <f aca="false">0</f>
        <v>0</v>
      </c>
      <c r="G38" s="6" t="n">
        <f aca="false">E38/(F38+E38)</f>
        <v>1</v>
      </c>
    </row>
    <row r="39" customFormat="false" ht="17.35" hidden="false" customHeight="false" outlineLevel="0" collapsed="false">
      <c r="A39" s="5" t="s">
        <v>53</v>
      </c>
      <c r="B39" s="5" t="s">
        <v>56</v>
      </c>
      <c r="C39" s="7" t="s">
        <v>20</v>
      </c>
      <c r="D39" s="5" t="n">
        <f aca="false">10</f>
        <v>10</v>
      </c>
      <c r="E39" s="5" t="n">
        <f aca="false">3</f>
        <v>3</v>
      </c>
      <c r="F39" s="5" t="n">
        <f aca="false">0</f>
        <v>0</v>
      </c>
      <c r="G39" s="6" t="n">
        <f aca="false">E39/(F39+E39)</f>
        <v>1</v>
      </c>
    </row>
    <row r="40" customFormat="false" ht="32.8" hidden="false" customHeight="false" outlineLevel="0" collapsed="false">
      <c r="A40" s="5" t="s">
        <v>57</v>
      </c>
      <c r="B40" s="5" t="s">
        <v>58</v>
      </c>
      <c r="C40" s="7" t="s">
        <v>20</v>
      </c>
      <c r="D40" s="5" t="n">
        <f aca="false">15</f>
        <v>15</v>
      </c>
      <c r="E40" s="5" t="n">
        <f aca="false">5</f>
        <v>5</v>
      </c>
      <c r="F40" s="5" t="n">
        <f aca="false">0</f>
        <v>0</v>
      </c>
      <c r="G40" s="6" t="n">
        <f aca="false">E40/(F40+E40)</f>
        <v>1</v>
      </c>
    </row>
    <row r="41" customFormat="false" ht="32.8" hidden="false" customHeight="false" outlineLevel="0" collapsed="false">
      <c r="A41" s="5" t="s">
        <v>59</v>
      </c>
      <c r="B41" s="5" t="s">
        <v>58</v>
      </c>
      <c r="C41" s="7" t="s">
        <v>20</v>
      </c>
      <c r="D41" s="5" t="n">
        <f aca="false">15</f>
        <v>15</v>
      </c>
      <c r="E41" s="5" t="n">
        <f aca="false">5</f>
        <v>5</v>
      </c>
      <c r="F41" s="5" t="n">
        <f aca="false">0</f>
        <v>0</v>
      </c>
      <c r="G41" s="6" t="n">
        <f aca="false">E41/(F41+E41)</f>
        <v>1</v>
      </c>
    </row>
    <row r="42" customFormat="false" ht="32.8" hidden="false" customHeight="false" outlineLevel="0" collapsed="false">
      <c r="A42" s="5" t="s">
        <v>57</v>
      </c>
      <c r="B42" s="5" t="s">
        <v>60</v>
      </c>
      <c r="C42" s="7" t="s">
        <v>61</v>
      </c>
      <c r="D42" s="5" t="n">
        <f aca="false">15</f>
        <v>15</v>
      </c>
      <c r="E42" s="5" t="n">
        <f aca="false">3</f>
        <v>3</v>
      </c>
      <c r="F42" s="5" t="n">
        <f aca="false">0</f>
        <v>0</v>
      </c>
      <c r="G42" s="6" t="n">
        <f aca="false">E42/(F42+E42)</f>
        <v>1</v>
      </c>
    </row>
    <row r="43" customFormat="false" ht="32.8" hidden="false" customHeight="false" outlineLevel="0" collapsed="false">
      <c r="A43" s="5" t="s">
        <v>59</v>
      </c>
      <c r="B43" s="5" t="s">
        <v>60</v>
      </c>
      <c r="C43" s="7" t="s">
        <v>61</v>
      </c>
      <c r="D43" s="5" t="n">
        <f aca="false">15</f>
        <v>15</v>
      </c>
      <c r="E43" s="5" t="n">
        <f aca="false">3</f>
        <v>3</v>
      </c>
      <c r="F43" s="5" t="n">
        <f aca="false">0</f>
        <v>0</v>
      </c>
      <c r="G43" s="6" t="n">
        <f aca="false">E43/(F43+E43)</f>
        <v>1</v>
      </c>
    </row>
    <row r="44" customFormat="false" ht="32.8" hidden="false" customHeight="false" outlineLevel="0" collapsed="false">
      <c r="A44" s="5" t="s">
        <v>44</v>
      </c>
      <c r="B44" s="5" t="s">
        <v>62</v>
      </c>
      <c r="C44" s="7" t="s">
        <v>63</v>
      </c>
      <c r="D44" s="5" t="n">
        <f aca="false">15</f>
        <v>15</v>
      </c>
      <c r="E44" s="5" t="n">
        <f aca="false">3</f>
        <v>3</v>
      </c>
      <c r="F44" s="5" t="n">
        <f aca="false">0</f>
        <v>0</v>
      </c>
      <c r="G44" s="6" t="n">
        <f aca="false">E44/(F44+E44)</f>
        <v>1</v>
      </c>
    </row>
    <row r="45" customFormat="false" ht="32.8" hidden="false" customHeight="false" outlineLevel="0" collapsed="false">
      <c r="A45" s="5" t="s">
        <v>46</v>
      </c>
      <c r="B45" s="5" t="s">
        <v>62</v>
      </c>
      <c r="C45" s="7" t="s">
        <v>63</v>
      </c>
      <c r="D45" s="5" t="n">
        <f aca="false">15</f>
        <v>15</v>
      </c>
      <c r="E45" s="5" t="n">
        <f aca="false">3</f>
        <v>3</v>
      </c>
      <c r="F45" s="5" t="n">
        <f aca="false">0</f>
        <v>0</v>
      </c>
      <c r="G45" s="6" t="n">
        <f aca="false">E45/(F45+E45)</f>
        <v>1</v>
      </c>
    </row>
    <row r="46" customFormat="false" ht="32.8" hidden="false" customHeight="false" outlineLevel="0" collapsed="false">
      <c r="A46" s="5" t="s">
        <v>64</v>
      </c>
      <c r="B46" s="5" t="s">
        <v>65</v>
      </c>
      <c r="C46" s="7" t="s">
        <v>20</v>
      </c>
      <c r="D46" s="5" t="n">
        <f aca="false">15</f>
        <v>15</v>
      </c>
      <c r="E46" s="5" t="n">
        <f aca="false">8</f>
        <v>8</v>
      </c>
      <c r="F46" s="5" t="n">
        <f aca="false">0</f>
        <v>0</v>
      </c>
      <c r="G46" s="6" t="n">
        <f aca="false">E46/(F46+E46)</f>
        <v>1</v>
      </c>
    </row>
    <row r="47" customFormat="false" ht="32.8" hidden="false" customHeight="false" outlineLevel="0" collapsed="false">
      <c r="A47" s="5" t="s">
        <v>64</v>
      </c>
      <c r="B47" s="5" t="s">
        <v>66</v>
      </c>
      <c r="C47" s="7" t="s">
        <v>61</v>
      </c>
      <c r="D47" s="5" t="n">
        <f aca="false">20</f>
        <v>20</v>
      </c>
      <c r="E47" s="5" t="n">
        <f aca="false">12</f>
        <v>12</v>
      </c>
      <c r="F47" s="5" t="n">
        <f aca="false">0</f>
        <v>0</v>
      </c>
      <c r="G47" s="6" t="n">
        <f aca="false">E47/(F47+E47)</f>
        <v>1</v>
      </c>
    </row>
    <row r="48" customFormat="false" ht="32.8" hidden="false" customHeight="false" outlineLevel="0" collapsed="false">
      <c r="A48" s="5" t="s">
        <v>64</v>
      </c>
      <c r="B48" s="5" t="s">
        <v>62</v>
      </c>
      <c r="C48" s="7" t="s">
        <v>63</v>
      </c>
      <c r="D48" s="5" t="n">
        <f aca="false">15</f>
        <v>15</v>
      </c>
      <c r="E48" s="5" t="n">
        <f aca="false">5</f>
        <v>5</v>
      </c>
      <c r="F48" s="5" t="n">
        <f aca="false">0</f>
        <v>0</v>
      </c>
      <c r="G48" s="6" t="n">
        <f aca="false">E48/(F48+E48)</f>
        <v>1</v>
      </c>
    </row>
    <row r="49" customFormat="false" ht="17.35" hidden="false" customHeight="false" outlineLevel="0" collapsed="false">
      <c r="A49" s="5" t="s">
        <v>67</v>
      </c>
      <c r="B49" s="5" t="s">
        <v>68</v>
      </c>
      <c r="C49" s="7" t="s">
        <v>20</v>
      </c>
      <c r="D49" s="5" t="n">
        <f aca="false">10</f>
        <v>10</v>
      </c>
      <c r="E49" s="5" t="n">
        <f aca="false">0</f>
        <v>0</v>
      </c>
      <c r="F49" s="5" t="n">
        <f aca="false">=IF(D49-E49&gt;0,D49-E49,0)</f>
        <v>10</v>
      </c>
      <c r="G49" s="6" t="n">
        <f aca="false">E49/(F49+E49)</f>
        <v>0</v>
      </c>
    </row>
    <row r="50" customFormat="false" ht="17.35" hidden="false" customHeight="false" outlineLevel="0" collapsed="false">
      <c r="A50" s="5" t="s">
        <v>67</v>
      </c>
      <c r="B50" s="5" t="s">
        <v>60</v>
      </c>
      <c r="C50" s="7" t="s">
        <v>61</v>
      </c>
      <c r="D50" s="5" t="n">
        <f aca="false">15</f>
        <v>15</v>
      </c>
      <c r="E50" s="5" t="n">
        <f aca="false">0</f>
        <v>0</v>
      </c>
      <c r="F50" s="5" t="n">
        <f aca="false">=IF(D50-E50&gt;0,D50-E50,0)</f>
        <v>15</v>
      </c>
      <c r="G50" s="6" t="n">
        <f aca="false">E50/(F50+E50)</f>
        <v>0</v>
      </c>
    </row>
    <row r="51" customFormat="false" ht="17.35" hidden="false" customHeight="false" outlineLevel="0" collapsed="false">
      <c r="A51" s="5" t="s">
        <v>67</v>
      </c>
      <c r="B51" s="5" t="s">
        <v>62</v>
      </c>
      <c r="C51" s="7" t="s">
        <v>63</v>
      </c>
      <c r="D51" s="5" t="n">
        <f aca="false">5</f>
        <v>5</v>
      </c>
      <c r="E51" s="5" t="n">
        <f aca="false">0</f>
        <v>0</v>
      </c>
      <c r="F51" s="5" t="n">
        <f aca="false">=IF(D51-E51&gt;0,D51-E51,0)</f>
        <v>5</v>
      </c>
      <c r="G51" s="6" t="n">
        <f aca="false">E51/(F51+E51)</f>
        <v>0</v>
      </c>
    </row>
    <row r="52" customFormat="false" ht="18" hidden="false" customHeight="true" outlineLevel="0" collapsed="false">
      <c r="A52" s="8" t="s">
        <v>69</v>
      </c>
      <c r="B52" s="8"/>
      <c r="C52" s="8"/>
      <c r="D52" s="8"/>
      <c r="E52" s="8"/>
      <c r="F52" s="8"/>
      <c r="G52" s="8"/>
    </row>
    <row r="53" customFormat="false" ht="27" hidden="false" customHeight="true" outlineLevel="0" collapsed="false">
      <c r="A53" s="5" t="s">
        <v>10</v>
      </c>
      <c r="B53" s="5" t="s">
        <v>70</v>
      </c>
      <c r="C53" s="7" t="s">
        <v>12</v>
      </c>
      <c r="D53" s="5" t="n">
        <f aca="false">30</f>
        <v>30</v>
      </c>
      <c r="E53" s="5" t="n">
        <f aca="false">27</f>
        <v>27</v>
      </c>
      <c r="F53" s="5" t="n">
        <f aca="false">0</f>
        <v>0</v>
      </c>
      <c r="G53" s="6" t="n">
        <f aca="false">E53/(F53+E53)</f>
        <v>1</v>
      </c>
    </row>
    <row r="54" customFormat="false" ht="17.35" hidden="false" customHeight="false" outlineLevel="0" collapsed="false">
      <c r="A54" s="5" t="s">
        <v>71</v>
      </c>
      <c r="B54" s="5" t="s">
        <v>72</v>
      </c>
      <c r="C54" s="7" t="s">
        <v>20</v>
      </c>
      <c r="D54" s="5" t="n">
        <f aca="false">10</f>
        <v>10</v>
      </c>
      <c r="E54" s="5" t="n">
        <f aca="false">3</f>
        <v>3</v>
      </c>
      <c r="F54" s="5" t="n">
        <f aca="false">0</f>
        <v>0</v>
      </c>
      <c r="G54" s="6" t="n">
        <f aca="false">E54/(F54+E54)</f>
        <v>1</v>
      </c>
    </row>
    <row r="55" customFormat="false" ht="17.35" hidden="false" customHeight="false" outlineLevel="0" collapsed="false">
      <c r="A55" s="5" t="s">
        <v>71</v>
      </c>
      <c r="B55" s="5" t="s">
        <v>73</v>
      </c>
      <c r="C55" s="7" t="s">
        <v>61</v>
      </c>
      <c r="D55" s="5" t="n">
        <f aca="false">120</f>
        <v>120</v>
      </c>
      <c r="E55" s="5" t="n">
        <f aca="false">300</f>
        <v>300</v>
      </c>
      <c r="F55" s="5" t="n">
        <f aca="false">0</f>
        <v>0</v>
      </c>
      <c r="G55" s="6" t="n">
        <f aca="false">E55/(F55+E55)</f>
        <v>1</v>
      </c>
    </row>
    <row r="56" customFormat="false" ht="17.35" hidden="false" customHeight="false" outlineLevel="0" collapsed="false">
      <c r="A56" s="5" t="s">
        <v>71</v>
      </c>
      <c r="B56" s="5" t="s">
        <v>62</v>
      </c>
      <c r="C56" s="7" t="s">
        <v>63</v>
      </c>
      <c r="D56" s="5" t="n">
        <f aca="false">15</f>
        <v>15</v>
      </c>
      <c r="E56" s="5" t="n">
        <f aca="false">19</f>
        <v>19</v>
      </c>
      <c r="F56" s="5" t="n">
        <f aca="false">IF(D56-E56&gt;0,D56-E56,0)</f>
        <v>0</v>
      </c>
      <c r="G56" s="6" t="n">
        <f aca="false">E56/(F56+E56)</f>
        <v>1</v>
      </c>
    </row>
    <row r="57" customFormat="false" ht="17.35" hidden="false" customHeight="false" outlineLevel="0" collapsed="false">
      <c r="A57" s="5" t="s">
        <v>74</v>
      </c>
      <c r="B57" s="5" t="s">
        <v>75</v>
      </c>
      <c r="C57" s="7" t="s">
        <v>20</v>
      </c>
      <c r="D57" s="5" t="n">
        <f aca="false">10</f>
        <v>10</v>
      </c>
      <c r="E57" s="5" t="n">
        <f aca="false">2</f>
        <v>2</v>
      </c>
      <c r="F57" s="5" t="n">
        <f aca="false">0</f>
        <v>0</v>
      </c>
      <c r="G57" s="6" t="n">
        <f aca="false">E57/(F57+E57)</f>
        <v>1</v>
      </c>
    </row>
    <row r="58" customFormat="false" ht="17.35" hidden="false" customHeight="false" outlineLevel="0" collapsed="false">
      <c r="A58" s="5" t="s">
        <v>74</v>
      </c>
      <c r="B58" s="5" t="s">
        <v>76</v>
      </c>
      <c r="C58" s="7" t="s">
        <v>61</v>
      </c>
      <c r="D58" s="5" t="n">
        <f aca="false">60</f>
        <v>60</v>
      </c>
      <c r="E58" s="5" t="n">
        <f aca="false">16</f>
        <v>16</v>
      </c>
      <c r="F58" s="5" t="n">
        <f aca="false">0</f>
        <v>0</v>
      </c>
      <c r="G58" s="6" t="n">
        <f aca="false">E58/(F58+E58)</f>
        <v>1</v>
      </c>
    </row>
    <row r="59" customFormat="false" ht="17.35" hidden="false" customHeight="false" outlineLevel="0" collapsed="false">
      <c r="A59" s="5" t="s">
        <v>74</v>
      </c>
      <c r="B59" s="5" t="s">
        <v>62</v>
      </c>
      <c r="C59" s="7" t="s">
        <v>63</v>
      </c>
      <c r="D59" s="5" t="n">
        <f aca="false">15</f>
        <v>15</v>
      </c>
      <c r="E59" s="5" t="n">
        <f aca="false">6</f>
        <v>6</v>
      </c>
      <c r="F59" s="5" t="n">
        <f aca="false">0</f>
        <v>0</v>
      </c>
      <c r="G59" s="6" t="n">
        <f aca="false">E59/(F59+E59)</f>
        <v>1</v>
      </c>
    </row>
    <row r="60" customFormat="false" ht="32.8" hidden="false" customHeight="false" outlineLevel="0" collapsed="false">
      <c r="A60" s="5" t="s">
        <v>77</v>
      </c>
      <c r="B60" s="5" t="s">
        <v>78</v>
      </c>
      <c r="C60" s="7" t="s">
        <v>20</v>
      </c>
      <c r="D60" s="5" t="n">
        <f aca="false">20</f>
        <v>20</v>
      </c>
      <c r="E60" s="5" t="n">
        <f aca="false">16</f>
        <v>16</v>
      </c>
      <c r="F60" s="5" t="n">
        <f aca="false">0</f>
        <v>0</v>
      </c>
      <c r="G60" s="6" t="n">
        <f aca="false">E60/(F60+E60)</f>
        <v>1</v>
      </c>
    </row>
    <row r="61" customFormat="false" ht="32.8" hidden="false" customHeight="false" outlineLevel="0" collapsed="false">
      <c r="A61" s="5" t="s">
        <v>77</v>
      </c>
      <c r="B61" s="5" t="s">
        <v>79</v>
      </c>
      <c r="C61" s="7" t="s">
        <v>61</v>
      </c>
      <c r="D61" s="5" t="n">
        <f aca="false">20</f>
        <v>20</v>
      </c>
      <c r="E61" s="5" t="n">
        <f aca="false">43</f>
        <v>43</v>
      </c>
      <c r="F61" s="5" t="n">
        <f aca="false">IF(D61-E61&gt;0,D61-E61,0)</f>
        <v>0</v>
      </c>
      <c r="G61" s="6" t="n">
        <f aca="false">E61/(F61+E61)</f>
        <v>1</v>
      </c>
    </row>
    <row r="62" customFormat="false" ht="32.8" hidden="false" customHeight="false" outlineLevel="0" collapsed="false">
      <c r="A62" s="5" t="s">
        <v>77</v>
      </c>
      <c r="B62" s="5" t="s">
        <v>62</v>
      </c>
      <c r="C62" s="7" t="s">
        <v>63</v>
      </c>
      <c r="D62" s="5" t="n">
        <f aca="false">40</f>
        <v>40</v>
      </c>
      <c r="E62" s="5" t="n">
        <f aca="false">25</f>
        <v>25</v>
      </c>
      <c r="F62" s="5" t="n">
        <f aca="false">0</f>
        <v>0</v>
      </c>
      <c r="G62" s="6" t="n">
        <f aca="false">E62/(F62+E62)</f>
        <v>1</v>
      </c>
    </row>
    <row r="63" customFormat="false" ht="32.8" hidden="false" customHeight="false" outlineLevel="0" collapsed="false">
      <c r="A63" s="5" t="s">
        <v>77</v>
      </c>
      <c r="B63" s="5" t="s">
        <v>80</v>
      </c>
      <c r="C63" s="7" t="s">
        <v>61</v>
      </c>
      <c r="D63" s="5" t="n">
        <f aca="false">15</f>
        <v>15</v>
      </c>
      <c r="E63" s="5" t="n">
        <f aca="false">7</f>
        <v>7</v>
      </c>
      <c r="F63" s="5" t="n">
        <f aca="false">20</f>
        <v>20</v>
      </c>
      <c r="G63" s="6" t="n">
        <f aca="false">E63/(F63+E63)</f>
        <v>0.259259259259259</v>
      </c>
    </row>
    <row r="64" customFormat="false" ht="17.35" hidden="false" customHeight="false" outlineLevel="0" collapsed="false">
      <c r="A64" s="5" t="s">
        <v>81</v>
      </c>
      <c r="B64" s="5" t="s">
        <v>82</v>
      </c>
      <c r="C64" s="7" t="s">
        <v>20</v>
      </c>
      <c r="D64" s="5" t="n">
        <f aca="false">5</f>
        <v>5</v>
      </c>
      <c r="E64" s="5" t="n">
        <f aca="false">3</f>
        <v>3</v>
      </c>
      <c r="F64" s="5" t="n">
        <f aca="false">0</f>
        <v>0</v>
      </c>
      <c r="G64" s="6" t="n">
        <f aca="false">E64/(F64+E64)</f>
        <v>1</v>
      </c>
    </row>
    <row r="65" customFormat="false" ht="17.35" hidden="false" customHeight="false" outlineLevel="0" collapsed="false">
      <c r="A65" s="5" t="s">
        <v>81</v>
      </c>
      <c r="B65" s="5" t="s">
        <v>83</v>
      </c>
      <c r="C65" s="7" t="s">
        <v>61</v>
      </c>
      <c r="D65" s="5" t="n">
        <f aca="false">20</f>
        <v>20</v>
      </c>
      <c r="E65" s="5" t="n">
        <f aca="false">7</f>
        <v>7</v>
      </c>
      <c r="F65" s="5" t="n">
        <f aca="false">0</f>
        <v>0</v>
      </c>
      <c r="G65" s="6" t="n">
        <f aca="false">E65/(F65+E65)</f>
        <v>1</v>
      </c>
    </row>
    <row r="66" customFormat="false" ht="17.35" hidden="false" customHeight="false" outlineLevel="0" collapsed="false">
      <c r="A66" s="5" t="s">
        <v>81</v>
      </c>
      <c r="B66" s="5" t="s">
        <v>62</v>
      </c>
      <c r="C66" s="7" t="s">
        <v>63</v>
      </c>
      <c r="D66" s="5" t="n">
        <f aca="false">20</f>
        <v>20</v>
      </c>
      <c r="E66" s="5" t="n">
        <f aca="false">5</f>
        <v>5</v>
      </c>
      <c r="F66" s="5" t="n">
        <f aca="false">0</f>
        <v>0</v>
      </c>
      <c r="G66" s="6" t="n">
        <f aca="false">E66/(F66+E66)</f>
        <v>1</v>
      </c>
    </row>
    <row r="67" customFormat="false" ht="32.8" hidden="false" customHeight="false" outlineLevel="0" collapsed="false">
      <c r="A67" s="5" t="s">
        <v>84</v>
      </c>
      <c r="B67" s="5" t="s">
        <v>85</v>
      </c>
      <c r="C67" s="7" t="s">
        <v>20</v>
      </c>
      <c r="D67" s="5" t="n">
        <f aca="false">10</f>
        <v>10</v>
      </c>
      <c r="E67" s="5" t="n">
        <f aca="false">7</f>
        <v>7</v>
      </c>
      <c r="F67" s="5" t="n">
        <f aca="false">0</f>
        <v>0</v>
      </c>
      <c r="G67" s="6" t="n">
        <f aca="false">E67/(F67+E67)</f>
        <v>1</v>
      </c>
    </row>
    <row r="68" customFormat="false" ht="32.8" hidden="false" customHeight="false" outlineLevel="0" collapsed="false">
      <c r="A68" s="5" t="s">
        <v>84</v>
      </c>
      <c r="B68" s="5" t="s">
        <v>86</v>
      </c>
      <c r="C68" s="7" t="s">
        <v>15</v>
      </c>
      <c r="D68" s="5" t="n">
        <f aca="false">30</f>
        <v>30</v>
      </c>
      <c r="E68" s="5" t="n">
        <f aca="false">62</f>
        <v>62</v>
      </c>
      <c r="F68" s="5" t="n">
        <f aca="false">IF(D68-E68&gt;0,D68-E68,0)</f>
        <v>0</v>
      </c>
      <c r="G68" s="6" t="n">
        <f aca="false">E68/(F68+E68)</f>
        <v>1</v>
      </c>
    </row>
    <row r="69" customFormat="false" ht="32.8" hidden="false" customHeight="false" outlineLevel="0" collapsed="false">
      <c r="A69" s="5" t="s">
        <v>84</v>
      </c>
      <c r="B69" s="5" t="s">
        <v>62</v>
      </c>
      <c r="C69" s="7" t="s">
        <v>63</v>
      </c>
      <c r="D69" s="5" t="n">
        <f aca="false">30</f>
        <v>30</v>
      </c>
      <c r="E69" s="5" t="n">
        <f aca="false">98</f>
        <v>98</v>
      </c>
      <c r="F69" s="5" t="n">
        <f aca="false">0</f>
        <v>0</v>
      </c>
      <c r="G69" s="6" t="n">
        <f aca="false">E69/(F69+E69)</f>
        <v>1</v>
      </c>
    </row>
    <row r="70" customFormat="false" ht="17.35" hidden="false" customHeight="true" outlineLevel="0" collapsed="false">
      <c r="A70" s="9" t="s">
        <v>87</v>
      </c>
      <c r="B70" s="9"/>
      <c r="C70" s="9"/>
      <c r="D70" s="9"/>
      <c r="E70" s="9"/>
      <c r="F70" s="9"/>
      <c r="G70" s="9"/>
    </row>
    <row r="71" customFormat="false" ht="17.35" hidden="false" customHeight="false" outlineLevel="0" collapsed="false">
      <c r="A71" s="10" t="s">
        <v>10</v>
      </c>
      <c r="B71" s="5" t="s">
        <v>70</v>
      </c>
      <c r="C71" s="7" t="s">
        <v>12</v>
      </c>
      <c r="D71" s="5" t="n">
        <f aca="false">30</f>
        <v>30</v>
      </c>
      <c r="E71" s="5" t="n">
        <f aca="false">26</f>
        <v>26</v>
      </c>
      <c r="F71" s="5" t="n">
        <f aca="false">0</f>
        <v>0</v>
      </c>
      <c r="G71" s="6" t="n">
        <f aca="false">E71/(F71+E71)</f>
        <v>1</v>
      </c>
    </row>
    <row r="72" customFormat="false" ht="17.35" hidden="false" customHeight="false" outlineLevel="0" collapsed="false">
      <c r="A72" s="10" t="s">
        <v>88</v>
      </c>
      <c r="B72" s="5" t="s">
        <v>89</v>
      </c>
      <c r="C72" s="7" t="s">
        <v>20</v>
      </c>
      <c r="D72" s="5" t="n">
        <f aca="false">15</f>
        <v>15</v>
      </c>
      <c r="E72" s="5" t="n">
        <f aca="false">13</f>
        <v>13</v>
      </c>
      <c r="F72" s="5" t="n">
        <f aca="false">0</f>
        <v>0</v>
      </c>
      <c r="G72" s="6" t="n">
        <f aca="false">E72/(F72+E72)</f>
        <v>1</v>
      </c>
    </row>
    <row r="73" customFormat="false" ht="17.35" hidden="false" customHeight="false" outlineLevel="0" collapsed="false">
      <c r="A73" s="10" t="s">
        <v>88</v>
      </c>
      <c r="B73" s="5" t="s">
        <v>90</v>
      </c>
      <c r="C73" s="7" t="s">
        <v>15</v>
      </c>
      <c r="D73" s="5" t="n">
        <f aca="false">15</f>
        <v>15</v>
      </c>
      <c r="E73" s="5" t="n">
        <f aca="false">12</f>
        <v>12</v>
      </c>
      <c r="F73" s="5" t="n">
        <f aca="false">0</f>
        <v>0</v>
      </c>
      <c r="G73" s="6" t="n">
        <f aca="false">E73/(F73+E73)</f>
        <v>1</v>
      </c>
    </row>
    <row r="74" customFormat="false" ht="17.35" hidden="false" customHeight="false" outlineLevel="0" collapsed="false">
      <c r="A74" s="10" t="s">
        <v>88</v>
      </c>
      <c r="B74" s="5" t="s">
        <v>91</v>
      </c>
      <c r="C74" s="7" t="s">
        <v>61</v>
      </c>
      <c r="D74" s="5" t="n">
        <f aca="false">20</f>
        <v>20</v>
      </c>
      <c r="E74" s="5" t="n">
        <f aca="false">15</f>
        <v>15</v>
      </c>
      <c r="F74" s="5" t="n">
        <f aca="false">0</f>
        <v>0</v>
      </c>
      <c r="G74" s="6" t="n">
        <f aca="false">E74/(F74+E74)</f>
        <v>1</v>
      </c>
    </row>
    <row r="75" customFormat="false" ht="17.35" hidden="false" customHeight="false" outlineLevel="0" collapsed="false">
      <c r="A75" s="10" t="s">
        <v>88</v>
      </c>
      <c r="B75" s="5" t="s">
        <v>92</v>
      </c>
      <c r="C75" s="7" t="s">
        <v>63</v>
      </c>
      <c r="D75" s="5" t="n">
        <f aca="false">15</f>
        <v>15</v>
      </c>
      <c r="E75" s="5" t="n">
        <f aca="false">12</f>
        <v>12</v>
      </c>
      <c r="F75" s="5" t="n">
        <f aca="false">0</f>
        <v>0</v>
      </c>
      <c r="G75" s="6" t="n">
        <f aca="false">E75/(F75+E75)</f>
        <v>1</v>
      </c>
    </row>
    <row r="76" customFormat="false" ht="17.35" hidden="false" customHeight="false" outlineLevel="0" collapsed="false">
      <c r="A76" s="10" t="s">
        <v>93</v>
      </c>
      <c r="B76" s="5" t="s">
        <v>94</v>
      </c>
      <c r="C76" s="7" t="s">
        <v>20</v>
      </c>
      <c r="D76" s="5" t="n">
        <f aca="false">10</f>
        <v>10</v>
      </c>
      <c r="E76" s="5" t="n">
        <f aca="false">7</f>
        <v>7</v>
      </c>
      <c r="F76" s="5" t="n">
        <f aca="false">0</f>
        <v>0</v>
      </c>
      <c r="G76" s="6" t="n">
        <f aca="false">E76/(F76+E76)</f>
        <v>1</v>
      </c>
    </row>
    <row r="77" customFormat="false" ht="17.35" hidden="false" customHeight="false" outlineLevel="0" collapsed="false">
      <c r="A77" s="10" t="s">
        <v>93</v>
      </c>
      <c r="B77" s="5" t="s">
        <v>95</v>
      </c>
      <c r="C77" s="7" t="s">
        <v>61</v>
      </c>
      <c r="D77" s="5" t="n">
        <f aca="false">15</f>
        <v>15</v>
      </c>
      <c r="E77" s="11" t="n">
        <f aca="false">9</f>
        <v>9</v>
      </c>
      <c r="F77" s="5" t="n">
        <f aca="false">0</f>
        <v>0</v>
      </c>
      <c r="G77" s="6" t="n">
        <f aca="false">E77/(F77+E77)</f>
        <v>1</v>
      </c>
    </row>
    <row r="78" customFormat="false" ht="17.35" hidden="false" customHeight="false" outlineLevel="0" collapsed="false">
      <c r="A78" s="10" t="s">
        <v>93</v>
      </c>
      <c r="B78" s="5" t="s">
        <v>62</v>
      </c>
      <c r="C78" s="7" t="s">
        <v>63</v>
      </c>
      <c r="D78" s="5" t="n">
        <f aca="false">15</f>
        <v>15</v>
      </c>
      <c r="E78" s="5" t="n">
        <f aca="false">12</f>
        <v>12</v>
      </c>
      <c r="F78" s="5" t="n">
        <f aca="false">0</f>
        <v>0</v>
      </c>
      <c r="G78" s="6" t="n">
        <f aca="false">E78/(F78+E78)</f>
        <v>1</v>
      </c>
    </row>
    <row r="79" customFormat="false" ht="17.35" hidden="false" customHeight="false" outlineLevel="0" collapsed="false">
      <c r="A79" s="10" t="s">
        <v>96</v>
      </c>
      <c r="B79" s="5" t="s">
        <v>97</v>
      </c>
      <c r="C79" s="7" t="s">
        <v>20</v>
      </c>
      <c r="D79" s="5" t="n">
        <f aca="false">20</f>
        <v>20</v>
      </c>
      <c r="E79" s="5" t="n">
        <f aca="false">63</f>
        <v>63</v>
      </c>
      <c r="F79" s="5" t="n">
        <f aca="false">0</f>
        <v>0</v>
      </c>
      <c r="G79" s="6" t="n">
        <f aca="false">E79/(F79+E79)</f>
        <v>1</v>
      </c>
    </row>
    <row r="80" customFormat="false" ht="17.35" hidden="false" customHeight="false" outlineLevel="0" collapsed="false">
      <c r="A80" s="10" t="s">
        <v>96</v>
      </c>
      <c r="B80" s="5" t="s">
        <v>98</v>
      </c>
      <c r="C80" s="7" t="s">
        <v>61</v>
      </c>
      <c r="D80" s="5" t="n">
        <f aca="false">15</f>
        <v>15</v>
      </c>
      <c r="E80" s="5" t="n">
        <f aca="false">19</f>
        <v>19</v>
      </c>
      <c r="F80" s="5" t="n">
        <f aca="false">0</f>
        <v>0</v>
      </c>
      <c r="G80" s="6" t="n">
        <f aca="false">E80/(F80+E80)</f>
        <v>1</v>
      </c>
    </row>
    <row r="81" customFormat="false" ht="17.35" hidden="false" customHeight="false" outlineLevel="0" collapsed="false">
      <c r="A81" s="10" t="s">
        <v>96</v>
      </c>
      <c r="B81" s="5" t="s">
        <v>99</v>
      </c>
      <c r="C81" s="7" t="s">
        <v>15</v>
      </c>
      <c r="D81" s="5" t="n">
        <f aca="false">40</f>
        <v>40</v>
      </c>
      <c r="E81" s="5" t="n">
        <f aca="false">70</f>
        <v>70</v>
      </c>
      <c r="F81" s="5" t="n">
        <f aca="false">IF(D81-E81&gt;0,D81-E81,0)</f>
        <v>0</v>
      </c>
      <c r="G81" s="6" t="n">
        <f aca="false">E81/(F81+E81)</f>
        <v>1</v>
      </c>
    </row>
    <row r="82" customFormat="false" ht="17.35" hidden="false" customHeight="false" outlineLevel="0" collapsed="false">
      <c r="A82" s="10" t="s">
        <v>100</v>
      </c>
      <c r="B82" s="5" t="s">
        <v>101</v>
      </c>
      <c r="C82" s="7" t="s">
        <v>20</v>
      </c>
      <c r="D82" s="5" t="n">
        <f aca="false">5</f>
        <v>5</v>
      </c>
      <c r="E82" s="5" t="n">
        <f aca="false">3</f>
        <v>3</v>
      </c>
      <c r="F82" s="5" t="n">
        <f aca="false">0</f>
        <v>0</v>
      </c>
      <c r="G82" s="6" t="n">
        <f aca="false">E82/(F82+E82)</f>
        <v>1</v>
      </c>
    </row>
    <row r="83" customFormat="false" ht="17.35" hidden="false" customHeight="false" outlineLevel="0" collapsed="false">
      <c r="A83" s="10" t="s">
        <v>100</v>
      </c>
      <c r="B83" s="5" t="s">
        <v>102</v>
      </c>
      <c r="C83" s="7" t="s">
        <v>61</v>
      </c>
      <c r="D83" s="5" t="n">
        <f aca="false">30</f>
        <v>30</v>
      </c>
      <c r="E83" s="5" t="n">
        <f aca="false">58</f>
        <v>58</v>
      </c>
      <c r="F83" s="5" t="n">
        <f aca="false">IF(D83-E83&gt;0,D83-E83,0)</f>
        <v>0</v>
      </c>
      <c r="G83" s="6" t="n">
        <f aca="false">E83/(F83+E83)</f>
        <v>1</v>
      </c>
    </row>
    <row r="84" customFormat="false" ht="32.8" hidden="false" customHeight="false" outlineLevel="0" collapsed="false">
      <c r="A84" s="10" t="s">
        <v>103</v>
      </c>
      <c r="B84" s="5" t="s">
        <v>104</v>
      </c>
      <c r="C84" s="7" t="s">
        <v>20</v>
      </c>
      <c r="D84" s="5" t="n">
        <f aca="false">20</f>
        <v>20</v>
      </c>
      <c r="E84" s="5" t="n">
        <f aca="false">5</f>
        <v>5</v>
      </c>
      <c r="F84" s="5" t="n">
        <f aca="false">0</f>
        <v>0</v>
      </c>
      <c r="G84" s="6" t="n">
        <f aca="false">E84/(F84+E84)</f>
        <v>1</v>
      </c>
    </row>
    <row r="85" customFormat="false" ht="32.8" hidden="false" customHeight="false" outlineLevel="0" collapsed="false">
      <c r="A85" s="10" t="s">
        <v>103</v>
      </c>
      <c r="B85" s="5" t="s">
        <v>105</v>
      </c>
      <c r="C85" s="7" t="s">
        <v>63</v>
      </c>
      <c r="D85" s="5" t="n">
        <f aca="false">30</f>
        <v>30</v>
      </c>
      <c r="E85" s="5" t="n">
        <f aca="false">23</f>
        <v>23</v>
      </c>
      <c r="F85" s="5" t="n">
        <f aca="false">0</f>
        <v>0</v>
      </c>
      <c r="G85" s="6" t="n">
        <f aca="false">E85/(F85+E85)</f>
        <v>1</v>
      </c>
    </row>
    <row r="86" customFormat="false" ht="32.8" hidden="false" customHeight="false" outlineLevel="0" collapsed="false">
      <c r="A86" s="10" t="s">
        <v>106</v>
      </c>
      <c r="B86" s="5" t="s">
        <v>107</v>
      </c>
      <c r="C86" s="7" t="s">
        <v>20</v>
      </c>
      <c r="D86" s="5" t="n">
        <f aca="false">20</f>
        <v>20</v>
      </c>
      <c r="E86" s="5" t="n">
        <f aca="false">67</f>
        <v>67</v>
      </c>
      <c r="F86" s="5" t="n">
        <f aca="false">IF(D86-E86&gt;0,D86-E86,0)</f>
        <v>0</v>
      </c>
      <c r="G86" s="6" t="n">
        <f aca="false">E86/(F86+E86)</f>
        <v>1</v>
      </c>
    </row>
    <row r="87" customFormat="false" ht="32.8" hidden="false" customHeight="false" outlineLevel="0" collapsed="false">
      <c r="A87" s="10" t="s">
        <v>106</v>
      </c>
      <c r="B87" s="5" t="s">
        <v>105</v>
      </c>
      <c r="C87" s="7" t="s">
        <v>63</v>
      </c>
      <c r="D87" s="5" t="n">
        <f aca="false">30</f>
        <v>30</v>
      </c>
      <c r="E87" s="5" t="n">
        <f aca="false">24</f>
        <v>24</v>
      </c>
      <c r="F87" s="5" t="n">
        <f aca="false">0</f>
        <v>0</v>
      </c>
      <c r="G87" s="6" t="n">
        <f aca="false">E87/(F87+E87)</f>
        <v>1</v>
      </c>
    </row>
    <row r="88" customFormat="false" ht="17.35" hidden="false" customHeight="false" outlineLevel="0" collapsed="false">
      <c r="A88" s="7"/>
      <c r="B88" s="7"/>
      <c r="C88" s="7"/>
      <c r="D88" s="5" t="n">
        <f aca="false">SUM(D3:D87)</f>
        <v>1763</v>
      </c>
      <c r="E88" s="5" t="n">
        <f aca="false">SUM(E3:E87)</f>
        <v>1745</v>
      </c>
      <c r="F88" s="5" t="n">
        <f aca="false">SUM(F3:F87)</f>
        <v>50</v>
      </c>
      <c r="G88" s="6" t="n">
        <f aca="false">E88/(F88+E88)</f>
        <v>0.972144846796657</v>
      </c>
    </row>
    <row r="89" customFormat="false" ht="17.35" hidden="false" customHeight="false" outlineLevel="0" collapsed="false"/>
  </sheetData>
  <mergeCells count="2">
    <mergeCell ref="A52:G52"/>
    <mergeCell ref="A70:G70"/>
  </mergeCells>
  <conditionalFormatting sqref="G95:G1048576 G1:G89">
    <cfRule type="colorScale" priority="2">
      <colorScale>
        <cfvo type="min" val="0"/>
        <cfvo type="percent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7060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fr-FR</dc:language>
  <cp:lastModifiedBy/>
  <dcterms:modified xsi:type="dcterms:W3CDTF">2024-06-05T06:56:20Z</dcterms:modified>
  <cp:revision>245</cp:revision>
  <dc:subject/>
  <dc:title/>
</cp:coreProperties>
</file>