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pok\OneDrive\Desktop\Resources\"/>
    </mc:Choice>
  </mc:AlternateContent>
  <xr:revisionPtr revIDLastSave="0" documentId="8_{82EC8819-C680-4D60-8F7B-9BC34D13538D}" xr6:coauthVersionLast="47" xr6:coauthVersionMax="47" xr10:uidLastSave="{00000000-0000-0000-0000-000000000000}"/>
  <bookViews>
    <workbookView xWindow="28680" yWindow="-120" windowWidth="29040" windowHeight="15720" tabRatio="598" activeTab="2" xr2:uid="{00000000-000D-0000-FFFF-FFFF00000000}"/>
  </bookViews>
  <sheets>
    <sheet name="Kickerstater_challenge" sheetId="1" r:id="rId1"/>
    <sheet name="Theater Outcomes by launch Date" sheetId="2" r:id="rId2"/>
    <sheet name="Outcomes Based on Goals" sheetId="4" r:id="rId3"/>
  </sheets>
  <definedNames>
    <definedName name="_xlnm._FilterDatabase" localSheetId="0" hidden="1">Kickerstater_challenge!$P$1:$P$9525</definedName>
  </definedNames>
  <calcPr calcId="191029"/>
  <pivotCaches>
    <pivotCache cacheId="1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4" l="1"/>
  <c r="C12" i="4"/>
  <c r="C11" i="4"/>
  <c r="C10" i="4"/>
  <c r="C9" i="4"/>
  <c r="C8" i="4"/>
  <c r="C7" i="4"/>
  <c r="C6" i="4"/>
  <c r="C5" i="4"/>
  <c r="C4" i="4"/>
  <c r="C3" i="4"/>
  <c r="C2" i="4"/>
  <c r="B3" i="4"/>
  <c r="B2" i="4"/>
  <c r="B13" i="4"/>
  <c r="B12" i="4"/>
  <c r="B11" i="4"/>
  <c r="B10" i="4"/>
  <c r="B9" i="4"/>
  <c r="B8" i="4"/>
  <c r="B7" i="4"/>
  <c r="B6" i="4"/>
  <c r="B5" i="4"/>
  <c r="B4" i="4"/>
  <c r="L2218" i="1"/>
  <c r="L2571" i="1"/>
  <c r="L2944" i="1"/>
  <c r="L3031" i="1"/>
  <c r="L3113" i="1"/>
  <c r="L3200" i="1"/>
  <c r="L3287" i="1"/>
  <c r="L3456" i="1"/>
  <c r="L3543" i="1"/>
  <c r="L3712" i="1"/>
  <c r="L3785" i="1"/>
  <c r="L3831" i="1"/>
  <c r="L3907" i="1"/>
  <c r="L3939" i="1"/>
  <c r="L3971" i="1"/>
  <c r="L4003" i="1"/>
  <c r="L4028" i="1"/>
  <c r="L4051" i="1"/>
  <c r="L4067" i="1"/>
  <c r="L4075" i="1"/>
  <c r="L4083" i="1"/>
  <c r="L4091" i="1"/>
  <c r="L4099" i="1"/>
  <c r="L4107" i="1"/>
  <c r="L4115" i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K4100" i="1"/>
  <c r="L4100" i="1" s="1"/>
  <c r="K4101" i="1"/>
  <c r="L4101" i="1" s="1"/>
  <c r="K4102" i="1"/>
  <c r="L4102" i="1" s="1"/>
  <c r="K4103" i="1"/>
  <c r="L4103" i="1" s="1"/>
  <c r="K4104" i="1"/>
  <c r="L4104" i="1" s="1"/>
  <c r="L4105" i="1"/>
  <c r="K4106" i="1"/>
  <c r="L4106" i="1" s="1"/>
  <c r="K4107" i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K816" i="1"/>
  <c r="K817" i="1"/>
  <c r="K818" i="1"/>
  <c r="K819" i="1"/>
  <c r="K820" i="1"/>
  <c r="L820" i="1" s="1"/>
  <c r="K821" i="1"/>
  <c r="L821" i="1" s="1"/>
  <c r="K822" i="1"/>
  <c r="K823" i="1"/>
  <c r="L823" i="1" s="1"/>
  <c r="K824" i="1"/>
  <c r="K825" i="1"/>
  <c r="L825" i="1" s="1"/>
  <c r="L19" i="1"/>
  <c r="L22" i="1"/>
  <c r="L43" i="1"/>
  <c r="L46" i="1"/>
  <c r="L67" i="1"/>
  <c r="L86" i="1"/>
  <c r="L89" i="1"/>
  <c r="L107" i="1"/>
  <c r="L110" i="1"/>
  <c r="L131" i="1"/>
  <c r="L150" i="1"/>
  <c r="L153" i="1"/>
  <c r="L171" i="1"/>
  <c r="L174" i="1"/>
  <c r="L195" i="1"/>
  <c r="L214" i="1"/>
  <c r="L217" i="1"/>
  <c r="L235" i="1"/>
  <c r="L238" i="1"/>
  <c r="L259" i="1"/>
  <c r="L278" i="1"/>
  <c r="L281" i="1"/>
  <c r="L299" i="1"/>
  <c r="L302" i="1"/>
  <c r="L323" i="1"/>
  <c r="L342" i="1"/>
  <c r="L345" i="1"/>
  <c r="L363" i="1"/>
  <c r="L366" i="1"/>
  <c r="L387" i="1"/>
  <c r="L406" i="1"/>
  <c r="L408" i="1"/>
  <c r="L422" i="1"/>
  <c r="L424" i="1"/>
  <c r="L438" i="1"/>
  <c r="L440" i="1"/>
  <c r="L451" i="1"/>
  <c r="L453" i="1"/>
  <c r="L464" i="1"/>
  <c r="L465" i="1"/>
  <c r="L477" i="1"/>
  <c r="L478" i="1"/>
  <c r="L491" i="1"/>
  <c r="L502" i="1"/>
  <c r="L504" i="1"/>
  <c r="L515" i="1"/>
  <c r="L517" i="1"/>
  <c r="L528" i="1"/>
  <c r="L529" i="1"/>
  <c r="L541" i="1"/>
  <c r="L542" i="1"/>
  <c r="L555" i="1"/>
  <c r="L566" i="1"/>
  <c r="L568" i="1"/>
  <c r="L579" i="1"/>
  <c r="L581" i="1"/>
  <c r="L592" i="1"/>
  <c r="L593" i="1"/>
  <c r="L605" i="1"/>
  <c r="L606" i="1"/>
  <c r="L616" i="1"/>
  <c r="L617" i="1"/>
  <c r="L627" i="1"/>
  <c r="L635" i="1"/>
  <c r="L637" i="1"/>
  <c r="L645" i="1"/>
  <c r="L646" i="1"/>
  <c r="L654" i="1"/>
  <c r="L655" i="1"/>
  <c r="L663" i="1"/>
  <c r="L664" i="1"/>
  <c r="L672" i="1"/>
  <c r="L673" i="1"/>
  <c r="L691" i="1"/>
  <c r="L699" i="1"/>
  <c r="L701" i="1"/>
  <c r="L709" i="1"/>
  <c r="L710" i="1"/>
  <c r="L718" i="1"/>
  <c r="L719" i="1"/>
  <c r="L727" i="1"/>
  <c r="L728" i="1"/>
  <c r="L736" i="1"/>
  <c r="L737" i="1"/>
  <c r="L755" i="1"/>
  <c r="L763" i="1"/>
  <c r="L765" i="1"/>
  <c r="L773" i="1"/>
  <c r="L774" i="1"/>
  <c r="L782" i="1"/>
  <c r="L783" i="1"/>
  <c r="L790" i="1"/>
  <c r="L791" i="1"/>
  <c r="L798" i="1"/>
  <c r="L799" i="1"/>
  <c r="L806" i="1"/>
  <c r="L807" i="1"/>
  <c r="L814" i="1"/>
  <c r="L815" i="1"/>
  <c r="L816" i="1"/>
  <c r="L817" i="1"/>
  <c r="L818" i="1"/>
  <c r="L819" i="1"/>
  <c r="L822" i="1"/>
  <c r="L824" i="1"/>
  <c r="L2" i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K20" i="1"/>
  <c r="L20" i="1" s="1"/>
  <c r="K21" i="1"/>
  <c r="L21" i="1" s="1"/>
  <c r="K22" i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K44" i="1"/>
  <c r="L44" i="1" s="1"/>
  <c r="K45" i="1"/>
  <c r="L45" i="1" s="1"/>
  <c r="K46" i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K87" i="1"/>
  <c r="L87" i="1" s="1"/>
  <c r="K88" i="1"/>
  <c r="L88" i="1" s="1"/>
  <c r="K89" i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K108" i="1"/>
  <c r="L108" i="1" s="1"/>
  <c r="K109" i="1"/>
  <c r="L109" i="1" s="1"/>
  <c r="K110" i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K151" i="1"/>
  <c r="L151" i="1" s="1"/>
  <c r="K152" i="1"/>
  <c r="L152" i="1" s="1"/>
  <c r="K153" i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K172" i="1"/>
  <c r="L172" i="1" s="1"/>
  <c r="K173" i="1"/>
  <c r="L173" i="1" s="1"/>
  <c r="K174" i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K215" i="1"/>
  <c r="L215" i="1" s="1"/>
  <c r="K216" i="1"/>
  <c r="L216" i="1" s="1"/>
  <c r="K217" i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K236" i="1"/>
  <c r="L236" i="1" s="1"/>
  <c r="K237" i="1"/>
  <c r="L237" i="1" s="1"/>
  <c r="K238" i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K279" i="1"/>
  <c r="L279" i="1" s="1"/>
  <c r="K280" i="1"/>
  <c r="L280" i="1" s="1"/>
  <c r="K281" i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K300" i="1"/>
  <c r="L300" i="1" s="1"/>
  <c r="K301" i="1"/>
  <c r="L301" i="1" s="1"/>
  <c r="K302" i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K343" i="1"/>
  <c r="L343" i="1" s="1"/>
  <c r="K344" i="1"/>
  <c r="L344" i="1" s="1"/>
  <c r="K345" i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K364" i="1"/>
  <c r="L364" i="1" s="1"/>
  <c r="K365" i="1"/>
  <c r="L365" i="1" s="1"/>
  <c r="K366" i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K407" i="1"/>
  <c r="L407" i="1" s="1"/>
  <c r="K408" i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K423" i="1"/>
  <c r="L423" i="1" s="1"/>
  <c r="K424" i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K439" i="1"/>
  <c r="L439" i="1" s="1"/>
  <c r="K440" i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K452" i="1"/>
  <c r="L452" i="1" s="1"/>
  <c r="K453" i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K465" i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K478" i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K503" i="1"/>
  <c r="L503" i="1" s="1"/>
  <c r="K504" i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K516" i="1"/>
  <c r="L516" i="1" s="1"/>
  <c r="K517" i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K529" i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K542" i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K567" i="1"/>
  <c r="L567" i="1" s="1"/>
  <c r="K568" i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K580" i="1"/>
  <c r="L580" i="1" s="1"/>
  <c r="K581" i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K593" i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K606" i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K617" i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K636" i="1"/>
  <c r="L636" i="1" s="1"/>
  <c r="K637" i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K646" i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K655" i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K664" i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K673" i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K700" i="1"/>
  <c r="L700" i="1" s="1"/>
  <c r="K701" i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K710" i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K719" i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K728" i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K737" i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K764" i="1"/>
  <c r="L764" i="1" s="1"/>
  <c r="K765" i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K774" i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K783" i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K791" i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K799" i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K807" i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K815" i="1"/>
  <c r="K2" i="1"/>
</calcChain>
</file>

<file path=xl/sharedStrings.xml><?xml version="1.0" encoding="utf-8"?>
<sst xmlns="http://schemas.openxmlformats.org/spreadsheetml/2006/main" count="24742" uniqueCount="8346">
  <si>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</si>
  <si>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</si>
  <si>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</si>
  <si>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</si>
  <si>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</si>
  <si>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</si>
  <si>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</si>
  <si>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</si>
  <si>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</si>
  <si>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</si>
  <si>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</si>
  <si>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</si>
  <si>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</si>
  <si>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</si>
  <si>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</si>
  <si>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</si>
  <si>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</si>
  <si>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</si>
  <si>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</si>
  <si>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</si>
  <si>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</si>
  <si>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</si>
  <si>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</si>
  <si>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</si>
  <si>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</si>
  <si>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</si>
  <si>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</si>
  <si>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</si>
  <si>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</si>
  <si>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</si>
  <si>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</si>
  <si>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</si>
  <si>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</si>
  <si>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</si>
  <si>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</si>
  <si>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</si>
  <si>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</si>
  <si>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</si>
  <si>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</si>
  <si>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</si>
  <si>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</si>
  <si>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</si>
  <si>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</si>
  <si>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</si>
  <si>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</si>
  <si>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</si>
  <si>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</si>
  <si>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</si>
  <si>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</si>
  <si>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</si>
  <si>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</si>
  <si>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</si>
  <si>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</si>
  <si>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</si>
  <si>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</si>
  <si>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</si>
  <si>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</si>
  <si>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</si>
  <si>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</si>
  <si>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</si>
  <si>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</si>
  <si>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</si>
  <si>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</si>
  <si>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</si>
  <si>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</si>
  <si>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</si>
  <si>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</si>
  <si>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</si>
  <si>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</si>
  <si>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</si>
  <si>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</si>
  <si>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</si>
  <si>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</si>
  <si>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</si>
  <si>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</si>
  <si>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</si>
  <si>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</si>
  <si>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</si>
  <si>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</si>
  <si>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</si>
  <si>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</si>
  <si>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</si>
  <si>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</si>
  <si>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</si>
  <si>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</si>
  <si>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</si>
  <si>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</si>
  <si>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</si>
  <si>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</si>
  <si>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</si>
  <si>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</si>
  <si>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</si>
  <si>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</si>
  <si>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</si>
  <si>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</si>
  <si>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</si>
  <si>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</si>
  <si>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</si>
  <si>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</si>
  <si>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</si>
  <si>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</si>
  <si>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</si>
  <si>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</si>
  <si>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</si>
  <si>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</si>
  <si>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</si>
  <si>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</si>
  <si>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</si>
  <si>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</si>
  <si>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</si>
  <si>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</si>
  <si>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</si>
  <si>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</si>
  <si>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</si>
  <si>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</si>
  <si>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</si>
  <si>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</si>
  <si>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</si>
  <si>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</si>
  <si>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</si>
  <si>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</si>
  <si>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</si>
  <si>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</si>
  <si>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</si>
  <si>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</si>
  <si>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</si>
  <si>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</si>
  <si>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</si>
  <si>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</si>
  <si>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</si>
  <si>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</si>
  <si>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</si>
  <si>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</si>
  <si>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</si>
  <si>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</si>
  <si>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</si>
  <si>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</si>
  <si>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</si>
  <si>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</si>
  <si>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</si>
  <si>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</si>
  <si>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</si>
  <si>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</si>
  <si>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</si>
  <si>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</si>
  <si>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</si>
  <si>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</si>
  <si>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</si>
  <si>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</si>
  <si>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</si>
  <si>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</si>
  <si>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</si>
  <si>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</si>
  <si>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</si>
  <si>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</si>
  <si>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</si>
  <si>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</si>
  <si>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</si>
  <si>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</si>
  <si>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</si>
  <si>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</si>
  <si>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</si>
  <si>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</si>
  <si>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</si>
  <si>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</si>
  <si>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</si>
  <si>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</si>
  <si>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</si>
  <si>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</si>
  <si>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</si>
  <si>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</si>
  <si>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</si>
  <si>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</si>
  <si>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</si>
  <si>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</si>
  <si>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</si>
  <si>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</si>
  <si>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</si>
  <si>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</si>
  <si>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</si>
  <si>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</si>
  <si>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</si>
  <si>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</si>
  <si>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</si>
  <si>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</si>
  <si>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</si>
  <si>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</si>
  <si>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</si>
  <si>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</si>
  <si>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</si>
  <si>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</si>
  <si>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</si>
  <si>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</si>
  <si>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</si>
  <si>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</si>
  <si>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</si>
  <si>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</si>
  <si>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</si>
  <si>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</si>
  <si>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</si>
  <si>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</si>
  <si>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</si>
  <si>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</si>
  <si>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</si>
  <si>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</si>
  <si>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</si>
  <si>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</si>
  <si>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</si>
  <si>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</si>
  <si>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</si>
  <si>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</si>
  <si>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</si>
  <si>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</si>
  <si>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</si>
  <si>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</si>
  <si>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</si>
  <si>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</si>
  <si>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</si>
  <si>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</si>
  <si>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</si>
  <si>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</si>
  <si>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</si>
  <si>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</si>
  <si>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</si>
  <si>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</si>
  <si>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</si>
  <si>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</si>
  <si>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</si>
  <si>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</si>
  <si>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</si>
  <si>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</si>
  <si>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</si>
  <si>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</si>
  <si>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</si>
  <si>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</si>
  <si>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</si>
  <si>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</si>
  <si>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</si>
  <si>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</si>
  <si>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</si>
  <si>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</si>
  <si>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</si>
  <si>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</si>
  <si>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</si>
  <si>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</si>
  <si>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</si>
  <si>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</si>
  <si>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</si>
  <si>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</si>
  <si>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</si>
  <si>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</si>
  <si>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</si>
  <si>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</si>
  <si>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</si>
  <si>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</si>
  <si>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</si>
  <si>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</si>
  <si>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</si>
  <si>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</si>
  <si>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</si>
  <si>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</si>
  <si>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</si>
  <si>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</si>
  <si>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</si>
  <si>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</si>
  <si>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</si>
  <si>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</si>
  <si>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</si>
  <si>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</si>
  <si>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</si>
  <si>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</si>
  <si>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</si>
  <si>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</si>
  <si>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</si>
  <si>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</si>
  <si>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</si>
  <si>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</si>
  <si>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</si>
  <si>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</si>
  <si>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</si>
  <si>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</si>
  <si>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</si>
  <si>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</si>
  <si>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</si>
  <si>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</si>
  <si>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</si>
  <si>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</si>
  <si>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</si>
  <si>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</si>
  <si>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</si>
  <si>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</si>
  <si>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</si>
  <si>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</si>
  <si>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</si>
  <si>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</si>
  <si>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</si>
  <si>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</si>
  <si>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</si>
  <si>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</si>
  <si>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</si>
  <si>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</si>
  <si>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</si>
  <si>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</si>
  <si>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</si>
  <si>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</si>
  <si>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</si>
  <si>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</si>
  <si>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</si>
  <si>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</si>
  <si>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</si>
  <si>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</si>
  <si>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</si>
  <si>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</si>
  <si>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</si>
  <si>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</si>
  <si>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</si>
  <si>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</si>
  <si>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</si>
  <si>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</si>
  <si>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</si>
  <si>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</si>
  <si>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</si>
  <si>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</si>
  <si>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</si>
  <si>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</si>
  <si>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</si>
  <si>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</si>
  <si>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</si>
  <si>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</si>
  <si>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</si>
  <si>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</si>
  <si>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</si>
  <si>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</si>
  <si>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</si>
  <si>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</si>
  <si>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</si>
  <si>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</si>
  <si>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</si>
  <si>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</si>
  <si>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</si>
  <si>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</si>
  <si>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</si>
  <si>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</si>
  <si>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</si>
  <si>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</si>
  <si>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</si>
  <si>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</si>
  <si>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</si>
  <si>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</si>
  <si>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</si>
  <si>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</si>
  <si>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</si>
  <si>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</si>
  <si>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</si>
  <si>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</si>
  <si>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</si>
  <si>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</si>
  <si>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</si>
  <si>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</si>
  <si>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</si>
  <si>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</si>
  <si>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</si>
  <si>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</si>
  <si>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</si>
  <si>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</si>
  <si>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</si>
  <si>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</si>
  <si>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</si>
  <si>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</si>
  <si>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</si>
  <si>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</si>
  <si>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</si>
  <si>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</si>
  <si>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</si>
  <si>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</si>
  <si>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</si>
  <si>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</si>
  <si>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</si>
  <si>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</si>
  <si>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</si>
  <si>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</si>
  <si>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</si>
  <si>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</si>
  <si>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</si>
  <si>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</si>
  <si>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</si>
  <si>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</si>
  <si>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</si>
  <si>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</si>
  <si>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</si>
  <si>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</si>
  <si>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</si>
  <si>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</si>
  <si>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</si>
  <si>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</si>
  <si>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</si>
  <si>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</si>
  <si>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</si>
  <si>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</si>
  <si>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</si>
  <si>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</si>
  <si>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</si>
  <si>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</si>
  <si>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</si>
  <si>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</si>
  <si>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</si>
  <si>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</si>
  <si>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</si>
  <si>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</si>
  <si>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</si>
  <si>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</si>
  <si>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</si>
  <si>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</si>
  <si>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</si>
  <si>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</si>
  <si>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</si>
  <si>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</si>
  <si>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</si>
  <si>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</si>
  <si>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</si>
  <si>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</si>
  <si>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</si>
  <si>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</si>
  <si>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</si>
  <si>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</si>
  <si>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</si>
  <si>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</si>
  <si>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</si>
  <si>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</si>
  <si>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</si>
  <si>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</si>
  <si>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</si>
  <si>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</si>
  <si>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</si>
  <si>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</si>
  <si>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</si>
  <si>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</si>
  <si>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</si>
  <si>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</si>
  <si>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</si>
  <si>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</si>
  <si>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</si>
  <si>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</si>
  <si>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</si>
  <si>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</si>
  <si>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</si>
  <si>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</si>
  <si>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</si>
  <si>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</si>
  <si>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</si>
  <si>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</si>
  <si>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</si>
  <si>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</si>
  <si>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</si>
  <si>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</si>
  <si>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</si>
  <si>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</si>
  <si>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</si>
  <si>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</si>
  <si>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</si>
  <si>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</si>
  <si>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</si>
  <si>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</si>
  <si>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</si>
  <si>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</si>
  <si>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</si>
  <si>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</si>
  <si>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</si>
  <si>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</si>
  <si>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</si>
  <si>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</si>
  <si>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</si>
  <si>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</si>
  <si>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</si>
  <si>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</si>
  <si>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</si>
  <si>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</si>
  <si>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</si>
  <si>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</si>
  <si>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</si>
  <si>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</si>
  <si>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</si>
  <si>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</si>
  <si>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</si>
  <si>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</si>
  <si>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</si>
  <si>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</si>
  <si>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</si>
  <si>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</si>
  <si>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</si>
  <si>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</si>
  <si>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</si>
  <si>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</si>
  <si>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</si>
  <si>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</si>
  <si>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</si>
  <si>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</si>
  <si>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</si>
  <si>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</si>
  <si>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</si>
  <si>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</si>
  <si>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</si>
  <si>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</si>
  <si>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</si>
  <si>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</si>
  <si>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</si>
  <si>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</si>
  <si>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</si>
  <si>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</si>
  <si>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</si>
  <si>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</si>
  <si>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</si>
  <si>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</si>
  <si>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</si>
  <si>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</si>
  <si>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</si>
  <si>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</si>
  <si>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</si>
  <si>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</si>
  <si>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</si>
  <si>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</si>
  <si>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</si>
  <si>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</si>
  <si>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</si>
  <si>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</si>
  <si>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</si>
  <si>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</si>
  <si>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</si>
  <si>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</si>
  <si>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</si>
  <si>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</si>
  <si>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</si>
  <si>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</si>
  <si>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</si>
  <si>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</si>
  <si>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</si>
  <si>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</si>
  <si>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</si>
  <si>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</si>
  <si>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</si>
  <si>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</si>
  <si>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</si>
  <si>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</si>
  <si>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</si>
  <si>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</si>
  <si>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</si>
  <si>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</si>
  <si>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</si>
  <si>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</si>
  <si>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</si>
  <si>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</si>
  <si>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</si>
  <si>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</si>
  <si>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</si>
  <si>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</si>
  <si>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</si>
  <si>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</si>
  <si>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</si>
  <si>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</si>
  <si>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</si>
  <si>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</si>
  <si>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</si>
  <si>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</si>
  <si>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</si>
  <si>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</si>
  <si>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</si>
  <si>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</si>
  <si>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</si>
  <si>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</si>
  <si>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</si>
  <si>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</si>
  <si>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</si>
  <si>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</si>
  <si>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</si>
  <si>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</si>
  <si>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</si>
  <si>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</si>
  <si>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</si>
  <si>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</si>
  <si>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</si>
  <si>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</si>
  <si>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</si>
  <si>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</si>
  <si>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</si>
  <si>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</si>
  <si>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</si>
  <si>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</si>
  <si>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</si>
  <si>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</si>
  <si>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</si>
  <si>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</si>
  <si>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</si>
  <si>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</si>
  <si>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</si>
  <si>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</si>
  <si>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</si>
  <si>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</si>
  <si>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</si>
  <si>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</si>
  <si>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</si>
  <si>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</si>
  <si>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</si>
  <si>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</si>
  <si>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</si>
  <si>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</si>
  <si>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</si>
  <si>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</si>
  <si>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</si>
  <si>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</si>
  <si>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</si>
  <si>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</si>
  <si>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</si>
  <si>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</si>
  <si>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</si>
  <si>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</si>
  <si>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</si>
  <si>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</si>
  <si>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</si>
  <si>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</si>
  <si>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</si>
  <si>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</si>
  <si>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</si>
  <si>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</si>
  <si>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</si>
  <si>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</si>
  <si>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</si>
  <si>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</si>
  <si>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</si>
  <si>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</si>
  <si>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</si>
  <si>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</si>
  <si>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</si>
  <si>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</si>
  <si>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</si>
  <si>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</si>
  <si>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</si>
  <si>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</si>
  <si>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</si>
  <si>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</si>
  <si>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</si>
  <si>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</si>
  <si>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</si>
  <si>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</si>
  <si>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</si>
  <si>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</si>
  <si>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</si>
  <si>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</si>
  <si>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</si>
  <si>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</si>
  <si>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</si>
  <si>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</si>
  <si>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</si>
  <si>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</si>
  <si>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</si>
  <si>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</si>
  <si>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</si>
  <si>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</si>
  <si>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</si>
  <si>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</si>
  <si>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</si>
  <si>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</si>
  <si>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</si>
  <si>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</si>
  <si>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</si>
  <si>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</si>
  <si>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</si>
  <si>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</si>
  <si>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</si>
  <si>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</si>
  <si>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</si>
  <si>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</si>
  <si>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</si>
  <si>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</si>
  <si>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</si>
  <si>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</si>
  <si>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</si>
  <si>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</si>
  <si>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</si>
  <si>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</si>
  <si>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</si>
  <si>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</si>
  <si>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</si>
  <si>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</si>
  <si>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</si>
  <si>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</si>
  <si>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</si>
  <si>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</si>
  <si>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</si>
  <si>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</si>
  <si>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</si>
  <si>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</si>
  <si>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</si>
  <si>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</si>
  <si>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</si>
  <si>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</si>
  <si>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</si>
  <si>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</si>
  <si>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</si>
  <si>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</si>
  <si>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</si>
  <si>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</si>
  <si>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</si>
  <si>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</si>
  <si>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</si>
  <si>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</si>
  <si>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</si>
  <si>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</si>
  <si>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</si>
  <si>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</si>
  <si>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</si>
  <si>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</si>
  <si>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</si>
  <si>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</si>
  <si>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</si>
  <si>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</si>
  <si>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</si>
  <si>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</si>
  <si>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</si>
  <si>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</si>
  <si>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</si>
  <si>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</si>
  <si>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</si>
  <si>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</si>
  <si>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</si>
  <si>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</si>
  <si>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</si>
  <si>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</si>
  <si>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</si>
  <si>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</si>
  <si>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</si>
  <si>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</si>
  <si>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</si>
  <si>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</si>
  <si>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</si>
  <si>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</si>
  <si>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</si>
  <si>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</si>
  <si>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</si>
  <si>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</si>
  <si>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</si>
  <si>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</si>
  <si>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</si>
  <si>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</si>
  <si>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</si>
  <si>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</si>
  <si>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</si>
  <si>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</si>
  <si>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</si>
  <si>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</si>
  <si>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</si>
  <si>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</si>
  <si>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</si>
  <si>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</si>
  <si>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</si>
  <si>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</si>
  <si>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</si>
  <si>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</si>
  <si>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</si>
  <si>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</si>
  <si>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</si>
  <si>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</si>
  <si>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</si>
  <si>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</si>
  <si>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</si>
  <si>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</si>
  <si>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</si>
  <si>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</si>
  <si>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</si>
  <si>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</si>
  <si>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</si>
  <si>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</si>
  <si>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</si>
  <si>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</si>
  <si>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</si>
  <si>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</si>
  <si>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</si>
  <si>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</si>
  <si>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</si>
  <si>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</si>
  <si>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</si>
  <si>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</si>
  <si>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</si>
  <si>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</si>
  <si>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</si>
  <si>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</si>
  <si>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</si>
  <si>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</si>
  <si>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</si>
  <si>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</si>
  <si>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</si>
  <si>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</si>
  <si>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</si>
  <si>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</si>
  <si>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</si>
  <si>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</si>
  <si>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</si>
  <si>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</si>
  <si>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</si>
  <si>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</si>
  <si>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</si>
  <si>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</si>
  <si>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</si>
  <si>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</si>
  <si>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</si>
  <si>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</si>
  <si>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</si>
  <si>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</si>
  <si>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</si>
  <si>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</si>
  <si>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</si>
  <si>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</si>
  <si>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</si>
  <si>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</si>
  <si>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</si>
  <si>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</si>
  <si>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</si>
  <si>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</si>
  <si>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</si>
  <si>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</si>
  <si>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</si>
  <si>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</si>
  <si>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</si>
  <si>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</si>
  <si>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</si>
  <si>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</si>
  <si>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</si>
  <si>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</si>
  <si>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</si>
  <si>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</si>
  <si>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</si>
  <si>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</si>
  <si>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</si>
  <si>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</si>
  <si>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</si>
  <si>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</si>
  <si>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</si>
  <si>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</si>
  <si>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</si>
  <si>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</si>
  <si>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</si>
  <si>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</si>
  <si>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</si>
  <si>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</si>
  <si>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</si>
  <si>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</si>
  <si>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</si>
  <si>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</si>
  <si>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</si>
  <si>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</si>
  <si>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</si>
  <si>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</si>
  <si>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</si>
  <si>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</si>
  <si>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</si>
  <si>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</si>
  <si>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</si>
  <si>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</si>
  <si>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</si>
  <si>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</si>
  <si>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</si>
  <si>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</si>
  <si>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</si>
  <si>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</si>
  <si>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</si>
  <si>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</si>
  <si>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</si>
  <si>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</si>
  <si>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</si>
  <si>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</si>
  <si>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</si>
  <si>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</si>
  <si>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</si>
  <si>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</si>
  <si>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</si>
  <si>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</si>
  <si>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</si>
  <si>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</si>
  <si>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</si>
  <si>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</si>
  <si>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</si>
  <si>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</si>
  <si>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</si>
  <si>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</si>
  <si>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</si>
  <si>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</si>
  <si>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</si>
  <si>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</si>
  <si>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</si>
  <si>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</si>
  <si>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</si>
  <si>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</si>
  <si>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</si>
  <si>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</si>
  <si>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</si>
  <si>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</si>
  <si>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</si>
  <si>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</si>
  <si>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</si>
  <si>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</si>
  <si>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</si>
  <si>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</si>
  <si>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</si>
  <si>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</si>
  <si>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</si>
  <si>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</si>
  <si>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</si>
  <si>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</si>
  <si>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</si>
  <si>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</si>
  <si>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</si>
  <si>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</si>
  <si>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</si>
  <si>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</si>
  <si>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</si>
  <si>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</si>
  <si>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</si>
  <si>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</si>
  <si>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</si>
  <si>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</si>
  <si>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</si>
  <si>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</si>
  <si>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</si>
  <si>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</si>
  <si>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</si>
  <si>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</si>
  <si>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</si>
  <si>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</si>
  <si>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</si>
  <si>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</si>
  <si>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</si>
  <si>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</si>
  <si>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</si>
  <si>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</si>
  <si>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</si>
  <si>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</si>
  <si>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</si>
  <si>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</si>
  <si>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</si>
  <si>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</si>
  <si>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</si>
  <si>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</si>
  <si>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</si>
  <si>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</si>
  <si>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</si>
  <si>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</si>
  <si>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</si>
  <si>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</si>
  <si>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</si>
  <si>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</si>
  <si>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</si>
  <si>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</si>
  <si>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</si>
  <si>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</si>
  <si>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</si>
  <si>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</si>
  <si>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</si>
  <si>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</si>
  <si>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</si>
  <si>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</si>
  <si>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</si>
  <si>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</si>
  <si>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</si>
  <si>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</si>
  <si>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</si>
  <si>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</si>
  <si>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</si>
  <si>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</si>
  <si>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</si>
  <si>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</si>
  <si>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</si>
  <si>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</si>
  <si>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</si>
  <si>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</si>
  <si>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</si>
  <si>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</si>
  <si>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</si>
  <si>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</si>
  <si>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</si>
  <si>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</si>
  <si>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</si>
  <si>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</si>
  <si>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</si>
  <si>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</si>
  <si>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</si>
  <si>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</si>
  <si>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</si>
  <si>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</si>
  <si>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</si>
  <si>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</si>
  <si>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</si>
  <si>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</si>
  <si>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</si>
  <si>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</si>
  <si>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</si>
  <si>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</si>
  <si>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</si>
  <si>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</si>
  <si>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</si>
  <si>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</si>
  <si>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</si>
  <si>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</si>
  <si>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</si>
  <si>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</si>
  <si>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</si>
  <si>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</si>
  <si>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</si>
  <si>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</si>
  <si>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</si>
  <si>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</si>
  <si>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</si>
  <si>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</si>
  <si>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</si>
  <si>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</si>
  <si>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</si>
  <si>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</si>
  <si>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</si>
  <si>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</si>
  <si>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</si>
  <si>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</si>
  <si>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</si>
  <si>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</si>
  <si>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</si>
  <si>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</si>
  <si>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</si>
  <si>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</si>
  <si>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</si>
  <si>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</si>
  <si>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</si>
  <si>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</si>
  <si>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</si>
  <si>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</si>
  <si>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</si>
  <si>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</si>
  <si>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</si>
  <si>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</si>
  <si>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</si>
  <si>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</si>
  <si>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</si>
  <si>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</si>
  <si>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</si>
  <si>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</si>
  <si>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</si>
  <si>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</si>
  <si>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</si>
  <si>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</si>
  <si>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</si>
  <si>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</si>
  <si>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</si>
  <si>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</si>
  <si>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</si>
  <si>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</si>
  <si>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</si>
  <si>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</si>
  <si>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</si>
  <si>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</si>
  <si>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</si>
  <si>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</si>
  <si>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</si>
  <si>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</si>
  <si>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</si>
  <si>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</si>
  <si>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</si>
  <si>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</si>
  <si>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</si>
  <si>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</si>
  <si>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</si>
  <si>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</si>
  <si>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</si>
  <si>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</si>
  <si>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</si>
  <si>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</si>
  <si>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</si>
  <si>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</si>
  <si>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</si>
  <si>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</si>
  <si>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</si>
  <si>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</si>
  <si>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</si>
  <si>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</si>
  <si>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</si>
  <si>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</si>
  <si>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</si>
  <si>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</si>
  <si>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</si>
  <si>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</si>
  <si>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</si>
  <si>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</si>
  <si>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</si>
  <si>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</si>
  <si>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</si>
  <si>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</si>
  <si>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</si>
  <si>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</si>
  <si>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</si>
  <si>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</si>
  <si>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</si>
  <si>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</si>
  <si>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</si>
  <si>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</si>
  <si>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</si>
  <si>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</si>
  <si>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</si>
  <si>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</si>
  <si>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</si>
  <si>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</si>
  <si>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</si>
  <si>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</si>
  <si>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</si>
  <si>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</si>
  <si>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</si>
  <si>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</si>
  <si>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</si>
  <si>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</si>
  <si>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</si>
  <si>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</si>
  <si>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</si>
  <si>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</si>
  <si>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</si>
  <si>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</si>
  <si>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</si>
  <si>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</si>
  <si>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</si>
  <si>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</si>
  <si>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</si>
  <si>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</si>
  <si>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</si>
  <si>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</si>
  <si>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</si>
  <si>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</si>
  <si>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</si>
  <si>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</si>
  <si>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</si>
  <si>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</si>
  <si>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</si>
  <si>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</si>
  <si>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</si>
  <si>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</si>
  <si>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</si>
  <si>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</si>
  <si>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</si>
  <si>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</si>
  <si>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</si>
  <si>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</si>
  <si>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</si>
  <si>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</si>
  <si>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</si>
  <si>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</si>
  <si>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</si>
  <si>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</si>
  <si>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</si>
  <si>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</si>
  <si>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</si>
  <si>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</si>
  <si>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</si>
  <si>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</si>
  <si>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</si>
  <si>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</si>
  <si>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</si>
  <si>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</si>
  <si>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</si>
  <si>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</si>
  <si>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</si>
  <si>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</si>
  <si>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</si>
  <si>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</si>
  <si>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</si>
  <si>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</si>
  <si>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</si>
  <si>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</si>
  <si>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</si>
  <si>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</si>
  <si>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</si>
  <si>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</si>
  <si>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</si>
  <si>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</si>
  <si>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</si>
  <si>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</si>
  <si>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</si>
  <si>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</si>
  <si>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</si>
  <si>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</si>
  <si>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</si>
  <si>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</si>
  <si>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</si>
  <si>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</si>
  <si>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</si>
  <si>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</si>
  <si>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</si>
  <si>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</si>
  <si>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</si>
  <si>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</si>
  <si>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</si>
  <si>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</si>
  <si>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</si>
  <si>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</si>
  <si>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</si>
  <si>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</si>
  <si>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</si>
  <si>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</si>
  <si>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</si>
  <si>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</si>
  <si>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</si>
  <si>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</si>
  <si>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</si>
  <si>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</si>
  <si>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</si>
  <si>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</si>
  <si>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</si>
  <si>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</si>
  <si>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</si>
  <si>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</si>
  <si>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</si>
  <si>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</si>
  <si>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</si>
  <si>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</si>
  <si>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</si>
  <si>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</si>
  <si>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</si>
  <si>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</si>
  <si>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</si>
  <si>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</si>
  <si>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</si>
  <si>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</si>
  <si>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</si>
  <si>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</si>
  <si>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</si>
  <si>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</si>
  <si>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</si>
  <si>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</si>
  <si>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</si>
  <si>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</si>
  <si>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</si>
  <si>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</si>
  <si>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</si>
  <si>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</si>
  <si>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</si>
  <si>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</si>
  <si>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</si>
  <si>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</si>
  <si>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</si>
  <si>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</si>
  <si>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</si>
  <si>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</si>
  <si>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</si>
  <si>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</si>
  <si>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</si>
  <si>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</si>
  <si>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</si>
  <si>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</si>
  <si>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</si>
  <si>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</si>
  <si>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</si>
  <si>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</si>
  <si>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</si>
  <si>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</si>
  <si>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</si>
  <si>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</si>
  <si>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</si>
  <si>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</si>
  <si>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</si>
  <si>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</si>
  <si>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</si>
  <si>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</si>
  <si>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</si>
  <si>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</si>
  <si>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</si>
  <si>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</si>
  <si>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</si>
  <si>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</si>
  <si>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</si>
  <si>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</si>
  <si>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</si>
  <si>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</si>
  <si>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</si>
  <si>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</si>
  <si>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</si>
  <si>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</si>
  <si>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</si>
  <si>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</si>
  <si>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</si>
  <si>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</si>
  <si>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</si>
  <si>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</si>
  <si>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</si>
  <si>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</si>
  <si>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</si>
  <si>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</si>
  <si>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</si>
  <si>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</si>
  <si>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</si>
  <si>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</si>
  <si>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</si>
  <si>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</si>
  <si>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</si>
  <si>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</si>
  <si>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</si>
  <si>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</si>
  <si>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</si>
  <si>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</si>
  <si>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</si>
  <si>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</si>
  <si>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</si>
  <si>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</si>
  <si>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</si>
  <si>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</si>
  <si>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</si>
  <si>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</si>
  <si>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</si>
  <si>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</si>
  <si>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</si>
  <si>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</si>
  <si>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</si>
  <si>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</si>
  <si>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</si>
  <si>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</si>
  <si>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</si>
  <si>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</si>
  <si>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</si>
  <si>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</si>
  <si>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</si>
  <si>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</si>
  <si>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</si>
  <si>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</si>
  <si>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</si>
  <si>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</si>
  <si>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</si>
  <si>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</si>
  <si>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</si>
  <si>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</si>
  <si>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</si>
  <si>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</si>
  <si>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</si>
  <si>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</si>
  <si>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</si>
  <si>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</si>
  <si>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</si>
  <si>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</si>
  <si>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</si>
  <si>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</si>
  <si>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</si>
  <si>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</si>
  <si>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</si>
  <si>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</si>
  <si>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</si>
  <si>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</si>
  <si>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</si>
  <si>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</si>
  <si>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</si>
  <si>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</si>
  <si>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</si>
  <si>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</si>
  <si>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</si>
  <si>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</si>
  <si>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</si>
  <si>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</si>
  <si>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</si>
  <si>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</si>
  <si>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</si>
  <si>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</si>
  <si>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</si>
  <si>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</si>
  <si>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</si>
  <si>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</si>
  <si>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</si>
  <si>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</si>
  <si>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</si>
  <si>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</si>
  <si>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</si>
  <si>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</si>
  <si>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</si>
  <si>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</si>
  <si>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</si>
  <si>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</si>
  <si>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</si>
  <si>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</si>
  <si>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</si>
  <si>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</si>
  <si>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</si>
  <si>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</si>
  <si>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</si>
  <si>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</si>
  <si>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</si>
  <si>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</si>
  <si>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</si>
  <si>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</si>
  <si>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</si>
  <si>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</si>
  <si>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</si>
  <si>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</si>
  <si>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</si>
  <si>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</si>
  <si>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</si>
  <si>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</si>
  <si>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</si>
  <si>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</si>
  <si>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</si>
  <si>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</si>
  <si>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</si>
  <si>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</si>
  <si>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</si>
  <si>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</si>
  <si>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</si>
  <si>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</si>
  <si>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</si>
  <si>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</si>
  <si>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</si>
  <si>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</si>
  <si>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</si>
  <si>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</si>
  <si>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</si>
  <si>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</si>
  <si>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</si>
  <si>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</si>
  <si>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</si>
  <si>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</si>
  <si>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</si>
  <si>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</si>
  <si>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</si>
  <si>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</si>
  <si>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</si>
  <si>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</si>
  <si>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</si>
  <si>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</si>
  <si>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</si>
  <si>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</si>
  <si>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</si>
  <si>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</si>
  <si>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</si>
  <si>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</si>
  <si>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</si>
  <si>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</si>
  <si>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</si>
  <si>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</si>
  <si>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</si>
  <si>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</si>
  <si>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</si>
  <si>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</si>
  <si>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</si>
  <si>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</si>
  <si>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</si>
  <si>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</si>
  <si>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</si>
  <si>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</si>
  <si>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</si>
  <si>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</si>
  <si>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</si>
  <si>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</si>
  <si>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</si>
  <si>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</si>
  <si>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</si>
  <si>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</si>
  <si>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</si>
  <si>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</si>
  <si>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</si>
  <si>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</si>
  <si>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</si>
  <si>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</si>
  <si>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</si>
  <si>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</si>
  <si>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</si>
  <si>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</si>
  <si>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</si>
  <si>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</si>
  <si>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</si>
  <si>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</si>
  <si>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</si>
  <si>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</si>
  <si>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</si>
  <si>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</si>
  <si>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</si>
  <si>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</si>
  <si>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</si>
  <si>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</si>
  <si>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</si>
  <si>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</si>
  <si>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</si>
  <si>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</si>
  <si>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</si>
  <si>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</si>
  <si>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</si>
  <si>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</si>
  <si>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</si>
  <si>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</si>
  <si>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</si>
  <si>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</si>
  <si>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</si>
  <si>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</si>
  <si>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</si>
  <si>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</si>
  <si>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</si>
  <si>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</si>
  <si>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</si>
  <si>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</si>
  <si>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</si>
  <si>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</si>
  <si>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</si>
  <si>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</si>
  <si>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</si>
  <si>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</si>
  <si>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</si>
  <si>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</si>
  <si>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</si>
  <si>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</si>
  <si>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</si>
  <si>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</si>
  <si>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</si>
  <si>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</si>
  <si>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</si>
  <si>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</si>
  <si>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</si>
  <si>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</si>
  <si>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</si>
  <si>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</si>
  <si>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</si>
  <si>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</si>
  <si>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</si>
  <si>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</si>
  <si>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</si>
  <si>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</si>
  <si>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</si>
  <si>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</si>
  <si>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</si>
  <si>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</si>
  <si>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</si>
  <si>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</si>
  <si>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</si>
  <si>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</si>
  <si>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</si>
  <si>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</si>
  <si>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</si>
  <si>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</si>
  <si>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</si>
  <si>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</si>
  <si>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</si>
  <si>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</si>
  <si>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</si>
  <si>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</si>
  <si>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</si>
  <si>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</si>
  <si>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</si>
  <si>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</si>
  <si>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</si>
  <si>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</si>
  <si>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</si>
  <si>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</si>
  <si>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</si>
  <si>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</si>
  <si>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</si>
  <si>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</si>
  <si>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</si>
  <si>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</si>
  <si>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</si>
  <si>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</si>
  <si>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</si>
  <si>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</si>
  <si>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</si>
  <si>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</si>
  <si>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</si>
  <si>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</si>
  <si>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</si>
  <si>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</si>
  <si>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</si>
  <si>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</si>
  <si>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</si>
  <si>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</si>
  <si>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</si>
  <si>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</si>
  <si>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</si>
  <si>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</si>
  <si>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</si>
  <si>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</si>
  <si>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</si>
  <si>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</si>
  <si>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</si>
  <si>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</si>
  <si>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</si>
  <si>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</si>
  <si>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</si>
  <si>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</si>
  <si>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</si>
  <si>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</si>
  <si>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</si>
  <si>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</si>
  <si>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</si>
  <si>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</si>
  <si>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</si>
  <si>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</si>
  <si>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</si>
  <si>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</si>
  <si>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</si>
  <si>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</si>
  <si>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</si>
  <si>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</si>
  <si>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</si>
  <si>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</si>
  <si>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</si>
  <si>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</si>
  <si>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</si>
  <si>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</si>
  <si>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</si>
  <si>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</si>
  <si>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</si>
  <si>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</si>
  <si>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</si>
  <si>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</si>
  <si>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</si>
  <si>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</si>
  <si>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</si>
  <si>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</si>
  <si>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</si>
  <si>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</si>
  <si>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</si>
  <si>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</si>
  <si>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</si>
  <si>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</si>
  <si>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</si>
  <si>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</si>
  <si>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</si>
  <si>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</si>
  <si>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</si>
  <si>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</si>
  <si>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</si>
  <si>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</si>
  <si>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</si>
  <si>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</si>
  <si>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</si>
  <si>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</si>
  <si>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</si>
  <si>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</si>
  <si>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</si>
  <si>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</si>
  <si>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</si>
  <si>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</si>
  <si>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</si>
  <si>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</si>
  <si>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</si>
  <si>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</si>
  <si>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</si>
  <si>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</si>
  <si>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</si>
  <si>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</si>
  <si>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</si>
  <si>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</si>
  <si>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</si>
  <si>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</si>
  <si>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</si>
  <si>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</si>
  <si>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</si>
  <si>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</si>
  <si>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</si>
  <si>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</si>
  <si>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</si>
  <si>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</si>
  <si>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</si>
  <si>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</si>
  <si>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</si>
  <si>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</si>
  <si>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</si>
  <si>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</si>
  <si>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</si>
  <si>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</si>
  <si>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</si>
  <si>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</si>
  <si>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</si>
  <si>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</si>
  <si>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</si>
  <si>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</si>
  <si>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</si>
  <si>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</si>
  <si>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</si>
  <si>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</si>
  <si>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</si>
  <si>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</si>
  <si>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</si>
  <si>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</si>
  <si>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</si>
  <si>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</si>
  <si>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</si>
  <si>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</si>
  <si>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</si>
  <si>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</si>
  <si>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</si>
  <si>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</si>
  <si>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</si>
  <si>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</si>
  <si>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</si>
  <si>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</si>
  <si>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</si>
  <si>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</si>
  <si>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</si>
  <si>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</si>
  <si>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</si>
  <si>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</si>
  <si>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</si>
  <si>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</si>
  <si>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</si>
  <si>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</si>
  <si>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</si>
  <si>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</si>
  <si>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</si>
  <si>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</si>
  <si>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</si>
  <si>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</si>
  <si>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</si>
  <si>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</si>
  <si>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</si>
  <si>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</si>
  <si>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</si>
  <si>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</si>
  <si>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</si>
  <si>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</si>
  <si>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</si>
  <si>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</si>
  <si>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</si>
  <si>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</si>
  <si>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</si>
  <si>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</si>
  <si>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</si>
  <si>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</si>
  <si>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</si>
  <si>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</si>
  <si>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</si>
  <si>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</si>
  <si>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</si>
  <si>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</si>
  <si>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</si>
  <si>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</si>
  <si>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</si>
  <si>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</si>
  <si>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</si>
  <si>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</si>
  <si>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</si>
  <si>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</si>
  <si>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</si>
  <si>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</si>
  <si>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</si>
  <si>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</si>
  <si>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</si>
  <si>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</si>
  <si>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</si>
  <si>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</si>
  <si>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</si>
  <si>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</si>
  <si>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</si>
  <si>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</si>
  <si>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</si>
  <si>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</si>
  <si>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</si>
  <si>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</si>
  <si>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</si>
  <si>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</si>
  <si>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</si>
  <si>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</si>
  <si>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</si>
  <si>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</si>
  <si>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</si>
  <si>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</si>
  <si>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</si>
  <si>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</si>
  <si>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</si>
  <si>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</si>
  <si>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</si>
  <si>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</si>
  <si>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</si>
  <si>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</si>
  <si>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</si>
  <si>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</si>
  <si>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</si>
  <si>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</si>
  <si>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</si>
  <si>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</si>
  <si>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</si>
  <si>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</si>
  <si>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</si>
  <si>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</si>
  <si>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</si>
  <si>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</si>
  <si>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</si>
  <si>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</si>
  <si>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</si>
  <si>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</si>
  <si>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</si>
  <si>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</si>
  <si>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</si>
  <si>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</si>
  <si>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</si>
  <si>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</si>
  <si>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</si>
  <si>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</si>
  <si>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</si>
  <si>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</si>
  <si>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</si>
  <si>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</si>
  <si>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</si>
  <si>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</si>
  <si>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</si>
  <si>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</si>
  <si>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</si>
  <si>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</si>
  <si>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</si>
  <si>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</si>
  <si>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</si>
  <si>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</si>
  <si>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</si>
  <si>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</si>
  <si>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</si>
  <si>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</si>
  <si>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</si>
  <si>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</si>
  <si>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</si>
  <si>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</si>
  <si>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</si>
  <si>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</si>
  <si>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</si>
  <si>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</si>
  <si>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</si>
  <si>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</si>
  <si>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</si>
  <si>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</si>
  <si>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</si>
  <si>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</si>
  <si>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</si>
  <si>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</si>
  <si>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</si>
  <si>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</si>
  <si>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</si>
  <si>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</si>
  <si>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</si>
  <si>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</si>
  <si>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</si>
  <si>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</si>
  <si>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</si>
  <si>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</si>
  <si>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</si>
  <si>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</si>
  <si>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</si>
  <si>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</si>
  <si>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</si>
  <si>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</si>
  <si>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</si>
  <si>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</si>
  <si>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</si>
  <si>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</si>
  <si>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</si>
  <si>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</si>
  <si>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</si>
  <si>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</si>
  <si>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</si>
  <si>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</si>
  <si>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</si>
  <si>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</si>
  <si>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</si>
  <si>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</si>
  <si>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</si>
  <si>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</si>
  <si>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</si>
  <si>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</si>
  <si>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</si>
  <si>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</si>
  <si>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</si>
  <si>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</si>
  <si>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</si>
  <si>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</si>
  <si>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</si>
  <si>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</si>
  <si>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</si>
  <si>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</si>
  <si>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</si>
  <si>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</si>
  <si>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</si>
  <si>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</si>
  <si>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</si>
  <si>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</si>
  <si>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</si>
  <si>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</si>
  <si>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</si>
  <si>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</si>
  <si>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</si>
  <si>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</si>
  <si>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</si>
  <si>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</si>
  <si>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</si>
  <si>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</si>
  <si>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</si>
  <si>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</si>
  <si>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</si>
  <si>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</si>
  <si>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</si>
  <si>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</si>
  <si>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</si>
  <si>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</si>
  <si>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</si>
  <si>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</si>
  <si>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</si>
  <si>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</si>
  <si>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</si>
  <si>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</si>
  <si>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</si>
  <si>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</si>
  <si>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</si>
  <si>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</si>
  <si>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</si>
  <si>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</si>
  <si>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</si>
  <si>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</si>
  <si>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</si>
  <si>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</si>
  <si>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</si>
  <si>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</si>
  <si>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</si>
  <si>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</si>
  <si>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</si>
  <si>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</si>
  <si>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</si>
  <si>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</si>
  <si>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</si>
  <si>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</si>
  <si>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</si>
  <si>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</si>
  <si>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</si>
  <si>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</si>
  <si>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</si>
  <si>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</si>
  <si>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</si>
  <si>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</si>
  <si>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</si>
  <si>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</si>
  <si>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</si>
  <si>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</si>
  <si>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</si>
  <si>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</si>
  <si>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</si>
  <si>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</si>
  <si>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</si>
  <si>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</si>
  <si>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</si>
  <si>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</si>
  <si>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</si>
  <si>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</si>
  <si>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</si>
  <si>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</si>
  <si>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</si>
  <si>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</si>
  <si>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</si>
  <si>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</si>
  <si>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</si>
  <si>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</si>
  <si>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</si>
  <si>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</si>
  <si>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</si>
  <si>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</si>
  <si>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</si>
  <si>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</si>
  <si>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</si>
  <si>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</si>
  <si>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</si>
  <si>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</si>
  <si>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</si>
  <si>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</si>
  <si>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</si>
  <si>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</si>
  <si>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</si>
  <si>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</si>
  <si>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</si>
  <si>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</si>
  <si>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</si>
  <si>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</si>
  <si>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</si>
  <si>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</si>
  <si>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</si>
  <si>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</si>
  <si>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</si>
  <si>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</si>
  <si>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</si>
  <si>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</si>
  <si>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</si>
  <si>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</si>
  <si>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</si>
  <si>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</si>
  <si>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</si>
  <si>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</si>
  <si>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</si>
  <si>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</si>
  <si>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</si>
  <si>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</si>
  <si>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</si>
  <si>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</si>
  <si>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</si>
  <si>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</si>
  <si>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</si>
  <si>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</si>
  <si>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</si>
  <si>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</si>
  <si>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</si>
  <si>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</si>
  <si>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</si>
  <si>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</si>
  <si>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</si>
  <si>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</si>
  <si>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</si>
  <si>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</si>
  <si>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</si>
  <si>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</si>
  <si>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</si>
  <si>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</si>
  <si>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</si>
  <si>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</si>
  <si>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</si>
  <si>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</si>
  <si>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</si>
  <si>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</si>
  <si>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</si>
  <si>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</si>
  <si>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</si>
  <si>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</si>
  <si>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</si>
  <si>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</si>
  <si>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</si>
  <si>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</si>
  <si>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</si>
  <si>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</si>
  <si>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</si>
  <si>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</si>
  <si>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</si>
  <si>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</si>
  <si>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</si>
  <si>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</si>
  <si>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</si>
  <si>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</si>
  <si>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</si>
  <si>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</si>
  <si>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</si>
  <si>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</si>
  <si>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</si>
  <si>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</si>
  <si>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</si>
  <si>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</si>
  <si>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</si>
  <si>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</si>
  <si>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</si>
  <si>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</si>
  <si>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</si>
  <si>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</si>
  <si>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</si>
  <si>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</si>
  <si>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</si>
  <si>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</si>
  <si>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</si>
  <si>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</si>
  <si>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</si>
  <si>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</si>
  <si>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</si>
  <si>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</si>
  <si>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</si>
  <si>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</si>
  <si>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</si>
  <si>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</si>
  <si>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</si>
  <si>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</si>
  <si>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</si>
  <si>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</si>
  <si>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</si>
  <si>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</si>
  <si>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</si>
  <si>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</si>
  <si>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</si>
  <si>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</si>
  <si>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</si>
  <si>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</si>
  <si>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</si>
  <si>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</si>
  <si>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</si>
  <si>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</si>
  <si>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</si>
  <si>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</si>
  <si>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</si>
  <si>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</si>
  <si>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</si>
  <si>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</si>
  <si>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</si>
  <si>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</si>
  <si>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</si>
  <si>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</si>
  <si>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</si>
  <si>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</si>
  <si>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</si>
  <si>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</si>
  <si>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</si>
  <si>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</si>
  <si>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</si>
  <si>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</si>
  <si>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</si>
  <si>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</si>
  <si>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</si>
  <si>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</si>
  <si>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</si>
  <si>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</si>
  <si>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</si>
  <si>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</si>
  <si>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</si>
  <si>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</si>
  <si>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</si>
  <si>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</si>
  <si>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</si>
  <si>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</si>
  <si>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</si>
  <si>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</si>
  <si>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</si>
  <si>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</si>
  <si>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</si>
  <si>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</si>
  <si>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</si>
  <si>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</si>
  <si>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</si>
  <si>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</si>
  <si>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</si>
  <si>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</si>
  <si>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</si>
  <si>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</si>
  <si>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</si>
  <si>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</si>
  <si>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</si>
  <si>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</si>
  <si>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</si>
  <si>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</si>
  <si>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</si>
  <si>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</si>
  <si>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</si>
  <si>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</si>
  <si>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</si>
  <si>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</si>
  <si>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</si>
  <si>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</si>
  <si>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</si>
  <si>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</si>
  <si>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</si>
  <si>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</si>
  <si>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</si>
  <si>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</si>
  <si>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</si>
  <si>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</si>
  <si>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</si>
  <si>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</si>
  <si>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</si>
  <si>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</si>
  <si>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</si>
  <si>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</si>
  <si>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</si>
  <si>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</si>
  <si>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</si>
  <si>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</si>
  <si>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</si>
  <si>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</si>
  <si>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</si>
  <si>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</si>
  <si>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</si>
  <si>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</si>
  <si>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</si>
  <si>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</si>
  <si>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</si>
  <si>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</si>
  <si>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</si>
  <si>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</si>
  <si>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</si>
  <si>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</si>
  <si>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</si>
  <si>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</si>
  <si>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</si>
  <si>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</si>
  <si>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</si>
  <si>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</si>
  <si>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</si>
  <si>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</si>
  <si>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</si>
  <si>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</si>
  <si>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</si>
  <si>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</si>
  <si>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</si>
  <si>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</si>
  <si>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</si>
  <si>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</si>
  <si>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</si>
  <si>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</si>
  <si>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</si>
  <si>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</si>
  <si>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</si>
  <si>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</si>
  <si>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</si>
  <si>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</si>
  <si>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</si>
  <si>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</si>
  <si>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</si>
  <si>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</si>
  <si>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</si>
  <si>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</si>
  <si>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</si>
  <si>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</si>
  <si>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</si>
  <si>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</si>
  <si>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</si>
  <si>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</si>
  <si>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</si>
  <si>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</si>
  <si>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</si>
  <si>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</si>
  <si>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</si>
  <si>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</si>
  <si>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</si>
  <si>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</si>
  <si>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</si>
  <si>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</si>
  <si>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</si>
  <si>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</si>
  <si>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</si>
  <si>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</si>
  <si>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</si>
  <si>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</si>
  <si>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</si>
  <si>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</si>
  <si>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</si>
  <si>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</si>
  <si>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</si>
  <si>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</si>
  <si>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</si>
  <si>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</si>
  <si>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</si>
  <si>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</si>
  <si>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</si>
  <si>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</si>
  <si>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</si>
  <si>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</si>
  <si>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</si>
  <si>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</si>
  <si>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</si>
  <si>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</si>
  <si>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</si>
  <si>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</si>
  <si>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</si>
  <si>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</si>
  <si>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</si>
  <si>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</si>
  <si>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</si>
  <si>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</si>
  <si>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</si>
  <si>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</si>
  <si>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</si>
  <si>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</si>
  <si>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</si>
  <si>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</si>
  <si>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</si>
  <si>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</si>
  <si>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</si>
  <si>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</si>
  <si>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</si>
  <si>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</si>
  <si>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</si>
  <si>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</si>
  <si>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</si>
  <si>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</si>
  <si>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</si>
  <si>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</si>
  <si>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</si>
  <si>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</si>
  <si>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</si>
  <si>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</si>
  <si>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</si>
  <si>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</si>
  <si>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</si>
  <si>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</si>
  <si>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</si>
  <si>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</si>
  <si>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</si>
  <si>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</si>
  <si>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</si>
  <si>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</si>
  <si>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</si>
  <si>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</si>
  <si>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</si>
  <si>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</si>
  <si>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</si>
  <si>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</si>
  <si>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</si>
  <si>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</si>
  <si>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</si>
  <si>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</si>
  <si>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</si>
  <si>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</si>
  <si>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</si>
  <si>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</si>
  <si>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</si>
  <si>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</si>
  <si>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</si>
  <si>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</si>
  <si>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</si>
  <si>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</si>
  <si>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</si>
  <si>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</si>
  <si>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</si>
  <si>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</si>
  <si>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</si>
  <si>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</si>
  <si>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</si>
  <si>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</si>
  <si>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</si>
  <si>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</si>
  <si>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</si>
  <si>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</si>
  <si>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</si>
  <si>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</si>
  <si>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</si>
  <si>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</si>
  <si>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</si>
  <si>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</si>
  <si>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</si>
  <si>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</si>
  <si>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</si>
  <si>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</si>
  <si>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</si>
  <si>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</si>
  <si>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</si>
  <si>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</si>
  <si>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</si>
  <si>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</si>
  <si>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</si>
  <si>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</si>
  <si>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</si>
  <si>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</si>
  <si>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</si>
  <si>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</si>
  <si>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</si>
  <si>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</si>
  <si>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</si>
  <si>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</si>
  <si>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</si>
  <si>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</si>
  <si>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</si>
  <si>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</si>
  <si>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</si>
  <si>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</si>
  <si>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</si>
  <si>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</si>
  <si>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</si>
  <si>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</si>
  <si>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</si>
  <si>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</si>
  <si>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</si>
  <si>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</si>
  <si>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</si>
  <si>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</si>
  <si>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</si>
  <si>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</si>
  <si>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</si>
  <si>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</si>
  <si>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</si>
  <si>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</si>
  <si>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</si>
  <si>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</si>
  <si>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</si>
  <si>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</si>
  <si>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</si>
  <si>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</si>
  <si>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</si>
  <si>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</si>
  <si>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</si>
  <si>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</si>
  <si>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</si>
  <si>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</si>
  <si>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</si>
  <si>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</si>
  <si>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</si>
  <si>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</si>
  <si>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</si>
  <si>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</si>
  <si>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</si>
  <si>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</si>
  <si>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</si>
  <si>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</si>
  <si>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</si>
  <si>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</si>
  <si>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</si>
  <si>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</si>
  <si>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</si>
  <si>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</si>
  <si>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</si>
  <si>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</si>
  <si>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</si>
  <si>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</si>
  <si>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</si>
  <si>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</si>
  <si>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</si>
  <si>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</si>
  <si>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</si>
  <si>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</si>
  <si>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</si>
  <si>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</si>
  <si>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</si>
  <si>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</si>
  <si>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</si>
  <si>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</si>
  <si>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</si>
  <si>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</si>
  <si>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</si>
  <si>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</si>
  <si>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</si>
  <si>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</si>
  <si>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</si>
  <si>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</si>
  <si>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</si>
  <si>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</si>
  <si>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</si>
  <si>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</si>
  <si>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</si>
  <si>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</si>
  <si>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</si>
  <si>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</si>
  <si>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</si>
  <si>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</si>
  <si>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</si>
  <si>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</si>
  <si>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</si>
  <si>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</si>
  <si>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</si>
  <si>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</si>
  <si>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</si>
  <si>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</si>
  <si>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</si>
  <si>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</si>
  <si>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</si>
  <si>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</si>
  <si>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</si>
  <si>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</si>
  <si>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</si>
  <si>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</si>
  <si>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</si>
  <si>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</si>
  <si>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</si>
  <si>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</si>
  <si>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</si>
  <si>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</si>
  <si>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</si>
  <si>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</si>
  <si>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</si>
  <si>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</si>
  <si>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</si>
  <si>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</si>
  <si>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</si>
  <si>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</si>
  <si>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</si>
  <si>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</si>
  <si>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</si>
  <si>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</si>
  <si>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</si>
  <si>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</si>
  <si>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</si>
  <si>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</si>
  <si>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</si>
  <si>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</si>
  <si>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</si>
  <si>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</si>
  <si>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</si>
  <si>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</si>
  <si>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</si>
  <si>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</si>
  <si>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</si>
  <si>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</si>
  <si>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</si>
  <si>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</si>
  <si>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</si>
  <si>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</si>
  <si>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</si>
  <si>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</si>
  <si>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</si>
  <si>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</si>
  <si>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</si>
  <si>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</si>
  <si>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</si>
  <si>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</si>
  <si>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</si>
  <si>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</si>
  <si>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</si>
  <si>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</si>
  <si>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</si>
  <si>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</si>
  <si>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</si>
  <si>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</si>
  <si>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</si>
  <si>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</si>
  <si>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</si>
  <si>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</si>
  <si>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</si>
  <si>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</si>
  <si>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</si>
  <si>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</si>
  <si>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</si>
  <si>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</si>
  <si>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</si>
  <si>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</si>
  <si>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</si>
  <si>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</si>
  <si>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</si>
  <si>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</si>
  <si>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</si>
  <si>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</si>
  <si>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</si>
  <si>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</si>
  <si>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</si>
  <si>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</si>
  <si>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</si>
  <si>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</si>
  <si>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</si>
  <si>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</si>
  <si>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</si>
  <si>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</si>
  <si>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</si>
  <si>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</si>
  <si>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</si>
  <si>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</si>
  <si>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</si>
  <si>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</si>
  <si>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</si>
  <si>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</si>
  <si>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</si>
  <si>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</si>
  <si>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</si>
  <si>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</si>
  <si>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</si>
  <si>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</si>
  <si>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</si>
  <si>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</si>
  <si>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</si>
  <si>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</si>
  <si>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</si>
  <si>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</si>
  <si>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</si>
  <si>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</si>
  <si>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</si>
  <si>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</si>
  <si>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</si>
  <si>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</si>
  <si>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</si>
  <si>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</si>
  <si>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</si>
  <si>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</si>
  <si>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</si>
  <si>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</si>
  <si>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</si>
  <si>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</si>
  <si>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</si>
  <si>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</si>
  <si>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</si>
  <si>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</si>
  <si>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</si>
  <si>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</si>
  <si>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</si>
  <si>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</si>
  <si>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</si>
  <si>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</si>
  <si>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</si>
  <si>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</si>
  <si>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</si>
  <si>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</si>
  <si>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</si>
  <si>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</si>
  <si>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</si>
  <si>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</si>
  <si>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</si>
  <si>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</si>
  <si>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</si>
  <si>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</si>
  <si>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</si>
  <si>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</si>
  <si>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</si>
  <si>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</si>
  <si>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</si>
  <si>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</si>
  <si>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</si>
  <si>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</si>
  <si>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</si>
  <si>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</si>
  <si>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</si>
  <si>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</si>
  <si>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</si>
  <si>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</si>
  <si>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</si>
  <si>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</si>
  <si>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</si>
  <si>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</si>
  <si>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</si>
  <si>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</si>
  <si>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</si>
  <si>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</si>
  <si>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</si>
  <si>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</si>
  <si>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</si>
  <si>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</si>
  <si>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</si>
  <si>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</si>
  <si>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</si>
  <si>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</si>
  <si>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</si>
  <si>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</si>
  <si>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</si>
  <si>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</si>
  <si>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</si>
  <si>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</si>
  <si>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</si>
  <si>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</si>
  <si>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</si>
  <si>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</si>
  <si>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</si>
  <si>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</si>
  <si>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</si>
  <si>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</si>
  <si>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</si>
  <si>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</si>
  <si>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</si>
  <si>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</si>
  <si>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</si>
  <si>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</si>
  <si>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</si>
  <si>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</si>
  <si>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</si>
  <si>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</si>
  <si>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</si>
  <si>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</si>
  <si>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</si>
  <si>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</si>
  <si>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</si>
  <si>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</si>
  <si>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</si>
  <si>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</si>
  <si>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</si>
  <si>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</si>
  <si>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</si>
  <si>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</si>
  <si>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</si>
  <si>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</si>
  <si>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</si>
  <si>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</si>
  <si>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</si>
  <si>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</si>
  <si>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</si>
  <si>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</si>
  <si>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</si>
  <si>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</si>
  <si>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</si>
  <si>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</si>
  <si>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</si>
  <si>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</si>
  <si>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</si>
  <si>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</si>
  <si>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</si>
  <si>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</si>
  <si>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</si>
  <si>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</si>
  <si>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</si>
  <si>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</si>
  <si>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</si>
  <si>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</si>
  <si>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</si>
  <si>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</si>
  <si>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</si>
  <si>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</si>
  <si>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</si>
  <si>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</si>
  <si>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</si>
  <si>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</si>
  <si>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</si>
  <si>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</si>
  <si>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</si>
  <si>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</si>
  <si>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</si>
  <si>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</si>
  <si>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</si>
  <si>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</si>
  <si>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</si>
  <si>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</si>
  <si>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</si>
  <si>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</si>
  <si>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</si>
  <si>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</si>
  <si>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</si>
  <si>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</si>
  <si>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</si>
  <si>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</si>
  <si>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</si>
  <si>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</si>
  <si>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</si>
  <si>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</si>
  <si>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</si>
  <si>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</si>
  <si>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</si>
  <si>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</si>
  <si>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</si>
  <si>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</si>
  <si>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</si>
  <si>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</si>
  <si>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</si>
  <si>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</si>
  <si>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</si>
  <si>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</si>
  <si>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</si>
  <si>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</si>
  <si>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</si>
  <si>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</si>
  <si>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</si>
  <si>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</si>
  <si>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</si>
  <si>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</si>
  <si>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</si>
  <si>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</si>
  <si>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</si>
  <si>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</si>
  <si>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</si>
  <si>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</si>
  <si>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</si>
  <si>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</si>
  <si>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</si>
  <si>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</si>
  <si>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</si>
  <si>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</si>
  <si>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</si>
  <si>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</si>
  <si>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</si>
  <si>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</si>
  <si>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</si>
  <si>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</si>
  <si>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</si>
  <si>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</si>
  <si>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</si>
  <si>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</si>
  <si>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</si>
  <si>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</si>
  <si>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</si>
  <si>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</si>
  <si>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</si>
  <si>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</si>
  <si>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</si>
  <si>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</si>
  <si>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</si>
  <si>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</si>
  <si>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</si>
  <si>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</si>
  <si>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</si>
  <si>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</si>
  <si>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</si>
  <si>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</si>
  <si>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</si>
  <si>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</si>
  <si>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</si>
  <si>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</si>
  <si>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</si>
  <si>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</si>
  <si>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</si>
  <si>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</si>
  <si>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</si>
  <si>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</si>
  <si>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</si>
  <si>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</si>
  <si>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</si>
  <si>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</si>
  <si>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</si>
  <si>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</si>
  <si>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</si>
  <si>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</si>
  <si>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</si>
  <si>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</si>
  <si>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</si>
  <si>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</si>
  <si>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</si>
  <si>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</si>
  <si>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</si>
  <si>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</si>
  <si>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</si>
  <si>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</si>
  <si>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</si>
  <si>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</si>
  <si>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</si>
  <si>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</si>
  <si>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</si>
  <si>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</si>
  <si>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</si>
  <si>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</si>
  <si>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</si>
  <si>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</si>
  <si>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</si>
  <si>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</si>
  <si>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</si>
  <si>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</si>
  <si>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</si>
  <si>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</si>
  <si>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</si>
  <si>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</si>
  <si>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</si>
  <si>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</si>
  <si>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</si>
  <si>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</si>
  <si>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</si>
  <si>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</si>
  <si>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</si>
  <si>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</si>
  <si>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</si>
  <si>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</si>
  <si>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</si>
  <si>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</si>
  <si>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</si>
  <si>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</si>
  <si>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</si>
  <si>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</si>
  <si>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</si>
  <si>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</si>
  <si>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</si>
  <si>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</si>
  <si>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</si>
  <si>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</si>
  <si>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</si>
  <si>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</si>
  <si>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</si>
  <si>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</si>
  <si>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</si>
  <si>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</si>
  <si>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</si>
  <si>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</si>
  <si>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</si>
  <si>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</si>
  <si>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</si>
  <si>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</si>
  <si>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</si>
  <si>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</si>
  <si>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</si>
  <si>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</si>
  <si>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</si>
  <si>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</si>
  <si>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</si>
  <si>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</si>
  <si>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</si>
  <si>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</si>
  <si>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</si>
  <si>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</si>
  <si>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</si>
  <si>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</si>
  <si>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</si>
  <si>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</si>
  <si>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</si>
  <si>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</si>
  <si>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</si>
  <si>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</si>
  <si>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</si>
  <si>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</si>
  <si>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</si>
  <si>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</si>
  <si>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</si>
  <si>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</si>
  <si>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</si>
  <si>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</si>
  <si>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</si>
  <si>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</si>
  <si>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</si>
  <si>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</si>
  <si>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</si>
  <si>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</si>
  <si>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</si>
  <si>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</si>
  <si>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</si>
  <si>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</si>
  <si>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</si>
  <si>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</si>
  <si>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</si>
  <si>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</si>
  <si>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</si>
  <si>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</si>
  <si>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</si>
  <si>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</si>
  <si>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</si>
  <si>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</si>
  <si>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</si>
  <si>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</si>
  <si>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</si>
  <si>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</si>
  <si>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</si>
  <si>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</si>
  <si>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</si>
  <si>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</si>
  <si>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</si>
  <si>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</si>
  <si>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</si>
  <si>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</si>
  <si>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</si>
  <si>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</si>
  <si>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</si>
  <si>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</si>
  <si>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</si>
  <si>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</si>
  <si>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</si>
  <si>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</si>
  <si>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</si>
  <si>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</si>
  <si>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</si>
  <si>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</si>
  <si>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</si>
  <si>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</si>
  <si>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</si>
  <si>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</si>
  <si>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</si>
  <si>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</si>
  <si>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</si>
  <si>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</si>
  <si>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</si>
  <si>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</si>
  <si>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</si>
  <si>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</si>
  <si>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</si>
  <si>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</si>
  <si>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</si>
  <si>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</si>
  <si>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</si>
  <si>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</si>
  <si>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</si>
  <si>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</si>
  <si>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</si>
  <si>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</si>
  <si>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</si>
  <si>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</si>
  <si>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</si>
  <si>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</si>
  <si>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</si>
  <si>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</si>
  <si>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</si>
  <si>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</si>
  <si>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</si>
  <si>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</si>
  <si>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</si>
  <si>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</si>
  <si>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</si>
  <si>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</si>
  <si>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</si>
  <si>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</si>
  <si>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</si>
  <si>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</si>
  <si>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</si>
  <si>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</si>
  <si>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</si>
  <si>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</si>
  <si>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</si>
  <si>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</si>
  <si>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</si>
  <si>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</si>
  <si>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</si>
  <si>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</si>
  <si>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</si>
  <si>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</si>
  <si>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</si>
  <si>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</si>
  <si>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</si>
  <si>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</si>
  <si>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</si>
  <si>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</si>
  <si>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</si>
  <si>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</si>
  <si>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</si>
  <si>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</si>
  <si>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</si>
  <si>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</si>
  <si>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</si>
  <si>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</si>
  <si>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</si>
  <si>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</si>
  <si>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</si>
  <si>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</si>
  <si>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</si>
  <si>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</si>
  <si>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</si>
  <si>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</si>
  <si>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</si>
  <si>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</si>
  <si>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</si>
  <si>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</si>
  <si>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</si>
  <si>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</si>
  <si>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</si>
  <si>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</si>
  <si>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</si>
  <si>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</si>
  <si>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</si>
  <si>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</si>
  <si>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</si>
  <si>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</si>
  <si>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</si>
  <si>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</si>
  <si>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</si>
  <si>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</si>
  <si>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</si>
  <si>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</si>
  <si>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</si>
  <si>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</si>
  <si>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</si>
  <si>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</si>
  <si>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</si>
  <si>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</si>
  <si>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</si>
  <si>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</si>
  <si>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</si>
  <si>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</si>
  <si>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</si>
  <si>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</si>
  <si>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</si>
  <si>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</si>
  <si>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</si>
  <si>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</si>
  <si>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</si>
  <si>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</si>
  <si>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</si>
  <si>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</si>
  <si>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</si>
  <si>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</si>
  <si>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</si>
  <si>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</si>
  <si>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</si>
  <si>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</si>
  <si>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</si>
  <si>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</si>
  <si>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</si>
  <si>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</si>
  <si>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</si>
  <si>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</si>
  <si>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</si>
  <si>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</si>
  <si>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</si>
  <si>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</si>
  <si>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</si>
  <si>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</si>
  <si>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</si>
  <si>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</si>
  <si>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</si>
  <si>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</si>
  <si>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</si>
  <si>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</si>
  <si>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</si>
  <si>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</si>
  <si>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</si>
  <si>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</si>
  <si>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</si>
  <si>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</si>
  <si>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</si>
  <si>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</si>
  <si>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</si>
  <si>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</si>
  <si>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</si>
  <si>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</si>
  <si>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</si>
  <si>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</si>
  <si>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</si>
  <si>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</si>
  <si>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</si>
  <si>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</si>
  <si>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</si>
  <si>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</si>
  <si>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</si>
  <si>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</si>
  <si>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</si>
  <si>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</si>
  <si>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</si>
  <si>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</si>
  <si>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</si>
  <si>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</si>
  <si>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</si>
  <si>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</si>
  <si>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</si>
  <si>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</si>
  <si>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</si>
  <si>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</si>
  <si>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</si>
  <si>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</si>
  <si>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</si>
  <si>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</si>
  <si>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</si>
  <si>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</si>
  <si>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</si>
  <si>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</si>
  <si>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</si>
  <si>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</si>
  <si>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</si>
  <si>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</si>
  <si>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</si>
  <si>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</si>
  <si>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</si>
  <si>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</si>
  <si>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</si>
  <si>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</si>
  <si>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</si>
  <si>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</si>
  <si>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</si>
  <si>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</si>
  <si>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</si>
  <si>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</si>
  <si>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</si>
  <si>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</si>
  <si>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</si>
  <si>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</si>
  <si>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</si>
  <si>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</si>
  <si>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</si>
  <si>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</si>
  <si>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</si>
  <si>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</si>
  <si>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</si>
  <si>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</si>
  <si>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</si>
  <si>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</si>
  <si>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</si>
  <si>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</si>
  <si>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</si>
  <si>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</si>
  <si>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</si>
  <si>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</si>
  <si>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</si>
  <si>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</si>
  <si>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</si>
  <si>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</si>
  <si>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</si>
  <si>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</si>
  <si>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</si>
  <si>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</si>
  <si>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</si>
  <si>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</si>
  <si>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</si>
  <si>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</si>
  <si>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</si>
  <si>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</si>
  <si>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</si>
  <si>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</si>
  <si>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</si>
  <si>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</si>
  <si>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</si>
  <si>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</si>
  <si>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</si>
  <si>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</si>
  <si>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</si>
  <si>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</si>
  <si>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</si>
  <si>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</si>
  <si>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</si>
  <si>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</si>
  <si>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</si>
  <si>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</si>
  <si>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</si>
  <si>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</si>
  <si>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</si>
  <si>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</si>
  <si>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</si>
  <si>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</si>
  <si>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</si>
  <si>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</si>
  <si>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</si>
  <si>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</si>
  <si>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</si>
  <si>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</si>
  <si>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</si>
  <si>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</si>
  <si>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</si>
  <si>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</si>
  <si>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</si>
  <si>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</si>
  <si>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</si>
  <si>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</si>
  <si>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</si>
  <si>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</si>
  <si>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</si>
  <si>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</si>
  <si>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</si>
  <si>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</si>
  <si>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</si>
  <si>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</si>
  <si>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</si>
  <si>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</si>
  <si>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</si>
  <si>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</si>
  <si>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</si>
  <si>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</si>
  <si>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</si>
  <si>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</si>
  <si>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</si>
  <si>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</si>
  <si>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</si>
  <si>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</si>
  <si>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</si>
  <si>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</si>
  <si>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</si>
  <si>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</si>
  <si>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</si>
  <si>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</si>
  <si>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</si>
  <si>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</si>
  <si>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</si>
  <si>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</si>
  <si>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</si>
  <si>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</si>
  <si>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</si>
  <si>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</si>
  <si>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</si>
  <si>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</si>
  <si>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</si>
  <si>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</si>
  <si>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</si>
  <si>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</si>
  <si>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</si>
  <si>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</si>
  <si>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</si>
  <si>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</si>
  <si>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</si>
  <si>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</si>
  <si>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</si>
  <si>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</si>
  <si>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</si>
  <si>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</si>
  <si>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</si>
  <si>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</si>
  <si>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</si>
  <si>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</si>
  <si>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</si>
  <si>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</si>
  <si>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</si>
  <si>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</si>
  <si>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</si>
  <si>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</si>
  <si>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</si>
  <si>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</si>
  <si>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</si>
  <si>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</si>
  <si>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</si>
  <si>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</si>
  <si>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</si>
  <si>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</si>
  <si>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</si>
  <si>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</si>
  <si>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</si>
  <si>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</si>
  <si>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</si>
  <si>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</si>
  <si>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</si>
  <si>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</si>
  <si>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</si>
  <si>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</si>
  <si>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</si>
  <si>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</si>
  <si>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</si>
  <si>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</si>
  <si>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</si>
  <si>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</si>
  <si>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</si>
  <si>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</si>
  <si>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</si>
  <si>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</si>
  <si>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</si>
  <si>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</si>
  <si>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</si>
  <si>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</si>
  <si>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</si>
  <si>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</si>
  <si>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</si>
  <si>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</si>
  <si>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</si>
  <si>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</si>
  <si>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</si>
  <si>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</si>
  <si>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</si>
  <si>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</si>
  <si>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</si>
  <si>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</si>
  <si>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</si>
  <si>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</si>
  <si>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</si>
  <si>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</si>
  <si>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</si>
  <si>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</si>
  <si>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</si>
  <si>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</si>
  <si>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</si>
  <si>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</si>
  <si>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</si>
  <si>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</si>
  <si>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</si>
  <si>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</si>
  <si>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</si>
  <si>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</si>
  <si>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</si>
  <si>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</si>
  <si>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</si>
  <si>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</si>
  <si>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</si>
  <si>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</si>
  <si>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</si>
  <si>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</si>
  <si>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</si>
  <si>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</si>
  <si>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</si>
  <si>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</si>
  <si>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</si>
  <si>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</si>
  <si>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</si>
  <si>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</si>
  <si>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</si>
  <si>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</si>
  <si>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</si>
  <si>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</si>
  <si>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</si>
  <si>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</si>
  <si>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</si>
  <si>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</si>
  <si>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</si>
  <si>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</si>
  <si>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</si>
  <si>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</si>
  <si>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</si>
  <si>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</si>
  <si>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</si>
  <si>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</si>
  <si>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</si>
  <si>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</si>
  <si>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</si>
  <si>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</si>
  <si>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</si>
  <si>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</si>
  <si>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</si>
  <si>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</si>
  <si>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</si>
  <si>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</si>
  <si>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</si>
  <si>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</si>
  <si>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</si>
  <si>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</si>
  <si>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</si>
  <si>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</si>
  <si>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</si>
  <si>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</si>
  <si>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</si>
  <si>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</si>
  <si>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</si>
  <si>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</si>
  <si>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</si>
  <si>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</si>
  <si>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</si>
  <si>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</si>
  <si>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</si>
  <si>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</si>
  <si>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</si>
  <si>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</si>
  <si>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</si>
  <si>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</si>
  <si>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</si>
  <si>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</si>
  <si>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</si>
  <si>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</si>
  <si>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</si>
  <si>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</si>
  <si>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</si>
  <si>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</si>
  <si>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</si>
  <si>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</si>
  <si>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</si>
  <si>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</si>
  <si>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</si>
  <si>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</si>
  <si>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</si>
  <si>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</si>
  <si>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</si>
  <si>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</si>
  <si>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</si>
  <si>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</si>
  <si>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</si>
  <si>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</si>
  <si>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</si>
  <si>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</si>
  <si>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</si>
  <si>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</si>
  <si>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</si>
  <si>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</si>
  <si>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</si>
  <si>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</si>
  <si>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</si>
  <si>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</si>
  <si>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</si>
  <si>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</si>
  <si>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</si>
  <si>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</si>
  <si>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</si>
  <si>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</si>
  <si>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</si>
  <si>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</si>
  <si>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</si>
  <si>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</si>
  <si>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</si>
  <si>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</si>
  <si>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</si>
  <si>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</si>
  <si>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</si>
  <si>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</si>
  <si>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</si>
  <si>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</si>
  <si>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</si>
  <si>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</si>
  <si>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</si>
  <si>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</si>
  <si>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</si>
  <si>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</si>
  <si>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</si>
  <si>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</si>
  <si>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</si>
  <si>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</si>
  <si>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</si>
  <si>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</si>
  <si>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</si>
  <si>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</si>
  <si>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</si>
  <si>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</si>
  <si>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</si>
  <si>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</si>
  <si>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</si>
  <si>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</si>
  <si>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</si>
  <si>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</si>
  <si>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</si>
  <si>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</si>
  <si>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</si>
  <si>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</si>
  <si>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</si>
  <si>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</si>
  <si>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</si>
  <si>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</si>
  <si>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</si>
  <si>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</si>
  <si>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</si>
  <si>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</si>
  <si>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</si>
  <si>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</si>
  <si>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</si>
  <si>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</si>
  <si>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</si>
  <si>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</si>
  <si>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</si>
  <si>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</si>
  <si>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</si>
  <si>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</si>
  <si>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</si>
  <si>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</si>
  <si>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</si>
  <si>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</si>
  <si>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</si>
  <si>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</si>
  <si>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</si>
  <si>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</si>
  <si>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</si>
  <si>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</si>
  <si>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</si>
  <si>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</si>
  <si>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</si>
  <si>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</si>
  <si>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</si>
  <si>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</si>
  <si>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</si>
  <si>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</si>
  <si>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</si>
  <si>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</si>
  <si>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</si>
  <si>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</si>
  <si>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</si>
  <si>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</si>
  <si>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</si>
  <si>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</si>
  <si>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</si>
  <si>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</si>
  <si>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</si>
  <si>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</si>
  <si>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</si>
  <si>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</si>
  <si>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</si>
  <si>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</si>
  <si>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</si>
  <si>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</si>
  <si>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</si>
  <si>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</si>
  <si>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</si>
  <si>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</si>
  <si>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</si>
  <si>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</si>
  <si>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</si>
  <si>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</si>
  <si>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</si>
  <si>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</si>
  <si>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</si>
  <si>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</si>
  <si>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</si>
  <si>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</si>
  <si>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</si>
  <si>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</si>
  <si>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</si>
  <si>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</si>
  <si>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</si>
  <si>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</si>
  <si>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</si>
  <si>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</si>
  <si>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</si>
  <si>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</si>
  <si>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</si>
  <si>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</si>
  <si>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</si>
  <si>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</si>
  <si>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</si>
  <si>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</si>
  <si>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</si>
  <si>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</si>
  <si>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</si>
  <si>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</si>
  <si>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</si>
  <si>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</si>
  <si>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</si>
  <si>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</si>
  <si>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</si>
  <si>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</si>
  <si>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</si>
  <si>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</si>
  <si>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</si>
  <si>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</si>
  <si>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</si>
  <si>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</si>
  <si>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</si>
  <si>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</si>
  <si>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</si>
  <si>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</si>
  <si>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</si>
  <si>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</si>
  <si>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</si>
  <si>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</si>
  <si>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</si>
  <si>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</si>
  <si>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</si>
  <si>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</si>
  <si>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</si>
  <si>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</si>
  <si>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</si>
  <si>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</si>
  <si>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</si>
  <si>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</si>
  <si>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</si>
  <si>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</si>
  <si>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</si>
  <si>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</si>
  <si>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</si>
  <si>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</si>
  <si>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</si>
  <si>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</si>
  <si>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</si>
  <si>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</si>
  <si>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</si>
  <si>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</si>
  <si>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</si>
  <si>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</si>
  <si>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</si>
  <si>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</si>
  <si>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</si>
  <si>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</si>
  <si>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</si>
  <si>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</si>
  <si>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</si>
  <si>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</si>
  <si>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</si>
  <si>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</si>
  <si>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</si>
  <si>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</si>
  <si>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</si>
  <si>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</si>
  <si>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</si>
  <si>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</si>
  <si>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</si>
  <si>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</si>
  <si>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</si>
  <si>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</si>
  <si>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</si>
  <si>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</si>
  <si>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</si>
  <si>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</si>
  <si>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</si>
  <si>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</si>
  <si>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</si>
  <si>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</si>
  <si>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</si>
  <si>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</si>
  <si>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</si>
  <si>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</si>
  <si>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</si>
  <si>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</si>
  <si>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</si>
  <si>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</si>
  <si>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</si>
  <si>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</si>
  <si>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</si>
  <si>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</si>
  <si>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</si>
  <si>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</si>
  <si>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</si>
  <si>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</si>
  <si>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</si>
  <si>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</si>
  <si>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</si>
  <si>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</si>
  <si>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</si>
  <si>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</si>
  <si>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</si>
  <si>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</si>
  <si>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</si>
  <si>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</si>
  <si>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</si>
  <si>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</si>
  <si>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</si>
  <si>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</si>
  <si>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</si>
  <si>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</si>
  <si>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</si>
  <si>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</si>
  <si>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</si>
  <si>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</si>
  <si>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</si>
  <si>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</si>
  <si>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</si>
  <si>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</si>
  <si>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</si>
  <si>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</si>
  <si>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</si>
  <si>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</si>
  <si>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</si>
  <si>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</si>
  <si>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</si>
  <si>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</si>
  <si>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</si>
  <si>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</si>
  <si>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</si>
  <si>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</si>
  <si>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</si>
  <si>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</si>
  <si>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</si>
  <si>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</si>
  <si>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</si>
  <si>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</si>
  <si>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</si>
  <si>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</si>
  <si>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</si>
  <si>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</si>
  <si>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</si>
  <si>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</si>
  <si>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</si>
  <si>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</si>
  <si>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</si>
  <si>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</si>
  <si>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</si>
  <si>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</si>
  <si>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</si>
  <si>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</si>
  <si>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</si>
  <si>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</si>
  <si>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</si>
  <si>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</si>
  <si>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</si>
  <si>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</si>
  <si>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</si>
  <si>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</si>
  <si>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</si>
  <si>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</si>
  <si>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</si>
  <si>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</si>
  <si>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</si>
  <si>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</si>
  <si>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</si>
  <si>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</si>
  <si>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</si>
  <si>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</si>
  <si>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</si>
  <si>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</si>
  <si>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</si>
  <si>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</si>
  <si>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</si>
  <si>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</si>
  <si>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</si>
  <si>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</si>
  <si>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</si>
  <si>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</si>
  <si>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</si>
  <si>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</si>
  <si>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</si>
  <si>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</si>
  <si>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</si>
  <si>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</si>
  <si>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</si>
  <si>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</si>
  <si>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</si>
  <si>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</si>
  <si>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</si>
  <si>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</si>
  <si>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</si>
  <si>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</si>
  <si>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</si>
  <si>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</si>
  <si>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</si>
  <si>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</si>
  <si>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</si>
  <si>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</si>
  <si>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</si>
  <si>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</si>
  <si>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</si>
  <si>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</si>
  <si>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</si>
  <si>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</si>
  <si>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</si>
  <si>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</si>
  <si>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</si>
  <si>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</si>
  <si>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</si>
  <si>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</si>
  <si>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</si>
  <si>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</si>
  <si>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</si>
  <si>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</si>
  <si>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</si>
  <si>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</si>
  <si>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</si>
  <si>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</si>
  <si>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</si>
  <si>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</si>
  <si>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</si>
  <si>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</si>
  <si>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</si>
  <si>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</si>
  <si>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</si>
  <si>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</si>
  <si>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</si>
  <si>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</si>
  <si>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</si>
  <si>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</si>
  <si>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</si>
  <si>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</si>
  <si>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</si>
  <si>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</si>
  <si>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</si>
  <si>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</si>
  <si>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</si>
  <si>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</si>
  <si>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</si>
  <si>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</si>
  <si>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</si>
  <si>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</si>
  <si>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</si>
  <si>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</si>
  <si>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</si>
  <si>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</si>
  <si>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</si>
  <si>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</si>
  <si>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</si>
  <si>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</si>
  <si>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</si>
  <si>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</si>
  <si>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</si>
  <si>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</si>
  <si>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</si>
  <si>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</si>
  <si>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</si>
  <si>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</si>
  <si>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</si>
  <si>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</si>
  <si>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</si>
  <si>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</si>
  <si>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</si>
  <si>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</si>
  <si>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</si>
  <si>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</si>
  <si>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</si>
  <si>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</si>
  <si>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</si>
  <si>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</si>
  <si>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</si>
  <si>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</si>
  <si>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</si>
  <si>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</si>
  <si>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</si>
  <si>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</si>
  <si>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</si>
  <si>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</si>
  <si>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</si>
  <si>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</si>
  <si>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</si>
  <si>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</si>
  <si>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</si>
  <si>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</si>
  <si>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</si>
  <si>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</si>
  <si>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</si>
  <si>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</si>
  <si>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</si>
  <si>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</si>
  <si>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</si>
  <si>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</si>
  <si>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</si>
  <si>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</si>
  <si>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</si>
  <si>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</si>
  <si>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</si>
  <si>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</si>
  <si>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</si>
  <si>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</si>
  <si>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</si>
  <si>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</si>
  <si>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</si>
  <si>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</si>
  <si>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</si>
  <si>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</si>
  <si>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</si>
  <si>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</si>
  <si>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</si>
  <si>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</si>
  <si>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</si>
  <si>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</si>
  <si>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</si>
  <si>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</si>
  <si>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</si>
  <si>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</si>
  <si>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</si>
  <si>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</si>
  <si>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</si>
  <si>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</si>
  <si>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</si>
  <si>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</si>
  <si>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</si>
  <si>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</si>
  <si>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</si>
  <si>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</si>
  <si>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</si>
  <si>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</si>
  <si>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</si>
  <si>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</si>
  <si>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</si>
  <si>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</si>
  <si>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</si>
  <si>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</si>
  <si>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</si>
  <si>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</si>
  <si>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</si>
  <si>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</si>
  <si>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</si>
  <si>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</si>
  <si>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</si>
  <si>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</si>
  <si>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</si>
  <si>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</si>
  <si>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</si>
  <si>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</si>
  <si>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</si>
  <si>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</si>
  <si>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</si>
  <si>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</si>
  <si>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</si>
  <si>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</si>
  <si>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</si>
  <si>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</si>
  <si>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</si>
  <si>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</si>
  <si>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</si>
  <si>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</si>
  <si>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</si>
  <si>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</si>
  <si>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</si>
  <si>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</si>
  <si>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</si>
  <si>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</si>
  <si>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</si>
  <si>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</si>
  <si>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</si>
  <si>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</si>
  <si>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</si>
  <si>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</si>
  <si>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</si>
  <si>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</si>
  <si>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</si>
  <si>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</si>
  <si>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</si>
  <si>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</si>
  <si>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</si>
  <si>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</si>
  <si>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</si>
  <si>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</si>
  <si>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</si>
  <si>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</si>
  <si>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</si>
  <si>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</si>
  <si>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</si>
  <si>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</si>
  <si>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</si>
  <si>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</si>
  <si>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</si>
  <si>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</si>
  <si>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</si>
  <si>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</si>
  <si>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</si>
  <si>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</si>
  <si>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</si>
  <si>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</si>
  <si>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</si>
  <si>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</si>
  <si>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</si>
  <si>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</si>
  <si>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</si>
  <si>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</si>
  <si>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</si>
  <si>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</si>
  <si>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</si>
  <si>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</si>
  <si>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</si>
  <si>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</si>
  <si>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</si>
  <si>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</si>
  <si>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</si>
  <si>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</si>
  <si>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</si>
  <si>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</si>
  <si>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</si>
  <si>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</si>
  <si>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</si>
  <si>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</si>
  <si>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</si>
  <si>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</si>
  <si>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</si>
  <si>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</si>
  <si>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</si>
  <si>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</si>
  <si>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</si>
  <si>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</si>
  <si>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</si>
  <si>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</si>
  <si>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</si>
  <si>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</si>
  <si>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</si>
  <si>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</si>
  <si>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</si>
  <si>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</si>
  <si>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</si>
  <si>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</si>
  <si>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</si>
  <si>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</si>
  <si>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</si>
  <si>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</si>
  <si>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</si>
  <si>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</si>
  <si>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</si>
  <si>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</si>
  <si>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</si>
  <si>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</si>
  <si>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</si>
  <si>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</si>
  <si>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</si>
  <si>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</si>
  <si>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</si>
  <si>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</si>
  <si>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</si>
  <si>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</si>
  <si>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</si>
  <si>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</si>
  <si>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</si>
  <si>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</si>
  <si>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</si>
  <si>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</si>
  <si>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</si>
  <si>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</si>
  <si>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</si>
  <si>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</si>
  <si>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</si>
  <si>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</si>
  <si>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</si>
  <si>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</si>
  <si>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</si>
  <si>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</si>
  <si>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</si>
  <si>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</si>
  <si>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</si>
  <si>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</si>
  <si>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</si>
  <si>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</si>
  <si>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</si>
  <si>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</si>
  <si>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</si>
  <si>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</si>
  <si>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</si>
  <si>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</si>
  <si>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</si>
  <si>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</si>
  <si>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</si>
  <si>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</si>
  <si>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</si>
  <si>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</si>
  <si>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</si>
  <si>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</si>
  <si>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</si>
  <si>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</si>
  <si>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</si>
  <si>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</si>
  <si>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</si>
  <si>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</si>
  <si>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</si>
  <si>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</si>
  <si>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</si>
  <si>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</si>
  <si>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</si>
  <si>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</si>
  <si>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</si>
  <si>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</si>
  <si>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</si>
  <si>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</si>
  <si>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</si>
  <si>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</si>
  <si>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</si>
  <si>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</si>
  <si>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</si>
  <si>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</si>
  <si>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</si>
  <si>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</si>
  <si>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</si>
  <si>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</si>
  <si>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</si>
  <si>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</si>
  <si>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</si>
  <si>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</si>
  <si>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</si>
  <si>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</si>
  <si>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</si>
  <si>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</si>
  <si>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</si>
  <si>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</si>
  <si>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</si>
  <si>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</si>
  <si>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</si>
  <si>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</si>
  <si>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</si>
  <si>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</si>
  <si>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</si>
  <si>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</si>
  <si>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</si>
  <si>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</si>
  <si>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</si>
  <si>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</si>
  <si>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</si>
  <si>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</si>
  <si>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</si>
  <si>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</si>
  <si>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</si>
  <si>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</si>
  <si>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</si>
  <si>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</si>
  <si>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</si>
  <si>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</si>
  <si>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</si>
  <si>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</si>
  <si>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</si>
  <si>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</si>
  <si>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</si>
  <si>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</si>
  <si>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</si>
  <si>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</si>
  <si>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</si>
  <si>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</si>
  <si>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</si>
  <si>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</si>
  <si>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</si>
  <si>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</si>
  <si>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</si>
  <si>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</si>
  <si>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</si>
  <si>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</si>
  <si>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</si>
  <si>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</si>
  <si>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</si>
  <si>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</si>
  <si>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</si>
  <si>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</si>
  <si>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</si>
  <si>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</si>
  <si>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</si>
  <si>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</si>
  <si>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</si>
  <si>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</si>
  <si>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</si>
  <si>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</si>
  <si>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</si>
  <si>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</si>
  <si>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</si>
  <si>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</si>
  <si>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</si>
  <si>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</si>
  <si>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</si>
  <si>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</si>
  <si>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</si>
  <si>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</si>
  <si>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</si>
  <si>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</si>
  <si>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</si>
  <si>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</si>
  <si>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</si>
  <si>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</si>
  <si>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</si>
  <si>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</si>
  <si>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</si>
  <si>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</si>
  <si>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</si>
  <si>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</si>
  <si>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</si>
  <si>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</si>
  <si>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</si>
  <si>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</si>
  <si>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</si>
  <si>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</si>
  <si>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</si>
  <si>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</si>
  <si>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</si>
  <si>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</si>
  <si>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</si>
  <si>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</si>
  <si>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</si>
  <si>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</si>
  <si>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</si>
  <si>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</si>
  <si>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</si>
  <si>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</si>
  <si>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</si>
  <si>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</si>
  <si>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</si>
  <si>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</si>
  <si>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</si>
  <si>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</si>
  <si>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</si>
  <si>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</si>
  <si>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</si>
  <si>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</si>
  <si>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</si>
  <si>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</si>
  <si>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</si>
  <si>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</si>
  <si>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</si>
  <si>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</si>
  <si>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</si>
  <si>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</si>
  <si>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</si>
  <si>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</si>
  <si>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</si>
  <si>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</si>
  <si>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</si>
  <si>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</si>
  <si>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</si>
  <si>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</si>
  <si>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</si>
  <si>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</si>
  <si>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</si>
  <si>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</si>
  <si>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</si>
  <si>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</si>
  <si>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</si>
  <si>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</si>
  <si>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</si>
  <si>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</si>
  <si>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</si>
  <si>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</si>
  <si>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</si>
  <si>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</si>
  <si>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</si>
  <si>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</si>
  <si>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</si>
  <si>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</si>
  <si>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</si>
  <si>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</si>
  <si>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</si>
  <si>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</si>
  <si>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</si>
  <si>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</si>
  <si>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</si>
  <si>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</si>
  <si>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</si>
  <si>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</si>
  <si>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</si>
  <si>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</si>
  <si>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</si>
  <si>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</si>
  <si>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</si>
  <si>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</si>
  <si>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</si>
  <si>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</si>
  <si>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</si>
  <si>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</si>
  <si>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</si>
  <si>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</si>
  <si>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</si>
  <si>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</si>
  <si>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</si>
  <si>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</si>
  <si>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</si>
  <si>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</si>
  <si>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</si>
  <si>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</si>
  <si>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</si>
  <si>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</si>
  <si>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</si>
  <si>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</si>
  <si>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</si>
  <si>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</si>
  <si>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</si>
  <si>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</si>
  <si>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</si>
  <si>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</si>
  <si>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</si>
  <si>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</si>
  <si>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</si>
  <si>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</si>
  <si>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</si>
  <si>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</si>
  <si>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</si>
  <si>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</si>
  <si>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</si>
  <si>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</si>
  <si>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</si>
  <si>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</si>
  <si>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</si>
  <si>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</si>
  <si>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</si>
  <si>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</si>
  <si>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</si>
  <si>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</si>
  <si>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</si>
  <si>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</si>
  <si>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</si>
  <si>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</si>
  <si>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</si>
  <si>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</si>
  <si>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</si>
  <si>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</si>
  <si>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</si>
  <si>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</si>
  <si>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</si>
  <si>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</si>
  <si>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</si>
  <si>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</si>
  <si>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</si>
  <si>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</si>
  <si>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</si>
  <si>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</si>
  <si>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</si>
  <si>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</si>
  <si>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</si>
  <si>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</si>
  <si>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</si>
  <si>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</si>
  <si>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</si>
  <si>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</si>
  <si>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</si>
  <si>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</si>
  <si>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</si>
  <si>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</si>
  <si>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</si>
  <si>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</si>
  <si>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</si>
  <si>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</si>
  <si>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</si>
  <si>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</si>
  <si>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</si>
  <si>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</si>
  <si>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</si>
  <si>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</si>
  <si>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</si>
  <si>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</si>
  <si>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</si>
  <si>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</si>
  <si>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</si>
  <si>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</si>
  <si>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</si>
  <si>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</si>
  <si>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</si>
  <si>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</si>
  <si>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</si>
  <si>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</si>
  <si>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</si>
  <si>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</si>
  <si>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</si>
  <si>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</si>
  <si>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</si>
  <si>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</si>
  <si>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</si>
  <si>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</si>
  <si>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</si>
  <si>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</si>
  <si>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</si>
  <si>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</si>
  <si>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</si>
  <si>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</si>
  <si>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</si>
  <si>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</si>
  <si>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</si>
  <si>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</si>
  <si>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</si>
  <si>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</si>
  <si>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</si>
  <si>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</si>
  <si>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</si>
  <si>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</si>
  <si>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</si>
  <si>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</si>
  <si>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</si>
  <si>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</si>
  <si>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</si>
  <si>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</si>
  <si>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</si>
  <si>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</si>
  <si>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</si>
  <si>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</si>
  <si>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</si>
  <si>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</si>
  <si>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</si>
  <si>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</si>
  <si>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</si>
  <si>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</si>
  <si>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</si>
  <si>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</si>
  <si>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</si>
  <si>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</si>
  <si>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</si>
  <si>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</si>
  <si>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</si>
  <si>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</si>
  <si>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</si>
  <si>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</si>
  <si>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</si>
  <si>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</si>
  <si>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</si>
  <si>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</si>
  <si>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</si>
  <si>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</si>
  <si>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</si>
  <si>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</si>
  <si>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</si>
  <si>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</si>
  <si>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</si>
  <si>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</si>
  <si>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</si>
  <si>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</si>
  <si>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</si>
  <si>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</si>
  <si>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</si>
  <si>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</si>
  <si>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</si>
  <si>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</si>
  <si>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</si>
  <si>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</si>
  <si>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</si>
  <si>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</si>
  <si>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</si>
  <si>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</si>
  <si>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</si>
  <si>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</si>
  <si>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</si>
  <si>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</si>
  <si>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</si>
  <si>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</si>
  <si>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</si>
  <si>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</si>
  <si>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</si>
  <si>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</si>
  <si>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</si>
  <si>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</si>
  <si>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</si>
  <si>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</si>
  <si>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</si>
  <si>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</si>
  <si>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</si>
  <si>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</si>
  <si>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</si>
  <si>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</si>
  <si>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</si>
  <si>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</si>
  <si>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</si>
  <si>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</si>
  <si>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</si>
  <si>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</si>
  <si>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</si>
  <si>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</si>
  <si>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</si>
  <si>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</si>
  <si>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</si>
  <si>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</si>
  <si>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</si>
  <si>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</si>
  <si>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</si>
  <si>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</si>
  <si>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</si>
  <si>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</si>
  <si>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</si>
  <si>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</si>
  <si>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</si>
  <si>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</si>
  <si>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</si>
  <si>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</si>
  <si>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</si>
  <si>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</si>
  <si>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</si>
  <si>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</si>
  <si>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</si>
  <si>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</si>
  <si>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</si>
  <si>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</si>
  <si>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</si>
  <si>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</si>
  <si>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</si>
  <si>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</si>
  <si>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</si>
  <si>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</si>
  <si>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</si>
  <si>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</si>
  <si>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</si>
  <si>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</si>
  <si>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</si>
  <si>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</si>
  <si>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</si>
  <si>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</si>
  <si>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</si>
  <si>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</si>
  <si>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</si>
  <si>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</si>
  <si>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</si>
  <si>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</si>
  <si>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</si>
  <si>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</si>
  <si>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</si>
  <si>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</si>
  <si>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</si>
  <si>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</si>
  <si>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</si>
  <si>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</si>
  <si>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</si>
  <si>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</si>
  <si>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</si>
  <si>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</si>
  <si>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</si>
  <si>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</si>
  <si>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</si>
  <si>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</si>
  <si>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</si>
  <si>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</si>
  <si>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</si>
  <si>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</si>
  <si>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</si>
  <si>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</si>
  <si>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</si>
  <si>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</si>
  <si>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</si>
  <si>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</si>
  <si>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</si>
  <si>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</si>
  <si>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</si>
  <si>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</si>
  <si>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</si>
  <si>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</si>
  <si>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</si>
  <si>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</si>
  <si>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</si>
  <si>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</si>
  <si>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</si>
  <si>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</si>
  <si>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</si>
  <si>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</si>
  <si>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</si>
  <si>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</si>
  <si>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</si>
  <si>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</si>
  <si>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</si>
  <si>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</si>
  <si>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</si>
  <si>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</si>
  <si>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</si>
  <si>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</si>
  <si>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</si>
  <si>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</si>
  <si>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</si>
  <si>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</si>
  <si>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</si>
  <si>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</si>
  <si>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</si>
  <si>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</si>
  <si>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</si>
  <si>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</si>
  <si>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</si>
  <si>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</si>
  <si>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</si>
  <si>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</si>
  <si>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</si>
  <si>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</si>
  <si>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</si>
  <si>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</si>
  <si>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</si>
  <si>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</si>
  <si>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</si>
  <si>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</si>
  <si>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</si>
  <si>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</si>
  <si>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</si>
  <si>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</si>
  <si>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</si>
  <si>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</si>
  <si>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</si>
  <si>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</si>
  <si>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</si>
  <si>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</si>
  <si>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</si>
  <si>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</si>
  <si>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</si>
  <si>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</si>
  <si>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</si>
  <si>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</si>
  <si>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</si>
  <si>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</si>
  <si>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</si>
  <si>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</si>
  <si>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</si>
  <si>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</si>
  <si>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</si>
  <si>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</si>
  <si>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</si>
  <si>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</si>
  <si>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</si>
  <si>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</si>
  <si>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</si>
  <si>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</si>
  <si>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</si>
  <si>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</si>
  <si>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</si>
  <si>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</si>
  <si>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</si>
  <si>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</si>
  <si>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</si>
  <si>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</si>
  <si>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</si>
  <si>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</si>
  <si>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</si>
  <si>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</si>
  <si>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</si>
  <si>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</si>
  <si>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</si>
  <si>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</si>
  <si>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</si>
  <si>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</si>
  <si>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</si>
  <si>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</si>
  <si>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</si>
  <si>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</si>
  <si>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</si>
  <si>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</si>
  <si>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</si>
  <si>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</si>
  <si>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</si>
  <si>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</si>
  <si>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</si>
  <si>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</si>
  <si>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</si>
  <si>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</si>
  <si>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</si>
  <si>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</si>
  <si>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</si>
  <si>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</si>
  <si>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</si>
  <si>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</si>
  <si>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</si>
  <si>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</si>
  <si>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</si>
  <si>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</si>
  <si>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</si>
  <si>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</si>
  <si>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</si>
  <si>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</si>
  <si>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</si>
  <si>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</si>
  <si>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</si>
  <si>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</si>
  <si>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</si>
  <si>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</si>
  <si>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</si>
  <si>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</si>
  <si>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</si>
  <si>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</si>
  <si>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</si>
  <si>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</si>
  <si>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</si>
  <si>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</si>
  <si>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</si>
  <si>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</si>
  <si>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</si>
  <si>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</si>
  <si>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</si>
  <si>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</si>
  <si>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</si>
  <si>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</si>
  <si>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</si>
  <si>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</si>
  <si>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</si>
  <si>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</si>
  <si>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</si>
  <si>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</si>
  <si>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</si>
  <si>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</si>
  <si>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</si>
  <si>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</si>
  <si>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</si>
  <si>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</si>
  <si>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</si>
  <si>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</si>
  <si>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</si>
  <si>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</si>
  <si>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</si>
  <si>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</si>
  <si>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</si>
  <si>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</si>
  <si>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</si>
  <si>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</si>
  <si>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</si>
  <si>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</si>
  <si>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</si>
  <si>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</si>
  <si>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</si>
  <si>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</si>
  <si>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</si>
  <si>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</si>
  <si>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</si>
  <si>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</si>
  <si>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</si>
  <si>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</si>
  <si>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</si>
  <si>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</si>
  <si>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</si>
  <si>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</si>
  <si>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</si>
  <si>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</si>
  <si>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</si>
  <si>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</si>
  <si>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</si>
  <si>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</si>
  <si>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</si>
  <si>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</si>
  <si>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</si>
  <si>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</si>
  <si>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</si>
  <si>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</si>
  <si>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</si>
  <si>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</si>
  <si>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</si>
  <si>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</si>
  <si>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</si>
  <si>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</si>
  <si>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</si>
  <si>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</si>
  <si>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</si>
  <si>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</si>
  <si>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</si>
  <si>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</si>
  <si>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</si>
  <si>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</si>
  <si>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</si>
  <si>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</si>
  <si>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</si>
  <si>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</si>
  <si>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</si>
  <si>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</si>
  <si>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</si>
  <si>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</si>
  <si>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</si>
  <si>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</si>
  <si>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</si>
  <si>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</si>
  <si>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</si>
  <si>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</si>
  <si>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</si>
  <si>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</si>
  <si>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</si>
  <si>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</si>
  <si>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</si>
  <si>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</si>
  <si>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</si>
  <si>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</si>
  <si>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</si>
  <si>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</si>
  <si>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</si>
  <si>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</si>
  <si>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</si>
  <si>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</si>
  <si>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</si>
  <si>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</si>
  <si>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</si>
  <si>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</si>
  <si>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</si>
  <si>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</si>
  <si>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</si>
  <si>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</si>
  <si>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</si>
  <si>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</si>
  <si>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</si>
  <si>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</si>
  <si>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</si>
  <si>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</si>
  <si>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</si>
  <si>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</si>
  <si>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</si>
  <si>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</si>
  <si>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</si>
  <si>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</si>
  <si>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</si>
  <si>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</si>
  <si>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</si>
  <si>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</si>
  <si>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</si>
  <si>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</si>
  <si>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</si>
  <si>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</si>
  <si>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</si>
  <si>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</si>
  <si>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</si>
  <si>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</si>
  <si>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</si>
  <si>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</si>
  <si>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</si>
  <si>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</si>
  <si>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</si>
  <si>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</si>
  <si>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</si>
  <si>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</si>
  <si>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</si>
  <si>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</si>
  <si>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</si>
  <si>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</si>
  <si>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</si>
  <si>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</si>
  <si>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</si>
  <si>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</si>
  <si>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</si>
  <si>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</si>
  <si>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</si>
  <si>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</si>
  <si>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</si>
  <si>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</si>
  <si>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</si>
  <si>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</si>
  <si>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</si>
  <si>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</si>
  <si>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</si>
  <si>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</si>
  <si>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</si>
  <si>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</si>
  <si>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</si>
  <si>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</si>
  <si>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</si>
  <si>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</si>
  <si>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</si>
  <si>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</si>
  <si>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</si>
  <si>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</si>
  <si>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</si>
  <si>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</si>
  <si>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</si>
  <si>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</si>
  <si>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</si>
  <si>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</si>
  <si>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</si>
  <si>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</si>
  <si>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</si>
  <si>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</si>
  <si>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</si>
  <si>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</si>
  <si>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</si>
  <si>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</si>
  <si>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</si>
  <si>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</si>
  <si>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</si>
  <si>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</si>
  <si>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</si>
  <si>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</si>
  <si>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</si>
  <si>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</si>
  <si>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</si>
  <si>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</si>
  <si>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</si>
  <si>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</si>
  <si>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</si>
  <si>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</si>
  <si>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</si>
  <si>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</si>
  <si>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</si>
  <si>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</si>
  <si>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</si>
  <si>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</si>
  <si>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</si>
  <si>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</si>
  <si>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</si>
  <si>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</si>
  <si>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</si>
  <si>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</si>
  <si>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</si>
  <si>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</si>
  <si>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</si>
  <si>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</si>
  <si>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</si>
  <si>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</si>
  <si>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</si>
  <si>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</si>
  <si>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</si>
  <si>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</si>
  <si>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</si>
  <si>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</si>
  <si>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</si>
  <si>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</si>
  <si>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</si>
  <si>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</si>
  <si>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</si>
  <si>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</si>
  <si>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</si>
  <si>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</si>
  <si>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</si>
  <si>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</si>
  <si>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</si>
  <si>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</si>
  <si>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</si>
  <si>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</si>
  <si>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</si>
  <si>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</si>
  <si>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</si>
  <si>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</si>
  <si>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</si>
  <si>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</si>
  <si>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</si>
  <si>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</si>
  <si>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</si>
  <si>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</si>
  <si>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</si>
  <si>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</si>
  <si>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</si>
  <si>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</si>
  <si>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</si>
  <si>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</si>
  <si>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</si>
  <si>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</si>
  <si>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</si>
  <si>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</si>
  <si>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</si>
  <si>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</si>
  <si>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</si>
  <si>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</si>
  <si>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</si>
  <si>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</si>
  <si>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</si>
  <si>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</si>
  <si>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</si>
  <si>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</si>
  <si>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</si>
  <si>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</si>
  <si>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</si>
  <si>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</si>
  <si>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</si>
  <si>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</si>
  <si>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</si>
  <si>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</si>
  <si>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</si>
  <si>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</si>
  <si>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</si>
  <si>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</si>
  <si>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</si>
  <si>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</si>
  <si>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</si>
  <si>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</si>
  <si>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</si>
  <si>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</si>
  <si>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</si>
  <si>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</si>
  <si>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</si>
  <si>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</si>
  <si>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</si>
  <si>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</si>
  <si>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</si>
  <si>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</si>
  <si>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</si>
  <si>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</si>
  <si>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</si>
  <si>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</si>
  <si>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</si>
  <si>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</si>
  <si>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</si>
  <si>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</si>
  <si>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</si>
  <si>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</si>
  <si>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</si>
  <si>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</si>
  <si>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</si>
  <si>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</si>
  <si>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</si>
  <si>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</si>
  <si>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</si>
  <si>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</si>
  <si>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</si>
  <si>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</si>
  <si>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</si>
  <si>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</si>
  <si>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</si>
  <si>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</si>
  <si>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</si>
  <si>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</si>
  <si>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</si>
  <si>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</si>
  <si>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</si>
  <si>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</si>
  <si>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</si>
  <si>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</si>
  <si>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</si>
  <si>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</si>
  <si>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</si>
  <si>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</si>
  <si>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</si>
  <si>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</si>
  <si>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</si>
  <si>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</si>
  <si>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</si>
  <si>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</si>
  <si>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</si>
  <si>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</si>
  <si>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</si>
  <si>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</si>
  <si>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</si>
  <si>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</si>
  <si>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</si>
  <si>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</si>
  <si>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</si>
  <si>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</si>
  <si>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</si>
  <si>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</si>
  <si>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</si>
  <si>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</si>
  <si>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</si>
  <si>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</si>
  <si>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</si>
  <si>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</si>
  <si>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</si>
  <si>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</si>
  <si>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</si>
  <si>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</si>
  <si>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</si>
  <si>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</si>
  <si>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</si>
  <si>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</si>
  <si>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</si>
  <si>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</si>
  <si>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</si>
  <si>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</si>
  <si>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</si>
  <si>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</si>
  <si>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</si>
  <si>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</si>
  <si>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</si>
  <si>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</si>
  <si>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</si>
  <si>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</si>
  <si>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</si>
  <si>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</si>
  <si>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</si>
  <si>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</si>
  <si>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</si>
  <si>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</si>
  <si>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</si>
  <si>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</si>
  <si>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</si>
  <si>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</si>
  <si>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</si>
  <si>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</si>
  <si>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</si>
  <si>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</si>
  <si>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</si>
  <si>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</si>
  <si>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</si>
  <si>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</si>
  <si>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</si>
  <si>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</si>
  <si>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</si>
  <si>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</si>
  <si>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</si>
  <si>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</si>
  <si>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</si>
  <si>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</si>
  <si>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</si>
  <si>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</si>
  <si>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</si>
  <si>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</si>
  <si>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</si>
  <si>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</si>
  <si>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</si>
  <si>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</si>
  <si>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</si>
  <si>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</si>
  <si>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</si>
  <si>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</si>
  <si>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</si>
  <si>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</si>
  <si>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</si>
  <si>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</si>
  <si>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</si>
  <si>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</si>
  <si>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</si>
  <si>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</si>
  <si>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</si>
  <si>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</si>
  <si>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</si>
  <si>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</si>
  <si>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</si>
  <si>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</si>
  <si>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</si>
  <si>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</si>
  <si>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</si>
  <si>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</si>
  <si>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</si>
  <si>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</si>
  <si>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</si>
  <si>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</si>
  <si>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</si>
  <si>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</si>
  <si>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</si>
  <si>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</si>
  <si>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</si>
  <si>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</si>
  <si>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</si>
  <si>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</si>
  <si>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</si>
  <si>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</si>
  <si>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</si>
  <si>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</si>
  <si>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</si>
  <si>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</si>
  <si>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</si>
  <si>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</si>
  <si>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</si>
  <si>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</si>
  <si>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</si>
  <si>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</si>
  <si>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</si>
  <si>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</si>
  <si>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</si>
  <si>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</si>
  <si>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</si>
  <si>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</si>
  <si>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</si>
  <si>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</si>
  <si>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</si>
  <si>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</si>
  <si>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</si>
  <si>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</si>
  <si>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</si>
  <si>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</si>
  <si>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</si>
  <si>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</si>
  <si>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</si>
  <si>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</si>
  <si>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</si>
  <si>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</si>
  <si>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</si>
  <si>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</si>
  <si>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</si>
  <si>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</si>
  <si>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</si>
  <si>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</si>
  <si>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</si>
  <si>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</si>
  <si>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</si>
  <si>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</si>
  <si>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</si>
  <si>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</si>
  <si>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</si>
  <si>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</si>
  <si>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</si>
  <si>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</si>
  <si>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</si>
  <si>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</si>
  <si>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</si>
  <si>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</si>
  <si>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</si>
  <si>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</si>
  <si>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</si>
  <si>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</si>
  <si>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</si>
  <si>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</si>
  <si>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</si>
  <si>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</si>
  <si>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</si>
  <si>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</si>
  <si>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</si>
  <si>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</si>
  <si>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</si>
  <si>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</si>
  <si>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</si>
  <si>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</si>
  <si>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</si>
  <si>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</si>
  <si>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</si>
  <si>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</si>
  <si>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</si>
  <si>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</si>
  <si>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</si>
  <si>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</si>
  <si>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</si>
  <si>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</si>
  <si>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</si>
  <si>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</si>
  <si>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</si>
  <si>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</si>
  <si>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</si>
  <si>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</si>
  <si>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</si>
  <si>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</si>
  <si>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</si>
  <si>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</si>
  <si>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</si>
  <si>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</si>
  <si>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</si>
  <si>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</si>
  <si>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</si>
  <si>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</si>
  <si>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</si>
  <si>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</si>
  <si>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</si>
  <si>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</si>
  <si>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</si>
  <si>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</si>
  <si>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</si>
  <si>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</si>
  <si>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</si>
  <si>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</si>
  <si>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</si>
  <si>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</si>
  <si>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</si>
  <si>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</si>
  <si>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</si>
  <si>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</si>
  <si>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</si>
  <si>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</si>
  <si>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</si>
  <si>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</si>
  <si>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</si>
  <si>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</si>
  <si>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</si>
  <si>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</si>
  <si>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</si>
  <si>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</si>
  <si>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</si>
  <si>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</si>
  <si>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</si>
  <si>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</si>
  <si>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</si>
  <si>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</si>
  <si>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</si>
  <si>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</si>
  <si>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</si>
  <si>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</si>
  <si>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</si>
  <si>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</si>
  <si>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</si>
  <si>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</si>
  <si>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</si>
  <si>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</si>
  <si>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</si>
  <si>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</si>
  <si>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</si>
  <si>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</si>
  <si>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</si>
  <si>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</si>
  <si>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</si>
  <si>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</si>
  <si>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</si>
  <si>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</si>
  <si>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</si>
  <si>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</si>
  <si>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</si>
  <si>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</si>
  <si>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</si>
  <si>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</si>
  <si>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</si>
  <si>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</si>
  <si>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</si>
  <si>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</si>
  <si>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</si>
  <si>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</si>
  <si>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</si>
  <si>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</si>
  <si>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</si>
  <si>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</si>
  <si>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</si>
  <si>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</si>
  <si>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</si>
  <si>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</si>
  <si>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</si>
  <si>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</si>
  <si>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</si>
  <si>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</si>
  <si>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</si>
  <si>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</si>
  <si>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</si>
  <si>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</si>
  <si>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</si>
  <si>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</si>
  <si>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</si>
  <si>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</si>
  <si>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</si>
  <si>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</si>
  <si>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</si>
  <si>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</si>
  <si>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</si>
  <si>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</si>
  <si>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</si>
  <si>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</si>
  <si>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</si>
  <si>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</si>
  <si>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</si>
  <si>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</si>
  <si>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</si>
  <si>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</si>
  <si>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</si>
  <si>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</si>
  <si>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</si>
  <si>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</si>
  <si>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</si>
  <si>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</si>
  <si>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</si>
  <si>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</si>
  <si>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</si>
  <si>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</si>
  <si>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</si>
  <si>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</si>
  <si>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</si>
  <si>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</si>
  <si>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</si>
  <si>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</si>
  <si>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</si>
  <si>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</si>
  <si>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</si>
  <si>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</si>
  <si>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</si>
  <si>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</si>
  <si>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</si>
  <si>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</si>
  <si>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</si>
  <si>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</si>
  <si>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</si>
  <si>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</si>
  <si>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</si>
  <si>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</si>
  <si>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</si>
  <si>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</si>
  <si>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</si>
  <si>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</si>
  <si>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</si>
  <si>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</si>
  <si>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</si>
  <si>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</si>
  <si>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</si>
  <si>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</si>
  <si>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</si>
  <si>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</si>
  <si>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</si>
  <si>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</si>
  <si>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</si>
  <si>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</si>
  <si>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</si>
  <si>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</si>
  <si>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</si>
  <si>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</si>
  <si>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</si>
  <si>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</si>
  <si>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</si>
  <si>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</si>
  <si>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</si>
  <si>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</si>
  <si>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</si>
  <si>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</si>
  <si>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</si>
  <si>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</si>
  <si>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</si>
  <si>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</si>
  <si>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</si>
  <si>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</si>
  <si>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</si>
  <si>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</si>
  <si>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</si>
  <si>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</si>
  <si>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</si>
  <si>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</si>
  <si>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</si>
  <si>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</si>
  <si>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</si>
  <si>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</si>
  <si>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</si>
  <si>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</si>
  <si>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</si>
  <si>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</si>
  <si>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</si>
  <si>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</si>
  <si>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</si>
  <si>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</si>
  <si>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</si>
  <si>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</si>
  <si>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</si>
  <si>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</si>
  <si>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</si>
  <si>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</si>
  <si>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</si>
  <si>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</si>
  <si>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</si>
  <si>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</si>
  <si>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</si>
  <si>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</si>
  <si>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</si>
  <si>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</si>
  <si>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</si>
  <si>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</si>
  <si>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</si>
  <si>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</si>
  <si>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</si>
  <si>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</si>
  <si>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</si>
  <si>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</si>
  <si>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</si>
  <si>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</si>
  <si>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</si>
  <si>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</si>
  <si>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</si>
  <si>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</si>
  <si>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</si>
  <si>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</si>
  <si>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</si>
  <si>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</si>
  <si>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</si>
  <si>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</si>
  <si>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</si>
  <si>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</si>
  <si>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</si>
  <si>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</si>
  <si>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</si>
  <si>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</si>
  <si>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</si>
  <si>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</si>
  <si>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</si>
  <si>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</si>
  <si>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</si>
  <si>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</si>
  <si>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</si>
  <si>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</si>
  <si>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</si>
  <si>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</si>
  <si>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</si>
  <si>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</si>
  <si>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</si>
  <si>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</si>
  <si>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</si>
  <si>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</si>
  <si>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</si>
  <si>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</si>
  <si>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</si>
  <si>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</si>
  <si>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</si>
  <si>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</si>
  <si>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</si>
  <si>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</si>
  <si>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</si>
  <si>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</si>
  <si>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</si>
  <si>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</si>
  <si>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</si>
  <si>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</si>
  <si>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</si>
  <si>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</si>
  <si>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</si>
  <si>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</si>
  <si>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</si>
  <si>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</si>
  <si>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</si>
  <si>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</si>
  <si>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</si>
  <si>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</si>
  <si>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</si>
  <si>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</si>
  <si>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</si>
  <si>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</si>
  <si>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</si>
  <si>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</si>
  <si>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</si>
  <si>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</si>
  <si>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</si>
  <si>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</si>
  <si>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</si>
  <si>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</si>
  <si>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</si>
  <si>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</si>
  <si>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</si>
  <si>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</si>
  <si>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</si>
  <si>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</si>
  <si>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</si>
  <si>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</si>
  <si>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</si>
  <si>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</si>
  <si>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</si>
  <si>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</si>
  <si>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</si>
  <si>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</si>
  <si>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</si>
  <si>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</si>
  <si>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</si>
  <si>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</si>
  <si>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</si>
  <si>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</si>
  <si>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</si>
  <si>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</si>
  <si>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</si>
  <si>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</si>
  <si>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</si>
  <si>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</si>
  <si>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</si>
  <si>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</si>
  <si>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</si>
  <si>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</si>
  <si>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</si>
  <si>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</si>
  <si>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</si>
  <si>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</si>
  <si>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</si>
  <si>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</si>
  <si>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</si>
  <si>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</si>
  <si>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</si>
  <si>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</si>
  <si>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</si>
  <si>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</si>
  <si>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</si>
  <si>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</si>
  <si>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</si>
  <si>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</si>
  <si>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</si>
  <si>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</si>
  <si>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</si>
  <si>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</si>
  <si>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</si>
  <si>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</si>
  <si>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</si>
  <si>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</si>
  <si>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</si>
  <si>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</si>
  <si>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</si>
  <si>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</si>
  <si>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</si>
  <si>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</si>
  <si>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</si>
  <si>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</si>
  <si>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</si>
  <si>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</si>
  <si>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</si>
  <si>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</si>
  <si>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</si>
  <si>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</si>
  <si>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</si>
  <si>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</si>
  <si>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</si>
  <si>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</si>
  <si>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</si>
  <si>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</si>
  <si>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</si>
  <si>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</si>
  <si>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</si>
  <si>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</si>
  <si>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</si>
  <si>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</si>
  <si>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</si>
  <si>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</si>
  <si>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</si>
  <si>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</si>
  <si>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</si>
  <si>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</si>
  <si>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</si>
  <si>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</si>
  <si>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</si>
  <si>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</si>
  <si>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</si>
  <si>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</si>
  <si>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</si>
  <si>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</si>
  <si>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</si>
  <si>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</si>
  <si>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</si>
  <si>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</si>
  <si>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</si>
  <si>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</si>
  <si>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</si>
  <si>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</si>
  <si>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</si>
  <si>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</si>
  <si>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</si>
  <si>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</si>
  <si>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</si>
  <si>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</si>
  <si>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</si>
  <si>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</si>
  <si>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</si>
  <si>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</si>
  <si>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</si>
  <si>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</si>
  <si>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</si>
  <si>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</si>
  <si>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</si>
  <si>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</si>
  <si>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</si>
  <si>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</si>
  <si>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</si>
  <si>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</si>
  <si>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</si>
  <si>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</si>
  <si>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</si>
  <si>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</si>
  <si>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</si>
  <si>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</si>
  <si>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</si>
  <si>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</si>
  <si>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</si>
  <si>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</si>
  <si>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</si>
  <si>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</si>
  <si>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</si>
  <si>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</si>
  <si>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</si>
  <si>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</si>
  <si>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</si>
  <si>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</si>
  <si>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</si>
  <si>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</si>
  <si>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</si>
  <si>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</si>
  <si>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</si>
  <si>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</si>
  <si>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</si>
  <si>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</si>
  <si>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</si>
  <si>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</si>
  <si>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</si>
  <si>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</si>
  <si>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</si>
  <si>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</si>
  <si>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</si>
  <si>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</si>
  <si>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</si>
  <si>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</si>
  <si>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</si>
  <si>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</si>
  <si>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</si>
  <si>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</si>
  <si>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</si>
  <si>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</si>
  <si>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</si>
  <si>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</si>
  <si>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</si>
  <si>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</si>
  <si>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</si>
  <si>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</si>
  <si>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</si>
  <si>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</si>
  <si>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</si>
  <si>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</si>
  <si>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</si>
  <si>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</si>
  <si>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</si>
  <si>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</si>
  <si>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</si>
  <si>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</si>
  <si>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</si>
  <si>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</si>
  <si>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</si>
  <si>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</si>
  <si>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</si>
  <si>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</si>
  <si>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</si>
  <si>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</si>
  <si>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</si>
  <si>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</si>
  <si>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</si>
  <si>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</si>
  <si>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</si>
  <si>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</si>
  <si>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</si>
  <si>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</si>
  <si>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</si>
  <si>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</si>
  <si>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</si>
  <si>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</si>
  <si>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</si>
  <si>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</si>
  <si>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</si>
  <si>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</si>
  <si>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</si>
  <si>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</si>
  <si>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</si>
  <si>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</si>
  <si>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</si>
  <si>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</si>
  <si>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</si>
  <si>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</si>
  <si>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</si>
  <si>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</si>
  <si>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</si>
  <si>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</si>
  <si>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</si>
  <si>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</si>
  <si>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</si>
  <si>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</si>
  <si>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</si>
  <si>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</si>
  <si>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</si>
  <si>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</si>
  <si>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</si>
  <si>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</si>
  <si>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</si>
  <si>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</si>
  <si>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</si>
  <si>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</si>
  <si>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</si>
  <si>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</si>
  <si>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</si>
  <si>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</si>
  <si>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</si>
  <si>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</si>
  <si>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</si>
  <si>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</si>
  <si>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</si>
  <si>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</si>
  <si>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</si>
  <si>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</si>
  <si>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</si>
  <si>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</si>
  <si>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</si>
  <si>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</si>
  <si>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</si>
  <si>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</si>
  <si>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</si>
  <si>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</si>
  <si>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</si>
  <si>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</si>
  <si>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</si>
  <si>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</si>
  <si>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</si>
  <si>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</si>
  <si>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</si>
  <si>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</si>
  <si>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</si>
  <si>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</si>
  <si>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</si>
  <si>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</si>
  <si>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</si>
  <si>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</si>
  <si>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</si>
  <si>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</si>
  <si>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</si>
  <si>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</si>
  <si>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</si>
  <si>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</si>
  <si>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</si>
  <si>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</si>
  <si>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</si>
  <si>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</si>
  <si>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</si>
  <si>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</si>
  <si>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</si>
  <si>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</si>
  <si>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</si>
  <si>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</si>
  <si>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</si>
  <si>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</si>
  <si>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</si>
  <si>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</si>
  <si>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</si>
  <si>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</si>
  <si>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</si>
  <si>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</si>
  <si>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</si>
  <si>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</si>
  <si>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</si>
  <si>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</si>
  <si>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</si>
  <si>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</si>
  <si>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</si>
  <si>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</si>
  <si>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</si>
  <si>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</si>
  <si>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</si>
  <si>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</si>
  <si>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</si>
  <si>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</si>
  <si>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</si>
  <si>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</si>
  <si>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</si>
  <si>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</si>
  <si>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</si>
  <si>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</si>
  <si>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</si>
  <si>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</si>
  <si>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</si>
  <si>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</si>
  <si>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</si>
  <si>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</si>
  <si>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</si>
  <si>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</si>
  <si>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</si>
  <si>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</si>
  <si>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</si>
  <si>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</si>
  <si>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</si>
  <si>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</si>
  <si>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</si>
  <si>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</si>
  <si>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</si>
  <si>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</si>
  <si>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</si>
  <si>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</si>
  <si>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</si>
  <si>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</si>
  <si>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</si>
  <si>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</si>
  <si>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</si>
  <si>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</si>
  <si>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</si>
  <si>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</si>
  <si>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</si>
  <si>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</si>
  <si>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</si>
  <si>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</si>
  <si>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</si>
  <si>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</si>
  <si>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</si>
  <si>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</si>
  <si>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</si>
  <si>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</si>
  <si>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</si>
  <si>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</si>
  <si>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</si>
  <si>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</si>
  <si>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</si>
  <si>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</si>
  <si>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</si>
  <si>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</si>
  <si>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</si>
  <si>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</si>
  <si>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</si>
  <si>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</si>
  <si>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</si>
  <si>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</si>
  <si>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</si>
  <si>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</si>
  <si>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</si>
  <si>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</si>
  <si>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</si>
  <si>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</si>
  <si>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</si>
  <si>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</si>
  <si>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</si>
  <si>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</si>
  <si>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</si>
  <si>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</si>
  <si>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</si>
  <si>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</si>
  <si>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</si>
  <si>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</si>
  <si>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</si>
  <si>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</si>
  <si>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</si>
  <si>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</si>
  <si>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</si>
  <si>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</si>
  <si>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</si>
  <si>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</si>
  <si>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</si>
  <si>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</si>
  <si>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</si>
  <si>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</si>
  <si>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</si>
  <si>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</si>
  <si>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</si>
  <si>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</si>
  <si>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</si>
  <si>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</si>
  <si>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</si>
  <si>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</si>
  <si>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</si>
  <si>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</si>
  <si>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</si>
  <si>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</si>
  <si>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</si>
  <si>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</si>
  <si>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</si>
  <si>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</si>
  <si>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</si>
  <si>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</si>
  <si>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</si>
  <si>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</si>
  <si>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</si>
  <si>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</si>
  <si>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</si>
  <si>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</si>
  <si>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</si>
  <si>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</si>
  <si>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</si>
  <si>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</si>
  <si>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</si>
  <si>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</si>
  <si>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</si>
  <si>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</si>
  <si>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</si>
  <si>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</si>
  <si>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</si>
  <si>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</si>
  <si>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</si>
  <si>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</si>
  <si>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</si>
  <si>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</si>
  <si>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</si>
  <si>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</si>
  <si>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</si>
  <si>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</si>
  <si>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</si>
  <si>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</si>
  <si>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</si>
  <si>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</si>
  <si>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</si>
  <si>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</si>
  <si>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</si>
  <si>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</si>
  <si>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</si>
  <si>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</si>
  <si>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</si>
  <si>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</si>
  <si>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</si>
  <si>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</si>
  <si>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</si>
  <si>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</si>
  <si>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</si>
  <si>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</si>
  <si>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</si>
  <si>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</si>
  <si>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</si>
  <si>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</si>
  <si>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</si>
  <si>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</si>
  <si>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</si>
  <si>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</si>
  <si>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</si>
  <si>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</si>
  <si>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</si>
  <si>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</si>
  <si>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</si>
  <si>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</si>
  <si>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</si>
  <si>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</si>
  <si>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</si>
  <si>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</si>
  <si>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</si>
  <si>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</si>
  <si>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</si>
  <si>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</si>
  <si>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</si>
  <si>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</si>
  <si>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</si>
  <si>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</si>
  <si>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</si>
  <si>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</si>
  <si>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</si>
  <si>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</si>
  <si>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</si>
  <si>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</si>
  <si>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</si>
  <si>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</si>
  <si>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</si>
  <si>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</si>
  <si>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</si>
  <si>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</si>
  <si>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</si>
  <si>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</si>
  <si>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</si>
  <si>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</si>
  <si>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</si>
  <si>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</si>
  <si>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</si>
  <si>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</si>
  <si>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</si>
  <si>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</si>
  <si>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</si>
  <si>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</si>
  <si>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</si>
  <si>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</si>
  <si>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</si>
  <si>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</si>
  <si>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</si>
  <si>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</si>
  <si>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</si>
  <si>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</si>
  <si>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</si>
  <si>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</si>
  <si>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</si>
  <si>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</si>
  <si>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</si>
  <si>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</si>
  <si>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</si>
  <si>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</si>
  <si>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</si>
  <si>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</si>
  <si>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</si>
  <si>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</si>
  <si>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</si>
  <si>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</si>
  <si>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</si>
  <si>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</si>
  <si>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</si>
  <si>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</si>
  <si>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</si>
  <si>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</si>
  <si>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</si>
  <si>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</si>
  <si>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</si>
  <si>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</si>
  <si>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</si>
  <si>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</si>
  <si>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</si>
  <si>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</si>
  <si>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</si>
  <si>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</si>
  <si>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</si>
  <si>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</si>
  <si>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</si>
  <si>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</si>
  <si>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</si>
  <si>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</si>
  <si>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</si>
  <si>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</si>
  <si>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</si>
  <si>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</si>
  <si>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</si>
  <si>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</si>
  <si>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</si>
  <si>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</si>
  <si>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</si>
  <si>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</si>
  <si>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</si>
  <si>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</si>
  <si>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</si>
  <si>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</si>
  <si>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</si>
  <si>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</si>
  <si>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</si>
  <si>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</si>
  <si>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</si>
  <si>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</si>
  <si>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</si>
  <si>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</si>
  <si>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</si>
  <si>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</si>
  <si>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</si>
  <si>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</si>
  <si>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</si>
  <si>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</si>
  <si>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</si>
  <si>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</si>
  <si>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</si>
  <si>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</si>
  <si>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</si>
  <si>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</si>
  <si>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</si>
  <si>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</si>
  <si>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</si>
  <si>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</si>
  <si>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</si>
  <si>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</si>
  <si>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</si>
  <si>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</si>
  <si>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</si>
  <si>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</si>
  <si>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</si>
  <si>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</si>
  <si>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</si>
  <si>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</si>
  <si>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</si>
  <si>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</si>
  <si>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</si>
  <si>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</si>
  <si>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</si>
  <si>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</si>
  <si>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</si>
  <si>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</si>
  <si>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</si>
  <si>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</si>
  <si>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</si>
  <si>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</si>
  <si>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</si>
  <si>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</si>
  <si>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</si>
  <si>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</si>
  <si>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</si>
  <si>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</si>
  <si>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</si>
  <si>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</si>
  <si>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</si>
  <si>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</si>
  <si>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</si>
  <si>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</si>
  <si>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</si>
  <si>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</si>
  <si>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</si>
  <si>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</si>
  <si>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</si>
  <si>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</si>
  <si>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</si>
  <si>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</si>
  <si>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</si>
  <si>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</si>
  <si>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</si>
  <si>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</si>
  <si>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</si>
  <si>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</si>
  <si>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</si>
  <si>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</si>
  <si>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</si>
  <si>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</si>
  <si>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</si>
  <si>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</si>
  <si>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</si>
  <si>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</si>
  <si>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</si>
  <si>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</si>
  <si>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</si>
  <si>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</si>
  <si>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</si>
  <si>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</si>
  <si>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</si>
  <si>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</si>
  <si>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</si>
  <si>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</si>
  <si>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</si>
  <si>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</si>
  <si>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</si>
  <si>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</si>
  <si>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</si>
  <si>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</si>
  <si>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</si>
  <si>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</si>
  <si>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</si>
  <si>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</si>
  <si>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</si>
  <si>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</si>
  <si>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</si>
  <si>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</si>
  <si>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</si>
  <si>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</si>
  <si>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</si>
  <si>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</si>
  <si>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</si>
  <si>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</si>
  <si>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</si>
  <si>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</si>
  <si>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</si>
  <si>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</si>
  <si>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</si>
  <si>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</si>
  <si>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</si>
  <si>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</si>
  <si>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</si>
  <si>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</si>
  <si>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</si>
  <si>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</si>
  <si>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</si>
  <si>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</si>
  <si>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</si>
  <si>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</si>
  <si>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</si>
  <si>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</si>
  <si>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</si>
  <si>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</si>
  <si>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</si>
  <si>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</si>
  <si>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</si>
  <si>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</si>
  <si>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</si>
  <si>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</si>
  <si>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</si>
  <si>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</si>
  <si>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</si>
  <si>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</si>
  <si>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</si>
  <si>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</si>
  <si>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</si>
  <si>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</si>
  <si>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</si>
  <si>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</si>
  <si>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</si>
  <si>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</si>
  <si>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</si>
  <si>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</si>
  <si>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</si>
  <si>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</si>
  <si>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</si>
  <si>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</si>
  <si>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</si>
  <si>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</si>
  <si>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</si>
  <si>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</si>
  <si>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</si>
  <si>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</si>
  <si>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</si>
  <si>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</si>
  <si>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</si>
  <si>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</si>
  <si>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</si>
  <si>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</si>
  <si>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</si>
  <si>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</si>
  <si>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</si>
  <si>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</si>
  <si>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</si>
  <si>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</si>
  <si>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</si>
  <si>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</si>
  <si>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</si>
  <si>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</si>
  <si>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</si>
  <si>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</si>
  <si>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</si>
  <si>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</si>
  <si>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</si>
  <si>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</si>
  <si>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</si>
  <si>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</si>
  <si>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</si>
  <si>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</si>
  <si>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</si>
  <si>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</si>
  <si>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</si>
  <si>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</si>
  <si>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</si>
  <si>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</si>
  <si>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</si>
  <si>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</si>
  <si>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</si>
  <si>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</si>
  <si>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</si>
  <si>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</si>
  <si>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</si>
  <si>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</si>
  <si>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</si>
  <si>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</si>
  <si>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</si>
  <si>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</si>
  <si>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</si>
  <si>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</si>
  <si>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</si>
  <si>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</si>
  <si>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</si>
  <si>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</si>
  <si>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</si>
  <si>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</si>
  <si>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</si>
  <si>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</si>
  <si>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</si>
  <si>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</si>
  <si>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</si>
  <si>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</si>
  <si>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</si>
  <si>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</si>
  <si>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</si>
  <si>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</si>
  <si>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</si>
  <si>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</si>
  <si>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</si>
  <si>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</si>
  <si>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</si>
  <si>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</si>
  <si>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</si>
  <si>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</si>
  <si>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</si>
  <si>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</si>
  <si>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</si>
  <si>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</si>
  <si>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</si>
  <si>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</si>
  <si>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</si>
  <si>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</si>
  <si>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</si>
  <si>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</si>
  <si>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</si>
  <si>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</si>
  <si>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</si>
  <si>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</si>
  <si>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</si>
  <si>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</si>
  <si>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</si>
  <si>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</si>
  <si>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</si>
  <si>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</si>
  <si>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</si>
  <si>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</si>
  <si>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</si>
  <si>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</si>
  <si>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</si>
  <si>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</si>
  <si>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</si>
  <si>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</si>
  <si>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</si>
  <si>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</si>
  <si>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</si>
  <si>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</si>
  <si>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</si>
  <si>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</si>
  <si>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</si>
  <si>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</si>
  <si>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</si>
  <si>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</si>
  <si>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</si>
  <si>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</si>
  <si>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</si>
  <si>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</si>
  <si>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</si>
  <si>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</si>
  <si>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</si>
  <si>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</si>
  <si>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</si>
  <si>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</si>
  <si>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</si>
  <si>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</si>
  <si>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</si>
  <si>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</si>
  <si>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</si>
  <si>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</si>
  <si>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</si>
  <si>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</si>
  <si>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</si>
  <si>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</si>
  <si>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</si>
  <si>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</si>
  <si>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</si>
  <si>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</si>
  <si>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</si>
  <si>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</si>
  <si>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</si>
  <si>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</si>
  <si>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</si>
  <si>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</si>
  <si>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</si>
  <si>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</si>
  <si>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</si>
  <si>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</si>
  <si>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</si>
  <si>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</si>
  <si>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</si>
  <si>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</si>
  <si>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</si>
  <si>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</si>
  <si>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</si>
  <si>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</si>
  <si>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</si>
  <si>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</si>
  <si>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</si>
  <si>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</si>
  <si>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</si>
  <si>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</si>
  <si>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</si>
  <si>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</si>
  <si>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</si>
  <si>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</si>
  <si>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</si>
  <si>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</si>
  <si>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</si>
  <si>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</si>
  <si>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</si>
  <si>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</si>
  <si>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</si>
  <si>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</si>
  <si>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</si>
  <si>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</si>
  <si>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</si>
  <si>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</si>
  <si>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</si>
  <si>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</si>
  <si>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</si>
  <si>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</si>
  <si>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</si>
  <si>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</si>
  <si>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</si>
  <si>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</si>
  <si>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</si>
  <si>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</si>
  <si>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</si>
  <si>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</si>
  <si>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</si>
  <si>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</si>
  <si>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</si>
  <si>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</si>
  <si>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</si>
  <si>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</si>
  <si>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</si>
  <si>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</si>
  <si>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</si>
  <si>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</si>
  <si>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</si>
  <si>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</si>
  <si>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</si>
  <si>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</si>
  <si>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</si>
  <si>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</si>
  <si>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</si>
  <si>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</si>
  <si>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</si>
  <si>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</si>
  <si>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</si>
  <si>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</si>
  <si>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</si>
  <si>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</si>
  <si>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</si>
  <si>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</si>
  <si>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</si>
  <si>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</si>
  <si>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</si>
  <si>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</si>
  <si>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</si>
  <si>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</si>
  <si>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</si>
  <si>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</si>
  <si>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</si>
  <si>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</si>
  <si>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</si>
  <si>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</si>
  <si>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</si>
  <si>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</si>
  <si>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</si>
  <si>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</si>
  <si>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</si>
  <si>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</si>
  <si>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</si>
  <si>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</si>
  <si>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</si>
  <si>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</si>
  <si>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</si>
  <si>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</si>
  <si>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</si>
  <si>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</si>
  <si>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</si>
  <si>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</si>
  <si>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</si>
  <si>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</si>
  <si>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</si>
  <si>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</si>
  <si>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</si>
  <si>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</si>
  <si>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</si>
  <si>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</si>
  <si>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</si>
  <si>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</si>
  <si>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</si>
  <si>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</si>
  <si>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</si>
  <si>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</si>
  <si>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</si>
  <si>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</si>
  <si>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</si>
  <si>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</si>
  <si>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</si>
  <si>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</si>
  <si>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</si>
  <si>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</si>
  <si>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</si>
  <si>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</si>
  <si>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</si>
  <si>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</si>
  <si>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</si>
  <si>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</si>
  <si>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</si>
  <si>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</si>
  <si>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</si>
  <si>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</si>
  <si>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</si>
  <si>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</si>
  <si>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</si>
  <si>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</si>
  <si>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</si>
  <si>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</si>
  <si>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</si>
  <si>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</si>
  <si>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</si>
  <si>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</si>
  <si>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</si>
  <si>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</si>
  <si>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</si>
  <si>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</si>
  <si>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</si>
  <si>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</si>
  <si>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</si>
  <si>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</si>
  <si>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</si>
  <si>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</si>
  <si>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</si>
  <si>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</si>
  <si>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</si>
  <si>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</si>
  <si>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</si>
  <si>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</si>
  <si>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</si>
  <si>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</si>
  <si>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</si>
  <si>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</si>
  <si>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</si>
  <si>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</si>
  <si>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</si>
  <si>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</si>
  <si>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</si>
  <si>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</si>
  <si>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</si>
  <si>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</si>
  <si>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</si>
  <si>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</si>
  <si>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</si>
  <si>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</si>
  <si>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</si>
  <si>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</si>
  <si>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</si>
  <si>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</si>
  <si>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</si>
  <si>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</si>
  <si>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</si>
  <si>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</si>
  <si>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</si>
  <si>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</si>
  <si>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</si>
  <si>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</si>
  <si>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</si>
  <si>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</si>
  <si>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</si>
  <si>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</si>
  <si>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</si>
  <si>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</si>
  <si>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</si>
  <si>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</si>
  <si>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</si>
  <si>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</si>
  <si>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</si>
  <si>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</si>
  <si>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</si>
  <si>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</si>
  <si>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</si>
  <si>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</si>
  <si>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</si>
  <si>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</si>
  <si>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</si>
  <si>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</si>
  <si>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</si>
  <si>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</si>
  <si>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</si>
  <si>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</si>
  <si>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</si>
  <si>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</si>
  <si>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</si>
  <si>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</si>
  <si>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</si>
  <si>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</si>
  <si>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</si>
  <si>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</si>
  <si>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</si>
  <si>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</si>
  <si>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</si>
  <si>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</si>
  <si>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</si>
  <si>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</si>
  <si>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</si>
  <si>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</si>
  <si>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</si>
  <si>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</si>
  <si>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</si>
  <si>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</si>
  <si>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</si>
  <si>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</si>
  <si>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</si>
  <si>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</si>
  <si>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</si>
  <si>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</si>
  <si>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</si>
  <si>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</si>
  <si>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</si>
  <si>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</si>
  <si>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</si>
  <si>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</si>
  <si>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</si>
  <si>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</si>
  <si>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</si>
  <si>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</si>
  <si>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</si>
  <si>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</si>
  <si>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</si>
  <si>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</si>
  <si>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</si>
  <si>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</si>
  <si>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</si>
  <si>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</si>
  <si>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</si>
  <si>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</si>
  <si>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</si>
  <si>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</si>
  <si>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</si>
  <si>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</si>
  <si>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</si>
  <si>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</si>
  <si>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</si>
  <si>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</si>
  <si>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</si>
  <si>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</si>
  <si>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</si>
  <si>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</si>
  <si>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</si>
  <si>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</si>
  <si>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</si>
  <si>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</si>
  <si>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</si>
  <si>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</si>
  <si>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</si>
  <si>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</si>
  <si>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</si>
  <si>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</si>
  <si>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</si>
  <si>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</si>
  <si>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</si>
  <si>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</si>
  <si>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</si>
  <si>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</si>
  <si>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</si>
  <si>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</si>
  <si>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</si>
  <si>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</si>
  <si>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</si>
  <si>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</si>
  <si>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</si>
  <si>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</si>
  <si>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</si>
  <si>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</si>
  <si>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</si>
  <si>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</si>
  <si>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</si>
  <si>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</si>
  <si>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</si>
  <si>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</si>
  <si>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</si>
  <si>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</si>
  <si>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</si>
  <si>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</si>
  <si>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</si>
  <si>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</si>
  <si>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</si>
  <si>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</si>
  <si>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</si>
  <si>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</si>
  <si>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</si>
  <si>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</si>
  <si>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</si>
  <si>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</si>
  <si>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</si>
  <si>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</si>
  <si>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</si>
  <si>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</si>
  <si>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</si>
  <si>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</si>
  <si>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</si>
  <si>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</si>
  <si>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</si>
  <si>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</si>
  <si>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</si>
  <si>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</si>
  <si>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</si>
  <si>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</si>
  <si>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</si>
  <si>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</si>
  <si>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</si>
  <si>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</si>
  <si>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</si>
  <si>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</si>
  <si>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</si>
  <si>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</si>
  <si>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</si>
  <si>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</si>
  <si>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</si>
  <si>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</si>
  <si>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</si>
  <si>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</si>
  <si>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</si>
  <si>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</si>
  <si>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</si>
  <si>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</si>
  <si>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</si>
  <si>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</si>
  <si>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</si>
  <si>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</si>
  <si>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</si>
  <si>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</si>
  <si>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</si>
  <si>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</si>
  <si>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</si>
  <si>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</si>
  <si>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</si>
  <si>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</si>
  <si>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</si>
  <si>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</si>
  <si>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</si>
  <si>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</si>
  <si>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</si>
  <si>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</si>
  <si>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</si>
  <si>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</si>
  <si>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</si>
  <si>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</si>
  <si>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</si>
  <si>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</si>
  <si>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</si>
  <si>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</si>
  <si>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</si>
  <si>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</si>
  <si>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</si>
  <si>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</si>
  <si>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</si>
  <si>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</si>
  <si>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</si>
  <si>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</si>
  <si>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</si>
  <si>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</si>
  <si>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</si>
  <si>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</si>
  <si>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</si>
  <si>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</si>
  <si>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</si>
  <si>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</si>
  <si>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</si>
  <si>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</si>
  <si>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</si>
  <si>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</si>
  <si>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</si>
  <si>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</si>
  <si>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</si>
  <si>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</si>
  <si>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</si>
  <si>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</si>
  <si>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</si>
  <si>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</si>
  <si>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</si>
  <si>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</si>
  <si>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</si>
  <si>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</si>
  <si>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</si>
  <si>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</si>
  <si>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</si>
  <si>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</si>
  <si>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</si>
  <si>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</si>
  <si>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</si>
  <si>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</si>
  <si>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</si>
  <si>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</si>
  <si>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</si>
  <si>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</si>
  <si>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</si>
  <si>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</si>
  <si>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</si>
  <si>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</si>
  <si>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</si>
  <si>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</si>
  <si>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</si>
  <si>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</si>
  <si>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</si>
  <si>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</si>
  <si>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</si>
  <si>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</si>
  <si>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</si>
  <si>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</si>
  <si>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</si>
  <si>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</si>
  <si>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</si>
  <si>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</si>
  <si>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</si>
  <si>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</si>
  <si>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</si>
  <si>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</si>
  <si>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</si>
  <si>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</si>
  <si>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</si>
  <si>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</si>
  <si>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</si>
  <si>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</si>
  <si>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</si>
  <si>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</si>
  <si>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</si>
  <si>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</si>
  <si>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</si>
  <si>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</si>
  <si>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</si>
  <si>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</si>
  <si>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</si>
  <si>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</si>
  <si>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</si>
  <si>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</si>
  <si>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</si>
  <si>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</si>
  <si>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</si>
  <si>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</si>
  <si>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</si>
  <si>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</si>
  <si>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</si>
  <si>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</si>
  <si>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</si>
  <si>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</si>
  <si>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</si>
  <si>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</si>
  <si>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</si>
  <si>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</si>
  <si>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</si>
  <si>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</si>
  <si>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</si>
  <si>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</si>
  <si>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</si>
  <si>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</si>
  <si>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</si>
  <si>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</si>
  <si>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</si>
  <si>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</si>
  <si>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</si>
  <si>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</si>
  <si>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</si>
  <si>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</si>
  <si>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</si>
  <si>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</si>
  <si>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</si>
  <si>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</si>
  <si>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</si>
  <si>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</si>
  <si>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</si>
  <si>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</si>
  <si>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</si>
  <si>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</si>
  <si>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</si>
  <si>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</si>
  <si>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</si>
  <si>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</si>
  <si>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</si>
  <si>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</si>
  <si>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</si>
  <si>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</si>
  <si>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</si>
  <si>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</si>
  <si>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</si>
  <si>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</si>
  <si>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</si>
  <si>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</si>
  <si>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</si>
  <si>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</si>
  <si>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</si>
  <si>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</si>
  <si>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</si>
  <si>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</si>
  <si>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</si>
  <si>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</si>
  <si>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</si>
  <si>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</si>
  <si>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</si>
  <si>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</si>
  <si>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</si>
  <si>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</si>
  <si>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</si>
  <si>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</si>
  <si>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</si>
  <si>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</si>
  <si>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</si>
  <si>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</si>
  <si>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</si>
  <si>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</si>
  <si>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</si>
  <si>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</si>
  <si>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</si>
  <si>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</si>
  <si>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</si>
  <si>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</si>
  <si>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</si>
  <si>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</si>
  <si>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</si>
  <si>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</si>
  <si>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</si>
  <si>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</si>
  <si>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</si>
  <si>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</si>
  <si>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</si>
  <si>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</si>
  <si>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</si>
  <si>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</si>
  <si>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</si>
  <si>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</si>
  <si>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</si>
  <si>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</si>
  <si>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</si>
  <si>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</si>
  <si>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</si>
  <si>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</si>
  <si>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</si>
  <si>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</si>
  <si>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</si>
  <si>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</si>
  <si>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</si>
  <si>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</si>
  <si>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</si>
  <si>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</si>
  <si>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</si>
  <si>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</si>
  <si>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</si>
  <si>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</si>
  <si>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</si>
  <si>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</si>
  <si>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</si>
  <si>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</si>
  <si>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</si>
  <si>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</si>
  <si>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</si>
  <si>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</si>
  <si>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</si>
  <si>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</si>
  <si>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</si>
  <si>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</si>
  <si>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</si>
  <si>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</si>
  <si>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</si>
  <si>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</si>
  <si>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</si>
  <si>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</si>
  <si>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</si>
  <si>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</si>
  <si>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</si>
  <si>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</si>
  <si>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</si>
  <si>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</si>
  <si>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</si>
  <si>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</si>
  <si>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</si>
  <si>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</si>
  <si>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</si>
  <si>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</si>
  <si>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</si>
  <si>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</si>
  <si>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</si>
  <si>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</si>
  <si>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</si>
  <si>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</si>
  <si>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</si>
  <si>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</si>
  <si>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</si>
  <si>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</si>
  <si>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</si>
  <si>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</si>
  <si>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</si>
  <si>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</si>
  <si>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</si>
  <si>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</si>
  <si>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</si>
  <si>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</si>
  <si>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</si>
  <si>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</si>
  <si>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</si>
  <si>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</si>
  <si>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</si>
  <si>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</si>
  <si>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</si>
  <si>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</si>
  <si>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</si>
  <si>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</si>
  <si>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</si>
  <si>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</si>
  <si>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</si>
  <si>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</si>
  <si>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</si>
  <si>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</si>
  <si>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</si>
  <si>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</si>
  <si>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</si>
  <si>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</si>
  <si>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</si>
  <si>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</si>
  <si>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</si>
  <si>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</si>
  <si>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</si>
  <si>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</si>
  <si>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</si>
  <si>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</si>
  <si>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</si>
  <si>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</si>
  <si>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</si>
  <si>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</si>
  <si>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</si>
  <si>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</si>
  <si>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</si>
  <si>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</si>
  <si>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</si>
  <si>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</si>
  <si>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</si>
  <si>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</si>
  <si>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</si>
  <si>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</si>
  <si>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</si>
  <si>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</si>
  <si>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</si>
  <si>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</si>
  <si>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</si>
  <si>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</si>
  <si>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</si>
  <si>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</si>
  <si>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</si>
  <si>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</si>
  <si>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</si>
  <si>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</si>
  <si>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</si>
  <si>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</si>
  <si>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</si>
  <si>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</si>
  <si>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</si>
  <si>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</si>
  <si>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</si>
  <si>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</si>
  <si>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</si>
  <si>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</si>
  <si>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</si>
  <si>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</si>
  <si>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</si>
  <si>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</si>
  <si>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</si>
  <si>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</si>
  <si>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</si>
  <si>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</si>
  <si>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</si>
  <si>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</si>
  <si>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</si>
  <si>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</si>
  <si>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</si>
  <si>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</si>
  <si>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</si>
  <si>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</si>
  <si>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</si>
  <si>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</si>
  <si>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</si>
  <si>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</si>
  <si>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</si>
  <si>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</si>
  <si>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</si>
  <si>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</si>
  <si>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</si>
  <si>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</si>
  <si>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</si>
  <si>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</si>
  <si>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</si>
  <si>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</si>
  <si>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</si>
  <si>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</si>
  <si>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</si>
  <si>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</si>
  <si>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</si>
  <si>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</si>
  <si>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</si>
  <si>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</si>
  <si>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</si>
  <si>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</si>
  <si>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</si>
  <si>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</si>
  <si>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</si>
  <si>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</si>
  <si>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</si>
  <si>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</si>
  <si>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</si>
  <si>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</si>
  <si>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</si>
  <si>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</si>
  <si>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</si>
  <si>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</si>
  <si>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</si>
  <si>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</si>
  <si>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</si>
  <si>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</si>
  <si>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</si>
  <si>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</si>
  <si>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</si>
  <si>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</si>
  <si>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</si>
  <si>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</si>
  <si>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</si>
  <si>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</si>
  <si>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</si>
  <si>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</si>
  <si>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</si>
  <si>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</si>
  <si>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</si>
  <si>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</si>
  <si>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</si>
  <si>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</si>
  <si>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</si>
  <si>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</si>
  <si>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</si>
  <si>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</si>
  <si>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</si>
  <si>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</si>
  <si>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</si>
  <si>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</si>
  <si>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</si>
  <si>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</si>
  <si>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</si>
  <si>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</si>
  <si>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</si>
  <si>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</si>
  <si>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</si>
  <si>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</si>
  <si>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</si>
  <si>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</si>
  <si>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</si>
  <si>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</si>
  <si>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</si>
  <si>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</si>
  <si>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</si>
  <si>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</si>
  <si>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</si>
  <si>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</si>
  <si>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</si>
  <si>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</si>
  <si>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</si>
  <si>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</si>
  <si>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</si>
  <si>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</si>
  <si>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</si>
  <si>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</si>
  <si>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</si>
  <si>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</si>
  <si>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</si>
  <si>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</si>
  <si>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</si>
  <si>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</si>
  <si>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</si>
  <si>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</si>
  <si>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</si>
  <si>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</si>
  <si>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</si>
  <si>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</si>
  <si>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</si>
  <si>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</si>
  <si>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</si>
  <si>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</si>
  <si>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</si>
  <si>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</si>
  <si>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</si>
  <si>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</si>
  <si>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</si>
  <si>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</si>
  <si>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</si>
  <si>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</si>
  <si>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</si>
  <si>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</si>
  <si>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</si>
  <si>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</si>
  <si>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</si>
  <si>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</si>
  <si>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</si>
  <si>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</si>
  <si>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</si>
  <si>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</si>
  <si>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</si>
  <si>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</si>
  <si>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</si>
  <si>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</si>
  <si>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</si>
  <si>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</si>
  <si>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</si>
  <si>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</si>
  <si>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</si>
  <si>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</si>
  <si>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</si>
  <si>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</si>
  <si>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</si>
  <si>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</si>
  <si>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</si>
  <si>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</si>
  <si>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</si>
  <si>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</si>
  <si>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</si>
  <si>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</si>
  <si>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</si>
  <si>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</si>
  <si>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</si>
  <si>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</si>
  <si>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</si>
  <si>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</si>
  <si>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</si>
  <si>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</si>
  <si>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</si>
  <si>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</si>
  <si>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</si>
  <si>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</si>
  <si>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</si>
  <si>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</si>
  <si>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</si>
  <si>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</si>
  <si>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</si>
  <si>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</si>
  <si>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</si>
  <si>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</si>
  <si>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</si>
  <si>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</si>
  <si>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</si>
  <si>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</si>
  <si>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</si>
  <si>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</si>
  <si>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</si>
  <si>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</si>
  <si>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</si>
  <si>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</si>
  <si>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</si>
  <si>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</si>
  <si>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</si>
  <si>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</si>
  <si>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</si>
  <si>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</si>
  <si>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</si>
  <si>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</si>
  <si>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</si>
  <si>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</si>
  <si>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</si>
  <si>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</si>
  <si>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</si>
  <si>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</si>
  <si>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</si>
  <si>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</si>
  <si>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</si>
  <si>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</si>
  <si>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</si>
  <si>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</si>
  <si>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</si>
  <si>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</si>
  <si>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</si>
  <si>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</si>
  <si>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</si>
  <si>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</si>
  <si>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</si>
  <si>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</si>
  <si>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</si>
  <si>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</si>
  <si>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</si>
  <si>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</si>
  <si>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</si>
  <si>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</si>
  <si>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</si>
  <si>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</si>
  <si>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</si>
  <si>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</si>
  <si>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</si>
  <si>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</si>
  <si>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</si>
  <si>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</si>
  <si>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</si>
  <si>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</si>
  <si>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</si>
  <si>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</si>
  <si>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</si>
  <si>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</si>
  <si>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</si>
  <si>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</si>
  <si>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</si>
  <si>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</si>
  <si>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</si>
  <si>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</si>
  <si>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</si>
  <si>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</si>
  <si>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</si>
  <si>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</si>
  <si>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</si>
  <si>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</si>
  <si>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</si>
  <si>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</si>
  <si>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</si>
  <si>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</si>
  <si>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</si>
  <si>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</si>
  <si>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</si>
  <si>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</si>
  <si>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</si>
  <si>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</si>
  <si>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</si>
  <si>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</si>
  <si>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</si>
  <si>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</si>
  <si>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</si>
  <si>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</si>
  <si>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</si>
  <si>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</si>
  <si>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</si>
  <si>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</si>
  <si>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</si>
  <si>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</si>
  <si>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</si>
  <si>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</si>
  <si>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</si>
  <si>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</si>
  <si>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</si>
  <si>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</si>
  <si>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</si>
  <si>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</si>
  <si>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</si>
  <si>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</si>
  <si>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</si>
  <si>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</si>
  <si>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</si>
  <si>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</si>
  <si>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</si>
  <si>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</si>
  <si>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</si>
  <si>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</si>
  <si>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</si>
  <si>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</si>
  <si>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</si>
  <si>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</si>
  <si>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</si>
  <si>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</si>
  <si>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</si>
  <si>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</si>
  <si>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</si>
  <si>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</si>
  <si>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</si>
  <si>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</si>
  <si>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</si>
  <si>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</si>
  <si>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</si>
  <si>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</si>
  <si>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</si>
  <si>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</si>
  <si>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</si>
  <si>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</si>
  <si>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</si>
  <si>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</si>
  <si>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</si>
  <si>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</si>
  <si>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</si>
  <si>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</si>
  <si>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</si>
  <si>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</si>
  <si>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</si>
  <si>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</si>
  <si>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</si>
  <si>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</si>
  <si>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</si>
  <si>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</si>
  <si>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</si>
  <si>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</si>
  <si>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</si>
  <si>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</si>
  <si>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</si>
  <si>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</si>
  <si>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</si>
  <si>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</si>
  <si>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</si>
  <si>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</si>
  <si>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</si>
  <si>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</si>
  <si>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</si>
  <si>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</si>
  <si>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</si>
  <si>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</si>
  <si>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</si>
  <si>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</si>
  <si>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</si>
  <si>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</si>
  <si>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</si>
  <si>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</si>
  <si>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</si>
  <si>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</si>
  <si>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</si>
  <si>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</si>
  <si>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</si>
  <si>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</si>
  <si>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</si>
  <si>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</si>
  <si>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</si>
  <si>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</si>
  <si>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</si>
  <si>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</si>
  <si>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</si>
  <si>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</si>
  <si>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</si>
  <si>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</si>
  <si>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</si>
  <si>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</si>
  <si>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</si>
  <si>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</si>
  <si>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</si>
  <si>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</si>
  <si>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</si>
  <si>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</si>
  <si>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</si>
  <si>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</si>
  <si>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</si>
  <si>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</si>
  <si>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</si>
  <si>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</si>
  <si>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</si>
  <si>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</si>
  <si>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</si>
  <si>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</si>
  <si>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</si>
  <si>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</si>
  <si>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</si>
  <si>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</si>
  <si>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</si>
  <si>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</si>
  <si>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</si>
  <si>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</si>
  <si>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</si>
  <si>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</si>
  <si>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</si>
  <si>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</si>
  <si>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</si>
  <si>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</si>
  <si>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</si>
  <si>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</si>
  <si>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</si>
  <si>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</si>
  <si>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</si>
  <si>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</si>
  <si>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</si>
  <si>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</si>
  <si>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</si>
  <si>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</si>
  <si>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</si>
  <si>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</si>
  <si>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</si>
  <si>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</si>
  <si>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</si>
  <si>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</si>
  <si>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</si>
  <si>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</si>
  <si>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</si>
  <si>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</si>
  <si>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</si>
  <si>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</si>
  <si>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</si>
  <si>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</si>
  <si>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</si>
  <si>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</si>
  <si>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</si>
  <si>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</si>
  <si>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</si>
  <si>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</si>
  <si>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</si>
  <si>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</si>
  <si>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</si>
  <si>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</si>
  <si>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</si>
  <si>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</si>
  <si>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</si>
  <si>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</si>
  <si>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</si>
  <si>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</si>
  <si>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</si>
  <si>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</si>
  <si>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</si>
  <si>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</si>
  <si>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</si>
  <si>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</si>
  <si>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</si>
  <si>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</si>
  <si>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</si>
  <si>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</si>
  <si>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</si>
  <si>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</si>
  <si>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</si>
  <si>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</si>
  <si>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</si>
  <si>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</si>
  <si>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</si>
  <si>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</si>
  <si>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</si>
  <si>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</si>
  <si>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</si>
  <si>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</si>
  <si>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</si>
  <si>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</si>
  <si>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</si>
  <si>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</si>
  <si>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</si>
  <si>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</si>
  <si>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</si>
  <si>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</si>
  <si>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</si>
  <si>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</si>
  <si>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</si>
  <si>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</si>
  <si>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</si>
  <si>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</si>
  <si>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</si>
  <si>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</si>
  <si>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</si>
  <si>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</si>
  <si>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</si>
  <si>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</si>
  <si>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</si>
  <si>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</si>
  <si>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</si>
  <si>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</si>
  <si>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</si>
  <si>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</si>
  <si>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</si>
  <si>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</si>
  <si>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</si>
  <si>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</si>
  <si>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</si>
  <si>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</si>
  <si>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</si>
  <si>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</si>
  <si>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</si>
  <si>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</si>
  <si>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</si>
  <si>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</si>
  <si>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</si>
  <si>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</si>
  <si>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</si>
  <si>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</si>
  <si>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</si>
  <si>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</si>
  <si>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</si>
  <si>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</si>
  <si>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</si>
  <si>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</si>
  <si>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</si>
  <si>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</si>
  <si>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</si>
  <si>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</si>
  <si>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</si>
  <si>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</si>
  <si>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</si>
  <si>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</si>
  <si>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</si>
  <si>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</si>
  <si>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</si>
  <si>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</si>
  <si>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</si>
  <si>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</si>
  <si>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</si>
  <si>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</si>
  <si>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</si>
  <si>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</si>
  <si>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</si>
  <si>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</si>
  <si>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</si>
  <si>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</si>
  <si>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</si>
  <si>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</si>
  <si>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</si>
  <si>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</si>
  <si>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</si>
  <si>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</si>
  <si>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</si>
  <si>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</si>
  <si>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</si>
  <si>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</si>
  <si>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</si>
  <si>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</si>
  <si>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</si>
  <si>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</si>
  <si>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</si>
  <si>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</si>
  <si>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</si>
  <si>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</si>
  <si>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</si>
  <si>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</si>
  <si>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</si>
  <si>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</si>
  <si>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</si>
  <si>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</si>
  <si>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</si>
  <si>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</si>
  <si>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</si>
  <si>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</si>
  <si>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</si>
  <si>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</si>
  <si>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</si>
  <si>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</si>
  <si>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</si>
  <si>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</si>
  <si>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</si>
  <si>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</si>
  <si>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</si>
  <si>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</si>
  <si>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</si>
  <si>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</si>
  <si>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</si>
  <si>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</si>
  <si>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</si>
  <si>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</si>
  <si>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</si>
  <si>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</si>
  <si>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</si>
  <si>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</si>
  <si>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</si>
  <si>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</si>
  <si>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</si>
  <si>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</si>
  <si>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</si>
  <si>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</si>
  <si>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</si>
  <si>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</si>
  <si>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</si>
  <si>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</si>
  <si>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</si>
  <si>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</si>
  <si>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</si>
  <si>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</si>
  <si>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</si>
  <si>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</si>
  <si>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</si>
  <si>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</si>
  <si>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</si>
  <si>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</si>
  <si>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</si>
  <si>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</si>
  <si>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</si>
  <si>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</si>
  <si>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</si>
  <si>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</si>
  <si>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</si>
  <si>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</si>
  <si>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</si>
  <si>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</si>
  <si>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</si>
  <si>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</si>
  <si>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</si>
  <si>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</si>
  <si>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</si>
  <si>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</si>
  <si>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</si>
  <si>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</si>
  <si>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</si>
  <si>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</si>
  <si>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</si>
  <si>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</si>
  <si>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</si>
  <si>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</si>
  <si>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</si>
  <si>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</si>
  <si>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</si>
  <si>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</si>
  <si>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</si>
  <si>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</si>
  <si>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</si>
  <si>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</si>
  <si>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</si>
  <si>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</si>
  <si>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</si>
  <si>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</si>
  <si>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</si>
  <si>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</si>
  <si>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</si>
  <si>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</si>
  <si>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</si>
  <si>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</si>
  <si>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</si>
  <si>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</si>
  <si>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</si>
  <si>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</si>
  <si>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</si>
  <si>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</si>
  <si>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</si>
  <si>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</si>
  <si>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</si>
  <si>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</si>
  <si>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</si>
  <si>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</si>
  <si>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</si>
  <si>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</si>
  <si>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</si>
  <si>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</si>
  <si>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</si>
  <si>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</si>
  <si>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</si>
  <si>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</si>
  <si>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</si>
  <si>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</si>
  <si>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</si>
  <si>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</si>
  <si>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</si>
  <si>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</si>
  <si>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</si>
  <si>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</si>
  <si>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</si>
  <si>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</si>
  <si>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</si>
  <si>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</si>
  <si>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</si>
  <si>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</si>
  <si>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</si>
  <si>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</si>
  <si>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</si>
  <si>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</si>
  <si>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</si>
  <si>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</si>
  <si>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</si>
  <si>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</si>
  <si>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</si>
  <si>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</si>
  <si>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</si>
  <si>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</si>
  <si>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</si>
  <si>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</si>
  <si>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</si>
  <si>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</si>
  <si>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</si>
  <si>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</si>
  <si>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</si>
  <si>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</si>
  <si>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</si>
  <si>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</si>
  <si>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</si>
  <si>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</si>
  <si>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</si>
  <si>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</si>
  <si>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</si>
  <si>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</si>
  <si>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</si>
  <si>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</si>
  <si>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</si>
  <si>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</si>
  <si>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</si>
  <si>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</si>
  <si>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</si>
  <si>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</si>
  <si>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</si>
  <si>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</si>
  <si>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</si>
  <si>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</si>
  <si>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</si>
  <si>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</si>
  <si>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</si>
  <si>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</si>
  <si>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</si>
  <si>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</si>
  <si>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</si>
  <si>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</si>
  <si>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</si>
  <si>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</si>
  <si>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</si>
  <si>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</si>
  <si>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</si>
  <si>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</si>
  <si>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</si>
  <si>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</si>
  <si>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</si>
  <si>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</si>
  <si>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</si>
  <si>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</si>
  <si>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</si>
  <si>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</si>
  <si>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</si>
  <si>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</si>
  <si>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</si>
  <si>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</si>
  <si>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</si>
  <si>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</si>
  <si>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</si>
  <si>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</si>
  <si>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</si>
  <si>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</si>
  <si>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</si>
  <si>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</si>
  <si>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</si>
  <si>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</si>
  <si>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</si>
  <si>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</si>
  <si>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</si>
  <si>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</si>
  <si>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</si>
  <si>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</si>
  <si>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</si>
  <si>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</si>
  <si>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</si>
  <si>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</si>
  <si>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</si>
  <si>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</si>
  <si>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</si>
  <si>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</si>
  <si>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</si>
  <si>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</si>
  <si>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</si>
  <si>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</si>
  <si>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</si>
  <si>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</si>
  <si>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</si>
  <si>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</si>
  <si>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</si>
  <si>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</si>
  <si>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</si>
  <si>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</si>
  <si>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</si>
  <si>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</si>
  <si>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</si>
  <si>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</si>
  <si>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</si>
  <si>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</si>
  <si>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</si>
  <si>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</si>
  <si>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</si>
  <si>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</si>
  <si>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</si>
  <si>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</si>
  <si>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</si>
  <si>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</si>
  <si>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</si>
  <si>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</si>
  <si>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</si>
  <si>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</si>
  <si>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</si>
  <si>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</si>
  <si>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</si>
  <si>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</si>
  <si>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</si>
  <si>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</si>
  <si>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</si>
  <si>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</si>
  <si>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</si>
  <si>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</si>
  <si>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</si>
  <si>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</si>
  <si>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</si>
  <si>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</si>
  <si>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</si>
  <si>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</si>
  <si>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</si>
  <si>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</si>
  <si>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</si>
  <si>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</si>
  <si>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</si>
  <si>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</si>
  <si>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</si>
  <si>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</si>
  <si>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</si>
  <si>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</si>
  <si>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</si>
  <si>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</si>
  <si>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</si>
  <si>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</si>
  <si>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</si>
  <si>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</si>
  <si>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</si>
  <si>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</si>
  <si>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</si>
  <si>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</si>
  <si>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</si>
  <si>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</si>
  <si>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</si>
  <si>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</si>
  <si>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</si>
  <si>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</si>
  <si>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</si>
  <si>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</si>
  <si>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</si>
  <si>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</si>
  <si>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</si>
  <si>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</si>
  <si>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</si>
  <si>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</si>
  <si>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</si>
  <si>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</si>
  <si>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</si>
  <si>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</si>
  <si>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</si>
  <si>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</si>
  <si>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</si>
  <si>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</si>
  <si>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</si>
  <si>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</si>
  <si>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</si>
  <si>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</si>
  <si>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</si>
  <si>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</si>
  <si>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</si>
  <si>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</si>
  <si>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</si>
  <si>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</si>
  <si>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</si>
  <si>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</si>
  <si>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</si>
  <si>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</si>
  <si>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</si>
  <si>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</si>
  <si>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</si>
  <si>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</si>
  <si>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</si>
  <si>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</si>
  <si>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</si>
  <si>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</si>
  <si>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</si>
  <si>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</si>
  <si>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</si>
  <si>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</si>
  <si>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</si>
  <si>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</si>
  <si>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</si>
  <si>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</si>
  <si>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</si>
  <si>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</si>
  <si>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</si>
  <si>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</si>
  <si>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</si>
  <si>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</si>
  <si>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</si>
  <si>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</si>
  <si>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</si>
  <si>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</si>
  <si>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</si>
  <si>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</si>
  <si>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</si>
  <si>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</si>
  <si>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</si>
  <si>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</si>
  <si>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</si>
  <si>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</si>
  <si>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</si>
  <si>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</si>
  <si>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</si>
  <si>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</si>
  <si>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</si>
  <si>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</si>
  <si>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</si>
  <si>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</si>
  <si>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</si>
  <si>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</si>
  <si>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</si>
  <si>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</si>
  <si>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</si>
  <si>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</si>
  <si>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</si>
  <si>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</si>
  <si>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</si>
  <si>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</si>
  <si>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</si>
  <si>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</si>
  <si>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</si>
  <si>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</si>
  <si>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</si>
  <si>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</si>
  <si>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</si>
  <si>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</si>
  <si>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</si>
  <si>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</si>
  <si>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</si>
  <si>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</si>
  <si>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</si>
  <si>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</si>
  <si>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</si>
  <si>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</si>
  <si>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</si>
  <si>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</si>
  <si>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</si>
  <si>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</si>
  <si>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</si>
  <si>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</si>
  <si>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</si>
  <si>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</si>
  <si>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</si>
  <si>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</si>
  <si>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</si>
  <si>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</si>
  <si>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</si>
  <si>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</si>
  <si>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</si>
  <si>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</si>
  <si>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</si>
  <si>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</si>
  <si>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</si>
  <si>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</si>
  <si>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</si>
  <si>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</si>
  <si>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</si>
  <si>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</si>
  <si>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</si>
  <si>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</si>
  <si>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</si>
  <si>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</si>
  <si>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</si>
  <si>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</si>
  <si>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</si>
  <si>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</si>
  <si>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</si>
  <si>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</si>
  <si>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</si>
  <si>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</si>
  <si>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</si>
  <si>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</si>
  <si>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</si>
  <si>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</si>
  <si>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</si>
  <si>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</si>
  <si>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</si>
  <si>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</si>
  <si>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</si>
  <si>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</si>
  <si>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</si>
  <si>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</si>
  <si>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</si>
  <si>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</si>
  <si>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</si>
  <si>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</si>
  <si>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</si>
  <si>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</si>
  <si>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</si>
  <si>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</si>
  <si>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</si>
  <si>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</si>
  <si>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</si>
  <si>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</si>
  <si>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</si>
  <si>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</si>
  <si>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</si>
  <si>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</si>
  <si>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</si>
  <si>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</si>
  <si>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</si>
  <si>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</si>
  <si>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</si>
  <si>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</si>
  <si>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</si>
  <si>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</si>
  <si>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</si>
  <si>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</si>
  <si>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</si>
  <si>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</si>
  <si>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</si>
  <si>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</si>
  <si>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</si>
  <si>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</si>
  <si>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</si>
  <si>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</si>
  <si>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</si>
  <si>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</si>
  <si>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</si>
  <si>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</si>
  <si>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</si>
  <si>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</si>
  <si>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</si>
  <si>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</si>
  <si>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</si>
  <si>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</si>
  <si>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</si>
  <si>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</si>
  <si>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</si>
  <si>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</si>
  <si>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</si>
  <si>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</si>
  <si>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</si>
  <si>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</si>
  <si>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</si>
  <si>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</si>
  <si>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</si>
  <si>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</si>
  <si>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</si>
  <si>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</si>
  <si>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</si>
  <si>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</si>
  <si>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</si>
  <si>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</si>
  <si>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</si>
  <si>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</si>
  <si>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</si>
  <si>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</si>
  <si>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</si>
  <si>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</si>
  <si>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</si>
  <si>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</si>
  <si>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</si>
  <si>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</si>
  <si>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</si>
  <si>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</si>
  <si>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</si>
  <si>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</si>
  <si>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</si>
  <si>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</si>
  <si>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</si>
  <si>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</si>
  <si>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</si>
  <si>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</si>
  <si>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</si>
  <si>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</si>
  <si>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</si>
  <si>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</si>
  <si>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</si>
  <si>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</si>
  <si>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</si>
  <si>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</si>
  <si>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</si>
  <si>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</si>
  <si>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</si>
  <si>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</si>
  <si>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</si>
  <si>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</si>
  <si>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</si>
  <si>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</si>
  <si>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</si>
  <si>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</si>
  <si>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</si>
  <si>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</si>
  <si>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</si>
  <si>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</si>
  <si>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</si>
  <si>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</si>
  <si>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</si>
  <si>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</si>
  <si>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</si>
  <si>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</si>
  <si>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</si>
  <si>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</si>
  <si>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</si>
  <si>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</si>
  <si>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</si>
  <si>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</si>
  <si>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</si>
  <si>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</si>
  <si>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</si>
  <si>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</si>
  <si>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</si>
  <si>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</si>
  <si>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</si>
  <si>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</si>
  <si>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</si>
  <si>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</si>
  <si>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</si>
  <si>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</si>
  <si>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</si>
  <si>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</si>
  <si>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</si>
  <si>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</si>
  <si>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</si>
  <si>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</si>
  <si>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</si>
  <si>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</si>
  <si>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</si>
  <si>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</si>
  <si>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</si>
  <si>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</si>
  <si>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</si>
  <si>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</si>
  <si>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</si>
  <si>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</si>
  <si>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</si>
  <si>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</si>
  <si>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</si>
  <si>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</si>
  <si>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</si>
  <si>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</si>
  <si>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</si>
  <si>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</si>
  <si>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</si>
  <si>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</si>
  <si>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</si>
  <si>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</si>
  <si>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</si>
  <si>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</si>
  <si>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</si>
  <si>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</si>
  <si>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</si>
  <si>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</si>
  <si>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</si>
  <si>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</si>
  <si>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</si>
  <si>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</si>
  <si>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</si>
  <si>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</si>
  <si>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</si>
  <si>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</si>
  <si>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</si>
  <si>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</si>
  <si>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</si>
  <si>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</si>
  <si>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</si>
  <si>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</si>
  <si>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</si>
  <si>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</si>
  <si>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</si>
  <si>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</si>
  <si>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</si>
  <si>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</si>
  <si>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</si>
  <si>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</si>
  <si>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</si>
  <si>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</si>
  <si>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</si>
  <si>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</si>
  <si>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</si>
  <si>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</si>
  <si>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</si>
  <si>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</si>
  <si>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</si>
  <si>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</si>
  <si>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</si>
  <si>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</si>
  <si>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</si>
  <si>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</si>
  <si>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</si>
  <si>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</si>
  <si>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</si>
  <si>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</si>
  <si>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</si>
  <si>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</si>
  <si>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</si>
  <si>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</si>
  <si>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</si>
  <si>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</si>
  <si>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</si>
  <si>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</si>
  <si>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</si>
  <si>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</si>
  <si>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</si>
  <si>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</si>
  <si>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</si>
  <si>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</si>
  <si>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</si>
  <si>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</si>
  <si>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</si>
  <si>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</si>
  <si>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</si>
  <si>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</si>
  <si>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</si>
  <si>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</si>
  <si>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</si>
  <si>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</si>
  <si>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</si>
  <si>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</si>
  <si>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</si>
  <si>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</si>
  <si>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</si>
  <si>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</si>
  <si>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</si>
  <si>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</si>
  <si>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</si>
  <si>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</si>
  <si>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</si>
  <si>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</si>
  <si>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</si>
  <si>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</si>
  <si>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</si>
  <si>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</si>
  <si>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</si>
  <si>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</si>
  <si>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</si>
  <si>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</si>
  <si>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</si>
  <si>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</si>
  <si>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</si>
  <si>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</si>
  <si>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</si>
  <si>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</si>
  <si>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</si>
  <si>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</si>
  <si>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</si>
  <si>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</si>
  <si>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</si>
  <si>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</si>
  <si>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</si>
  <si>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</si>
  <si>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</si>
  <si>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</si>
  <si>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</si>
  <si>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</si>
  <si>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</si>
  <si>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</si>
  <si>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</si>
  <si>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</si>
  <si>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</si>
  <si>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</si>
  <si>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</si>
  <si>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</si>
  <si>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</si>
  <si>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</si>
  <si>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</si>
  <si>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</si>
  <si>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</si>
  <si>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</si>
  <si>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</si>
  <si>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</si>
  <si>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</si>
  <si>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</si>
  <si>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</si>
  <si>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</si>
  <si>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</si>
  <si>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</si>
  <si>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</si>
  <si>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</si>
  <si>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</si>
  <si>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</si>
  <si>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</si>
  <si>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</si>
  <si>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</si>
  <si>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</si>
  <si>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</si>
  <si>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</si>
  <si>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</si>
  <si>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</si>
  <si>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</si>
  <si>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</si>
  <si>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</si>
  <si>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</si>
  <si>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</si>
  <si>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</si>
  <si>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</si>
  <si>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</si>
  <si>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</si>
  <si>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</si>
  <si>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</si>
  <si>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</si>
  <si>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</si>
  <si>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</si>
  <si>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</si>
  <si>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</si>
  <si>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</si>
  <si>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</si>
  <si>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</si>
  <si>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</si>
  <si>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</si>
  <si>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</si>
  <si>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</si>
  <si>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</si>
  <si>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</si>
  <si>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</si>
  <si>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</si>
  <si>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</si>
  <si>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</si>
  <si>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</si>
  <si>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</si>
  <si>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</si>
  <si>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</si>
  <si>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</si>
  <si>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</si>
  <si>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</si>
  <si>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</si>
  <si>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</si>
  <si>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</si>
  <si>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</si>
  <si>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</si>
  <si>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</si>
  <si>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</si>
  <si>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</si>
  <si>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</si>
  <si>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</si>
  <si>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</si>
  <si>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</si>
  <si>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</si>
  <si>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</si>
  <si>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</si>
  <si>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</si>
  <si>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</si>
  <si>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</si>
  <si>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</si>
  <si>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</si>
  <si>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</si>
  <si>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</si>
  <si>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</si>
  <si>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</si>
  <si>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</si>
  <si>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</si>
  <si>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</si>
  <si>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</si>
  <si>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</si>
  <si>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</si>
  <si>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</si>
  <si>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</si>
  <si>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</si>
  <si>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</si>
  <si>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</si>
  <si>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</si>
  <si>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</si>
  <si>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</si>
  <si>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</si>
  <si>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</si>
  <si>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</si>
  <si>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</si>
  <si>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</si>
  <si>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</si>
  <si>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</si>
  <si>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</si>
  <si>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</si>
  <si>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</si>
  <si>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</si>
  <si>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</si>
  <si>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</si>
  <si>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</si>
  <si>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</si>
  <si>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</si>
  <si>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</si>
  <si>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</si>
  <si>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</si>
  <si>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</si>
  <si>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</si>
  <si>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</si>
  <si>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</si>
  <si>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</si>
  <si>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Date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</si>
  <si>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</si>
  <si>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</si>
  <si>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</si>
  <si>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</si>
  <si>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</si>
  <si>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</si>
  <si>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</si>
  <si>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</si>
  <si>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</si>
  <si>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</si>
  <si>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</si>
  <si>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</si>
  <si>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</si>
  <si>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</si>
  <si>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</si>
  <si>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</si>
  <si>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</si>
  <si>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(Multiple Items)</t>
  </si>
  <si>
    <t>Goal</t>
  </si>
  <si>
    <t>Number Successful</t>
  </si>
  <si>
    <t>Number of Failed</t>
  </si>
  <si>
    <t>Number of canceled</t>
  </si>
  <si>
    <t>Total Projects</t>
  </si>
  <si>
    <t>Percentage Successful</t>
  </si>
  <si>
    <t>Percentage Failed</t>
  </si>
  <si>
    <t>Pecentage Canceled</t>
  </si>
  <si>
    <t>less than 1000</t>
  </si>
  <si>
    <t>1000 to  4999</t>
  </si>
  <si>
    <t>20000 to 24999</t>
  </si>
  <si>
    <t>25000 to 29999</t>
  </si>
  <si>
    <t>30000 to 34999</t>
  </si>
  <si>
    <t>35000 to 39999</t>
  </si>
  <si>
    <t>40000 to 44999</t>
  </si>
  <si>
    <t>45000  to 49999</t>
  </si>
  <si>
    <t>50000 to More</t>
  </si>
  <si>
    <t>5000 to  9999</t>
  </si>
  <si>
    <t>1000 to  14999</t>
  </si>
  <si>
    <t>15000 to 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</si>
</sst>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  <numFmt numFmtId="166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[Kickerstarter_chanllage.xlsx]Theater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</a:t>
            </a:r>
            <a:r>
              <a:rPr lang="en-US" baseline="0"/>
              <a:t> Based on lunch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95-426D-9010-C0A18674DA77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95-426D-9010-C0A18674DA7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95-426D-9010-C0A18674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857071"/>
        <c:axId val="470859983"/>
      </c:lineChart>
      <c:catAx>
        <c:axId val="47085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59983"/>
        <c:crosses val="autoZero"/>
        <c:auto val="1"/>
        <c:lblAlgn val="ctr"/>
        <c:lblOffset val="100"/>
        <c:noMultiLvlLbl val="0"/>
      </c:catAx>
      <c:valAx>
        <c:axId val="47085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5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11</xdr:row>
      <xdr:rowOff>176212</xdr:rowOff>
    </xdr:from>
    <xdr:to>
      <xdr:col>12</xdr:col>
      <xdr:colOff>561975</xdr:colOff>
      <xdr:row>27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2FCAE-ED12-8EE8-8EBF-542C33CC5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deon nyamaah" refreshedDate="44847.632696643515" createdVersion="8" refreshedVersion="8" minRefreshableVersion="3" recordCount="4114" xr:uid="{7FB7F093-09F9-419A-A4E3-F104267DFE53}">
  <cacheSource type="worksheet">
    <worksheetSource ref="A1:P4115" sheet="Kickerstater_challenge"/>
  </cacheSource>
  <cacheFields count="19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/>
    </cacheField>
    <cacheField name="Year" numFmtId="0">
      <sharedItems containsSemiMixedTypes="0" containsDate="1" containsString="0" containsMixedTypes="1" minDate="1900-01-04T06:40:04" maxDate="1970-01-01T11:53:30" count="1409">
        <n v="2015"/>
        <n v="2017"/>
        <n v="2016"/>
        <n v="2014"/>
        <n v="2013"/>
        <n v="2012"/>
        <n v="2011"/>
        <n v="2010"/>
        <n v="2009"/>
        <d v="1970-01-01T11:40:56"/>
        <d v="1970-01-01T11:10:50"/>
        <d v="1970-01-01T11:26:26"/>
        <d v="1970-01-01T11:22:53"/>
        <d v="1970-01-01T11:22:07"/>
        <d v="1970-01-01T11:24:33"/>
        <d v="1970-01-01T11:48:25"/>
        <d v="1970-01-01T11:28:46"/>
        <d v="1970-01-01T11:23:17"/>
        <d v="1970-01-01T11:21:10"/>
        <d v="1970-01-01T11:35:19"/>
        <d v="1970-01-01T11:30:23"/>
        <d v="1970-01-01T11:23:25"/>
        <d v="1970-01-01T11:32:04"/>
        <d v="1970-01-01T11:35:31"/>
        <d v="1970-01-01T11:21:36"/>
        <d v="1970-01-01T11:25:45"/>
        <d v="1970-01-01T11:50:07"/>
        <d v="1970-01-01T11:38:44"/>
        <d v="1970-01-01T11:32:07"/>
        <d v="1970-01-01T11:51:35"/>
        <d v="1970-01-01T11:38:26"/>
        <d v="1970-01-01T11:49:38"/>
        <d v="1970-01-01T11:34:54"/>
        <d v="1970-01-01T11:42:46"/>
        <d v="1970-01-01T11:41:19"/>
        <d v="1970-01-01T11:40:51"/>
        <d v="1970-01-01T11:47:33"/>
        <d v="1970-01-01T11:48:43"/>
        <d v="1970-01-01T11:50:57"/>
        <d v="1970-01-01T11:40:22"/>
        <d v="1970-01-01T11:51:42"/>
        <d v="1970-01-01T11:49:05"/>
        <d v="1970-01-01T11:50:09"/>
        <d v="1970-01-01T11:44:52"/>
        <d v="1970-01-01T11:41:20"/>
        <d v="1970-01-01T11:42:09"/>
        <d v="1970-01-01T11:32:50"/>
        <d v="1970-01-01T11:50:00"/>
        <d v="1970-01-01T11:32:40"/>
        <d v="1970-01-01T11:22:01"/>
        <d v="1970-01-01T11:32:21"/>
        <d v="1970-01-01T11:27:11"/>
        <d v="1970-01-01T11:40:26"/>
        <d v="1970-01-01T11:08:08"/>
        <d v="1970-01-01T11:33:36"/>
        <d v="1970-01-01T11:29:03"/>
        <d v="1970-01-01T11:31:28"/>
        <d v="1970-01-01T11:32:58"/>
        <d v="1970-01-01T11:16:08"/>
        <d v="1970-01-01T11:26:24"/>
        <d v="1970-01-01T11:29:29"/>
        <d v="1970-01-01T11:44:09"/>
        <d v="1970-01-01T11:27:56"/>
        <d v="1970-01-01T11:33:18"/>
        <d v="1970-01-01T11:15:05"/>
        <d v="1970-01-01T11:23:58"/>
        <d v="1970-01-01T11:26:19"/>
        <d v="1970-01-01T11:21:17"/>
        <d v="1970-01-01T11:19:20"/>
        <d v="1970-01-01T11:46:12"/>
        <d v="1970-01-01T11:23:02"/>
        <d v="1970-01-01T11:51:54"/>
        <d v="1970-01-01T11:50:04"/>
        <d v="1970-01-01T11:23:47"/>
        <d v="1970-01-01T11:19:12"/>
        <d v="1970-01-01T11:38:08"/>
        <d v="1970-01-01T11:37:22"/>
        <d v="1970-01-01T11:11:44"/>
        <d v="1970-01-01T11:41:06"/>
        <d v="1970-01-01T11:48:17"/>
        <d v="1970-01-01T11:13:51"/>
        <d v="1970-01-01T11:43:39"/>
        <d v="1970-01-01T11:26:52"/>
        <d v="1970-01-01T11:21:19"/>
        <d v="1970-01-01T11:17:26"/>
        <d v="1970-01-01T11:47:10"/>
        <d v="1970-01-01T11:11:32"/>
        <d v="1970-01-01T11:37:10"/>
        <d v="1970-01-01T11:25:50"/>
        <d v="1970-01-01T11:45:42"/>
        <d v="1970-01-01T11:15:07"/>
        <d v="1970-01-01T11:34:41"/>
        <d v="1970-01-01T11:19:27"/>
        <d v="1970-01-01T11:12:21"/>
        <d v="1970-01-01T11:24:42"/>
        <d v="1970-01-01T11:52:18"/>
        <d v="1970-01-01T11:34:02"/>
        <d v="1970-01-01T11:26:34"/>
        <d v="1970-01-01T11:23:24"/>
        <d v="1970-01-01T11:25:17"/>
        <d v="1970-01-01T11:22:18"/>
        <d v="1970-01-01T11:13:55"/>
        <d v="1970-01-01T11:36:43"/>
        <d v="1970-01-01T11:39:05"/>
        <d v="1970-01-01T11:27:08"/>
        <d v="1970-01-01T11:32:43"/>
        <d v="1970-01-01T11:20:47"/>
        <d v="1970-01-01T11:37:59"/>
        <d v="1970-01-01T11:38:55"/>
        <d v="1970-01-01T11:28:09"/>
        <d v="1970-01-01T11:32:56"/>
        <d v="1970-01-01T11:12:18"/>
        <d v="1970-01-01T11:23:34"/>
        <d v="1970-01-01T11:26:21"/>
        <d v="1970-01-01T11:22:58"/>
        <d v="1970-01-01T11:11:53"/>
        <d v="1970-01-01T11:34:40"/>
        <d v="1970-01-01T11:28:31"/>
        <d v="1970-01-01T11:35:11"/>
        <d v="1970-01-01T11:35:34"/>
        <d v="1970-01-01T11:46:08"/>
        <d v="1970-01-01T11:21:23"/>
        <d v="1970-01-01T11:32:32"/>
        <d v="1970-01-01T11:25:24"/>
        <d v="1970-01-01T11:30:17"/>
        <d v="1970-01-01T11:43:02"/>
        <d v="1970-01-01T11:52:26"/>
        <d v="1970-01-01T11:46:23"/>
        <d v="1970-01-01T11:51:14"/>
        <d v="1970-01-01T11:47:25"/>
        <d v="1970-01-01T11:52:13"/>
        <d v="1970-01-01T11:49:53"/>
        <d v="1970-01-01T11:48:12"/>
        <d v="1970-01-01T11:46:52"/>
        <d v="1970-01-01T11:46:01"/>
        <d v="1970-01-01T11:45:57"/>
        <d v="1970-01-01T11:48:01"/>
        <d v="1970-01-01T11:51:03"/>
        <d v="1970-01-01T11:39:59"/>
        <d v="1970-01-01T11:43:15"/>
        <d v="1970-01-01T11:49:46"/>
        <d v="1970-01-01T11:41:01"/>
        <d v="1970-01-01T11:51:01"/>
        <d v="1970-01-01T11:41:23"/>
        <d v="1970-01-01T11:39:53"/>
        <d v="1970-01-01T11:52:47"/>
        <d v="1970-01-01T11:52:21"/>
        <d v="1970-01-01T11:46:14"/>
        <d v="1970-01-01T11:50:26"/>
        <d v="1970-01-01T11:43:29"/>
        <d v="1970-01-01T11:50:37"/>
        <d v="1970-01-01T11:50:20"/>
        <d v="1970-01-01T11:47:02"/>
        <d v="1970-01-01T11:37:17"/>
        <d v="1970-01-01T11:52:22"/>
        <d v="1970-01-01T11:52:01"/>
        <d v="1970-01-01T11:41:52"/>
        <d v="1970-01-01T11:37:37"/>
        <d v="1970-01-01T11:44:17"/>
        <d v="1970-01-01T11:47:05"/>
        <d v="1970-01-01T11:48:10"/>
        <d v="1970-01-01T11:43:05"/>
        <d v="1970-01-01T11:46:32"/>
        <d v="1970-01-01T11:46:35"/>
        <d v="1970-01-01T11:48:26"/>
        <d v="1970-01-01T11:38:49"/>
        <d v="1970-01-01T11:37:11"/>
        <d v="1970-01-01T11:50:16"/>
        <d v="1970-01-01T11:49:35"/>
        <d v="1970-01-01T11:45:40"/>
        <d v="1970-01-01T11:45:25"/>
        <d v="1970-01-01T11:36:13"/>
        <d v="1970-01-01T11:50:14"/>
        <d v="1970-01-01T11:50:12"/>
        <d v="1970-01-01T11:37:36"/>
        <d v="1970-01-01T11:48:59"/>
        <d v="1970-01-01T11:47:18"/>
        <d v="1970-01-01T11:50:53"/>
        <d v="1970-01-01T11:38:41"/>
        <d v="1970-01-01T11:39:08"/>
        <d v="1970-01-01T11:36:58"/>
        <d v="1970-01-01T11:39:01"/>
        <d v="1970-01-01T11:44:42"/>
        <d v="1970-01-01T11:38:46"/>
        <d v="1970-01-01T11:52:29"/>
        <d v="1970-01-01T11:45:26"/>
        <d v="1970-01-01T11:53:01"/>
        <d v="1970-01-01T11:46:29"/>
        <d v="1970-01-01T11:44:37"/>
        <d v="1970-01-01T11:39:37"/>
        <d v="1970-01-01T11:51:17"/>
        <d v="1970-01-01T11:51:43"/>
        <d v="1970-01-01T11:48:31"/>
        <d v="1970-01-01T11:49:22"/>
        <d v="1970-01-01T11:39:07"/>
        <d v="1970-01-01T11:39:15"/>
        <d v="1970-01-01T11:45:04"/>
        <d v="1970-01-01T11:44:50"/>
        <d v="1970-01-01T11:48:55"/>
        <d v="1970-01-01T11:40:10"/>
        <d v="1970-01-01T11:42:07"/>
        <d v="1970-01-01T11:44:31"/>
        <d v="1970-01-01T11:42:26"/>
        <d v="1970-01-01T11:46:11"/>
        <d v="1970-01-01T11:40:50"/>
        <d v="1970-01-01T11:47:06"/>
        <d v="1970-01-01T11:38:25"/>
        <d v="1970-01-01T11:52:36"/>
        <d v="1970-01-01T11:40:45"/>
        <d v="1970-01-01T11:50:11"/>
        <d v="1970-01-01T11:48:35"/>
        <d v="1970-01-01T11:51:29"/>
        <d v="1970-01-01T11:49:15"/>
        <d v="1970-01-01T11:40:17"/>
        <d v="1970-01-01T11:27:29"/>
        <d v="1970-01-01T11:42:00"/>
        <d v="1970-01-01T11:46:58"/>
        <d v="1970-01-01T11:51:32"/>
        <d v="1970-01-01T11:49:40"/>
        <d v="1970-01-01T11:37:32"/>
        <d v="1970-01-01T11:41:54"/>
        <d v="1970-01-01T11:40:12"/>
        <d v="1970-01-01T11:37:25"/>
        <d v="1970-01-01T11:45:20"/>
        <d v="1970-01-01T11:38:39"/>
        <d v="1970-01-01T11:49:58"/>
        <d v="1970-01-01T11:46:22"/>
        <d v="1970-01-01T11:43:52"/>
        <d v="1970-01-01T11:37:30"/>
        <d v="1970-01-01T11:48:04"/>
        <d v="1970-01-01T11:52:55"/>
        <d v="1970-01-01T11:37:12"/>
        <d v="1970-01-01T11:46:47"/>
        <d v="1970-01-01T11:40:59"/>
        <d v="1970-01-01T11:51:19"/>
        <d v="1970-01-01T11:40:48"/>
        <d v="1970-01-01T11:40:47"/>
        <d v="1970-01-01T11:47:12"/>
        <d v="1970-01-01T11:49:17"/>
        <d v="1970-01-01T11:49:43"/>
        <d v="1970-01-01T11:34:21"/>
        <d v="1970-01-01T11:30:46"/>
        <d v="1970-01-01T11:33:20"/>
        <d v="1970-01-01T11:47:20"/>
        <d v="1970-01-01T11:32:52"/>
        <d v="1970-01-01T11:26:03"/>
        <d v="1970-01-01T11:44:56"/>
        <d v="1970-01-01T11:34:06"/>
        <d v="1970-01-01T11:20:03"/>
        <d v="1970-01-01T11:33:33"/>
        <d v="1970-01-01T11:23:26"/>
        <d v="1970-01-01T11:37:18"/>
        <d v="1970-01-01T11:45:53"/>
        <d v="1970-01-01T11:18:21"/>
        <d v="1970-01-01T11:48:00"/>
        <d v="1970-01-01T11:35:40"/>
        <d v="1970-01-01T11:40:03"/>
        <d v="1970-01-01T11:25:02"/>
        <d v="1970-01-01T11:36:34"/>
        <d v="1970-01-01T11:46:54"/>
        <d v="1970-01-01T11:37:26"/>
        <d v="1970-01-01T11:36:16"/>
        <d v="1970-01-01T11:35:24"/>
        <d v="1970-01-01T11:42:31"/>
        <d v="1970-01-01T11:42:03"/>
        <d v="1970-01-01T11:47:21"/>
        <d v="1970-01-01T11:27:30"/>
        <d v="1970-01-01T11:46:37"/>
        <d v="1970-01-01T11:19:56"/>
        <d v="1970-01-01T11:31:27"/>
        <d v="1970-01-01T11:38:06"/>
        <d v="1970-01-01T11:35:13"/>
        <d v="1970-01-01T11:41:48"/>
        <d v="1970-01-01T11:46:24"/>
        <d v="1970-01-01T11:32:57"/>
        <d v="1970-01-01T11:47:59"/>
        <d v="1970-01-01T11:36:11"/>
        <d v="1970-01-01T11:34:52"/>
        <d v="1970-01-01T11:22:54"/>
        <d v="1970-01-01T11:36:54"/>
        <d v="1970-01-01T11:22:33"/>
        <d v="1970-01-01T11:27:01"/>
        <d v="1970-01-01T11:45:47"/>
        <d v="1970-01-01T11:39:24"/>
        <d v="1970-01-01T11:37:16"/>
        <d v="1970-01-01T11:32:06"/>
        <d v="1970-01-01T11:23:30"/>
        <d v="1970-01-01T11:45:34"/>
        <d v="1970-01-01T11:35:04"/>
        <d v="1970-01-01T11:35:23"/>
        <d v="1970-01-01T11:20:00"/>
        <d v="1970-01-01T11:46:53"/>
        <d v="1970-01-01T11:30:11"/>
        <d v="1970-01-01T11:41:35"/>
        <d v="1970-01-01T11:43:33"/>
        <d v="1970-01-01T11:38:47"/>
        <d v="1970-01-01T11:37:09"/>
        <d v="1970-01-01T11:48:16"/>
        <d v="1970-01-01T11:38:29"/>
        <d v="1970-01-01T11:45:33"/>
        <d v="1970-01-01T11:51:46"/>
        <d v="1970-01-01T11:37:01"/>
        <d v="1970-01-01T11:39:18"/>
        <d v="1970-01-01T11:49:19"/>
        <d v="1970-01-01T11:45:28"/>
        <d v="1970-01-01T11:47:34"/>
        <d v="1970-01-01T11:52:17"/>
        <d v="1970-01-01T11:39:35"/>
        <d v="1970-01-01T11:43:12"/>
        <d v="1970-01-01T11:42:45"/>
        <d v="1970-01-01T11:41:33"/>
        <d v="1970-01-01T11:37:35"/>
        <d v="1970-01-01T11:37:52"/>
        <d v="1970-01-01T11:51:15"/>
        <d v="1970-01-01T11:48:28"/>
        <d v="1970-01-01T11:45:18"/>
        <d v="1970-01-01T11:43:44"/>
        <d v="1970-01-01T11:41:50"/>
        <d v="1970-01-01T11:42:24"/>
        <d v="1970-01-01T11:43:43"/>
        <d v="1970-01-01T11:40:29"/>
        <d v="1970-01-01T11:39:12"/>
        <d v="1970-01-01T11:42:35"/>
        <d v="1970-01-01T11:37:57"/>
        <d v="1970-01-01T11:48:30"/>
        <d v="1970-01-01T11:36:32"/>
        <d v="1970-01-01T11:42:30"/>
        <d v="1970-01-01T11:37:44"/>
        <d v="1970-01-01T11:50:05"/>
        <d v="1970-01-01T11:40:27"/>
        <d v="1970-01-01T11:42:05"/>
        <d v="1970-01-01T11:38:59"/>
        <d v="1970-01-01T11:43:04"/>
        <d v="1970-01-01T11:47:49"/>
        <d v="1970-01-01T11:42:51"/>
        <d v="1970-01-01T11:38:18"/>
        <d v="1970-01-01T11:44:36"/>
        <d v="1970-01-01T11:36:22"/>
        <d v="1970-01-01T11:40:34"/>
        <d v="1970-01-01T11:52:09"/>
        <d v="1970-01-01T11:42:11"/>
        <d v="1970-01-01T11:42:04"/>
        <d v="1970-01-01T11:51:52"/>
        <d v="1970-01-01T11:48:50"/>
        <d v="1970-01-01T11:37:33"/>
        <d v="1970-01-01T11:47:00"/>
        <d v="1970-01-01T11:52:28"/>
        <d v="1970-01-01T11:46:50"/>
        <d v="1970-01-01T11:41:12"/>
        <d v="1970-01-01T11:44:58"/>
        <d v="1970-01-01T11:45:27"/>
        <d v="1970-01-01T11:48:24"/>
        <d v="1970-01-01T11:42:42"/>
        <d v="1970-01-01T11:41:29"/>
        <d v="1970-01-01T11:48:57"/>
        <d v="1970-01-01T11:42:32"/>
        <d v="1970-01-01T11:42:06"/>
        <d v="1970-01-01T11:42:19"/>
        <d v="1970-01-01T11:52:53"/>
        <d v="1970-01-01T11:47:04"/>
        <d v="1970-01-01T11:52:42"/>
        <d v="1970-01-01T11:42:13"/>
        <d v="1970-01-01T11:48:36"/>
        <d v="1970-01-01T11:45:19"/>
        <d v="1970-01-01T11:52:12"/>
        <d v="1970-01-01T11:41:45"/>
        <d v="1970-01-01T11:36:00"/>
        <d v="1970-01-01T11:44:08"/>
        <d v="1970-01-01T11:48:56"/>
        <d v="1970-01-01T11:44:39"/>
        <d v="1970-01-01T11:50:33"/>
        <d v="1970-01-01T11:43:32"/>
        <d v="1970-01-01T11:51:20"/>
        <d v="1970-01-01T11:47:11"/>
        <d v="1970-01-01T11:50:54"/>
        <d v="1970-01-01T11:35:37"/>
        <d v="1970-01-01T11:31:50"/>
        <d v="1970-01-01T11:35:16"/>
        <d v="1970-01-01T11:37:08"/>
        <d v="1970-01-01T11:19:15"/>
        <d v="1970-01-01T11:23:05"/>
        <d v="1970-01-01T11:16:09"/>
        <d v="1970-01-01T11:43:14"/>
        <d v="1970-01-01T11:31:47"/>
        <d v="1970-01-01T11:22:20"/>
        <d v="1970-01-01T11:40:08"/>
        <d v="1970-01-01T11:33:03"/>
        <d v="1970-01-01T11:25:11"/>
        <d v="1970-01-01T11:25:25"/>
        <d v="1970-01-01T11:18:52"/>
        <d v="1970-01-01T11:21:24"/>
        <d v="1970-01-01T11:30:09"/>
        <d v="1970-01-01T11:19:42"/>
        <d v="1970-01-01T11:17:52"/>
        <d v="1970-01-01T11:29:16"/>
        <d v="1970-01-01T11:36:15"/>
        <d v="1970-01-01T11:20:38"/>
        <d v="1970-01-01T11:29:30"/>
        <d v="1970-01-01T11:36:08"/>
        <d v="1970-01-01T11:24:28"/>
        <d v="1970-01-01T11:37:24"/>
        <d v="1970-01-01T11:32:24"/>
        <d v="1970-01-01T11:14:48"/>
        <d v="1970-01-01T11:33:00"/>
        <d v="1970-01-01T11:22:02"/>
        <d v="1970-01-01T11:16:27"/>
        <d v="1970-01-01T11:36:07"/>
        <d v="1970-01-01T11:34:27"/>
        <d v="1970-01-01T11:33:58"/>
        <d v="1970-01-01T11:34:17"/>
        <d v="1970-01-01T11:32:28"/>
        <d v="1970-01-01T11:14:26"/>
        <d v="1970-01-01T11:33:41"/>
        <d v="1970-01-01T11:30:50"/>
        <d v="1970-01-01T11:31:48"/>
        <d v="1970-01-01T11:47:26"/>
        <d v="1970-01-01T11:22:14"/>
        <d v="1970-01-01T11:32:42"/>
        <d v="1970-01-01T11:11:15"/>
        <d v="1970-01-01T11:30:59"/>
        <d v="1970-01-01T11:06:48"/>
        <d v="1970-01-01T11:25:22"/>
        <d v="1970-01-01T11:36:27"/>
        <d v="1970-01-01T11:34:42"/>
        <d v="1970-01-01T11:15:14"/>
        <d v="1970-01-01T11:31:04"/>
        <d v="1970-01-01T11:33:06"/>
        <d v="1970-01-01T11:28:41"/>
        <d v="1970-01-01T11:42:41"/>
        <d v="1970-01-01T11:40:39"/>
        <d v="1970-01-01T11:49:21"/>
        <d v="1970-01-01T11:51:49"/>
        <d v="1970-01-01T11:41:27"/>
        <d v="1970-01-01T11:41:05"/>
        <d v="1970-01-01T11:44:53"/>
        <d v="1970-01-01T11:44:38"/>
        <d v="1970-01-01T11:47:03"/>
        <d v="1970-01-01T11:47:42"/>
        <d v="1970-01-01T11:47:39"/>
        <d v="1970-01-01T11:42:50"/>
        <d v="1970-01-01T11:43:16"/>
        <d v="1970-01-01T11:49:26"/>
        <d v="1970-01-01T11:52:27"/>
        <d v="1970-01-01T11:49:04"/>
        <d v="1970-01-01T11:46:28"/>
        <d v="1970-01-01T11:44:18"/>
        <d v="1970-01-01T11:51:10"/>
        <d v="1970-01-01T11:46:43"/>
        <d v="1970-01-01T11:46:34"/>
        <d v="1970-01-01T11:48:40"/>
        <d v="1970-01-01T11:39:45"/>
        <d v="1970-01-01T11:36:57"/>
        <d v="1970-01-01T11:51:38"/>
        <d v="1970-01-01T11:41:56"/>
        <d v="1970-01-01T11:47:32"/>
        <d v="1970-01-01T11:50:27"/>
        <d v="1970-01-01T11:51:44"/>
        <d v="1970-01-01T11:50:13"/>
        <d v="1970-01-01T11:48:42"/>
        <d v="1970-01-01T11:49:30"/>
        <d v="1970-01-01T11:36:46"/>
        <d v="1970-01-01T11:46:51"/>
        <d v="1970-01-01T11:45:14"/>
        <d v="1970-01-01T11:39:16"/>
        <d v="1970-01-01T11:52:48"/>
        <d v="1970-01-01T11:43:09"/>
        <d v="1970-01-01T11:38:57"/>
        <d v="1970-01-01T11:42:53"/>
        <d v="1970-01-01T11:49:03"/>
        <d v="1970-01-01T11:36:40"/>
        <d v="1970-01-01T11:30:22"/>
        <d v="1970-01-01T11:40:41"/>
        <d v="1970-01-01T11:45:17"/>
        <d v="1970-01-01T11:43:21"/>
        <d v="1970-01-01T11:28:29"/>
        <d v="1970-01-01T11:48:23"/>
        <d v="1970-01-01T11:26:53"/>
        <d v="1970-01-01T11:30:30"/>
        <d v="1970-01-01T11:28:25"/>
        <d v="1970-01-01T11:18:10"/>
        <d v="1970-01-01T11:17:49"/>
        <d v="1970-01-01T11:24:56"/>
        <d v="1970-01-01T11:31:05"/>
        <d v="1970-01-01T11:38:45"/>
        <d v="1970-01-01T11:41:42"/>
        <d v="1970-01-01T11:51:45"/>
        <d v="1970-01-01T11:52:00"/>
        <d v="1970-01-01T11:51:18"/>
        <d v="1970-01-01T11:49:29"/>
        <d v="1970-01-01T11:42:10"/>
        <d v="1970-01-01T11:42:22"/>
        <d v="1970-01-01T11:29:31"/>
        <d v="1970-01-01T11:51:47"/>
        <d v="1970-01-01T11:47:14"/>
        <d v="1970-01-01T11:50:35"/>
        <d v="1970-01-01T11:49:25"/>
        <d v="1970-01-01T11:41:28"/>
        <d v="1970-01-01T11:46:41"/>
        <d v="1970-01-01T11:49:14"/>
        <d v="1970-01-01T11:52:32"/>
        <d v="1970-01-01T11:40:19"/>
        <d v="1970-01-01T11:50:41"/>
        <d v="1970-01-01T11:48:47"/>
        <d v="1970-01-01T11:38:09"/>
        <d v="1970-01-01T11:48:18"/>
        <d v="1970-01-01T11:30:00"/>
        <d v="1970-01-01T11:30:51"/>
        <d v="1970-01-01T11:40:33"/>
        <d v="1970-01-01T11:39:02"/>
        <d v="1970-01-01T11:44:57"/>
        <d v="1970-01-01T11:37:19"/>
        <d v="1970-01-01T11:40:13"/>
        <d v="1970-01-01T11:46:00"/>
        <d v="1970-01-01T11:51:48"/>
        <d v="1970-01-01T11:43:13"/>
        <d v="1970-01-01T11:45:00"/>
        <d v="1970-01-01T11:50:22"/>
        <d v="1970-01-01T11:48:45"/>
        <d v="1970-01-01T11:40:14"/>
        <d v="1970-01-01T11:43:00"/>
        <d v="1970-01-01T11:50:02"/>
        <d v="1970-01-01T11:41:14"/>
        <d v="1970-01-01T11:39:22"/>
        <d v="1970-01-01T11:42:56"/>
        <d v="1970-01-01T11:42:23"/>
        <d v="1970-01-01T11:44:19"/>
        <d v="1970-01-01T11:46:31"/>
        <d v="1970-01-01T11:36:37"/>
        <d v="1970-01-01T11:47:38"/>
        <d v="1970-01-01T11:48:07"/>
        <d v="1970-01-01T11:43:19"/>
        <d v="1970-01-01T11:48:06"/>
        <d v="1970-01-01T11:43:20"/>
        <d v="1970-01-01T11:42:20"/>
        <d v="1970-01-01T11:47:41"/>
        <d v="1970-01-01T11:46:30"/>
        <d v="1970-01-01T11:38:52"/>
        <d v="1970-01-01T11:36:59"/>
        <d v="1970-01-01T11:53:16"/>
        <d v="1970-01-01T11:47:44"/>
        <d v="1970-01-01T11:37:13"/>
        <d v="1970-01-01T11:45:12"/>
        <d v="1970-01-01T11:38:36"/>
        <d v="1970-01-01T11:38:20"/>
        <d v="1970-01-01T11:29:05"/>
        <d v="1970-01-01T11:28:47"/>
        <d v="1970-01-01T11:28:12"/>
        <d v="1970-01-01T11:22:40"/>
        <d v="1970-01-01T11:28:11"/>
        <d v="1970-01-01T11:27:31"/>
        <d v="1970-01-01T11:32:14"/>
        <d v="1970-01-01T11:31:41"/>
        <d v="1970-01-01T11:39:21"/>
        <d v="1970-01-01T11:19:26"/>
        <d v="1970-01-01T11:20:41"/>
        <d v="1970-01-01T11:29:55"/>
        <d v="1970-01-01T11:35:55"/>
        <d v="1970-01-01T11:32:31"/>
        <d v="1970-01-01T11:25:37"/>
        <d v="1970-01-01T11:49:08"/>
        <d v="1970-01-01T11:24:13"/>
        <d v="1970-01-01T11:40:32"/>
        <d v="1970-01-01T11:33:35"/>
        <d v="1970-01-01T11:26:39"/>
        <d v="1970-01-01T11:32:01"/>
        <d v="1970-01-01T11:39:52"/>
        <d v="1970-01-01T11:18:03"/>
        <d v="1970-01-01T11:30:12"/>
        <d v="1970-01-01T11:41:08"/>
        <d v="1970-01-01T11:19:13"/>
        <d v="1970-01-01T11:30:45"/>
        <d v="1970-01-01T11:37:21"/>
        <d v="1970-01-01T11:29:26"/>
        <d v="1970-01-01T11:42:44"/>
        <d v="1970-01-01T11:47:07"/>
        <d v="1970-01-01T11:50:06"/>
        <d v="1970-01-01T11:36:55"/>
        <d v="1970-01-01T11:10:54"/>
        <d v="1970-01-01T11:36:49"/>
        <d v="1970-01-01T11:36:47"/>
        <d v="1970-01-01T11:43:55"/>
        <d v="1970-01-01T11:46:55"/>
        <d v="1970-01-01T11:50:19"/>
        <d v="1970-01-01T11:39:09"/>
        <d v="1970-01-01T11:36:01"/>
        <d v="1970-01-01T11:36:23"/>
        <d v="1970-01-01T11:48:13"/>
        <d v="1970-01-01T11:39:25"/>
        <d v="1970-01-01T11:52:37"/>
        <d v="1970-01-01T11:49:31"/>
        <d v="1970-01-01T11:45:39"/>
        <d v="1970-01-01T11:40:53"/>
        <d v="1970-01-01T11:47:23"/>
        <d v="1970-01-01T11:43:42"/>
        <d v="1970-01-01T11:48:05"/>
        <d v="1970-01-01T11:43:34"/>
        <d v="1970-01-01T11:49:12"/>
        <d v="1970-01-01T11:39:42"/>
        <d v="1970-01-01T11:38:56"/>
        <d v="1970-01-01T11:53:02"/>
        <d v="1970-01-01T11:44:47"/>
        <d v="1970-01-01T11:44:41"/>
        <d v="1970-01-01T11:47:52"/>
        <d v="1970-01-01T11:42:02"/>
        <d v="1970-01-01T11:38:13"/>
        <d v="1970-01-01T11:43:08"/>
        <d v="1970-01-01T11:44:02"/>
        <d v="1970-01-01T11:32:35"/>
        <d v="1970-01-01T11:08:00"/>
        <d v="1970-01-01T11:34:13"/>
        <d v="1970-01-01T11:42:01"/>
        <d v="1970-01-01T11:17:53"/>
        <d v="1970-01-01T11:49:10"/>
        <d v="1970-01-01T11:34:32"/>
        <d v="1970-01-01T11:29:50"/>
        <d v="1970-01-01T11:47:19"/>
        <d v="1970-01-01T11:42:25"/>
        <d v="1970-01-01T11:46:44"/>
        <d v="1970-01-01T11:53:06"/>
        <d v="1970-01-01T11:40:18"/>
        <d v="1970-01-01T11:42:21"/>
        <d v="1970-01-01T11:24:15"/>
        <d v="1970-01-01T11:13:19"/>
        <d v="1970-01-01T11:31:22"/>
        <d v="1970-01-01T11:23:10"/>
        <d v="1970-01-01T11:44:07"/>
        <d v="1970-01-01T11:37:58"/>
        <d v="1970-01-01T11:36:20"/>
        <d v="1970-01-01T11:41:09"/>
        <d v="1970-01-01T11:39:17"/>
        <d v="1970-01-01T11:40:05"/>
        <d v="1970-01-01T11:44:01"/>
        <d v="1970-01-01T11:40:46"/>
        <d v="1970-01-01T11:50:03"/>
        <d v="1970-01-01T11:36:31"/>
        <d v="1970-01-01T11:17:18"/>
        <d v="1970-01-01T11:19:48"/>
        <d v="1970-01-01T11:21:16"/>
        <d v="1970-01-01T11:22:26"/>
        <d v="1970-01-01T11:19:07"/>
        <d v="1970-01-01T11:15:36"/>
        <d v="1970-01-01T11:24:14"/>
        <d v="1970-01-01T11:33:28"/>
        <d v="1970-01-01T11:27:09"/>
        <d v="1970-01-01T11:27:27"/>
        <d v="1970-01-01T11:36:35"/>
        <d v="1970-01-01T11:20:45"/>
        <d v="1970-01-01T11:26:35"/>
        <d v="1970-01-01T11:32:27"/>
        <d v="1970-01-01T11:28:22"/>
        <d v="1970-01-01T11:37:56"/>
        <d v="1970-01-01T11:39:10"/>
        <d v="1970-01-01T11:30:54"/>
        <d v="1970-01-01T11:27:23"/>
        <d v="1970-01-01T11:25:36"/>
        <d v="1970-01-01T11:26:46"/>
        <d v="1970-01-01T11:26:05"/>
        <d v="1970-01-01T11:19:10"/>
        <d v="1970-01-01T11:21:37"/>
        <d v="1970-01-01T11:17:38"/>
        <d v="1970-01-01T11:17:43"/>
        <d v="1970-01-01T11:08:43"/>
        <d v="1970-01-01T11:22:22"/>
        <d v="1970-01-01T11:12:59"/>
        <d v="1970-01-01T11:39:23"/>
        <d v="1970-01-01T11:18:08"/>
        <d v="1970-01-01T11:25:47"/>
        <d v="1970-01-01T11:26:15"/>
        <d v="1970-01-01T11:32:02"/>
        <d v="1970-01-01T11:23:59"/>
        <d v="1970-01-01T11:16:33"/>
        <d v="1970-01-01T11:35:38"/>
        <d v="1970-01-01T11:17:06"/>
        <d v="1970-01-01T11:17:07"/>
        <d v="1970-01-01T11:23:08"/>
        <d v="1970-01-01T11:22:55"/>
        <d v="1970-01-01T11:27:07"/>
        <d v="1970-01-01T11:23:44"/>
        <d v="1970-01-01T11:27:03"/>
        <d v="1970-01-01T11:33:17"/>
        <d v="1970-01-01T11:47:40"/>
        <d v="1970-01-01T11:45:44"/>
        <d v="1970-01-01T11:20:48"/>
        <d v="1970-01-01T11:40:06"/>
        <d v="1970-01-01T11:16:05"/>
        <d v="1970-01-01T11:28:51"/>
        <d v="1970-01-01T11:11:54"/>
        <d v="1970-01-01T11:23:55"/>
        <d v="1970-01-01T11:40:40"/>
        <d v="1970-01-01T11:46:56"/>
        <d v="1970-01-01T11:34:23"/>
        <d v="1970-01-01T11:18:43"/>
        <d v="1970-01-01T11:52:54"/>
        <d v="1970-01-01T11:52:59"/>
        <d v="1970-01-01T11:53:29"/>
        <d v="1970-01-01T11:53:04"/>
        <d v="1970-01-01T11:53:08"/>
        <d v="1970-01-01T11:53:13"/>
        <d v="1970-01-01T11:53:22"/>
        <d v="1970-01-01T11:53:25"/>
        <d v="1970-01-01T11:53:21"/>
        <d v="1970-01-01T11:53:24"/>
        <d v="1970-01-01T11:53:12"/>
        <d v="1970-01-01T11:53:27"/>
        <d v="1970-01-01T11:39:50"/>
        <d v="1970-01-01T11:41:04"/>
        <d v="1970-01-01T11:43:07"/>
        <d v="1970-01-01T11:40:21"/>
        <d v="1970-01-01T11:44:05"/>
        <d v="1970-01-01T11:42:59"/>
        <d v="1970-01-01T11:47:08"/>
        <d v="1970-01-01T11:41:36"/>
        <d v="1970-01-01T11:37:50"/>
        <d v="1970-01-01T11:38:43"/>
        <d v="1970-01-01T11:38:33"/>
        <d v="1970-01-01T11:36:29"/>
        <d v="1970-01-01T11:44:29"/>
        <d v="1970-01-01T11:47:51"/>
        <d v="1970-01-01T11:44:32"/>
        <d v="1970-01-01T11:42:33"/>
        <d v="1970-01-01T11:50:15"/>
        <d v="1970-01-01T11:49:20"/>
        <d v="1970-01-01T11:38:05"/>
        <d v="1970-01-01T11:47:16"/>
        <d v="1970-01-01T11:42:52"/>
        <d v="1970-01-01T11:51:51"/>
        <d v="1970-01-01T11:49:47"/>
        <d v="1970-01-01T11:51:30"/>
        <d v="1970-01-01T11:51:08"/>
        <d v="1970-01-01T11:43:40"/>
        <d v="1970-01-01T11:52:39"/>
        <d v="1970-01-01T11:47:35"/>
        <d v="1970-01-01T11:47:01"/>
        <d v="1970-01-01T11:44:13"/>
        <d v="1970-01-01T11:52:14"/>
        <d v="1970-01-01T11:46:46"/>
        <d v="1970-01-01T11:43:30"/>
        <d v="1970-01-01T11:37:05"/>
        <d v="1970-01-01T11:37:15"/>
        <d v="1970-01-01T11:39:48"/>
        <d v="1970-01-01T11:38:12"/>
        <d v="1970-01-01T11:39:39"/>
        <d v="1970-01-01T11:38:50"/>
        <d v="1970-01-01T11:40:25"/>
        <d v="1970-01-01T11:48:14"/>
        <d v="1970-01-01T11:40:04"/>
        <d v="1970-01-01T11:38:17"/>
        <d v="1970-01-01T11:39:19"/>
        <d v="1970-01-01T11:38:34"/>
        <d v="1970-01-01T11:40:11"/>
        <d v="1970-01-01T11:39:34"/>
        <d v="1970-01-01T11:50:28"/>
        <d v="1970-01-01T11:50:24"/>
        <d v="1970-01-01T11:45:22"/>
        <d v="1970-01-01T11:42:39"/>
        <d v="1970-01-01T11:44:43"/>
        <d v="1970-01-01T11:38:00"/>
        <d v="1970-01-01T11:52:23"/>
        <d v="1970-01-01T11:40:30"/>
        <d v="1970-01-01T11:37:41"/>
        <d v="1970-01-01T11:48:44"/>
        <d v="1970-01-01T11:49:09"/>
        <d v="1970-01-01T11:41:07"/>
        <d v="1970-01-01T11:22:06"/>
        <d v="1970-01-01T11:33:55"/>
        <d v="1970-01-01T11:26:17"/>
        <d v="1970-01-01T11:33:47"/>
        <d v="1970-01-01T11:30:44"/>
        <d v="1970-01-01T11:34:18"/>
        <d v="1970-01-01T11:15:55"/>
        <d v="1970-01-01T11:15:16"/>
        <d v="1970-01-01T11:34:25"/>
        <d v="1970-01-01T11:16:17"/>
        <d v="1970-01-01T11:28:23"/>
        <d v="1970-01-01T11:39:49"/>
        <d v="1970-01-01T11:28:26"/>
        <d v="1970-01-01T11:19:49"/>
        <d v="1970-01-01T11:29:42"/>
        <d v="1970-01-01T11:35:46"/>
        <d v="1970-01-01T11:17:47"/>
        <d v="1970-01-01T11:41:34"/>
        <d v="1970-01-01T11:18:12"/>
        <d v="1970-01-01T11:26:10"/>
        <d v="1970-01-01T11:36:41"/>
        <d v="1970-01-01T11:41:22"/>
        <d v="1970-01-01T11:29:48"/>
        <d v="1970-01-01T11:33:21"/>
        <d v="1970-01-01T11:37:45"/>
        <d v="1970-01-01T11:20:33"/>
        <d v="1970-01-01T11:19:39"/>
        <d v="1970-01-01T11:34:16"/>
        <d v="1970-01-01T11:40:00"/>
        <d v="1970-01-01T11:52:35"/>
        <d v="1970-01-01T11:50:45"/>
        <d v="1970-01-01T11:50:50"/>
        <d v="1970-01-01T11:45:29"/>
        <d v="1970-01-01T11:48:49"/>
        <d v="1970-01-01T11:40:35"/>
        <d v="1970-01-01T11:40:43"/>
        <d v="1970-01-01T11:26:45"/>
        <d v="1970-01-01T11:24:59"/>
        <d v="1970-01-01T11:45:24"/>
        <d v="1970-01-01T11:11:39"/>
        <d v="1970-01-01T11:28:20"/>
        <d v="1970-01-01T11:12:16"/>
        <d v="1970-01-01T11:17:13"/>
        <d v="1970-01-01T11:44:28"/>
        <d v="1970-01-01T11:46:06"/>
        <d v="1970-01-01T11:26:01"/>
        <d v="1970-01-01T11:41:57"/>
        <d v="1970-01-01T11:40:38"/>
        <d v="1970-01-01T11:37:40"/>
        <d v="1970-01-01T11:44:25"/>
        <d v="1970-01-01T11:38:11"/>
        <d v="1970-01-01T11:24:34"/>
        <d v="1970-01-01T11:33:10"/>
        <d v="1970-01-01T11:19:33"/>
        <d v="1970-01-01T11:32:16"/>
        <d v="1970-01-01T11:14:17"/>
        <d v="1970-01-01T11:22:41"/>
        <d v="1970-01-01T11:29:32"/>
        <d v="1970-01-01T11:18:07"/>
        <d v="1970-01-01T11:30:03"/>
        <d v="1970-01-01T11:21:52"/>
        <d v="1970-01-01T11:21:06"/>
        <d v="1970-01-01T11:36:14"/>
        <d v="1970-01-01T11:20:53"/>
        <d v="1970-01-01T11:24:19"/>
        <d v="1970-01-01T11:30:26"/>
        <d v="1970-01-01T11:28:34"/>
        <d v="1970-01-01T11:17:51"/>
        <d v="1970-01-01T11:35:44"/>
        <d v="1970-01-01T11:17:19"/>
        <d v="1970-01-01T11:42:37"/>
        <d v="1970-01-01T11:34:49"/>
        <d v="1970-01-01T11:08:23"/>
        <d v="1970-01-01T11:47:54"/>
        <d v="1970-01-01T11:17:04"/>
        <d v="1970-01-01T11:50:51"/>
        <d v="1970-01-01T11:22:21"/>
        <d v="1970-01-01T11:23:40"/>
        <d v="1970-01-01T11:25:48"/>
        <d v="1970-01-01T11:35:43"/>
        <d v="1970-01-01T11:37:43"/>
        <d v="1970-01-01T11:21:38"/>
        <d v="1970-01-01T11:49:18"/>
        <d v="1970-01-01T11:28:44"/>
        <d v="1970-01-01T11:26:41"/>
        <d v="1970-01-01T11:30:39"/>
        <d v="1970-01-01T11:45:11"/>
        <d v="1970-01-01T11:49:16"/>
        <d v="1970-01-01T11:43:27"/>
        <d v="1970-01-01T11:51:26"/>
        <d v="1970-01-01T11:46:38"/>
        <d v="1970-01-01T11:42:48"/>
        <d v="1970-01-01T11:40:23"/>
        <d v="1970-01-01T11:45:30"/>
        <d v="1970-01-01T11:37:28"/>
        <d v="1970-01-01T11:45:46"/>
        <d v="1970-01-01T11:42:16"/>
        <d v="1970-01-01T11:12:27"/>
        <d v="1970-01-01T11:12:28"/>
        <d v="1970-01-01T11:19:22"/>
        <d v="1970-01-01T11:48:20"/>
        <d v="1970-01-01T11:28:33"/>
        <d v="1970-01-01T11:25:00"/>
        <d v="1970-01-01T11:35:05"/>
        <d v="1970-01-01T11:40:49"/>
        <d v="1970-01-01T11:10:16"/>
        <d v="1970-01-01T11:35:25"/>
        <d v="1970-01-01T11:41:16"/>
        <d v="1970-01-01T11:35:39"/>
        <d v="1970-01-01T11:30:24"/>
        <d v="1970-01-01T11:32:59"/>
        <d v="1970-01-01T11:50:55"/>
        <d v="1970-01-01T11:45:32"/>
        <d v="1970-01-01T11:24:29"/>
        <d v="1970-01-01T11:29:47"/>
        <d v="1970-01-01T11:41:55"/>
        <d v="1970-01-01T11:33:24"/>
        <d v="1970-01-01T11:46:15"/>
        <d v="1970-01-01T11:35:32"/>
        <d v="1970-01-01T11:29:12"/>
        <d v="1970-01-01T11:46:36"/>
        <d v="1970-01-01T11:46:02"/>
        <d v="1970-01-01T11:36:24"/>
        <d v="1970-01-01T11:47:53"/>
        <d v="1970-01-01T11:29:49"/>
        <d v="1970-01-01T11:33:23"/>
        <d v="1970-01-01T11:50:34"/>
        <d v="1970-01-01T11:45:41"/>
        <d v="1970-01-01T11:47:48"/>
        <d v="1970-01-01T11:47:47"/>
        <d v="1970-01-01T11:36:44"/>
        <d v="1970-01-01T11:41:43"/>
        <d v="1970-01-01T11:51:33"/>
        <d v="1970-01-01T11:20:11"/>
        <d v="1970-01-01T11:24:36"/>
        <d v="1970-01-01T11:21:01"/>
        <d v="1970-01-01T11:19:24"/>
        <d v="1970-01-01T11:13:16"/>
        <d v="1970-01-01T11:30:53"/>
        <d v="1970-01-01T11:28:19"/>
        <d v="1970-01-01T11:22:19"/>
        <d v="1970-01-01T11:19:19"/>
        <d v="1970-01-01T11:26:33"/>
        <d v="1970-01-01T11:20:19"/>
        <d v="1970-01-01T11:42:54"/>
        <d v="1970-01-01T11:24:35"/>
        <d v="1970-01-01T11:21:32"/>
        <d v="1970-01-01T11:29:54"/>
        <d v="1970-01-01T11:27:50"/>
        <d v="1970-01-01T11:25:35"/>
        <d v="1970-01-01T11:18:23"/>
        <d v="1970-01-01T11:37:51"/>
        <d v="1970-01-01T11:14:19"/>
        <d v="1970-01-01T11:16:04"/>
        <d v="1970-01-01T11:18:39"/>
        <d v="1970-01-01T11:25:07"/>
        <d v="1970-01-01T11:33:12"/>
        <d v="1970-01-01T11:51:57"/>
        <d v="1970-01-01T11:09:58"/>
        <d v="1970-01-01T11:14:24"/>
        <d v="1970-01-01T11:43:11"/>
        <d v="1970-01-01T11:46:49"/>
        <d v="1970-01-01T11:42:47"/>
        <d v="1970-01-01T11:34:03"/>
        <d v="1970-01-01T11:16:59"/>
        <d v="1970-01-01T11:29:22"/>
        <d v="1970-01-01T11:25:57"/>
        <d v="1970-01-01T11:32:17"/>
        <d v="1970-01-01T11:32:37"/>
        <d v="1970-01-01T11:50:48"/>
        <d v="1970-01-01T11:27:36"/>
        <d v="1970-01-01T11:12:13"/>
        <d v="1970-01-01T11:31:40"/>
        <d v="1970-01-01T11:32:55"/>
        <d v="1970-01-01T11:12:35"/>
        <d v="1970-01-01T11:48:54"/>
        <d v="1970-01-01T11:48:41"/>
        <d v="1970-01-01T11:34:44"/>
        <d v="1970-01-01T11:34:08"/>
        <d v="1970-01-01T11:31:29"/>
        <d v="1970-01-01T11:27:45"/>
        <d v="1970-01-01T11:18:31"/>
        <d v="1970-01-01T11:23:39"/>
        <d v="1970-01-01T11:38:54"/>
        <d v="1970-01-01T11:25:53"/>
        <d v="1970-01-01T11:53:14"/>
        <d v="1970-01-01T11:31:36"/>
        <d v="1970-01-01T11:47:46"/>
        <d v="1970-01-01T11:41:37"/>
        <d v="1970-01-01T11:48:22"/>
        <d v="1970-01-01T11:52:04"/>
        <d v="1970-01-01T11:41:15"/>
        <d v="1970-01-01T11:44:40"/>
        <d v="1970-01-01T11:52:25"/>
        <d v="1970-01-01T11:46:21"/>
        <d v="1970-01-01T11:28:39"/>
        <d v="1970-01-01T11:49:44"/>
        <d v="1970-01-01T11:52:49"/>
        <d v="1970-01-01T11:51:04"/>
        <d v="1970-01-01T11:43:18"/>
        <d v="1970-01-01T11:44:22"/>
        <d v="1970-01-01T11:27:57"/>
        <d v="1970-01-01T11:26:25"/>
        <d v="1970-01-01T11:28:32"/>
        <d v="1970-01-01T11:23:52"/>
        <d v="1970-01-01T11:32:44"/>
        <d v="1970-01-01T11:22:27"/>
        <d v="1970-01-01T11:22:36"/>
        <d v="1970-01-01T11:35:17"/>
        <d v="1970-01-01T11:32:29"/>
        <d v="1970-01-01T11:34:07"/>
        <d v="1970-01-01T11:22:39"/>
        <d v="1970-01-01T11:25:28"/>
        <d v="1970-01-01T11:43:26"/>
        <d v="1970-01-01T11:30:52"/>
        <d v="1970-01-01T11:21:47"/>
        <d v="1970-01-01T11:37:54"/>
        <d v="1970-01-01T11:43:22"/>
        <d v="1970-01-01T11:31:25"/>
        <d v="1970-01-01T11:45:31"/>
        <d v="1970-01-01T11:41:02"/>
        <d v="1970-01-01T11:38:35"/>
        <d v="1970-01-01T11:32:53"/>
        <d v="1970-01-01T11:28:57"/>
        <d v="1970-01-01T11:49:33"/>
        <d v="1970-01-01T11:52:33"/>
        <d v="1970-01-01T11:51:22"/>
        <d v="1970-01-01T11:42:17"/>
        <d v="1970-01-01T11:34:55"/>
        <d v="1970-01-01T11:52:40"/>
        <d v="1970-01-01T11:40:15"/>
        <d v="1970-01-01T11:47:50"/>
        <d v="1970-01-01T11:39:29"/>
        <d v="1970-01-01T11:52:56"/>
        <d v="1970-01-01T11:52:57"/>
        <d v="1970-01-01T11:52:06"/>
        <d v="1970-01-01T11:51:24"/>
        <d v="1970-01-01T11:45:16"/>
        <d v="1970-01-01T11:34:24"/>
        <d v="1970-01-01T11:39:26"/>
        <d v="1970-01-01T11:22:17"/>
        <d v="1970-01-01T11:45:23"/>
        <d v="1970-01-01T11:16:26"/>
        <d v="1970-01-01T11:31:35"/>
        <d v="1970-01-01T11:36:33"/>
        <d v="1970-01-01T11:07:50"/>
        <d v="1970-01-01T11:25:52"/>
        <d v="1970-01-01T11:27:51"/>
        <d v="1970-01-01T11:22:08"/>
        <d v="1970-01-01T11:22:28"/>
        <d v="1970-01-01T11:30:16"/>
        <d v="1970-01-01T11:33:26"/>
        <d v="1970-01-01T11:20:50"/>
        <d v="1970-01-01T11:15:03"/>
        <d v="1970-01-01T11:28:28"/>
        <d v="1970-01-01T11:28:45"/>
        <d v="1970-01-01T11:35:36"/>
        <d v="1970-01-01T11:23:23"/>
        <d v="1970-01-01T11:09:53"/>
        <d v="1970-01-01T11:07:31"/>
        <d v="1970-01-01T11:33:13"/>
        <d v="1970-01-01T11:34:57"/>
        <d v="1970-01-01T11:53:19"/>
        <d v="1970-01-01T11:53:28"/>
        <d v="1970-01-01T11:53:11"/>
        <d v="1970-01-01T11:37:23"/>
        <d v="1970-01-01T11:36:48"/>
        <d v="1970-01-01T11:36:12"/>
        <d v="1970-01-01T11:36:30"/>
        <d v="1970-01-01T11:50:44"/>
        <d v="1970-01-01T11:41:00"/>
        <d v="1970-01-01T11:41:44"/>
        <d v="1970-01-01T11:42:40"/>
        <d v="1970-01-01T11:46:18"/>
        <d v="1970-01-01T11:43:36"/>
        <d v="1970-01-01T11:43:57"/>
        <d v="1970-01-01T11:39:28"/>
        <d v="1970-01-01T11:40:31"/>
        <d v="1970-01-01T11:44:23"/>
        <d v="1970-01-01T11:42:38"/>
        <d v="1970-01-01T11:47:24"/>
        <d v="1970-01-01T11:46:40"/>
        <d v="1970-01-01T11:49:56"/>
        <d v="1970-01-01T11:39:43"/>
        <d v="1970-01-01T11:43:25"/>
        <d v="1970-01-01T11:50:56"/>
        <d v="1970-01-01T11:40:20"/>
        <d v="1970-01-01T11:40:28"/>
        <d v="1970-01-01T11:39:54"/>
        <d v="1970-01-01T11:38:30"/>
        <d v="1970-01-01T11:52:15"/>
        <d v="1970-01-01T11:48:09"/>
        <d v="1970-01-01T11:44:12"/>
        <d v="1970-01-01T11:44:46"/>
        <d v="1970-01-01T11:44:26"/>
        <d v="1970-01-01T11:44:03"/>
        <d v="1970-01-01T11:51:11"/>
        <d v="1970-01-01T11:39:03"/>
        <d v="1970-01-01T11:38:22"/>
        <d v="1970-01-01T11:53:00"/>
        <d v="1970-01-01T11:52:19"/>
        <d v="1970-01-01T11:52:50"/>
        <d v="1970-01-01T11:46:48"/>
        <d v="1970-01-01T11:19:44"/>
        <d v="1970-01-01T11:24:49"/>
        <d v="1970-01-01T11:29:01"/>
        <d v="1970-01-01T11:25:46"/>
        <d v="1970-01-01T11:29:33"/>
        <d v="1970-01-01T11:23:46"/>
        <d v="1970-01-01T11:26:14"/>
        <d v="1970-01-01T11:15:57"/>
        <d v="1970-01-01T11:23:43"/>
        <d v="1970-01-01T11:21:34"/>
        <d v="1970-01-01T11:12:34"/>
        <d v="1970-01-01T11:13:37"/>
        <d v="1970-01-01T11:11:50"/>
        <d v="1970-01-01T11:27:38"/>
        <d v="1970-01-01T11:25:08"/>
        <d v="1970-01-01T11:43:48"/>
        <d v="1970-01-01T11:23:20"/>
        <d v="1970-01-01T11:18:32"/>
        <d v="1970-01-01T11:22:51"/>
        <d v="1970-01-01T11:19:32"/>
        <d v="1970-01-01T11:19:54"/>
        <d v="1970-01-01T11:23:12"/>
        <d v="1970-01-01T11:20:34"/>
        <d v="1970-01-01T11:29:34"/>
        <d v="1970-01-01T11:15:43"/>
        <d v="1970-01-01T11:23:45"/>
        <d v="1970-01-01T11:29:08"/>
        <d v="1970-01-01T11:23:57"/>
        <d v="1970-01-01T11:28:48"/>
        <d v="1970-01-01T11:18:51"/>
        <d v="1970-01-01T11:37:39"/>
        <d v="1970-01-01T11:48:19"/>
        <d v="1970-01-01T11:38:48"/>
        <d v="1970-01-01T11:39:32"/>
        <d v="1970-01-01T11:37:34"/>
        <d v="1970-01-01T11:44:30"/>
        <d v="1970-01-01T11:38:51"/>
        <d v="1970-01-01T11:39:13"/>
        <d v="1970-01-01T11:43:38"/>
        <d v="1970-01-01T11:08:48"/>
        <d v="1970-01-01T11:39:04"/>
        <d v="1970-01-01T11:18:17"/>
        <d v="1970-01-01T11:39:38"/>
        <d v="1970-01-01T11:19:46"/>
        <d v="1970-01-01T11:31:23"/>
        <d v="1970-01-01T11:31:49"/>
        <d v="1970-01-01T11:32:05"/>
        <d v="1970-01-01T11:29:51"/>
        <d v="1970-01-01T11:43:49"/>
        <d v="1970-01-01T11:25:13"/>
        <d v="1970-01-01T11:35:45"/>
        <d v="1970-01-01T11:20:30"/>
        <d v="1970-01-01T11:44:21"/>
        <d v="1970-01-01T11:49:55"/>
        <d v="1970-01-01T11:37:02"/>
        <d v="1970-01-01T11:49:45"/>
        <d v="1970-01-01T11:43:54"/>
        <d v="1970-01-01T11:47:29"/>
        <d v="1970-01-01T11:41:17"/>
        <d v="1970-01-01T11:48:08"/>
        <d v="1970-01-01T11:39:46"/>
        <d v="1970-01-01T11:43:58"/>
        <d v="1970-01-01T11:44:55"/>
        <d v="1970-01-01T11:50:43"/>
        <d v="1970-01-01T11:36:36"/>
        <d v="1970-01-01T11:41:30"/>
        <d v="1970-01-01T11:36:50"/>
        <d v="1970-01-01T11:25:51"/>
        <d v="1970-01-01T11:33:38"/>
        <d v="1970-01-01T11:23:18"/>
        <d v="1970-01-01T11:48:29"/>
        <d v="1970-01-01T11:35:27"/>
        <d v="1970-01-01T11:25:44"/>
        <d v="1970-01-01T11:38:23"/>
        <d v="1970-01-01T11:44:34"/>
        <d v="1970-01-01T11:44:11"/>
        <d v="1970-01-01T11:50:59"/>
        <d v="1970-01-01T11:45:05"/>
        <d v="1970-01-01T11:39:14"/>
        <d v="1970-01-01T11:41:49"/>
        <d v="1970-01-01T11:34:28"/>
        <d v="1970-01-01T11:50:40"/>
        <d v="1970-01-01T11:38:01"/>
        <d v="1970-01-01T11:38:42"/>
        <d v="1970-01-01T11:43:46"/>
        <d v="1970-01-01T11:51:36"/>
        <d v="1970-01-01T11:44:33"/>
        <d v="1970-01-01T11:32:23"/>
        <d v="1970-01-01T11:43:28"/>
        <d v="1970-01-01T11:45:13"/>
        <d v="1970-01-01T11:41:24"/>
        <d v="1970-01-01T11:43:56"/>
        <d v="1970-01-01T11:45:45"/>
        <d v="1970-01-01T11:48:03"/>
        <d v="1970-01-01T11:38:53"/>
        <d v="1970-01-01T11:41:53"/>
        <d v="1970-01-01T11:40:58"/>
        <d v="1970-01-01T11:37:14"/>
        <d v="1970-01-01T11:36:28"/>
        <d v="1970-01-01T11:38:19"/>
        <d v="1970-01-01T11:29:52"/>
        <d v="1970-01-01T11:48:33"/>
        <d v="1970-01-01T11:36:21"/>
        <d v="1970-01-01T11:30:32"/>
        <d v="1970-01-01T11:50:30"/>
        <d v="1970-01-01T11:46:27"/>
        <d v="1970-01-01T11:44:15"/>
        <d v="1970-01-01T11:31:34"/>
        <d v="1970-01-01T11:37:53"/>
        <d v="1970-01-01T11:40:44"/>
        <d v="1970-01-01T11:28:36"/>
        <d v="1970-01-01T11:33:32"/>
        <d v="1970-01-01T11:35:20"/>
        <d v="1970-01-01T11:38:32"/>
        <d v="1970-01-01T11:23:51"/>
        <d v="1970-01-01T11:50:32"/>
        <d v="1970-01-01T11:24:05"/>
        <d v="1970-01-01T11:37:31"/>
        <d v="1970-01-01T11:24:39"/>
        <d v="1970-01-01T11:35:48"/>
        <d v="1970-01-01T11:20:56"/>
        <d v="1970-01-01T11:25:18"/>
        <d v="1970-01-01T11:41:13"/>
        <d v="1970-01-01T11:49:34"/>
        <d v="1970-01-01T11:50:39"/>
        <d v="1970-01-01T11:30:15"/>
        <d v="1970-01-01T11:23:50"/>
        <d v="1970-01-01T11:18:57"/>
        <d v="1970-01-01T11:22:48"/>
        <d v="1970-01-01T11:34:47"/>
        <d v="1970-01-01T11:32:18"/>
        <d v="1970-01-01T11:47:55"/>
        <d v="1970-01-01T11:21:03"/>
        <d v="1970-01-01T11:37:27"/>
        <d v="1970-01-01T11:45:01"/>
        <d v="1970-01-01T11:36:56"/>
        <d v="1970-01-01T11:49:11"/>
        <d v="1970-01-01T11:49:52"/>
        <d v="1970-01-01T11:43:03"/>
        <d v="1970-01-01T11:46:57"/>
        <d v="1970-01-01T11:36:39"/>
        <d v="1970-01-01T11:48:27"/>
        <d v="1970-01-01T11:47:31"/>
        <d v="1970-01-01T11:35:59"/>
        <d v="1970-01-01T11:40:55"/>
        <d v="1970-01-01T11:51:34"/>
        <d v="1970-01-01T11:40:24"/>
        <d v="1970-01-01T11:46:42"/>
        <d v="1970-01-01T11:48:15"/>
        <d v="1970-01-01T11:44:14"/>
        <d v="1970-01-01T11:45:08"/>
        <d v="1970-01-01T11:36:25"/>
        <d v="1970-01-01T11:51:50"/>
        <d v="1970-01-01T11:37:38"/>
        <d v="1970-01-01T11:46:10"/>
        <d v="1970-01-01T11:52:07"/>
        <d v="1970-01-01T11:43:53"/>
        <d v="1970-01-01T11:48:51"/>
        <d v="1970-01-01T11:49:01"/>
        <d v="1970-01-01T11:52:03"/>
        <d v="1970-01-01T11:47:45"/>
        <d v="1970-01-01T11:51:13"/>
        <d v="1970-01-01T11:38:37"/>
        <d v="1970-01-01T11:36:52"/>
        <d v="1970-01-01T11:45:54"/>
        <d v="1970-01-01T11:37:07"/>
        <d v="1970-01-01T11:41:38"/>
        <d v="1970-01-01T11:45:35"/>
        <d v="1970-01-01T11:41:58"/>
        <d v="1970-01-01T11:49:28"/>
        <d v="1970-01-01T11:50:29"/>
        <d v="1970-01-01T11:44:16"/>
        <d v="1970-01-01T11:40:36"/>
        <d v="1970-01-01T11:42:43"/>
        <d v="1970-01-01T11:40:42"/>
        <d v="1970-01-01T11:38:15"/>
        <d v="1970-01-01T11:49:36"/>
        <d v="1970-01-01T11:45:37"/>
        <d v="1970-01-01T11:50:23"/>
        <d v="1970-01-01T11:52:05"/>
        <d v="1970-01-01T11:41:31"/>
        <d v="1970-01-01T11:36:18"/>
        <d v="1970-01-01T11:27:20"/>
        <d v="1970-01-01T11:46:39"/>
        <d v="1970-01-01T11:39:00"/>
        <d v="1970-01-01T11:39:57"/>
        <d v="1970-01-01T11:42:27"/>
        <d v="1970-01-01T11:38:40"/>
        <d v="1970-01-01T11:36:26"/>
        <d v="1970-01-01T11:36:19"/>
        <d v="1970-01-01T11:25:59"/>
        <d v="1970-01-01T11:36:02"/>
        <d v="1970-01-01T11:53:03"/>
        <d v="1970-01-01T11:40:54"/>
        <d v="1970-01-01T11:49:27"/>
        <d v="1970-01-01T11:31:07"/>
        <d v="1970-01-01T11:46:13"/>
        <d v="1970-01-01T11:33:31"/>
        <d v="1970-01-01T11:42:58"/>
        <d v="1970-01-01T11:39:36"/>
        <d v="1970-01-01T11:52:24"/>
        <d v="1970-01-01T11:50:31"/>
        <d v="1970-01-01T11:44:59"/>
        <d v="1970-01-01T11:43:47"/>
        <d v="1970-01-01T11:44:24"/>
        <d v="1970-01-01T11:51:31"/>
        <d v="1970-01-01T11:44:54"/>
        <d v="1970-01-01T11:41:41"/>
        <d v="1970-01-01T11:51:05"/>
        <d v="1970-01-01T11:41:47"/>
        <d v="1970-01-01T11:40:07"/>
        <d v="1970-01-01T11:41:03"/>
        <d v="1970-01-01T11:37:29"/>
        <d v="1970-01-01T11:53:09"/>
        <d v="1970-01-01T11:53:30"/>
        <d v="1970-01-01T11:53:05"/>
        <d v="1970-01-01T11:53:23"/>
        <d v="1970-01-01T11:53:17"/>
        <d v="1970-01-01T11:27:06"/>
        <d v="1970-01-01T11:14:38"/>
        <d v="1970-01-01T11:27:13"/>
        <d v="1970-01-01T11:30:48"/>
        <d v="1970-01-01T11:17:24"/>
        <d v="1970-01-01T11:22:04"/>
        <d v="1970-01-01T11:15:32"/>
        <d v="1970-01-01T11:31:18"/>
        <d v="1970-01-01T11:29:36"/>
        <d v="1970-01-01T11:31:32"/>
        <d v="1970-01-01T11:37:49"/>
        <d v="1970-01-01T11:51:23"/>
        <d v="1970-01-01T11:40:09"/>
        <d v="1970-01-01T11:37:42"/>
        <d v="1970-01-01T11:40:57"/>
        <d v="1970-01-01T11:45:38"/>
        <d v="1970-01-01T11:50:49"/>
        <d v="1970-01-01T11:39:31"/>
        <d v="1970-01-01T11:42:36"/>
        <d v="1970-01-01T11:47:27"/>
        <d v="1970-01-01T11:51:16"/>
        <d v="1970-01-01T11:43:50"/>
        <d v="1970-01-01T11:49:50"/>
        <d v="1970-01-01T11:38:10"/>
        <d v="1970-01-01T11:44:45"/>
        <d v="1970-01-01T11:49:51"/>
        <d v="1970-01-01T11:46:20"/>
        <d v="1970-01-01T11:52:43"/>
        <d v="1970-01-01T11:52:38"/>
        <d v="1970-01-01T11:45:10"/>
        <d v="1970-01-01T11:44:00"/>
        <d v="1970-01-01T11:51:21"/>
        <d v="1970-01-01T11:51:37"/>
        <d v="1970-01-01T11:39:51"/>
        <d v="1970-01-01T11:50:08"/>
        <d v="1970-01-01T11:37:03"/>
        <d v="1970-01-01T11:42:29"/>
        <d v="1970-01-01T11:43:06"/>
        <d v="1970-01-01T11:47:17"/>
        <d v="1970-01-01T11:38:21"/>
        <d v="1970-01-01T11:45:03"/>
        <d v="1970-01-01T11:37:46"/>
        <d v="1970-01-01T11:45:21"/>
        <d v="1970-01-01T11:36:06"/>
        <d v="1970-01-01T11:38:58"/>
        <d v="1970-01-01T11:36:04"/>
        <d v="1970-01-01T11:44:51"/>
        <d v="1970-01-01T11:35:53"/>
        <d v="1970-01-01T11:46:45"/>
        <d v="1970-01-01T11:38:04"/>
        <d v="1970-01-01T11:51:02"/>
        <d v="1970-01-01T11:37:20"/>
        <d v="1970-01-01T11:39:20"/>
        <d v="1970-01-01T11:48:52"/>
        <d v="1970-01-01T11:40:37"/>
        <d v="1970-01-01T11:49:02"/>
        <d v="1970-01-01T11:35:54"/>
        <d v="1970-01-01T11:48:32"/>
        <d v="1970-01-01T11:42:12"/>
        <d v="1970-01-01T11:47:58"/>
        <d v="1970-01-01T11:39:11"/>
        <d v="1970-01-01T11:38:14"/>
        <d v="1970-01-01T11:49:41"/>
        <d v="1970-01-01T11:43:35"/>
        <d v="1970-01-01T11:44:04"/>
        <d v="1970-01-01T11:50:01"/>
        <d v="1970-01-01T11:48:37"/>
        <d v="1970-01-01T11:47:43"/>
        <d v="1970-01-01T11:40:16"/>
        <d v="1970-01-01T11:35:30"/>
        <d v="1970-01-01T11:43:24"/>
        <d v="1970-01-01T11:39:58"/>
        <d v="1970-01-01T11:49:37"/>
        <d v="1970-01-01T11:37:47"/>
        <d v="1970-01-01T11:43:41"/>
        <d v="1970-01-01T11:47:28"/>
        <d v="1970-01-01T11:44:44"/>
        <d v="1970-01-01T11:43:23"/>
        <d v="1970-01-01T11:49:06"/>
        <d v="1970-01-01T11:51:41"/>
        <d v="1970-01-01T11:51:06"/>
        <d v="1970-01-01T11:49:59"/>
        <d v="1970-01-01T11:38:07"/>
        <d v="1970-01-01T11:49:57"/>
        <d v="1970-01-01T11:43:51"/>
        <d v="1970-01-01T11:42:28"/>
        <d v="1970-01-01T11:45:09"/>
        <d v="1970-01-01T11:39:56"/>
        <d v="1970-01-01T11:38:03"/>
        <d v="1970-01-01T11:42:14"/>
        <d v="1970-01-01T11:41:59"/>
        <d v="1970-01-01T11:39:44"/>
        <d v="1970-01-01T11:50:21"/>
        <d v="1970-01-01T11:35:47"/>
        <d v="1970-01-01T11:49:07"/>
        <d v="1970-01-01T11:51:07"/>
        <d v="1970-01-01T11:41:25"/>
        <d v="1970-01-01T11:49:32"/>
        <d v="1970-01-01T11:49:54"/>
        <d v="1970-01-01T11:47:13"/>
        <d v="1970-01-01T11:42:08"/>
        <d v="1970-01-01T11:52:44"/>
        <d v="1970-01-01T11:37:48"/>
        <d v="1970-01-01T11:38:27"/>
        <d v="1970-01-01T11:43:45"/>
        <d v="1970-01-01T11:45:59"/>
        <d v="1970-01-01T11:39:30"/>
        <d v="1970-01-01T11:45:07"/>
        <d v="1970-01-01T11:48:34"/>
        <d v="1970-01-01T11:45:43"/>
        <d v="1970-01-01T11:36:42"/>
        <d v="1970-01-01T11:39:41"/>
        <d v="1970-01-01T11:41:10"/>
        <d v="1970-01-01T11:46:59"/>
        <d v="1970-01-01T11:42:55"/>
        <d v="1970-01-01T11:38:24"/>
        <d v="1970-01-01T11:36:45"/>
        <d v="1970-01-01T11:45:06"/>
        <d v="1970-01-01T11:39:55"/>
        <d v="1970-01-01T11:51:59"/>
        <d v="1970-01-01T11:36:53"/>
        <d v="1970-01-01T11:41:18"/>
        <d v="1970-01-01T11:52:31"/>
        <d v="1970-01-01T11:52:11"/>
        <d v="1970-01-01T11:47:56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Months (Date)" numFmtId="0" databaseField="0">
      <fieldGroup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)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)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x v="0"/>
    <x v="0"/>
    <s v="US"/>
    <s v="USD"/>
    <n v="1437620400"/>
    <n v="1434931811"/>
    <x v="0"/>
    <x v="0"/>
    <b v="0"/>
    <n v="182"/>
    <b v="1"/>
    <x v="0"/>
  </r>
  <r>
    <x v="1"/>
    <x v="1"/>
    <x v="1"/>
    <n v="10275"/>
    <x v="1"/>
    <x v="0"/>
    <s v="US"/>
    <s v="USD"/>
    <n v="1488464683"/>
    <n v="1485872683"/>
    <x v="1"/>
    <x v="1"/>
    <b v="0"/>
    <n v="79"/>
    <b v="1"/>
    <x v="0"/>
  </r>
  <r>
    <x v="2"/>
    <x v="2"/>
    <x v="2"/>
    <n v="500"/>
    <x v="2"/>
    <x v="0"/>
    <s v="GB"/>
    <s v="GBP"/>
    <n v="1455555083"/>
    <n v="1454691083"/>
    <x v="2"/>
    <x v="2"/>
    <b v="0"/>
    <n v="35"/>
    <b v="1"/>
    <x v="0"/>
  </r>
  <r>
    <x v="3"/>
    <x v="3"/>
    <x v="3"/>
    <n v="10000"/>
    <x v="3"/>
    <x v="0"/>
    <s v="US"/>
    <s v="USD"/>
    <n v="1407414107"/>
    <n v="1404822107"/>
    <x v="3"/>
    <x v="3"/>
    <b v="0"/>
    <n v="150"/>
    <b v="1"/>
    <x v="0"/>
  </r>
  <r>
    <x v="4"/>
    <x v="4"/>
    <x v="4"/>
    <n v="44000"/>
    <x v="4"/>
    <x v="0"/>
    <s v="US"/>
    <s v="USD"/>
    <n v="1450555279"/>
    <n v="1447963279"/>
    <x v="4"/>
    <x v="0"/>
    <b v="0"/>
    <n v="284"/>
    <b v="1"/>
    <x v="0"/>
  </r>
  <r>
    <x v="5"/>
    <x v="5"/>
    <x v="5"/>
    <n v="3999"/>
    <x v="5"/>
    <x v="0"/>
    <s v="US"/>
    <s v="USD"/>
    <n v="1469770500"/>
    <n v="1468362207"/>
    <x v="5"/>
    <x v="2"/>
    <b v="0"/>
    <n v="47"/>
    <b v="1"/>
    <x v="0"/>
  </r>
  <r>
    <x v="6"/>
    <x v="6"/>
    <x v="6"/>
    <n v="8000"/>
    <x v="6"/>
    <x v="0"/>
    <s v="US"/>
    <s v="USD"/>
    <n v="1402710250"/>
    <n v="1401846250"/>
    <x v="6"/>
    <x v="3"/>
    <b v="0"/>
    <n v="58"/>
    <b v="1"/>
    <x v="0"/>
  </r>
  <r>
    <x v="7"/>
    <x v="7"/>
    <x v="7"/>
    <n v="9000"/>
    <x v="7"/>
    <x v="0"/>
    <s v="US"/>
    <s v="USD"/>
    <n v="1467680867"/>
    <n v="1464224867"/>
    <x v="7"/>
    <x v="2"/>
    <b v="0"/>
    <n v="57"/>
    <b v="1"/>
    <x v="0"/>
  </r>
  <r>
    <x v="8"/>
    <x v="8"/>
    <x v="8"/>
    <n v="3500"/>
    <x v="8"/>
    <x v="0"/>
    <s v="US"/>
    <s v="USD"/>
    <n v="1460754000"/>
    <n v="1460155212"/>
    <x v="8"/>
    <x v="2"/>
    <b v="0"/>
    <n v="12"/>
    <b v="1"/>
    <x v="0"/>
  </r>
  <r>
    <x v="9"/>
    <x v="9"/>
    <x v="9"/>
    <n v="500"/>
    <x v="9"/>
    <x v="0"/>
    <s v="US"/>
    <s v="USD"/>
    <n v="1460860144"/>
    <n v="1458268144"/>
    <x v="9"/>
    <x v="2"/>
    <b v="0"/>
    <n v="20"/>
    <b v="1"/>
    <x v="0"/>
  </r>
  <r>
    <x v="10"/>
    <x v="10"/>
    <x v="10"/>
    <n v="3000"/>
    <x v="10"/>
    <x v="0"/>
    <s v="US"/>
    <s v="USD"/>
    <n v="1403660279"/>
    <n v="1400636279"/>
    <x v="10"/>
    <x v="3"/>
    <b v="0"/>
    <n v="19"/>
    <b v="1"/>
    <x v="0"/>
  </r>
  <r>
    <x v="11"/>
    <x v="11"/>
    <x v="11"/>
    <n v="5000"/>
    <x v="11"/>
    <x v="0"/>
    <s v="US"/>
    <s v="USD"/>
    <n v="1471834800"/>
    <n v="1469126462"/>
    <x v="11"/>
    <x v="2"/>
    <b v="0"/>
    <n v="75"/>
    <b v="1"/>
    <x v="0"/>
  </r>
  <r>
    <x v="12"/>
    <x v="12"/>
    <x v="12"/>
    <n v="30000"/>
    <x v="12"/>
    <x v="0"/>
    <s v="US"/>
    <s v="USD"/>
    <n v="1405479600"/>
    <n v="1401642425"/>
    <x v="12"/>
    <x v="3"/>
    <b v="0"/>
    <n v="827"/>
    <b v="1"/>
    <x v="0"/>
  </r>
  <r>
    <x v="13"/>
    <x v="13"/>
    <x v="13"/>
    <n v="3500"/>
    <x v="13"/>
    <x v="0"/>
    <s v="US"/>
    <s v="USD"/>
    <n v="1466713620"/>
    <n v="1463588109"/>
    <x v="13"/>
    <x v="2"/>
    <b v="0"/>
    <n v="51"/>
    <b v="1"/>
    <x v="0"/>
  </r>
  <r>
    <x v="14"/>
    <x v="14"/>
    <x v="14"/>
    <n v="6000"/>
    <x v="14"/>
    <x v="0"/>
    <s v="AU"/>
    <s v="AUD"/>
    <n v="1405259940"/>
    <n v="1403051888"/>
    <x v="14"/>
    <x v="3"/>
    <b v="0"/>
    <n v="41"/>
    <b v="1"/>
    <x v="0"/>
  </r>
  <r>
    <x v="15"/>
    <x v="15"/>
    <x v="15"/>
    <n v="2000"/>
    <x v="15"/>
    <x v="0"/>
    <s v="ES"/>
    <s v="EUR"/>
    <n v="1443384840"/>
    <n v="1441790658"/>
    <x v="15"/>
    <x v="0"/>
    <b v="0"/>
    <n v="98"/>
    <b v="1"/>
    <x v="0"/>
  </r>
  <r>
    <x v="16"/>
    <x v="16"/>
    <x v="16"/>
    <n v="12000"/>
    <x v="16"/>
    <x v="0"/>
    <s v="US"/>
    <s v="USD"/>
    <n v="1402896600"/>
    <n v="1398971211"/>
    <x v="16"/>
    <x v="3"/>
    <b v="0"/>
    <n v="70"/>
    <b v="1"/>
    <x v="0"/>
  </r>
  <r>
    <x v="17"/>
    <x v="17"/>
    <x v="17"/>
    <n v="1500"/>
    <x v="17"/>
    <x v="0"/>
    <s v="GB"/>
    <s v="GBP"/>
    <n v="1415126022"/>
    <n v="1412530422"/>
    <x v="17"/>
    <x v="3"/>
    <b v="0"/>
    <n v="36"/>
    <b v="1"/>
    <x v="0"/>
  </r>
  <r>
    <x v="18"/>
    <x v="18"/>
    <x v="18"/>
    <n v="30000"/>
    <x v="18"/>
    <x v="0"/>
    <s v="US"/>
    <s v="USD"/>
    <n v="1410958856"/>
    <n v="1408366856"/>
    <x v="18"/>
    <x v="3"/>
    <b v="0"/>
    <n v="342"/>
    <b v="1"/>
    <x v="0"/>
  </r>
  <r>
    <x v="19"/>
    <x v="19"/>
    <x v="19"/>
    <n v="850"/>
    <x v="19"/>
    <x v="0"/>
    <s v="US"/>
    <s v="USD"/>
    <n v="1437420934"/>
    <n v="1434828934"/>
    <x v="19"/>
    <x v="0"/>
    <b v="0"/>
    <n v="22"/>
    <b v="1"/>
    <x v="0"/>
  </r>
  <r>
    <x v="20"/>
    <x v="20"/>
    <x v="20"/>
    <n v="2000"/>
    <x v="20"/>
    <x v="0"/>
    <s v="US"/>
    <s v="USD"/>
    <n v="1442167912"/>
    <n v="1436983912"/>
    <x v="20"/>
    <x v="0"/>
    <b v="0"/>
    <n v="25"/>
    <b v="1"/>
    <x v="0"/>
  </r>
  <r>
    <x v="21"/>
    <x v="21"/>
    <x v="21"/>
    <n v="18500"/>
    <x v="21"/>
    <x v="0"/>
    <s v="US"/>
    <s v="USD"/>
    <n v="1411743789"/>
    <n v="1409151789"/>
    <x v="21"/>
    <x v="3"/>
    <b v="0"/>
    <n v="101"/>
    <b v="1"/>
    <x v="0"/>
  </r>
  <r>
    <x v="22"/>
    <x v="22"/>
    <x v="22"/>
    <n v="350"/>
    <x v="22"/>
    <x v="0"/>
    <s v="US"/>
    <s v="USD"/>
    <n v="1420099140"/>
    <n v="1418766740"/>
    <x v="22"/>
    <x v="3"/>
    <b v="0"/>
    <n v="8"/>
    <b v="1"/>
    <x v="0"/>
  </r>
  <r>
    <x v="23"/>
    <x v="23"/>
    <x v="23"/>
    <n v="2000"/>
    <x v="23"/>
    <x v="0"/>
    <s v="US"/>
    <s v="USD"/>
    <n v="1430407200"/>
    <n v="1428086501"/>
    <x v="23"/>
    <x v="0"/>
    <b v="0"/>
    <n v="23"/>
    <b v="1"/>
    <x v="0"/>
  </r>
  <r>
    <x v="24"/>
    <x v="24"/>
    <x v="24"/>
    <n v="35000"/>
    <x v="24"/>
    <x v="0"/>
    <s v="US"/>
    <s v="USD"/>
    <n v="1442345940"/>
    <n v="1439494863"/>
    <x v="24"/>
    <x v="0"/>
    <b v="0"/>
    <n v="574"/>
    <b v="1"/>
    <x v="0"/>
  </r>
  <r>
    <x v="25"/>
    <x v="25"/>
    <x v="25"/>
    <n v="600"/>
    <x v="25"/>
    <x v="0"/>
    <s v="US"/>
    <s v="USD"/>
    <n v="1452299761"/>
    <n v="1447115761"/>
    <x v="25"/>
    <x v="0"/>
    <b v="0"/>
    <n v="14"/>
    <b v="1"/>
    <x v="0"/>
  </r>
  <r>
    <x v="26"/>
    <x v="26"/>
    <x v="26"/>
    <n v="1250"/>
    <x v="26"/>
    <x v="0"/>
    <s v="US"/>
    <s v="USD"/>
    <n v="1408278144"/>
    <n v="1404822144"/>
    <x v="26"/>
    <x v="3"/>
    <b v="0"/>
    <n v="19"/>
    <b v="1"/>
    <x v="0"/>
  </r>
  <r>
    <x v="27"/>
    <x v="27"/>
    <x v="27"/>
    <n v="20000"/>
    <x v="27"/>
    <x v="0"/>
    <s v="NZ"/>
    <s v="NZD"/>
    <n v="1416113833"/>
    <n v="1413518233"/>
    <x v="27"/>
    <x v="3"/>
    <b v="0"/>
    <n v="150"/>
    <b v="1"/>
    <x v="0"/>
  </r>
  <r>
    <x v="28"/>
    <x v="28"/>
    <x v="28"/>
    <n v="12000"/>
    <x v="28"/>
    <x v="0"/>
    <s v="US"/>
    <s v="USD"/>
    <n v="1450307284"/>
    <n v="1447715284"/>
    <x v="28"/>
    <x v="0"/>
    <b v="0"/>
    <n v="71"/>
    <b v="1"/>
    <x v="0"/>
  </r>
  <r>
    <x v="29"/>
    <x v="29"/>
    <x v="29"/>
    <n v="3000"/>
    <x v="29"/>
    <x v="0"/>
    <s v="GB"/>
    <s v="GBP"/>
    <n v="1406045368"/>
    <n v="1403453368"/>
    <x v="29"/>
    <x v="3"/>
    <b v="0"/>
    <n v="117"/>
    <b v="1"/>
    <x v="0"/>
  </r>
  <r>
    <x v="30"/>
    <x v="30"/>
    <x v="30"/>
    <n v="4000"/>
    <x v="30"/>
    <x v="0"/>
    <s v="US"/>
    <s v="USD"/>
    <n v="1408604515"/>
    <n v="1406012515"/>
    <x v="30"/>
    <x v="3"/>
    <b v="0"/>
    <n v="53"/>
    <b v="1"/>
    <x v="0"/>
  </r>
  <r>
    <x v="31"/>
    <x v="31"/>
    <x v="31"/>
    <n v="13"/>
    <x v="31"/>
    <x v="0"/>
    <s v="US"/>
    <s v="USD"/>
    <n v="1453748434"/>
    <n v="1452193234"/>
    <x v="31"/>
    <x v="2"/>
    <b v="0"/>
    <n v="1"/>
    <b v="1"/>
    <x v="0"/>
  </r>
  <r>
    <x v="32"/>
    <x v="32"/>
    <x v="32"/>
    <n v="28450"/>
    <x v="32"/>
    <x v="0"/>
    <s v="US"/>
    <s v="USD"/>
    <n v="1463111940"/>
    <n v="1459523017"/>
    <x v="32"/>
    <x v="2"/>
    <b v="0"/>
    <n v="89"/>
    <b v="1"/>
    <x v="0"/>
  </r>
  <r>
    <x v="33"/>
    <x v="33"/>
    <x v="33"/>
    <n v="5250"/>
    <x v="33"/>
    <x v="0"/>
    <s v="US"/>
    <s v="USD"/>
    <n v="1447001501"/>
    <n v="1444405901"/>
    <x v="33"/>
    <x v="0"/>
    <b v="0"/>
    <n v="64"/>
    <b v="1"/>
    <x v="0"/>
  </r>
  <r>
    <x v="34"/>
    <x v="34"/>
    <x v="34"/>
    <n v="2600"/>
    <x v="34"/>
    <x v="0"/>
    <s v="US"/>
    <s v="USD"/>
    <n v="1407224601"/>
    <n v="1405928601"/>
    <x v="34"/>
    <x v="3"/>
    <b v="0"/>
    <n v="68"/>
    <b v="1"/>
    <x v="0"/>
  </r>
  <r>
    <x v="35"/>
    <x v="35"/>
    <x v="35"/>
    <n v="1000"/>
    <x v="35"/>
    <x v="0"/>
    <s v="US"/>
    <s v="USD"/>
    <n v="1430179200"/>
    <n v="1428130814"/>
    <x v="35"/>
    <x v="0"/>
    <b v="0"/>
    <n v="28"/>
    <b v="1"/>
    <x v="0"/>
  </r>
  <r>
    <x v="36"/>
    <x v="36"/>
    <x v="36"/>
    <n v="6000"/>
    <x v="36"/>
    <x v="0"/>
    <s v="US"/>
    <s v="USD"/>
    <n v="1428128525"/>
    <n v="1425540125"/>
    <x v="36"/>
    <x v="0"/>
    <b v="0"/>
    <n v="44"/>
    <b v="1"/>
    <x v="0"/>
  </r>
  <r>
    <x v="37"/>
    <x v="37"/>
    <x v="37"/>
    <n v="22000"/>
    <x v="37"/>
    <x v="0"/>
    <s v="US"/>
    <s v="USD"/>
    <n v="1425055079"/>
    <n v="1422463079"/>
    <x v="37"/>
    <x v="0"/>
    <b v="0"/>
    <n v="253"/>
    <b v="1"/>
    <x v="0"/>
  </r>
  <r>
    <x v="38"/>
    <x v="38"/>
    <x v="38"/>
    <n v="2500"/>
    <x v="38"/>
    <x v="0"/>
    <s v="US"/>
    <s v="USD"/>
    <n v="1368235344"/>
    <n v="1365643344"/>
    <x v="38"/>
    <x v="4"/>
    <b v="0"/>
    <n v="66"/>
    <b v="1"/>
    <x v="0"/>
  </r>
  <r>
    <x v="39"/>
    <x v="39"/>
    <x v="39"/>
    <n v="25000"/>
    <x v="39"/>
    <x v="0"/>
    <s v="GB"/>
    <s v="GBP"/>
    <n v="1401058740"/>
    <n v="1398388068"/>
    <x v="39"/>
    <x v="3"/>
    <b v="0"/>
    <n v="217"/>
    <b v="1"/>
    <x v="0"/>
  </r>
  <r>
    <x v="40"/>
    <x v="40"/>
    <x v="40"/>
    <n v="2000"/>
    <x v="40"/>
    <x v="0"/>
    <s v="US"/>
    <s v="USD"/>
    <n v="1403150400"/>
    <n v="1401426488"/>
    <x v="40"/>
    <x v="3"/>
    <b v="0"/>
    <n v="16"/>
    <b v="1"/>
    <x v="0"/>
  </r>
  <r>
    <x v="41"/>
    <x v="41"/>
    <x v="41"/>
    <n v="2000"/>
    <x v="41"/>
    <x v="0"/>
    <s v="US"/>
    <s v="USD"/>
    <n v="1412516354"/>
    <n v="1409924354"/>
    <x v="41"/>
    <x v="3"/>
    <b v="0"/>
    <n v="19"/>
    <b v="1"/>
    <x v="0"/>
  </r>
  <r>
    <x v="42"/>
    <x v="42"/>
    <x v="42"/>
    <n v="14000"/>
    <x v="42"/>
    <x v="0"/>
    <s v="US"/>
    <s v="USD"/>
    <n v="1419780026"/>
    <n v="1417188026"/>
    <x v="42"/>
    <x v="3"/>
    <b v="0"/>
    <n v="169"/>
    <b v="1"/>
    <x v="0"/>
  </r>
  <r>
    <x v="43"/>
    <x v="43"/>
    <x v="43"/>
    <n v="10000"/>
    <x v="43"/>
    <x v="0"/>
    <s v="US"/>
    <s v="USD"/>
    <n v="1405209600"/>
    <n v="1402599486"/>
    <x v="43"/>
    <x v="3"/>
    <b v="0"/>
    <n v="263"/>
    <b v="1"/>
    <x v="0"/>
  </r>
  <r>
    <x v="44"/>
    <x v="44"/>
    <x v="44"/>
    <n v="2000"/>
    <x v="41"/>
    <x v="0"/>
    <s v="US"/>
    <s v="USD"/>
    <n v="1412648537"/>
    <n v="1408760537"/>
    <x v="44"/>
    <x v="3"/>
    <b v="0"/>
    <n v="15"/>
    <b v="1"/>
    <x v="0"/>
  </r>
  <r>
    <x v="45"/>
    <x v="45"/>
    <x v="45"/>
    <n v="5000"/>
    <x v="44"/>
    <x v="0"/>
    <s v="US"/>
    <s v="USD"/>
    <n v="1461769107"/>
    <n v="1459177107"/>
    <x v="45"/>
    <x v="2"/>
    <b v="0"/>
    <n v="61"/>
    <b v="1"/>
    <x v="0"/>
  </r>
  <r>
    <x v="46"/>
    <x v="46"/>
    <x v="46"/>
    <n v="8400"/>
    <x v="45"/>
    <x v="0"/>
    <s v="AU"/>
    <s v="AUD"/>
    <n v="1450220974"/>
    <n v="1447628974"/>
    <x v="46"/>
    <x v="0"/>
    <b v="0"/>
    <n v="45"/>
    <b v="1"/>
    <x v="0"/>
  </r>
  <r>
    <x v="47"/>
    <x v="47"/>
    <x v="47"/>
    <n v="5000"/>
    <x v="46"/>
    <x v="0"/>
    <s v="US"/>
    <s v="USD"/>
    <n v="1419021607"/>
    <n v="1413834007"/>
    <x v="47"/>
    <x v="3"/>
    <b v="0"/>
    <n v="70"/>
    <b v="1"/>
    <x v="0"/>
  </r>
  <r>
    <x v="48"/>
    <x v="48"/>
    <x v="48"/>
    <n v="2000"/>
    <x v="47"/>
    <x v="0"/>
    <s v="GB"/>
    <s v="GBP"/>
    <n v="1425211200"/>
    <n v="1422534260"/>
    <x v="48"/>
    <x v="0"/>
    <b v="0"/>
    <n v="38"/>
    <b v="1"/>
    <x v="0"/>
  </r>
  <r>
    <x v="49"/>
    <x v="49"/>
    <x v="49"/>
    <n v="12000"/>
    <x v="48"/>
    <x v="0"/>
    <s v="US"/>
    <s v="USD"/>
    <n v="1445660045"/>
    <n v="1443068045"/>
    <x v="49"/>
    <x v="0"/>
    <b v="0"/>
    <n v="87"/>
    <b v="1"/>
    <x v="0"/>
  </r>
  <r>
    <x v="50"/>
    <x v="50"/>
    <x v="50"/>
    <n v="600"/>
    <x v="49"/>
    <x v="0"/>
    <s v="GB"/>
    <s v="GBP"/>
    <n v="1422637200"/>
    <n v="1419271458"/>
    <x v="50"/>
    <x v="3"/>
    <b v="0"/>
    <n v="22"/>
    <b v="1"/>
    <x v="0"/>
  </r>
  <r>
    <x v="51"/>
    <x v="51"/>
    <x v="51"/>
    <n v="11000"/>
    <x v="50"/>
    <x v="0"/>
    <s v="US"/>
    <s v="USD"/>
    <n v="1439245037"/>
    <n v="1436653037"/>
    <x v="51"/>
    <x v="0"/>
    <b v="0"/>
    <n v="119"/>
    <b v="1"/>
    <x v="0"/>
  </r>
  <r>
    <x v="52"/>
    <x v="52"/>
    <x v="52"/>
    <n v="10000"/>
    <x v="51"/>
    <x v="0"/>
    <s v="US"/>
    <s v="USD"/>
    <n v="1405615846"/>
    <n v="1403023846"/>
    <x v="52"/>
    <x v="3"/>
    <b v="0"/>
    <n v="52"/>
    <b v="1"/>
    <x v="0"/>
  </r>
  <r>
    <x v="53"/>
    <x v="53"/>
    <x v="53"/>
    <n v="3000"/>
    <x v="52"/>
    <x v="0"/>
    <s v="US"/>
    <s v="USD"/>
    <n v="1396648800"/>
    <n v="1395407445"/>
    <x v="53"/>
    <x v="3"/>
    <b v="0"/>
    <n v="117"/>
    <b v="1"/>
    <x v="0"/>
  </r>
  <r>
    <x v="54"/>
    <x v="54"/>
    <x v="54"/>
    <n v="10000"/>
    <x v="53"/>
    <x v="0"/>
    <s v="US"/>
    <s v="USD"/>
    <n v="1451063221"/>
    <n v="1448471221"/>
    <x v="54"/>
    <x v="0"/>
    <b v="0"/>
    <n v="52"/>
    <b v="1"/>
    <x v="0"/>
  </r>
  <r>
    <x v="55"/>
    <x v="55"/>
    <x v="55"/>
    <n v="8600"/>
    <x v="54"/>
    <x v="0"/>
    <s v="US"/>
    <s v="USD"/>
    <n v="1464390916"/>
    <n v="1462576516"/>
    <x v="55"/>
    <x v="2"/>
    <b v="0"/>
    <n v="86"/>
    <b v="1"/>
    <x v="0"/>
  </r>
  <r>
    <x v="56"/>
    <x v="56"/>
    <x v="56"/>
    <n v="8000"/>
    <x v="55"/>
    <x v="0"/>
    <s v="GB"/>
    <s v="GBP"/>
    <n v="1433779200"/>
    <n v="1432559424"/>
    <x v="56"/>
    <x v="0"/>
    <b v="0"/>
    <n v="174"/>
    <b v="1"/>
    <x v="0"/>
  </r>
  <r>
    <x v="57"/>
    <x v="57"/>
    <x v="57"/>
    <n v="15000"/>
    <x v="56"/>
    <x v="0"/>
    <s v="US"/>
    <s v="USD"/>
    <n v="1429991962"/>
    <n v="1427399962"/>
    <x v="57"/>
    <x v="0"/>
    <b v="0"/>
    <n v="69"/>
    <b v="1"/>
    <x v="0"/>
  </r>
  <r>
    <x v="58"/>
    <x v="58"/>
    <x v="58"/>
    <n v="10000"/>
    <x v="57"/>
    <x v="0"/>
    <s v="US"/>
    <s v="USD"/>
    <n v="1416423172"/>
    <n v="1413827572"/>
    <x v="58"/>
    <x v="3"/>
    <b v="0"/>
    <n v="75"/>
    <b v="1"/>
    <x v="0"/>
  </r>
  <r>
    <x v="59"/>
    <x v="59"/>
    <x v="59"/>
    <n v="20000"/>
    <x v="58"/>
    <x v="0"/>
    <s v="US"/>
    <s v="USD"/>
    <n v="1442264400"/>
    <n v="1439530776"/>
    <x v="59"/>
    <x v="0"/>
    <b v="0"/>
    <n v="33"/>
    <b v="1"/>
    <x v="0"/>
  </r>
  <r>
    <x v="60"/>
    <x v="60"/>
    <x v="60"/>
    <n v="4500"/>
    <x v="59"/>
    <x v="0"/>
    <s v="GB"/>
    <s v="GBP"/>
    <n v="1395532800"/>
    <n v="1393882717"/>
    <x v="60"/>
    <x v="3"/>
    <b v="0"/>
    <n v="108"/>
    <b v="1"/>
    <x v="1"/>
  </r>
  <r>
    <x v="61"/>
    <x v="61"/>
    <x v="61"/>
    <n v="5000"/>
    <x v="60"/>
    <x v="0"/>
    <s v="US"/>
    <s v="USD"/>
    <n v="1370547157"/>
    <n v="1368646357"/>
    <x v="61"/>
    <x v="4"/>
    <b v="0"/>
    <n v="23"/>
    <b v="1"/>
    <x v="1"/>
  </r>
  <r>
    <x v="62"/>
    <x v="62"/>
    <x v="62"/>
    <n v="3000"/>
    <x v="61"/>
    <x v="0"/>
    <s v="US"/>
    <s v="USD"/>
    <n v="1362337878"/>
    <n v="1360177878"/>
    <x v="62"/>
    <x v="4"/>
    <b v="0"/>
    <n v="48"/>
    <b v="1"/>
    <x v="1"/>
  </r>
  <r>
    <x v="63"/>
    <x v="63"/>
    <x v="63"/>
    <n v="2000"/>
    <x v="62"/>
    <x v="0"/>
    <s v="US"/>
    <s v="USD"/>
    <n v="1388206740"/>
    <n v="1386194013"/>
    <x v="63"/>
    <x v="4"/>
    <b v="0"/>
    <n v="64"/>
    <b v="1"/>
    <x v="1"/>
  </r>
  <r>
    <x v="64"/>
    <x v="64"/>
    <x v="64"/>
    <n v="1200"/>
    <x v="63"/>
    <x v="0"/>
    <s v="US"/>
    <s v="USD"/>
    <n v="1373243181"/>
    <n v="1370651181"/>
    <x v="64"/>
    <x v="4"/>
    <b v="0"/>
    <n v="24"/>
    <b v="1"/>
    <x v="1"/>
  </r>
  <r>
    <x v="65"/>
    <x v="65"/>
    <x v="65"/>
    <n v="7000"/>
    <x v="64"/>
    <x v="0"/>
    <s v="CA"/>
    <s v="CAD"/>
    <n v="1407736740"/>
    <n v="1405453354"/>
    <x v="65"/>
    <x v="3"/>
    <b v="0"/>
    <n v="57"/>
    <b v="1"/>
    <x v="1"/>
  </r>
  <r>
    <x v="66"/>
    <x v="66"/>
    <x v="66"/>
    <n v="2000"/>
    <x v="65"/>
    <x v="0"/>
    <s v="US"/>
    <s v="USD"/>
    <n v="1468873420"/>
    <n v="1466281420"/>
    <x v="66"/>
    <x v="2"/>
    <b v="0"/>
    <n v="26"/>
    <b v="1"/>
    <x v="1"/>
  </r>
  <r>
    <x v="67"/>
    <x v="67"/>
    <x v="67"/>
    <n v="2000"/>
    <x v="66"/>
    <x v="0"/>
    <s v="US"/>
    <s v="USD"/>
    <n v="1342360804"/>
    <n v="1339768804"/>
    <x v="67"/>
    <x v="5"/>
    <b v="0"/>
    <n v="20"/>
    <b v="1"/>
    <x v="1"/>
  </r>
  <r>
    <x v="68"/>
    <x v="68"/>
    <x v="68"/>
    <n v="600"/>
    <x v="67"/>
    <x v="0"/>
    <s v="GB"/>
    <s v="GBP"/>
    <n v="1393162791"/>
    <n v="1390570791"/>
    <x v="68"/>
    <x v="3"/>
    <b v="0"/>
    <n v="36"/>
    <b v="1"/>
    <x v="1"/>
  </r>
  <r>
    <x v="69"/>
    <x v="69"/>
    <x v="69"/>
    <n v="10000"/>
    <x v="68"/>
    <x v="0"/>
    <s v="US"/>
    <s v="USD"/>
    <n v="1317538740"/>
    <n v="1314765025"/>
    <x v="69"/>
    <x v="6"/>
    <b v="0"/>
    <n v="178"/>
    <b v="1"/>
    <x v="1"/>
  </r>
  <r>
    <x v="70"/>
    <x v="70"/>
    <x v="70"/>
    <n v="500"/>
    <x v="69"/>
    <x v="0"/>
    <s v="US"/>
    <s v="USD"/>
    <n v="1315171845"/>
    <n v="1309987845"/>
    <x v="70"/>
    <x v="6"/>
    <b v="0"/>
    <n v="17"/>
    <b v="1"/>
    <x v="1"/>
  </r>
  <r>
    <x v="71"/>
    <x v="71"/>
    <x v="71"/>
    <n v="1800"/>
    <x v="70"/>
    <x v="0"/>
    <s v="US"/>
    <s v="USD"/>
    <n v="1338186657"/>
    <n v="1333002657"/>
    <x v="71"/>
    <x v="5"/>
    <b v="0"/>
    <n v="32"/>
    <b v="1"/>
    <x v="1"/>
  </r>
  <r>
    <x v="72"/>
    <x v="72"/>
    <x v="72"/>
    <n v="2200"/>
    <x v="71"/>
    <x v="0"/>
    <s v="US"/>
    <s v="USD"/>
    <n v="1352937600"/>
    <n v="1351210481"/>
    <x v="72"/>
    <x v="5"/>
    <b v="0"/>
    <n v="41"/>
    <b v="1"/>
    <x v="1"/>
  </r>
  <r>
    <x v="73"/>
    <x v="73"/>
    <x v="73"/>
    <n v="900"/>
    <x v="72"/>
    <x v="0"/>
    <s v="US"/>
    <s v="USD"/>
    <n v="1304395140"/>
    <n v="1297620584"/>
    <x v="73"/>
    <x v="6"/>
    <b v="0"/>
    <n v="18"/>
    <b v="1"/>
    <x v="1"/>
  </r>
  <r>
    <x v="74"/>
    <x v="74"/>
    <x v="74"/>
    <n v="500"/>
    <x v="73"/>
    <x v="0"/>
    <s v="FR"/>
    <s v="EUR"/>
    <n v="1453376495"/>
    <n v="1450784495"/>
    <x v="74"/>
    <x v="0"/>
    <b v="0"/>
    <n v="29"/>
    <b v="1"/>
    <x v="1"/>
  </r>
  <r>
    <x v="75"/>
    <x v="75"/>
    <x v="75"/>
    <n v="3500"/>
    <x v="74"/>
    <x v="0"/>
    <s v="US"/>
    <s v="USD"/>
    <n v="1366693272"/>
    <n v="1364101272"/>
    <x v="75"/>
    <x v="4"/>
    <b v="0"/>
    <n v="47"/>
    <b v="1"/>
    <x v="1"/>
  </r>
  <r>
    <x v="76"/>
    <x v="76"/>
    <x v="76"/>
    <n v="300"/>
    <x v="75"/>
    <x v="0"/>
    <s v="US"/>
    <s v="USD"/>
    <n v="1325007358"/>
    <n v="1319819758"/>
    <x v="76"/>
    <x v="6"/>
    <b v="0"/>
    <n v="15"/>
    <b v="1"/>
    <x v="1"/>
  </r>
  <r>
    <x v="77"/>
    <x v="77"/>
    <x v="77"/>
    <n v="400"/>
    <x v="76"/>
    <x v="0"/>
    <s v="US"/>
    <s v="USD"/>
    <n v="1337569140"/>
    <n v="1332991717"/>
    <x v="77"/>
    <x v="5"/>
    <b v="0"/>
    <n v="26"/>
    <b v="1"/>
    <x v="1"/>
  </r>
  <r>
    <x v="78"/>
    <x v="78"/>
    <x v="78"/>
    <n v="50"/>
    <x v="77"/>
    <x v="0"/>
    <s v="FR"/>
    <s v="EUR"/>
    <n v="1472751121"/>
    <n v="1471887121"/>
    <x v="78"/>
    <x v="2"/>
    <b v="0"/>
    <n v="35"/>
    <b v="1"/>
    <x v="1"/>
  </r>
  <r>
    <x v="79"/>
    <x v="79"/>
    <x v="79"/>
    <n v="1300"/>
    <x v="78"/>
    <x v="0"/>
    <s v="GB"/>
    <s v="GBP"/>
    <n v="1398451093"/>
    <n v="1395859093"/>
    <x v="79"/>
    <x v="3"/>
    <b v="0"/>
    <n v="41"/>
    <b v="1"/>
    <x v="1"/>
  </r>
  <r>
    <x v="80"/>
    <x v="80"/>
    <x v="80"/>
    <n v="12000"/>
    <x v="79"/>
    <x v="0"/>
    <s v="US"/>
    <s v="USD"/>
    <n v="1386640856"/>
    <n v="1383616856"/>
    <x v="80"/>
    <x v="4"/>
    <b v="0"/>
    <n v="47"/>
    <b v="1"/>
    <x v="1"/>
  </r>
  <r>
    <x v="81"/>
    <x v="81"/>
    <x v="81"/>
    <n v="750"/>
    <x v="80"/>
    <x v="0"/>
    <s v="US"/>
    <s v="USD"/>
    <n v="1342234920"/>
    <n v="1341892127"/>
    <x v="81"/>
    <x v="5"/>
    <b v="0"/>
    <n v="28"/>
    <b v="1"/>
    <x v="1"/>
  </r>
  <r>
    <x v="82"/>
    <x v="82"/>
    <x v="82"/>
    <n v="4000"/>
    <x v="81"/>
    <x v="0"/>
    <s v="US"/>
    <s v="USD"/>
    <n v="1318189261"/>
    <n v="1315597261"/>
    <x v="82"/>
    <x v="6"/>
    <b v="0"/>
    <n v="100"/>
    <b v="1"/>
    <x v="1"/>
  </r>
  <r>
    <x v="83"/>
    <x v="83"/>
    <x v="83"/>
    <n v="200"/>
    <x v="82"/>
    <x v="0"/>
    <s v="GB"/>
    <s v="GBP"/>
    <n v="1424604600"/>
    <n v="1423320389"/>
    <x v="83"/>
    <x v="0"/>
    <b v="0"/>
    <n v="13"/>
    <b v="1"/>
    <x v="1"/>
  </r>
  <r>
    <x v="84"/>
    <x v="84"/>
    <x v="84"/>
    <n v="500"/>
    <x v="83"/>
    <x v="0"/>
    <s v="US"/>
    <s v="USD"/>
    <n v="1305483086"/>
    <n v="1302891086"/>
    <x v="84"/>
    <x v="6"/>
    <b v="0"/>
    <n v="7"/>
    <b v="1"/>
    <x v="1"/>
  </r>
  <r>
    <x v="85"/>
    <x v="85"/>
    <x v="85"/>
    <n v="1200"/>
    <x v="84"/>
    <x v="0"/>
    <s v="US"/>
    <s v="USD"/>
    <n v="1316746837"/>
    <n v="1314154837"/>
    <x v="85"/>
    <x v="6"/>
    <b v="0"/>
    <n v="21"/>
    <b v="1"/>
    <x v="1"/>
  </r>
  <r>
    <x v="86"/>
    <x v="86"/>
    <x v="86"/>
    <n v="6000"/>
    <x v="85"/>
    <x v="0"/>
    <s v="FR"/>
    <s v="EUR"/>
    <n v="1451226045"/>
    <n v="1444828845"/>
    <x v="86"/>
    <x v="0"/>
    <b v="0"/>
    <n v="17"/>
    <b v="1"/>
    <x v="1"/>
  </r>
  <r>
    <x v="87"/>
    <x v="87"/>
    <x v="87"/>
    <n v="2500"/>
    <x v="86"/>
    <x v="0"/>
    <s v="US"/>
    <s v="USD"/>
    <n v="1275529260"/>
    <n v="1274705803"/>
    <x v="87"/>
    <x v="7"/>
    <b v="0"/>
    <n v="25"/>
    <b v="1"/>
    <x v="1"/>
  </r>
  <r>
    <x v="88"/>
    <x v="88"/>
    <x v="88"/>
    <n v="3500"/>
    <x v="87"/>
    <x v="0"/>
    <s v="US"/>
    <s v="USD"/>
    <n v="1403452131"/>
    <n v="1401205731"/>
    <x v="88"/>
    <x v="3"/>
    <b v="0"/>
    <n v="60"/>
    <b v="1"/>
    <x v="1"/>
  </r>
  <r>
    <x v="89"/>
    <x v="89"/>
    <x v="89"/>
    <n v="6000"/>
    <x v="88"/>
    <x v="0"/>
    <s v="US"/>
    <s v="USD"/>
    <n v="1370196192"/>
    <n v="1368036192"/>
    <x v="89"/>
    <x v="4"/>
    <b v="0"/>
    <n v="56"/>
    <b v="1"/>
    <x v="1"/>
  </r>
  <r>
    <x v="90"/>
    <x v="90"/>
    <x v="90"/>
    <n v="500"/>
    <x v="89"/>
    <x v="0"/>
    <s v="US"/>
    <s v="USD"/>
    <n v="1310454499"/>
    <n v="1307862499"/>
    <x v="90"/>
    <x v="6"/>
    <b v="0"/>
    <n v="16"/>
    <b v="1"/>
    <x v="1"/>
  </r>
  <r>
    <x v="91"/>
    <x v="91"/>
    <x v="91"/>
    <n v="3000"/>
    <x v="87"/>
    <x v="0"/>
    <s v="US"/>
    <s v="USD"/>
    <n v="1305625164"/>
    <n v="1300354764"/>
    <x v="91"/>
    <x v="6"/>
    <b v="0"/>
    <n v="46"/>
    <b v="1"/>
    <x v="1"/>
  </r>
  <r>
    <x v="92"/>
    <x v="92"/>
    <x v="92"/>
    <n v="5000"/>
    <x v="90"/>
    <x v="0"/>
    <s v="CA"/>
    <s v="CAD"/>
    <n v="1485936000"/>
    <n v="1481949983"/>
    <x v="92"/>
    <x v="2"/>
    <b v="0"/>
    <n v="43"/>
    <b v="1"/>
    <x v="1"/>
  </r>
  <r>
    <x v="93"/>
    <x v="93"/>
    <x v="93"/>
    <n v="1000"/>
    <x v="91"/>
    <x v="0"/>
    <s v="US"/>
    <s v="USD"/>
    <n v="1341349200"/>
    <n v="1338928537"/>
    <x v="93"/>
    <x v="5"/>
    <b v="0"/>
    <n v="15"/>
    <b v="1"/>
    <x v="1"/>
  </r>
  <r>
    <x v="94"/>
    <x v="94"/>
    <x v="94"/>
    <n v="250"/>
    <x v="92"/>
    <x v="0"/>
    <s v="GB"/>
    <s v="GBP"/>
    <n v="1396890822"/>
    <n v="1395162822"/>
    <x v="94"/>
    <x v="3"/>
    <b v="0"/>
    <n v="12"/>
    <b v="1"/>
    <x v="1"/>
  </r>
  <r>
    <x v="95"/>
    <x v="95"/>
    <x v="95"/>
    <n v="350"/>
    <x v="75"/>
    <x v="0"/>
    <s v="US"/>
    <s v="USD"/>
    <n v="1330214841"/>
    <n v="1327622841"/>
    <x v="95"/>
    <x v="5"/>
    <b v="0"/>
    <n v="21"/>
    <b v="1"/>
    <x v="1"/>
  </r>
  <r>
    <x v="96"/>
    <x v="96"/>
    <x v="96"/>
    <n v="1500"/>
    <x v="93"/>
    <x v="0"/>
    <s v="US"/>
    <s v="USD"/>
    <n v="1280631600"/>
    <n v="1274889241"/>
    <x v="96"/>
    <x v="7"/>
    <b v="0"/>
    <n v="34"/>
    <b v="1"/>
    <x v="1"/>
  </r>
  <r>
    <x v="97"/>
    <x v="97"/>
    <x v="97"/>
    <n v="400"/>
    <x v="94"/>
    <x v="0"/>
    <s v="US"/>
    <s v="USD"/>
    <n v="1310440482"/>
    <n v="1307848482"/>
    <x v="97"/>
    <x v="6"/>
    <b v="0"/>
    <n v="8"/>
    <b v="1"/>
    <x v="1"/>
  </r>
  <r>
    <x v="98"/>
    <x v="98"/>
    <x v="98"/>
    <n v="3200"/>
    <x v="95"/>
    <x v="0"/>
    <s v="US"/>
    <s v="USD"/>
    <n v="1354923000"/>
    <n v="1351796674"/>
    <x v="98"/>
    <x v="5"/>
    <b v="0"/>
    <n v="60"/>
    <b v="1"/>
    <x v="1"/>
  </r>
  <r>
    <x v="99"/>
    <x v="99"/>
    <x v="99"/>
    <n v="1500"/>
    <x v="96"/>
    <x v="0"/>
    <s v="US"/>
    <s v="USD"/>
    <n v="1390426799"/>
    <n v="1387834799"/>
    <x v="99"/>
    <x v="4"/>
    <b v="0"/>
    <n v="39"/>
    <b v="1"/>
    <x v="1"/>
  </r>
  <r>
    <x v="100"/>
    <x v="100"/>
    <x v="100"/>
    <n v="5000"/>
    <x v="97"/>
    <x v="0"/>
    <s v="US"/>
    <s v="USD"/>
    <n v="1352055886"/>
    <n v="1350324286"/>
    <x v="100"/>
    <x v="5"/>
    <b v="0"/>
    <n v="26"/>
    <b v="1"/>
    <x v="1"/>
  </r>
  <r>
    <x v="101"/>
    <x v="101"/>
    <x v="101"/>
    <n v="3500"/>
    <x v="98"/>
    <x v="0"/>
    <s v="US"/>
    <s v="USD"/>
    <n v="1359052710"/>
    <n v="1356979110"/>
    <x v="101"/>
    <x v="5"/>
    <b v="0"/>
    <n v="35"/>
    <b v="1"/>
    <x v="1"/>
  </r>
  <r>
    <x v="102"/>
    <x v="102"/>
    <x v="102"/>
    <n v="6000"/>
    <x v="99"/>
    <x v="0"/>
    <s v="US"/>
    <s v="USD"/>
    <n v="1293073733"/>
    <n v="1290481733"/>
    <x v="102"/>
    <x v="7"/>
    <b v="0"/>
    <n v="65"/>
    <b v="1"/>
    <x v="1"/>
  </r>
  <r>
    <x v="103"/>
    <x v="103"/>
    <x v="103"/>
    <n v="1300"/>
    <x v="100"/>
    <x v="0"/>
    <s v="GB"/>
    <s v="GBP"/>
    <n v="1394220030"/>
    <n v="1392232830"/>
    <x v="103"/>
    <x v="3"/>
    <b v="0"/>
    <n v="49"/>
    <b v="1"/>
    <x v="1"/>
  </r>
  <r>
    <x v="104"/>
    <x v="104"/>
    <x v="104"/>
    <n v="500"/>
    <x v="49"/>
    <x v="0"/>
    <s v="US"/>
    <s v="USD"/>
    <n v="1301792400"/>
    <n v="1299775266"/>
    <x v="104"/>
    <x v="6"/>
    <b v="0"/>
    <n v="10"/>
    <b v="1"/>
    <x v="1"/>
  </r>
  <r>
    <x v="105"/>
    <x v="105"/>
    <x v="105"/>
    <n v="2200"/>
    <x v="101"/>
    <x v="0"/>
    <s v="US"/>
    <s v="USD"/>
    <n v="1463184000"/>
    <n v="1461605020"/>
    <x v="105"/>
    <x v="2"/>
    <b v="0"/>
    <n v="60"/>
    <b v="1"/>
    <x v="1"/>
  </r>
  <r>
    <x v="106"/>
    <x v="106"/>
    <x v="106"/>
    <n v="5000"/>
    <x v="102"/>
    <x v="0"/>
    <s v="US"/>
    <s v="USD"/>
    <n v="1333391901"/>
    <n v="1332182301"/>
    <x v="106"/>
    <x v="5"/>
    <b v="0"/>
    <n v="27"/>
    <b v="1"/>
    <x v="1"/>
  </r>
  <r>
    <x v="107"/>
    <x v="107"/>
    <x v="107"/>
    <n v="7500"/>
    <x v="103"/>
    <x v="0"/>
    <s v="US"/>
    <s v="USD"/>
    <n v="1303688087"/>
    <n v="1301787287"/>
    <x v="107"/>
    <x v="6"/>
    <b v="0"/>
    <n v="69"/>
    <b v="1"/>
    <x v="1"/>
  </r>
  <r>
    <x v="108"/>
    <x v="108"/>
    <x v="108"/>
    <n v="1500"/>
    <x v="29"/>
    <x v="0"/>
    <s v="US"/>
    <s v="USD"/>
    <n v="1370011370"/>
    <n v="1364827370"/>
    <x v="108"/>
    <x v="4"/>
    <b v="0"/>
    <n v="47"/>
    <b v="1"/>
    <x v="1"/>
  </r>
  <r>
    <x v="109"/>
    <x v="109"/>
    <x v="109"/>
    <n v="1000"/>
    <x v="104"/>
    <x v="0"/>
    <s v="US"/>
    <s v="USD"/>
    <n v="1298680630"/>
    <n v="1296088630"/>
    <x v="109"/>
    <x v="6"/>
    <b v="0"/>
    <n v="47"/>
    <b v="1"/>
    <x v="1"/>
  </r>
  <r>
    <x v="110"/>
    <x v="110"/>
    <x v="110"/>
    <n v="1300"/>
    <x v="105"/>
    <x v="0"/>
    <s v="US"/>
    <s v="USD"/>
    <n v="1384408740"/>
    <n v="1381445253"/>
    <x v="110"/>
    <x v="4"/>
    <b v="0"/>
    <n v="26"/>
    <b v="1"/>
    <x v="1"/>
  </r>
  <r>
    <x v="111"/>
    <x v="111"/>
    <x v="111"/>
    <n v="3500"/>
    <x v="106"/>
    <x v="0"/>
    <s v="AU"/>
    <s v="AUD"/>
    <n v="1433059187"/>
    <n v="1430467187"/>
    <x v="111"/>
    <x v="0"/>
    <b v="0"/>
    <n v="53"/>
    <b v="1"/>
    <x v="1"/>
  </r>
  <r>
    <x v="112"/>
    <x v="112"/>
    <x v="112"/>
    <n v="5000"/>
    <x v="107"/>
    <x v="0"/>
    <s v="US"/>
    <s v="USD"/>
    <n v="1397354400"/>
    <n v="1395277318"/>
    <x v="112"/>
    <x v="3"/>
    <b v="0"/>
    <n v="81"/>
    <b v="1"/>
    <x v="1"/>
  </r>
  <r>
    <x v="113"/>
    <x v="113"/>
    <x v="113"/>
    <n v="5000"/>
    <x v="108"/>
    <x v="0"/>
    <s v="US"/>
    <s v="USD"/>
    <n v="1312642800"/>
    <n v="1311963128"/>
    <x v="113"/>
    <x v="6"/>
    <b v="0"/>
    <n v="78"/>
    <b v="1"/>
    <x v="1"/>
  </r>
  <r>
    <x v="114"/>
    <x v="114"/>
    <x v="114"/>
    <n v="3000"/>
    <x v="109"/>
    <x v="0"/>
    <s v="US"/>
    <s v="USD"/>
    <n v="1326436488"/>
    <n v="1321252488"/>
    <x v="114"/>
    <x v="6"/>
    <b v="0"/>
    <n v="35"/>
    <b v="1"/>
    <x v="1"/>
  </r>
  <r>
    <x v="115"/>
    <x v="115"/>
    <x v="115"/>
    <n v="450"/>
    <x v="110"/>
    <x v="0"/>
    <s v="US"/>
    <s v="USD"/>
    <n v="1328377444"/>
    <n v="1326217444"/>
    <x v="115"/>
    <x v="5"/>
    <b v="0"/>
    <n v="22"/>
    <b v="1"/>
    <x v="1"/>
  </r>
  <r>
    <x v="116"/>
    <x v="116"/>
    <x v="116"/>
    <n v="3500"/>
    <x v="111"/>
    <x v="0"/>
    <s v="US"/>
    <s v="USD"/>
    <n v="1302260155"/>
    <n v="1298289355"/>
    <x v="116"/>
    <x v="6"/>
    <b v="0"/>
    <n v="57"/>
    <b v="1"/>
    <x v="1"/>
  </r>
  <r>
    <x v="117"/>
    <x v="117"/>
    <x v="117"/>
    <n v="4500"/>
    <x v="112"/>
    <x v="0"/>
    <s v="US"/>
    <s v="USD"/>
    <n v="1276110000"/>
    <n v="1268337744"/>
    <x v="117"/>
    <x v="7"/>
    <b v="0"/>
    <n v="27"/>
    <b v="1"/>
    <x v="1"/>
  </r>
  <r>
    <x v="118"/>
    <x v="118"/>
    <x v="118"/>
    <n v="5000"/>
    <x v="113"/>
    <x v="0"/>
    <s v="US"/>
    <s v="USD"/>
    <n v="1311902236"/>
    <n v="1309310236"/>
    <x v="118"/>
    <x v="6"/>
    <b v="0"/>
    <n v="39"/>
    <b v="1"/>
    <x v="1"/>
  </r>
  <r>
    <x v="119"/>
    <x v="119"/>
    <x v="119"/>
    <n v="3250"/>
    <x v="114"/>
    <x v="0"/>
    <s v="US"/>
    <s v="USD"/>
    <n v="1313276400"/>
    <n v="1310693986"/>
    <x v="119"/>
    <x v="6"/>
    <b v="0"/>
    <n v="37"/>
    <b v="1"/>
    <x v="1"/>
  </r>
  <r>
    <x v="120"/>
    <x v="120"/>
    <x v="120"/>
    <n v="70000"/>
    <x v="115"/>
    <x v="1"/>
    <s v="HK"/>
    <s v="HKD"/>
    <n v="1475457107"/>
    <n v="1472865107"/>
    <x v="120"/>
    <x v="2"/>
    <b v="0"/>
    <n v="1"/>
    <b v="0"/>
    <x v="2"/>
  </r>
  <r>
    <x v="121"/>
    <x v="121"/>
    <x v="121"/>
    <n v="3000"/>
    <x v="116"/>
    <x v="1"/>
    <s v="US"/>
    <s v="USD"/>
    <n v="1429352160"/>
    <n v="1427993710"/>
    <x v="121"/>
    <x v="0"/>
    <b v="0"/>
    <n v="1"/>
    <b v="0"/>
    <x v="2"/>
  </r>
  <r>
    <x v="122"/>
    <x v="122"/>
    <x v="122"/>
    <n v="100000000"/>
    <x v="117"/>
    <x v="1"/>
    <s v="US"/>
    <s v="USD"/>
    <n v="1476094907"/>
    <n v="1470910907"/>
    <x v="122"/>
    <x v="2"/>
    <b v="0"/>
    <n v="0"/>
    <b v="0"/>
    <x v="2"/>
  </r>
  <r>
    <x v="123"/>
    <x v="123"/>
    <x v="123"/>
    <n v="55000"/>
    <x v="118"/>
    <x v="1"/>
    <s v="US"/>
    <s v="USD"/>
    <n v="1414533600"/>
    <n v="1411411564"/>
    <x v="123"/>
    <x v="3"/>
    <b v="0"/>
    <n v="6"/>
    <b v="0"/>
    <x v="2"/>
  </r>
  <r>
    <x v="124"/>
    <x v="124"/>
    <x v="124"/>
    <n v="4000"/>
    <x v="117"/>
    <x v="1"/>
    <s v="US"/>
    <s v="USD"/>
    <n v="1431728242"/>
    <n v="1429568242"/>
    <x v="124"/>
    <x v="0"/>
    <b v="0"/>
    <n v="0"/>
    <b v="0"/>
    <x v="2"/>
  </r>
  <r>
    <x v="125"/>
    <x v="125"/>
    <x v="125"/>
    <n v="500"/>
    <x v="119"/>
    <x v="1"/>
    <s v="CA"/>
    <s v="CAD"/>
    <n v="1486165880"/>
    <n v="1480981880"/>
    <x v="125"/>
    <x v="2"/>
    <b v="0"/>
    <n v="6"/>
    <b v="0"/>
    <x v="2"/>
  </r>
  <r>
    <x v="126"/>
    <x v="126"/>
    <x v="126"/>
    <n v="25000"/>
    <x v="120"/>
    <x v="1"/>
    <s v="US"/>
    <s v="USD"/>
    <n v="1433988000"/>
    <n v="1431353337"/>
    <x v="126"/>
    <x v="0"/>
    <b v="0"/>
    <n v="13"/>
    <b v="0"/>
    <x v="2"/>
  </r>
  <r>
    <x v="127"/>
    <x v="127"/>
    <x v="127"/>
    <n v="8000"/>
    <x v="121"/>
    <x v="1"/>
    <s v="US"/>
    <s v="USD"/>
    <n v="1428069541"/>
    <n v="1425481141"/>
    <x v="127"/>
    <x v="0"/>
    <b v="0"/>
    <n v="4"/>
    <b v="0"/>
    <x v="2"/>
  </r>
  <r>
    <x v="128"/>
    <x v="128"/>
    <x v="128"/>
    <n v="100000"/>
    <x v="122"/>
    <x v="1"/>
    <s v="US"/>
    <s v="USD"/>
    <n v="1476941293"/>
    <n v="1473917293"/>
    <x v="128"/>
    <x v="2"/>
    <b v="0"/>
    <n v="6"/>
    <b v="0"/>
    <x v="2"/>
  </r>
  <r>
    <x v="129"/>
    <x v="129"/>
    <x v="129"/>
    <n v="20000"/>
    <x v="117"/>
    <x v="1"/>
    <s v="US"/>
    <s v="USD"/>
    <n v="1414708183"/>
    <n v="1409524183"/>
    <x v="129"/>
    <x v="3"/>
    <b v="0"/>
    <n v="0"/>
    <b v="0"/>
    <x v="2"/>
  </r>
  <r>
    <x v="130"/>
    <x v="130"/>
    <x v="130"/>
    <n v="600"/>
    <x v="117"/>
    <x v="1"/>
    <s v="GB"/>
    <s v="GBP"/>
    <n v="1402949760"/>
    <n v="1400536692"/>
    <x v="130"/>
    <x v="3"/>
    <b v="0"/>
    <n v="0"/>
    <b v="0"/>
    <x v="2"/>
  </r>
  <r>
    <x v="131"/>
    <x v="131"/>
    <x v="131"/>
    <n v="1200"/>
    <x v="117"/>
    <x v="1"/>
    <s v="US"/>
    <s v="USD"/>
    <n v="1467763200"/>
    <n v="1466453161"/>
    <x v="131"/>
    <x v="2"/>
    <b v="0"/>
    <n v="0"/>
    <b v="0"/>
    <x v="2"/>
  </r>
  <r>
    <x v="132"/>
    <x v="132"/>
    <x v="132"/>
    <n v="80000"/>
    <x v="123"/>
    <x v="1"/>
    <s v="US"/>
    <s v="USD"/>
    <n v="1415392207"/>
    <n v="1411500607"/>
    <x v="132"/>
    <x v="3"/>
    <b v="0"/>
    <n v="81"/>
    <b v="0"/>
    <x v="2"/>
  </r>
  <r>
    <x v="133"/>
    <x v="133"/>
    <x v="133"/>
    <n v="71764"/>
    <x v="117"/>
    <x v="1"/>
    <s v="US"/>
    <s v="USD"/>
    <n v="1464715860"/>
    <n v="1462130584"/>
    <x v="133"/>
    <x v="2"/>
    <b v="0"/>
    <n v="0"/>
    <b v="0"/>
    <x v="2"/>
  </r>
  <r>
    <x v="134"/>
    <x v="134"/>
    <x v="134"/>
    <n v="5000"/>
    <x v="117"/>
    <x v="1"/>
    <s v="US"/>
    <s v="USD"/>
    <n v="1441386000"/>
    <n v="1438811418"/>
    <x v="134"/>
    <x v="0"/>
    <b v="0"/>
    <n v="0"/>
    <b v="0"/>
    <x v="2"/>
  </r>
  <r>
    <x v="135"/>
    <x v="135"/>
    <x v="135"/>
    <n v="3000"/>
    <x v="124"/>
    <x v="1"/>
    <s v="US"/>
    <s v="USD"/>
    <n v="1404241200"/>
    <n v="1401354597"/>
    <x v="135"/>
    <x v="3"/>
    <b v="0"/>
    <n v="5"/>
    <b v="0"/>
    <x v="2"/>
  </r>
  <r>
    <x v="136"/>
    <x v="136"/>
    <x v="121"/>
    <n v="3000"/>
    <x v="117"/>
    <x v="1"/>
    <s v="US"/>
    <s v="USD"/>
    <n v="1431771360"/>
    <n v="1427968234"/>
    <x v="136"/>
    <x v="0"/>
    <b v="0"/>
    <n v="0"/>
    <b v="0"/>
    <x v="2"/>
  </r>
  <r>
    <x v="137"/>
    <x v="137"/>
    <x v="136"/>
    <n v="55000"/>
    <x v="117"/>
    <x v="1"/>
    <s v="DK"/>
    <s v="DKK"/>
    <n v="1444657593"/>
    <n v="1440337593"/>
    <x v="137"/>
    <x v="0"/>
    <b v="0"/>
    <n v="0"/>
    <b v="0"/>
    <x v="2"/>
  </r>
  <r>
    <x v="138"/>
    <x v="138"/>
    <x v="137"/>
    <n v="150000"/>
    <x v="125"/>
    <x v="1"/>
    <s v="US"/>
    <s v="USD"/>
    <n v="1438405140"/>
    <n v="1435731041"/>
    <x v="138"/>
    <x v="0"/>
    <b v="0"/>
    <n v="58"/>
    <b v="0"/>
    <x v="2"/>
  </r>
  <r>
    <x v="139"/>
    <x v="139"/>
    <x v="138"/>
    <n v="500"/>
    <x v="83"/>
    <x v="1"/>
    <s v="US"/>
    <s v="USD"/>
    <n v="1436738772"/>
    <n v="1435874772"/>
    <x v="139"/>
    <x v="0"/>
    <b v="0"/>
    <n v="1"/>
    <b v="0"/>
    <x v="2"/>
  </r>
  <r>
    <x v="140"/>
    <x v="140"/>
    <x v="139"/>
    <n v="200000"/>
    <x v="117"/>
    <x v="1"/>
    <s v="US"/>
    <s v="USD"/>
    <n v="1426823132"/>
    <n v="1424234732"/>
    <x v="140"/>
    <x v="0"/>
    <b v="0"/>
    <n v="0"/>
    <b v="0"/>
    <x v="2"/>
  </r>
  <r>
    <x v="141"/>
    <x v="141"/>
    <x v="140"/>
    <n v="12000"/>
    <x v="126"/>
    <x v="1"/>
    <s v="US"/>
    <s v="USD"/>
    <n v="1433043623"/>
    <n v="1429155623"/>
    <x v="141"/>
    <x v="0"/>
    <b v="0"/>
    <n v="28"/>
    <b v="0"/>
    <x v="2"/>
  </r>
  <r>
    <x v="142"/>
    <x v="142"/>
    <x v="141"/>
    <n v="3000"/>
    <x v="115"/>
    <x v="1"/>
    <s v="US"/>
    <s v="USD"/>
    <n v="1416176778"/>
    <n v="1414358778"/>
    <x v="142"/>
    <x v="3"/>
    <b v="0"/>
    <n v="1"/>
    <b v="0"/>
    <x v="2"/>
  </r>
  <r>
    <x v="143"/>
    <x v="143"/>
    <x v="142"/>
    <n v="5500"/>
    <x v="117"/>
    <x v="1"/>
    <s v="AU"/>
    <s v="AUD"/>
    <n v="1472882100"/>
    <n v="1467941542"/>
    <x v="143"/>
    <x v="2"/>
    <b v="0"/>
    <n v="0"/>
    <b v="0"/>
    <x v="2"/>
  </r>
  <r>
    <x v="144"/>
    <x v="144"/>
    <x v="143"/>
    <n v="7500"/>
    <x v="127"/>
    <x v="1"/>
    <s v="CA"/>
    <s v="CAD"/>
    <n v="1428945472"/>
    <n v="1423765072"/>
    <x v="144"/>
    <x v="0"/>
    <b v="0"/>
    <n v="37"/>
    <b v="0"/>
    <x v="2"/>
  </r>
  <r>
    <x v="145"/>
    <x v="145"/>
    <x v="144"/>
    <n v="4500"/>
    <x v="128"/>
    <x v="1"/>
    <s v="US"/>
    <s v="USD"/>
    <n v="1439298052"/>
    <n v="1436965252"/>
    <x v="145"/>
    <x v="0"/>
    <b v="0"/>
    <n v="9"/>
    <b v="0"/>
    <x v="2"/>
  </r>
  <r>
    <x v="146"/>
    <x v="146"/>
    <x v="145"/>
    <n v="20000"/>
    <x v="129"/>
    <x v="1"/>
    <s v="US"/>
    <s v="USD"/>
    <n v="1484698998"/>
    <n v="1479514998"/>
    <x v="146"/>
    <x v="2"/>
    <b v="0"/>
    <n v="3"/>
    <b v="0"/>
    <x v="2"/>
  </r>
  <r>
    <x v="147"/>
    <x v="147"/>
    <x v="146"/>
    <n v="7000"/>
    <x v="117"/>
    <x v="1"/>
    <s v="GB"/>
    <s v="GBP"/>
    <n v="1420741080"/>
    <n v="1417026340"/>
    <x v="147"/>
    <x v="3"/>
    <b v="0"/>
    <n v="0"/>
    <b v="0"/>
    <x v="2"/>
  </r>
  <r>
    <x v="148"/>
    <x v="148"/>
    <x v="147"/>
    <n v="50000"/>
    <x v="130"/>
    <x v="1"/>
    <s v="US"/>
    <s v="USD"/>
    <n v="1456555536"/>
    <n v="1453963536"/>
    <x v="148"/>
    <x v="2"/>
    <b v="0"/>
    <n v="2"/>
    <b v="0"/>
    <x v="2"/>
  </r>
  <r>
    <x v="149"/>
    <x v="149"/>
    <x v="148"/>
    <n v="10000"/>
    <x v="131"/>
    <x v="1"/>
    <s v="US"/>
    <s v="USD"/>
    <n v="1419494400"/>
    <n v="1416888470"/>
    <x v="149"/>
    <x v="3"/>
    <b v="0"/>
    <n v="6"/>
    <b v="0"/>
    <x v="2"/>
  </r>
  <r>
    <x v="150"/>
    <x v="150"/>
    <x v="149"/>
    <n v="130000"/>
    <x v="132"/>
    <x v="1"/>
    <s v="US"/>
    <s v="USD"/>
    <n v="1432612382"/>
    <n v="1427428382"/>
    <x v="150"/>
    <x v="0"/>
    <b v="0"/>
    <n v="67"/>
    <b v="0"/>
    <x v="2"/>
  </r>
  <r>
    <x v="151"/>
    <x v="151"/>
    <x v="150"/>
    <n v="250000"/>
    <x v="133"/>
    <x v="1"/>
    <s v="AU"/>
    <s v="AUD"/>
    <n v="1434633191"/>
    <n v="1429449191"/>
    <x v="151"/>
    <x v="0"/>
    <b v="0"/>
    <n v="5"/>
    <b v="0"/>
    <x v="2"/>
  </r>
  <r>
    <x v="152"/>
    <x v="152"/>
    <x v="151"/>
    <n v="380000"/>
    <x v="134"/>
    <x v="1"/>
    <s v="US"/>
    <s v="USD"/>
    <n v="1411437100"/>
    <n v="1408845100"/>
    <x v="152"/>
    <x v="3"/>
    <b v="0"/>
    <n v="2"/>
    <b v="0"/>
    <x v="2"/>
  </r>
  <r>
    <x v="153"/>
    <x v="153"/>
    <x v="152"/>
    <n v="50000"/>
    <x v="135"/>
    <x v="1"/>
    <s v="US"/>
    <s v="USD"/>
    <n v="1417532644"/>
    <n v="1413900244"/>
    <x v="153"/>
    <x v="3"/>
    <b v="0"/>
    <n v="10"/>
    <b v="0"/>
    <x v="2"/>
  </r>
  <r>
    <x v="154"/>
    <x v="154"/>
    <x v="153"/>
    <n v="1500"/>
    <x v="130"/>
    <x v="1"/>
    <s v="US"/>
    <s v="USD"/>
    <n v="1433336895"/>
    <n v="1429621695"/>
    <x v="154"/>
    <x v="0"/>
    <b v="0"/>
    <n v="3"/>
    <b v="0"/>
    <x v="2"/>
  </r>
  <r>
    <x v="155"/>
    <x v="155"/>
    <x v="154"/>
    <n v="1350000"/>
    <x v="136"/>
    <x v="1"/>
    <s v="US"/>
    <s v="USD"/>
    <n v="1437657935"/>
    <n v="1434201935"/>
    <x v="155"/>
    <x v="0"/>
    <b v="0"/>
    <n v="4"/>
    <b v="0"/>
    <x v="2"/>
  </r>
  <r>
    <x v="156"/>
    <x v="156"/>
    <x v="155"/>
    <n v="35000"/>
    <x v="137"/>
    <x v="1"/>
    <s v="CA"/>
    <s v="CAD"/>
    <n v="1407034796"/>
    <n v="1401850796"/>
    <x v="156"/>
    <x v="3"/>
    <b v="0"/>
    <n v="15"/>
    <b v="0"/>
    <x v="2"/>
  </r>
  <r>
    <x v="157"/>
    <x v="157"/>
    <x v="156"/>
    <n v="2995"/>
    <x v="138"/>
    <x v="1"/>
    <s v="US"/>
    <s v="USD"/>
    <n v="1456523572"/>
    <n v="1453931572"/>
    <x v="157"/>
    <x v="2"/>
    <b v="0"/>
    <n v="2"/>
    <b v="0"/>
    <x v="2"/>
  </r>
  <r>
    <x v="158"/>
    <x v="158"/>
    <x v="157"/>
    <n v="5000"/>
    <x v="117"/>
    <x v="1"/>
    <s v="US"/>
    <s v="USD"/>
    <n v="1413942628"/>
    <n v="1411350628"/>
    <x v="158"/>
    <x v="3"/>
    <b v="0"/>
    <n v="0"/>
    <b v="0"/>
    <x v="2"/>
  </r>
  <r>
    <x v="159"/>
    <x v="159"/>
    <x v="158"/>
    <n v="500000"/>
    <x v="115"/>
    <x v="1"/>
    <s v="US"/>
    <s v="USD"/>
    <n v="1467541545"/>
    <n v="1464085545"/>
    <x v="159"/>
    <x v="2"/>
    <b v="0"/>
    <n v="1"/>
    <b v="0"/>
    <x v="2"/>
  </r>
  <r>
    <x v="160"/>
    <x v="160"/>
    <x v="159"/>
    <n v="5000"/>
    <x v="117"/>
    <x v="2"/>
    <s v="US"/>
    <s v="USD"/>
    <n v="1439675691"/>
    <n v="1434491691"/>
    <x v="160"/>
    <x v="0"/>
    <b v="0"/>
    <n v="0"/>
    <b v="0"/>
    <x v="3"/>
  </r>
  <r>
    <x v="161"/>
    <x v="161"/>
    <x v="160"/>
    <n v="50000"/>
    <x v="139"/>
    <x v="2"/>
    <s v="US"/>
    <s v="USD"/>
    <n v="1404318595"/>
    <n v="1401726595"/>
    <x v="161"/>
    <x v="3"/>
    <b v="0"/>
    <n v="1"/>
    <b v="0"/>
    <x v="3"/>
  </r>
  <r>
    <x v="162"/>
    <x v="162"/>
    <x v="161"/>
    <n v="2800"/>
    <x v="140"/>
    <x v="2"/>
    <s v="US"/>
    <s v="USD"/>
    <n v="1408232520"/>
    <n v="1405393356"/>
    <x v="162"/>
    <x v="3"/>
    <b v="0"/>
    <n v="10"/>
    <b v="0"/>
    <x v="3"/>
  </r>
  <r>
    <x v="163"/>
    <x v="163"/>
    <x v="162"/>
    <n v="2000000"/>
    <x v="117"/>
    <x v="2"/>
    <s v="US"/>
    <s v="USD"/>
    <n v="1443657600"/>
    <n v="1440716654"/>
    <x v="163"/>
    <x v="0"/>
    <b v="0"/>
    <n v="0"/>
    <b v="0"/>
    <x v="3"/>
  </r>
  <r>
    <x v="164"/>
    <x v="164"/>
    <x v="163"/>
    <n v="120000"/>
    <x v="141"/>
    <x v="2"/>
    <s v="US"/>
    <s v="USD"/>
    <n v="1411150701"/>
    <n v="1405966701"/>
    <x v="164"/>
    <x v="3"/>
    <b v="0"/>
    <n v="7"/>
    <b v="0"/>
    <x v="3"/>
  </r>
  <r>
    <x v="165"/>
    <x v="165"/>
    <x v="164"/>
    <n v="17000"/>
    <x v="117"/>
    <x v="2"/>
    <s v="GB"/>
    <s v="GBP"/>
    <n v="1452613724"/>
    <n v="1450021724"/>
    <x v="165"/>
    <x v="0"/>
    <b v="0"/>
    <n v="0"/>
    <b v="0"/>
    <x v="3"/>
  </r>
  <r>
    <x v="166"/>
    <x v="166"/>
    <x v="165"/>
    <n v="5000"/>
    <x v="142"/>
    <x v="2"/>
    <s v="US"/>
    <s v="USD"/>
    <n v="1484531362"/>
    <n v="1481939362"/>
    <x v="166"/>
    <x v="2"/>
    <b v="0"/>
    <n v="1"/>
    <b v="0"/>
    <x v="3"/>
  </r>
  <r>
    <x v="167"/>
    <x v="167"/>
    <x v="166"/>
    <n v="110000"/>
    <x v="143"/>
    <x v="2"/>
    <s v="US"/>
    <s v="USD"/>
    <n v="1438726535"/>
    <n v="1433542535"/>
    <x v="167"/>
    <x v="0"/>
    <b v="0"/>
    <n v="2"/>
    <b v="0"/>
    <x v="3"/>
  </r>
  <r>
    <x v="168"/>
    <x v="168"/>
    <x v="167"/>
    <n v="8000"/>
    <x v="144"/>
    <x v="2"/>
    <s v="US"/>
    <s v="USD"/>
    <n v="1426791770"/>
    <n v="1424203370"/>
    <x v="168"/>
    <x v="0"/>
    <b v="0"/>
    <n v="3"/>
    <b v="0"/>
    <x v="3"/>
  </r>
  <r>
    <x v="169"/>
    <x v="169"/>
    <x v="168"/>
    <n v="2500"/>
    <x v="145"/>
    <x v="2"/>
    <s v="GB"/>
    <s v="GBP"/>
    <n v="1413634059"/>
    <n v="1411042059"/>
    <x v="169"/>
    <x v="3"/>
    <b v="0"/>
    <n v="10"/>
    <b v="0"/>
    <x v="3"/>
  </r>
  <r>
    <x v="170"/>
    <x v="170"/>
    <x v="169"/>
    <n v="10000"/>
    <x v="144"/>
    <x v="2"/>
    <s v="US"/>
    <s v="USD"/>
    <n v="1440912480"/>
    <n v="1438385283"/>
    <x v="170"/>
    <x v="0"/>
    <b v="0"/>
    <n v="10"/>
    <b v="0"/>
    <x v="3"/>
  </r>
  <r>
    <x v="171"/>
    <x v="171"/>
    <x v="170"/>
    <n v="50000"/>
    <x v="116"/>
    <x v="2"/>
    <s v="US"/>
    <s v="USD"/>
    <n v="1470975614"/>
    <n v="1465791614"/>
    <x v="171"/>
    <x v="2"/>
    <b v="0"/>
    <n v="1"/>
    <b v="0"/>
    <x v="3"/>
  </r>
  <r>
    <x v="172"/>
    <x v="172"/>
    <x v="171"/>
    <n v="95000"/>
    <x v="117"/>
    <x v="2"/>
    <s v="US"/>
    <s v="USD"/>
    <n v="1426753723"/>
    <n v="1423733323"/>
    <x v="172"/>
    <x v="0"/>
    <b v="0"/>
    <n v="0"/>
    <b v="0"/>
    <x v="3"/>
  </r>
  <r>
    <x v="173"/>
    <x v="173"/>
    <x v="172"/>
    <n v="1110"/>
    <x v="117"/>
    <x v="2"/>
    <s v="GB"/>
    <s v="GBP"/>
    <n v="1425131108"/>
    <n v="1422539108"/>
    <x v="173"/>
    <x v="0"/>
    <b v="0"/>
    <n v="0"/>
    <b v="0"/>
    <x v="3"/>
  </r>
  <r>
    <x v="174"/>
    <x v="174"/>
    <x v="173"/>
    <n v="6000"/>
    <x v="117"/>
    <x v="2"/>
    <s v="NL"/>
    <s v="EUR"/>
    <n v="1431108776"/>
    <n v="1425924776"/>
    <x v="174"/>
    <x v="0"/>
    <b v="0"/>
    <n v="0"/>
    <b v="0"/>
    <x v="3"/>
  </r>
  <r>
    <x v="175"/>
    <x v="175"/>
    <x v="174"/>
    <n v="20000"/>
    <x v="146"/>
    <x v="2"/>
    <s v="GB"/>
    <s v="GBP"/>
    <n v="1409337611"/>
    <n v="1407177611"/>
    <x v="175"/>
    <x v="3"/>
    <b v="0"/>
    <n v="26"/>
    <b v="0"/>
    <x v="3"/>
  </r>
  <r>
    <x v="176"/>
    <x v="176"/>
    <x v="175"/>
    <n v="1500"/>
    <x v="117"/>
    <x v="2"/>
    <s v="US"/>
    <s v="USD"/>
    <n v="1438803999"/>
    <n v="1436211999"/>
    <x v="176"/>
    <x v="0"/>
    <b v="0"/>
    <n v="0"/>
    <b v="0"/>
    <x v="3"/>
  </r>
  <r>
    <x v="177"/>
    <x v="177"/>
    <x v="176"/>
    <n v="450"/>
    <x v="147"/>
    <x v="2"/>
    <s v="US"/>
    <s v="USD"/>
    <n v="1427155726"/>
    <n v="1425690526"/>
    <x v="177"/>
    <x v="0"/>
    <b v="0"/>
    <n v="7"/>
    <b v="0"/>
    <x v="3"/>
  </r>
  <r>
    <x v="178"/>
    <x v="178"/>
    <x v="177"/>
    <n v="500000"/>
    <x v="117"/>
    <x v="2"/>
    <s v="ES"/>
    <s v="EUR"/>
    <n v="1448582145"/>
    <n v="1445986545"/>
    <x v="178"/>
    <x v="0"/>
    <b v="0"/>
    <n v="0"/>
    <b v="0"/>
    <x v="3"/>
  </r>
  <r>
    <x v="179"/>
    <x v="179"/>
    <x v="178"/>
    <n v="1000"/>
    <x v="148"/>
    <x v="2"/>
    <s v="US"/>
    <s v="USD"/>
    <n v="1457056555"/>
    <n v="1454464555"/>
    <x v="179"/>
    <x v="2"/>
    <b v="0"/>
    <n v="2"/>
    <b v="0"/>
    <x v="3"/>
  </r>
  <r>
    <x v="180"/>
    <x v="180"/>
    <x v="179"/>
    <n v="1200"/>
    <x v="149"/>
    <x v="2"/>
    <s v="GB"/>
    <s v="GBP"/>
    <n v="1428951600"/>
    <n v="1425512843"/>
    <x v="180"/>
    <x v="0"/>
    <b v="0"/>
    <n v="13"/>
    <b v="0"/>
    <x v="3"/>
  </r>
  <r>
    <x v="181"/>
    <x v="181"/>
    <x v="180"/>
    <n v="3423"/>
    <x v="150"/>
    <x v="2"/>
    <s v="GB"/>
    <s v="GBP"/>
    <n v="1434995295"/>
    <n v="1432403295"/>
    <x v="181"/>
    <x v="0"/>
    <b v="0"/>
    <n v="4"/>
    <b v="0"/>
    <x v="3"/>
  </r>
  <r>
    <x v="182"/>
    <x v="182"/>
    <x v="181"/>
    <n v="1000"/>
    <x v="117"/>
    <x v="2"/>
    <s v="US"/>
    <s v="USD"/>
    <n v="1483748232"/>
    <n v="1481156232"/>
    <x v="182"/>
    <x v="2"/>
    <b v="0"/>
    <n v="0"/>
    <b v="0"/>
    <x v="3"/>
  </r>
  <r>
    <x v="183"/>
    <x v="183"/>
    <x v="182"/>
    <n v="12500"/>
    <x v="151"/>
    <x v="2"/>
    <s v="GB"/>
    <s v="GBP"/>
    <n v="1417033610"/>
    <n v="1414438010"/>
    <x v="183"/>
    <x v="3"/>
    <b v="0"/>
    <n v="12"/>
    <b v="0"/>
    <x v="3"/>
  </r>
  <r>
    <x v="184"/>
    <x v="184"/>
    <x v="183"/>
    <n v="1500"/>
    <x v="152"/>
    <x v="2"/>
    <s v="CA"/>
    <s v="CAD"/>
    <n v="1409543940"/>
    <n v="1404586762"/>
    <x v="184"/>
    <x v="3"/>
    <b v="0"/>
    <n v="2"/>
    <b v="0"/>
    <x v="3"/>
  </r>
  <r>
    <x v="185"/>
    <x v="185"/>
    <x v="184"/>
    <n v="40000"/>
    <x v="153"/>
    <x v="2"/>
    <s v="NO"/>
    <s v="NOK"/>
    <n v="1471557139"/>
    <n v="1468965139"/>
    <x v="185"/>
    <x v="2"/>
    <b v="0"/>
    <n v="10"/>
    <b v="0"/>
    <x v="3"/>
  </r>
  <r>
    <x v="186"/>
    <x v="186"/>
    <x v="185"/>
    <n v="5000"/>
    <x v="117"/>
    <x v="2"/>
    <s v="US"/>
    <s v="USD"/>
    <n v="1488571200"/>
    <n v="1485977434"/>
    <x v="186"/>
    <x v="1"/>
    <b v="0"/>
    <n v="0"/>
    <b v="0"/>
    <x v="3"/>
  </r>
  <r>
    <x v="187"/>
    <x v="187"/>
    <x v="186"/>
    <n v="5000"/>
    <x v="25"/>
    <x v="2"/>
    <s v="US"/>
    <s v="USD"/>
    <n v="1437461940"/>
    <n v="1435383457"/>
    <x v="187"/>
    <x v="0"/>
    <b v="0"/>
    <n v="5"/>
    <b v="0"/>
    <x v="3"/>
  </r>
  <r>
    <x v="188"/>
    <x v="188"/>
    <x v="187"/>
    <n v="1500"/>
    <x v="117"/>
    <x v="2"/>
    <s v="US"/>
    <s v="USD"/>
    <n v="1409891015"/>
    <n v="1407299015"/>
    <x v="188"/>
    <x v="3"/>
    <b v="0"/>
    <n v="0"/>
    <b v="0"/>
    <x v="3"/>
  </r>
  <r>
    <x v="189"/>
    <x v="189"/>
    <x v="188"/>
    <n v="500000"/>
    <x v="154"/>
    <x v="2"/>
    <s v="US"/>
    <s v="USD"/>
    <n v="1472920477"/>
    <n v="1467736477"/>
    <x v="189"/>
    <x v="2"/>
    <b v="0"/>
    <n v="5"/>
    <b v="0"/>
    <x v="3"/>
  </r>
  <r>
    <x v="190"/>
    <x v="190"/>
    <x v="189"/>
    <n v="12000"/>
    <x v="155"/>
    <x v="2"/>
    <s v="US"/>
    <s v="USD"/>
    <n v="1466091446"/>
    <n v="1465227446"/>
    <x v="190"/>
    <x v="2"/>
    <b v="0"/>
    <n v="1"/>
    <b v="0"/>
    <x v="3"/>
  </r>
  <r>
    <x v="191"/>
    <x v="191"/>
    <x v="190"/>
    <n v="5000"/>
    <x v="156"/>
    <x v="2"/>
    <s v="AU"/>
    <s v="AUD"/>
    <n v="1443782138"/>
    <n v="1440326138"/>
    <x v="191"/>
    <x v="0"/>
    <b v="0"/>
    <n v="3"/>
    <b v="0"/>
    <x v="3"/>
  </r>
  <r>
    <x v="192"/>
    <x v="192"/>
    <x v="191"/>
    <n v="1000000"/>
    <x v="157"/>
    <x v="2"/>
    <s v="US"/>
    <s v="USD"/>
    <n v="1413572432"/>
    <n v="1410980432"/>
    <x v="192"/>
    <x v="3"/>
    <b v="0"/>
    <n v="3"/>
    <b v="0"/>
    <x v="3"/>
  </r>
  <r>
    <x v="193"/>
    <x v="193"/>
    <x v="192"/>
    <n v="1000"/>
    <x v="117"/>
    <x v="2"/>
    <s v="GB"/>
    <s v="GBP"/>
    <n v="1417217166"/>
    <n v="1412029566"/>
    <x v="193"/>
    <x v="3"/>
    <b v="0"/>
    <n v="0"/>
    <b v="0"/>
    <x v="3"/>
  </r>
  <r>
    <x v="194"/>
    <x v="194"/>
    <x v="193"/>
    <n v="2500"/>
    <x v="158"/>
    <x v="2"/>
    <s v="GB"/>
    <s v="GBP"/>
    <n v="1457308531"/>
    <n v="1452124531"/>
    <x v="194"/>
    <x v="2"/>
    <b v="0"/>
    <n v="3"/>
    <b v="0"/>
    <x v="3"/>
  </r>
  <r>
    <x v="195"/>
    <x v="195"/>
    <x v="194"/>
    <n v="2000000"/>
    <x v="117"/>
    <x v="2"/>
    <s v="US"/>
    <s v="USD"/>
    <n v="1436544332"/>
    <n v="1431360332"/>
    <x v="195"/>
    <x v="0"/>
    <b v="0"/>
    <n v="0"/>
    <b v="0"/>
    <x v="3"/>
  </r>
  <r>
    <x v="196"/>
    <x v="196"/>
    <x v="195"/>
    <n v="3500"/>
    <x v="159"/>
    <x v="2"/>
    <s v="GB"/>
    <s v="GBP"/>
    <n v="1444510800"/>
    <n v="1442062898"/>
    <x v="196"/>
    <x v="0"/>
    <b v="0"/>
    <n v="19"/>
    <b v="0"/>
    <x v="3"/>
  </r>
  <r>
    <x v="197"/>
    <x v="197"/>
    <x v="196"/>
    <n v="2500"/>
    <x v="160"/>
    <x v="2"/>
    <s v="GB"/>
    <s v="GBP"/>
    <n v="1487365200"/>
    <n v="1483734100"/>
    <x v="197"/>
    <x v="1"/>
    <b v="0"/>
    <n v="8"/>
    <b v="0"/>
    <x v="3"/>
  </r>
  <r>
    <x v="198"/>
    <x v="198"/>
    <x v="197"/>
    <n v="25000"/>
    <x v="161"/>
    <x v="2"/>
    <s v="US"/>
    <s v="USD"/>
    <n v="1412500322"/>
    <n v="1409908322"/>
    <x v="198"/>
    <x v="3"/>
    <b v="0"/>
    <n v="6"/>
    <b v="0"/>
    <x v="3"/>
  </r>
  <r>
    <x v="199"/>
    <x v="199"/>
    <x v="198"/>
    <n v="10000"/>
    <x v="117"/>
    <x v="2"/>
    <s v="US"/>
    <s v="USD"/>
    <n v="1472698702"/>
    <n v="1470106702"/>
    <x v="199"/>
    <x v="2"/>
    <b v="0"/>
    <n v="0"/>
    <b v="0"/>
    <x v="3"/>
  </r>
  <r>
    <x v="200"/>
    <x v="200"/>
    <x v="199"/>
    <n v="6000"/>
    <x v="162"/>
    <x v="2"/>
    <s v="US"/>
    <s v="USD"/>
    <n v="1410746403"/>
    <n v="1408154403"/>
    <x v="200"/>
    <x v="3"/>
    <b v="0"/>
    <n v="18"/>
    <b v="0"/>
    <x v="3"/>
  </r>
  <r>
    <x v="201"/>
    <x v="201"/>
    <x v="200"/>
    <n v="650"/>
    <x v="163"/>
    <x v="2"/>
    <s v="US"/>
    <s v="USD"/>
    <n v="1423424329"/>
    <n v="1421696329"/>
    <x v="201"/>
    <x v="0"/>
    <b v="0"/>
    <n v="7"/>
    <b v="0"/>
    <x v="3"/>
  </r>
  <r>
    <x v="202"/>
    <x v="202"/>
    <x v="201"/>
    <n v="6000"/>
    <x v="117"/>
    <x v="2"/>
    <s v="US"/>
    <s v="USD"/>
    <n v="1444337940"/>
    <n v="1441750564"/>
    <x v="202"/>
    <x v="0"/>
    <b v="0"/>
    <n v="0"/>
    <b v="0"/>
    <x v="3"/>
  </r>
  <r>
    <x v="203"/>
    <x v="203"/>
    <x v="202"/>
    <n v="2500"/>
    <x v="164"/>
    <x v="2"/>
    <s v="GB"/>
    <s v="GBP"/>
    <n v="1422562864"/>
    <n v="1417378864"/>
    <x v="203"/>
    <x v="3"/>
    <b v="0"/>
    <n v="8"/>
    <b v="0"/>
    <x v="3"/>
  </r>
  <r>
    <x v="204"/>
    <x v="204"/>
    <x v="203"/>
    <n v="300000"/>
    <x v="165"/>
    <x v="2"/>
    <s v="AU"/>
    <s v="AUD"/>
    <n v="1470319203"/>
    <n v="1467727203"/>
    <x v="204"/>
    <x v="2"/>
    <b v="0"/>
    <n v="1293"/>
    <b v="0"/>
    <x v="3"/>
  </r>
  <r>
    <x v="205"/>
    <x v="205"/>
    <x v="204"/>
    <n v="8000"/>
    <x v="166"/>
    <x v="2"/>
    <s v="US"/>
    <s v="USD"/>
    <n v="1444144222"/>
    <n v="1441120222"/>
    <x v="205"/>
    <x v="0"/>
    <b v="0"/>
    <n v="17"/>
    <b v="0"/>
    <x v="3"/>
  </r>
  <r>
    <x v="206"/>
    <x v="206"/>
    <x v="205"/>
    <n v="12700"/>
    <x v="117"/>
    <x v="2"/>
    <s v="US"/>
    <s v="USD"/>
    <n v="1470441983"/>
    <n v="1468627583"/>
    <x v="206"/>
    <x v="2"/>
    <b v="0"/>
    <n v="0"/>
    <b v="0"/>
    <x v="3"/>
  </r>
  <r>
    <x v="207"/>
    <x v="207"/>
    <x v="206"/>
    <n v="14000"/>
    <x v="167"/>
    <x v="2"/>
    <s v="CA"/>
    <s v="CAD"/>
    <n v="1420346638"/>
    <n v="1417754638"/>
    <x v="207"/>
    <x v="3"/>
    <b v="0"/>
    <n v="13"/>
    <b v="0"/>
    <x v="3"/>
  </r>
  <r>
    <x v="208"/>
    <x v="208"/>
    <x v="207"/>
    <n v="50000"/>
    <x v="117"/>
    <x v="2"/>
    <s v="AU"/>
    <s v="AUD"/>
    <n v="1418719967"/>
    <n v="1416127967"/>
    <x v="208"/>
    <x v="3"/>
    <b v="0"/>
    <n v="0"/>
    <b v="0"/>
    <x v="3"/>
  </r>
  <r>
    <x v="209"/>
    <x v="209"/>
    <x v="208"/>
    <n v="25000"/>
    <x v="117"/>
    <x v="2"/>
    <s v="US"/>
    <s v="USD"/>
    <n v="1436566135"/>
    <n v="1433974135"/>
    <x v="209"/>
    <x v="0"/>
    <b v="0"/>
    <n v="0"/>
    <b v="0"/>
    <x v="3"/>
  </r>
  <r>
    <x v="210"/>
    <x v="210"/>
    <x v="209"/>
    <n v="12000"/>
    <x v="168"/>
    <x v="2"/>
    <s v="US"/>
    <s v="USD"/>
    <n v="1443675600"/>
    <n v="1441157592"/>
    <x v="210"/>
    <x v="0"/>
    <b v="0"/>
    <n v="33"/>
    <b v="0"/>
    <x v="3"/>
  </r>
  <r>
    <x v="211"/>
    <x v="211"/>
    <x v="210"/>
    <n v="5000"/>
    <x v="169"/>
    <x v="2"/>
    <s v="US"/>
    <s v="USD"/>
    <n v="1442634617"/>
    <n v="1440042617"/>
    <x v="211"/>
    <x v="0"/>
    <b v="0"/>
    <n v="12"/>
    <b v="0"/>
    <x v="3"/>
  </r>
  <r>
    <x v="212"/>
    <x v="212"/>
    <x v="211"/>
    <n v="6300"/>
    <x v="116"/>
    <x v="2"/>
    <s v="US"/>
    <s v="USD"/>
    <n v="1460837320"/>
    <n v="1455656920"/>
    <x v="212"/>
    <x v="2"/>
    <b v="0"/>
    <n v="1"/>
    <b v="0"/>
    <x v="3"/>
  </r>
  <r>
    <x v="213"/>
    <x v="213"/>
    <x v="212"/>
    <n v="50000"/>
    <x v="170"/>
    <x v="2"/>
    <s v="US"/>
    <s v="USD"/>
    <n v="1439734001"/>
    <n v="1437142547"/>
    <x v="213"/>
    <x v="0"/>
    <b v="0"/>
    <n v="1"/>
    <b v="0"/>
    <x v="3"/>
  </r>
  <r>
    <x v="214"/>
    <x v="214"/>
    <x v="213"/>
    <n v="12500"/>
    <x v="116"/>
    <x v="2"/>
    <s v="US"/>
    <s v="USD"/>
    <n v="1425655349"/>
    <n v="1420471349"/>
    <x v="214"/>
    <x v="0"/>
    <b v="0"/>
    <n v="1"/>
    <b v="0"/>
    <x v="3"/>
  </r>
  <r>
    <x v="215"/>
    <x v="215"/>
    <x v="214"/>
    <n v="4400"/>
    <x v="115"/>
    <x v="2"/>
    <s v="GB"/>
    <s v="GBP"/>
    <n v="1455753540"/>
    <n v="1452058282"/>
    <x v="215"/>
    <x v="2"/>
    <b v="0"/>
    <n v="1"/>
    <b v="0"/>
    <x v="3"/>
  </r>
  <r>
    <x v="216"/>
    <x v="216"/>
    <x v="215"/>
    <n v="50000"/>
    <x v="171"/>
    <x v="2"/>
    <s v="US"/>
    <s v="USD"/>
    <n v="1429740037"/>
    <n v="1425423637"/>
    <x v="216"/>
    <x v="0"/>
    <b v="0"/>
    <n v="84"/>
    <b v="0"/>
    <x v="3"/>
  </r>
  <r>
    <x v="217"/>
    <x v="217"/>
    <x v="216"/>
    <n v="100000"/>
    <x v="172"/>
    <x v="2"/>
    <s v="SE"/>
    <s v="SEK"/>
    <n v="1419780149"/>
    <n v="1417101749"/>
    <x v="217"/>
    <x v="3"/>
    <b v="0"/>
    <n v="38"/>
    <b v="0"/>
    <x v="3"/>
  </r>
  <r>
    <x v="218"/>
    <x v="218"/>
    <x v="217"/>
    <n v="5000"/>
    <x v="173"/>
    <x v="2"/>
    <s v="US"/>
    <s v="USD"/>
    <n v="1431702289"/>
    <n v="1426518289"/>
    <x v="218"/>
    <x v="0"/>
    <b v="0"/>
    <n v="1"/>
    <b v="0"/>
    <x v="3"/>
  </r>
  <r>
    <x v="219"/>
    <x v="219"/>
    <x v="218"/>
    <n v="50000"/>
    <x v="174"/>
    <x v="2"/>
    <s v="US"/>
    <s v="USD"/>
    <n v="1459493940"/>
    <n v="1456732225"/>
    <x v="219"/>
    <x v="2"/>
    <b v="0"/>
    <n v="76"/>
    <b v="0"/>
    <x v="3"/>
  </r>
  <r>
    <x v="220"/>
    <x v="220"/>
    <x v="219"/>
    <n v="50000"/>
    <x v="175"/>
    <x v="2"/>
    <s v="US"/>
    <s v="USD"/>
    <n v="1440101160"/>
    <n v="1436542030"/>
    <x v="220"/>
    <x v="0"/>
    <b v="0"/>
    <n v="3"/>
    <b v="0"/>
    <x v="3"/>
  </r>
  <r>
    <x v="221"/>
    <x v="221"/>
    <x v="220"/>
    <n v="50000"/>
    <x v="117"/>
    <x v="2"/>
    <s v="US"/>
    <s v="USD"/>
    <n v="1427569564"/>
    <n v="1422389164"/>
    <x v="221"/>
    <x v="0"/>
    <b v="0"/>
    <n v="0"/>
    <b v="0"/>
    <x v="3"/>
  </r>
  <r>
    <x v="222"/>
    <x v="222"/>
    <x v="221"/>
    <n v="1000"/>
    <x v="176"/>
    <x v="2"/>
    <s v="US"/>
    <s v="USD"/>
    <n v="1427423940"/>
    <n v="1422383318"/>
    <x v="222"/>
    <x v="0"/>
    <b v="0"/>
    <n v="2"/>
    <b v="0"/>
    <x v="3"/>
  </r>
  <r>
    <x v="223"/>
    <x v="223"/>
    <x v="222"/>
    <n v="1500000"/>
    <x v="117"/>
    <x v="2"/>
    <s v="US"/>
    <s v="USD"/>
    <n v="1463879100"/>
    <n v="1461287350"/>
    <x v="223"/>
    <x v="2"/>
    <b v="0"/>
    <n v="0"/>
    <b v="0"/>
    <x v="3"/>
  </r>
  <r>
    <x v="224"/>
    <x v="224"/>
    <x v="223"/>
    <n v="6000000"/>
    <x v="117"/>
    <x v="2"/>
    <s v="AU"/>
    <s v="AUD"/>
    <n v="1436506726"/>
    <n v="1431322726"/>
    <x v="224"/>
    <x v="0"/>
    <b v="0"/>
    <n v="0"/>
    <b v="0"/>
    <x v="3"/>
  </r>
  <r>
    <x v="225"/>
    <x v="225"/>
    <x v="224"/>
    <n v="200"/>
    <x v="117"/>
    <x v="2"/>
    <s v="US"/>
    <s v="USD"/>
    <n v="1460153054"/>
    <n v="1457564654"/>
    <x v="225"/>
    <x v="2"/>
    <b v="0"/>
    <n v="0"/>
    <b v="0"/>
    <x v="3"/>
  </r>
  <r>
    <x v="226"/>
    <x v="226"/>
    <x v="225"/>
    <n v="29000"/>
    <x v="156"/>
    <x v="2"/>
    <s v="GB"/>
    <s v="GBP"/>
    <n v="1433064540"/>
    <n v="1428854344"/>
    <x v="226"/>
    <x v="0"/>
    <b v="0"/>
    <n v="2"/>
    <b v="0"/>
    <x v="3"/>
  </r>
  <r>
    <x v="227"/>
    <x v="227"/>
    <x v="226"/>
    <n v="28000"/>
    <x v="117"/>
    <x v="2"/>
    <s v="US"/>
    <s v="USD"/>
    <n v="1436477241"/>
    <n v="1433885241"/>
    <x v="227"/>
    <x v="0"/>
    <b v="0"/>
    <n v="0"/>
    <b v="0"/>
    <x v="3"/>
  </r>
  <r>
    <x v="228"/>
    <x v="228"/>
    <x v="227"/>
    <n v="8000"/>
    <x v="117"/>
    <x v="2"/>
    <s v="GB"/>
    <s v="GBP"/>
    <n v="1433176105"/>
    <n v="1427992105"/>
    <x v="228"/>
    <x v="0"/>
    <b v="0"/>
    <n v="0"/>
    <b v="0"/>
    <x v="3"/>
  </r>
  <r>
    <x v="229"/>
    <x v="229"/>
    <x v="228"/>
    <n v="3000"/>
    <x v="117"/>
    <x v="2"/>
    <s v="DE"/>
    <s v="EUR"/>
    <n v="1455402297"/>
    <n v="1452810297"/>
    <x v="229"/>
    <x v="2"/>
    <b v="0"/>
    <n v="0"/>
    <b v="0"/>
    <x v="3"/>
  </r>
  <r>
    <x v="230"/>
    <x v="230"/>
    <x v="229"/>
    <n v="15000"/>
    <x v="177"/>
    <x v="2"/>
    <s v="US"/>
    <s v="USD"/>
    <n v="1433443151"/>
    <n v="1430851151"/>
    <x v="230"/>
    <x v="0"/>
    <b v="0"/>
    <n v="2"/>
    <b v="0"/>
    <x v="3"/>
  </r>
  <r>
    <x v="231"/>
    <x v="231"/>
    <x v="230"/>
    <n v="1500000"/>
    <x v="117"/>
    <x v="2"/>
    <s v="US"/>
    <s v="USD"/>
    <n v="1451775651"/>
    <n v="1449183651"/>
    <x v="231"/>
    <x v="0"/>
    <b v="0"/>
    <n v="0"/>
    <b v="0"/>
    <x v="3"/>
  </r>
  <r>
    <x v="232"/>
    <x v="232"/>
    <x v="231"/>
    <n v="4000"/>
    <x v="178"/>
    <x v="2"/>
    <s v="GB"/>
    <s v="GBP"/>
    <n v="1425066546"/>
    <n v="1422474546"/>
    <x v="232"/>
    <x v="0"/>
    <b v="0"/>
    <n v="7"/>
    <b v="0"/>
    <x v="3"/>
  </r>
  <r>
    <x v="233"/>
    <x v="233"/>
    <x v="232"/>
    <n v="350000"/>
    <x v="117"/>
    <x v="2"/>
    <s v="US"/>
    <s v="USD"/>
    <n v="1475185972"/>
    <n v="1472593972"/>
    <x v="233"/>
    <x v="2"/>
    <b v="0"/>
    <n v="0"/>
    <b v="0"/>
    <x v="3"/>
  </r>
  <r>
    <x v="234"/>
    <x v="234"/>
    <x v="233"/>
    <n v="1000"/>
    <x v="149"/>
    <x v="2"/>
    <s v="US"/>
    <s v="USD"/>
    <n v="1434847859"/>
    <n v="1431391859"/>
    <x v="234"/>
    <x v="0"/>
    <b v="0"/>
    <n v="5"/>
    <b v="0"/>
    <x v="3"/>
  </r>
  <r>
    <x v="235"/>
    <x v="235"/>
    <x v="234"/>
    <n v="10000"/>
    <x v="117"/>
    <x v="2"/>
    <s v="US"/>
    <s v="USD"/>
    <n v="1436478497"/>
    <n v="1433886497"/>
    <x v="235"/>
    <x v="0"/>
    <b v="0"/>
    <n v="0"/>
    <b v="0"/>
    <x v="3"/>
  </r>
  <r>
    <x v="236"/>
    <x v="236"/>
    <x v="235"/>
    <n v="150000"/>
    <x v="117"/>
    <x v="2"/>
    <s v="US"/>
    <s v="USD"/>
    <n v="1451952000"/>
    <n v="1447380099"/>
    <x v="236"/>
    <x v="0"/>
    <b v="0"/>
    <n v="0"/>
    <b v="0"/>
    <x v="3"/>
  </r>
  <r>
    <x v="237"/>
    <x v="237"/>
    <x v="236"/>
    <n v="15000"/>
    <x v="155"/>
    <x v="2"/>
    <s v="US"/>
    <s v="USD"/>
    <n v="1457445069"/>
    <n v="1452261069"/>
    <x v="237"/>
    <x v="2"/>
    <b v="0"/>
    <n v="1"/>
    <b v="0"/>
    <x v="3"/>
  </r>
  <r>
    <x v="238"/>
    <x v="238"/>
    <x v="237"/>
    <n v="26000"/>
    <x v="117"/>
    <x v="2"/>
    <s v="US"/>
    <s v="USD"/>
    <n v="1483088400"/>
    <n v="1481324760"/>
    <x v="238"/>
    <x v="2"/>
    <b v="0"/>
    <n v="0"/>
    <b v="0"/>
    <x v="3"/>
  </r>
  <r>
    <x v="239"/>
    <x v="239"/>
    <x v="238"/>
    <n v="1000"/>
    <x v="156"/>
    <x v="2"/>
    <s v="AU"/>
    <s v="AUD"/>
    <n v="1446984000"/>
    <n v="1445308730"/>
    <x v="239"/>
    <x v="0"/>
    <b v="0"/>
    <n v="5"/>
    <b v="0"/>
    <x v="3"/>
  </r>
  <r>
    <x v="240"/>
    <x v="240"/>
    <x v="239"/>
    <n v="15000"/>
    <x v="179"/>
    <x v="0"/>
    <s v="US"/>
    <s v="USD"/>
    <n v="1367773211"/>
    <n v="1363885211"/>
    <x v="240"/>
    <x v="4"/>
    <b v="1"/>
    <n v="137"/>
    <b v="1"/>
    <x v="4"/>
  </r>
  <r>
    <x v="241"/>
    <x v="241"/>
    <x v="240"/>
    <n v="36400"/>
    <x v="180"/>
    <x v="0"/>
    <s v="US"/>
    <s v="USD"/>
    <n v="1419180304"/>
    <n v="1415292304"/>
    <x v="241"/>
    <x v="3"/>
    <b v="1"/>
    <n v="376"/>
    <b v="1"/>
    <x v="4"/>
  </r>
  <r>
    <x v="242"/>
    <x v="242"/>
    <x v="241"/>
    <n v="13000"/>
    <x v="181"/>
    <x v="0"/>
    <s v="US"/>
    <s v="USD"/>
    <n v="1324381790"/>
    <n v="1321357790"/>
    <x v="242"/>
    <x v="6"/>
    <b v="1"/>
    <n v="202"/>
    <b v="1"/>
    <x v="4"/>
  </r>
  <r>
    <x v="243"/>
    <x v="243"/>
    <x v="242"/>
    <n v="25000"/>
    <x v="182"/>
    <x v="0"/>
    <s v="US"/>
    <s v="USD"/>
    <n v="1393031304"/>
    <n v="1390439304"/>
    <x v="243"/>
    <x v="3"/>
    <b v="1"/>
    <n v="328"/>
    <b v="1"/>
    <x v="4"/>
  </r>
  <r>
    <x v="244"/>
    <x v="244"/>
    <x v="243"/>
    <n v="3500"/>
    <x v="183"/>
    <x v="0"/>
    <s v="US"/>
    <s v="USD"/>
    <n v="1268723160"/>
    <n v="1265269559"/>
    <x v="244"/>
    <x v="7"/>
    <b v="1"/>
    <n v="84"/>
    <b v="1"/>
    <x v="4"/>
  </r>
  <r>
    <x v="245"/>
    <x v="245"/>
    <x v="244"/>
    <n v="5000"/>
    <x v="184"/>
    <x v="0"/>
    <s v="US"/>
    <s v="USD"/>
    <n v="1345079785"/>
    <n v="1342487785"/>
    <x v="245"/>
    <x v="5"/>
    <b v="1"/>
    <n v="96"/>
    <b v="1"/>
    <x v="4"/>
  </r>
  <r>
    <x v="246"/>
    <x v="246"/>
    <x v="245"/>
    <n v="5000"/>
    <x v="185"/>
    <x v="0"/>
    <s v="US"/>
    <s v="USD"/>
    <n v="1292665405"/>
    <n v="1288341805"/>
    <x v="246"/>
    <x v="7"/>
    <b v="1"/>
    <n v="223"/>
    <b v="1"/>
    <x v="4"/>
  </r>
  <r>
    <x v="247"/>
    <x v="247"/>
    <x v="246"/>
    <n v="5000"/>
    <x v="186"/>
    <x v="0"/>
    <s v="US"/>
    <s v="USD"/>
    <n v="1287200340"/>
    <n v="1284042614"/>
    <x v="247"/>
    <x v="7"/>
    <b v="1"/>
    <n v="62"/>
    <b v="1"/>
    <x v="4"/>
  </r>
  <r>
    <x v="248"/>
    <x v="248"/>
    <x v="247"/>
    <n v="85000"/>
    <x v="187"/>
    <x v="0"/>
    <s v="US"/>
    <s v="USD"/>
    <n v="1325961309"/>
    <n v="1322073309"/>
    <x v="248"/>
    <x v="6"/>
    <b v="1"/>
    <n v="146"/>
    <b v="1"/>
    <x v="4"/>
  </r>
  <r>
    <x v="249"/>
    <x v="249"/>
    <x v="248"/>
    <n v="10000"/>
    <x v="188"/>
    <x v="0"/>
    <s v="US"/>
    <s v="USD"/>
    <n v="1282498800"/>
    <n v="1275603020"/>
    <x v="249"/>
    <x v="7"/>
    <b v="1"/>
    <n v="235"/>
    <b v="1"/>
    <x v="4"/>
  </r>
  <r>
    <x v="250"/>
    <x v="250"/>
    <x v="249"/>
    <n v="30000"/>
    <x v="189"/>
    <x v="0"/>
    <s v="US"/>
    <s v="USD"/>
    <n v="1370525691"/>
    <n v="1367933691"/>
    <x v="250"/>
    <x v="4"/>
    <b v="1"/>
    <n v="437"/>
    <b v="1"/>
    <x v="4"/>
  </r>
  <r>
    <x v="251"/>
    <x v="251"/>
    <x v="250"/>
    <n v="3500"/>
    <x v="190"/>
    <x v="0"/>
    <s v="US"/>
    <s v="USD"/>
    <n v="1337194800"/>
    <n v="1334429646"/>
    <x v="251"/>
    <x v="5"/>
    <b v="1"/>
    <n v="77"/>
    <b v="1"/>
    <x v="4"/>
  </r>
  <r>
    <x v="252"/>
    <x v="252"/>
    <x v="251"/>
    <n v="5000"/>
    <x v="191"/>
    <x v="0"/>
    <s v="US"/>
    <s v="USD"/>
    <n v="1275364740"/>
    <n v="1269878058"/>
    <x v="252"/>
    <x v="7"/>
    <b v="1"/>
    <n v="108"/>
    <b v="1"/>
    <x v="4"/>
  </r>
  <r>
    <x v="253"/>
    <x v="253"/>
    <x v="252"/>
    <n v="1500"/>
    <x v="192"/>
    <x v="0"/>
    <s v="US"/>
    <s v="USD"/>
    <n v="1329320235"/>
    <n v="1326728235"/>
    <x v="253"/>
    <x v="5"/>
    <b v="1"/>
    <n v="7"/>
    <b v="1"/>
    <x v="4"/>
  </r>
  <r>
    <x v="254"/>
    <x v="254"/>
    <x v="253"/>
    <n v="24000"/>
    <x v="193"/>
    <x v="0"/>
    <s v="US"/>
    <s v="USD"/>
    <n v="1445047200"/>
    <n v="1442443910"/>
    <x v="254"/>
    <x v="0"/>
    <b v="1"/>
    <n v="314"/>
    <b v="1"/>
    <x v="4"/>
  </r>
  <r>
    <x v="255"/>
    <x v="255"/>
    <x v="254"/>
    <n v="8000"/>
    <x v="194"/>
    <x v="0"/>
    <s v="US"/>
    <s v="USD"/>
    <n v="1300275482"/>
    <n v="1297687082"/>
    <x v="255"/>
    <x v="6"/>
    <b v="1"/>
    <n v="188"/>
    <b v="1"/>
    <x v="4"/>
  </r>
  <r>
    <x v="256"/>
    <x v="256"/>
    <x v="255"/>
    <n v="13000"/>
    <x v="195"/>
    <x v="0"/>
    <s v="US"/>
    <s v="USD"/>
    <n v="1363458467"/>
    <n v="1360866467"/>
    <x v="256"/>
    <x v="4"/>
    <b v="1"/>
    <n v="275"/>
    <b v="1"/>
    <x v="4"/>
  </r>
  <r>
    <x v="257"/>
    <x v="257"/>
    <x v="256"/>
    <n v="35000"/>
    <x v="196"/>
    <x v="0"/>
    <s v="US"/>
    <s v="USD"/>
    <n v="1463670162"/>
    <n v="1461078162"/>
    <x v="257"/>
    <x v="2"/>
    <b v="1"/>
    <n v="560"/>
    <b v="1"/>
    <x v="4"/>
  </r>
  <r>
    <x v="258"/>
    <x v="258"/>
    <x v="257"/>
    <n v="30000"/>
    <x v="197"/>
    <x v="0"/>
    <s v="US"/>
    <s v="USD"/>
    <n v="1308359666"/>
    <n v="1305767666"/>
    <x v="258"/>
    <x v="6"/>
    <b v="1"/>
    <n v="688"/>
    <b v="1"/>
    <x v="4"/>
  </r>
  <r>
    <x v="259"/>
    <x v="259"/>
    <x v="258"/>
    <n v="75000"/>
    <x v="198"/>
    <x v="0"/>
    <s v="US"/>
    <s v="USD"/>
    <n v="1428514969"/>
    <n v="1425922969"/>
    <x v="259"/>
    <x v="0"/>
    <b v="1"/>
    <n v="942"/>
    <b v="1"/>
    <x v="4"/>
  </r>
  <r>
    <x v="260"/>
    <x v="260"/>
    <x v="259"/>
    <n v="10000"/>
    <x v="199"/>
    <x v="0"/>
    <s v="US"/>
    <s v="USD"/>
    <n v="1279360740"/>
    <n v="1275415679"/>
    <x v="260"/>
    <x v="7"/>
    <b v="1"/>
    <n v="88"/>
    <b v="1"/>
    <x v="4"/>
  </r>
  <r>
    <x v="261"/>
    <x v="261"/>
    <x v="260"/>
    <n v="20000"/>
    <x v="200"/>
    <x v="0"/>
    <s v="US"/>
    <s v="USD"/>
    <n v="1339080900"/>
    <n v="1334783704"/>
    <x v="261"/>
    <x v="5"/>
    <b v="1"/>
    <n v="220"/>
    <b v="1"/>
    <x v="4"/>
  </r>
  <r>
    <x v="262"/>
    <x v="262"/>
    <x v="261"/>
    <n v="2500"/>
    <x v="44"/>
    <x v="0"/>
    <s v="US"/>
    <s v="USD"/>
    <n v="1298699828"/>
    <n v="1294811828"/>
    <x v="262"/>
    <x v="6"/>
    <b v="1"/>
    <n v="145"/>
    <b v="1"/>
    <x v="4"/>
  </r>
  <r>
    <x v="263"/>
    <x v="263"/>
    <x v="262"/>
    <n v="25000"/>
    <x v="201"/>
    <x v="0"/>
    <s v="US"/>
    <s v="USD"/>
    <n v="1348786494"/>
    <n v="1346194494"/>
    <x v="263"/>
    <x v="5"/>
    <b v="1"/>
    <n v="963"/>
    <b v="1"/>
    <x v="4"/>
  </r>
  <r>
    <x v="264"/>
    <x v="264"/>
    <x v="263"/>
    <n v="5000"/>
    <x v="202"/>
    <x v="0"/>
    <s v="US"/>
    <s v="USD"/>
    <n v="1336747995"/>
    <n v="1334155995"/>
    <x v="264"/>
    <x v="5"/>
    <b v="1"/>
    <n v="91"/>
    <b v="1"/>
    <x v="4"/>
  </r>
  <r>
    <x v="265"/>
    <x v="265"/>
    <x v="264"/>
    <n v="5000"/>
    <x v="203"/>
    <x v="0"/>
    <s v="US"/>
    <s v="USD"/>
    <n v="1273522560"/>
    <n v="1269928430"/>
    <x v="265"/>
    <x v="7"/>
    <b v="1"/>
    <n v="58"/>
    <b v="1"/>
    <x v="4"/>
  </r>
  <r>
    <x v="266"/>
    <x v="266"/>
    <x v="265"/>
    <n v="1000"/>
    <x v="204"/>
    <x v="0"/>
    <s v="US"/>
    <s v="USD"/>
    <n v="1271994660"/>
    <n v="1264565507"/>
    <x v="266"/>
    <x v="7"/>
    <b v="1"/>
    <n v="36"/>
    <b v="1"/>
    <x v="4"/>
  </r>
  <r>
    <x v="267"/>
    <x v="267"/>
    <x v="266"/>
    <n v="9850"/>
    <x v="205"/>
    <x v="0"/>
    <s v="GB"/>
    <s v="GBP"/>
    <n v="1403693499"/>
    <n v="1401101499"/>
    <x v="267"/>
    <x v="3"/>
    <b v="1"/>
    <n v="165"/>
    <b v="1"/>
    <x v="4"/>
  </r>
  <r>
    <x v="268"/>
    <x v="268"/>
    <x v="267"/>
    <n v="5000"/>
    <x v="206"/>
    <x v="0"/>
    <s v="US"/>
    <s v="USD"/>
    <n v="1320640778"/>
    <n v="1316749178"/>
    <x v="268"/>
    <x v="6"/>
    <b v="1"/>
    <n v="111"/>
    <b v="1"/>
    <x v="4"/>
  </r>
  <r>
    <x v="269"/>
    <x v="269"/>
    <x v="268"/>
    <n v="100000"/>
    <x v="207"/>
    <x v="0"/>
    <s v="AU"/>
    <s v="AUD"/>
    <n v="1487738622"/>
    <n v="1485146622"/>
    <x v="269"/>
    <x v="1"/>
    <b v="1"/>
    <n v="1596"/>
    <b v="1"/>
    <x v="4"/>
  </r>
  <r>
    <x v="270"/>
    <x v="270"/>
    <x v="269"/>
    <n v="2300"/>
    <x v="208"/>
    <x v="0"/>
    <s v="US"/>
    <s v="USD"/>
    <n v="1306296000"/>
    <n v="1301950070"/>
    <x v="270"/>
    <x v="6"/>
    <b v="1"/>
    <n v="61"/>
    <b v="1"/>
    <x v="4"/>
  </r>
  <r>
    <x v="271"/>
    <x v="271"/>
    <x v="270"/>
    <n v="30000"/>
    <x v="209"/>
    <x v="0"/>
    <s v="US"/>
    <s v="USD"/>
    <n v="1388649600"/>
    <n v="1386123861"/>
    <x v="271"/>
    <x v="4"/>
    <b v="1"/>
    <n v="287"/>
    <b v="1"/>
    <x v="4"/>
  </r>
  <r>
    <x v="272"/>
    <x v="272"/>
    <x v="271"/>
    <n v="3000"/>
    <x v="210"/>
    <x v="0"/>
    <s v="US"/>
    <s v="USD"/>
    <n v="1272480540"/>
    <n v="1267220191"/>
    <x v="272"/>
    <x v="7"/>
    <b v="1"/>
    <n v="65"/>
    <b v="1"/>
    <x v="4"/>
  </r>
  <r>
    <x v="273"/>
    <x v="273"/>
    <x v="272"/>
    <n v="5000"/>
    <x v="211"/>
    <x v="0"/>
    <s v="US"/>
    <s v="USD"/>
    <n v="1309694266"/>
    <n v="1307102266"/>
    <x v="273"/>
    <x v="6"/>
    <b v="1"/>
    <n v="118"/>
    <b v="1"/>
    <x v="4"/>
  </r>
  <r>
    <x v="274"/>
    <x v="274"/>
    <x v="273"/>
    <n v="4000"/>
    <x v="212"/>
    <x v="0"/>
    <s v="US"/>
    <s v="USD"/>
    <n v="1333609140"/>
    <n v="1330638829"/>
    <x v="274"/>
    <x v="5"/>
    <b v="1"/>
    <n v="113"/>
    <b v="1"/>
    <x v="4"/>
  </r>
  <r>
    <x v="275"/>
    <x v="275"/>
    <x v="274"/>
    <n v="20000"/>
    <x v="213"/>
    <x v="0"/>
    <s v="US"/>
    <s v="USD"/>
    <n v="1352511966"/>
    <n v="1349916366"/>
    <x v="275"/>
    <x v="5"/>
    <b v="1"/>
    <n v="332"/>
    <b v="1"/>
    <x v="4"/>
  </r>
  <r>
    <x v="276"/>
    <x v="276"/>
    <x v="275"/>
    <n v="4000"/>
    <x v="214"/>
    <x v="0"/>
    <s v="US"/>
    <s v="USD"/>
    <n v="1335574674"/>
    <n v="1330394274"/>
    <x v="276"/>
    <x v="5"/>
    <b v="1"/>
    <n v="62"/>
    <b v="1"/>
    <x v="4"/>
  </r>
  <r>
    <x v="277"/>
    <x v="277"/>
    <x v="276"/>
    <n v="65000"/>
    <x v="215"/>
    <x v="0"/>
    <s v="US"/>
    <s v="USD"/>
    <n v="1432416219"/>
    <n v="1429824219"/>
    <x v="277"/>
    <x v="0"/>
    <b v="1"/>
    <n v="951"/>
    <b v="1"/>
    <x v="4"/>
  </r>
  <r>
    <x v="278"/>
    <x v="278"/>
    <x v="277"/>
    <n v="27000"/>
    <x v="216"/>
    <x v="0"/>
    <s v="US"/>
    <s v="USD"/>
    <n v="1350003539"/>
    <n v="1347411539"/>
    <x v="278"/>
    <x v="5"/>
    <b v="1"/>
    <n v="415"/>
    <b v="1"/>
    <x v="4"/>
  </r>
  <r>
    <x v="279"/>
    <x v="279"/>
    <x v="278"/>
    <n v="17000"/>
    <x v="217"/>
    <x v="0"/>
    <s v="US"/>
    <s v="USD"/>
    <n v="1488160860"/>
    <n v="1485237096"/>
    <x v="279"/>
    <x v="1"/>
    <b v="1"/>
    <n v="305"/>
    <b v="1"/>
    <x v="4"/>
  </r>
  <r>
    <x v="280"/>
    <x v="280"/>
    <x v="279"/>
    <n v="75000"/>
    <x v="218"/>
    <x v="0"/>
    <s v="US"/>
    <s v="USD"/>
    <n v="1401459035"/>
    <n v="1397571035"/>
    <x v="280"/>
    <x v="3"/>
    <b v="1"/>
    <n v="2139"/>
    <b v="1"/>
    <x v="4"/>
  </r>
  <r>
    <x v="281"/>
    <x v="281"/>
    <x v="280"/>
    <n v="5500"/>
    <x v="219"/>
    <x v="0"/>
    <s v="US"/>
    <s v="USD"/>
    <n v="1249932360"/>
    <n v="1242532513"/>
    <x v="281"/>
    <x v="8"/>
    <b v="1"/>
    <n v="79"/>
    <b v="1"/>
    <x v="4"/>
  </r>
  <r>
    <x v="282"/>
    <x v="282"/>
    <x v="281"/>
    <n v="45000"/>
    <x v="220"/>
    <x v="0"/>
    <s v="US"/>
    <s v="USD"/>
    <n v="1266876000"/>
    <n v="1263679492"/>
    <x v="282"/>
    <x v="7"/>
    <b v="1"/>
    <n v="179"/>
    <b v="1"/>
    <x v="4"/>
  </r>
  <r>
    <x v="283"/>
    <x v="283"/>
    <x v="282"/>
    <n v="18000"/>
    <x v="221"/>
    <x v="0"/>
    <s v="US"/>
    <s v="USD"/>
    <n v="1306904340"/>
    <n v="1305219744"/>
    <x v="283"/>
    <x v="6"/>
    <b v="1"/>
    <n v="202"/>
    <b v="1"/>
    <x v="4"/>
  </r>
  <r>
    <x v="284"/>
    <x v="284"/>
    <x v="283"/>
    <n v="40000"/>
    <x v="222"/>
    <x v="0"/>
    <s v="US"/>
    <s v="USD"/>
    <n v="1327167780"/>
    <n v="1325007780"/>
    <x v="284"/>
    <x v="6"/>
    <b v="1"/>
    <n v="760"/>
    <b v="1"/>
    <x v="4"/>
  </r>
  <r>
    <x v="285"/>
    <x v="285"/>
    <x v="284"/>
    <n v="14000"/>
    <x v="223"/>
    <x v="0"/>
    <s v="US"/>
    <s v="USD"/>
    <n v="1379614128"/>
    <n v="1377022128"/>
    <x v="285"/>
    <x v="4"/>
    <b v="1"/>
    <n v="563"/>
    <b v="1"/>
    <x v="4"/>
  </r>
  <r>
    <x v="286"/>
    <x v="286"/>
    <x v="285"/>
    <n v="15000"/>
    <x v="224"/>
    <x v="0"/>
    <s v="US"/>
    <s v="USD"/>
    <n v="1364236524"/>
    <n v="1360352124"/>
    <x v="286"/>
    <x v="4"/>
    <b v="1"/>
    <n v="135"/>
    <b v="1"/>
    <x v="4"/>
  </r>
  <r>
    <x v="287"/>
    <x v="287"/>
    <x v="286"/>
    <n v="15000"/>
    <x v="225"/>
    <x v="0"/>
    <s v="US"/>
    <s v="USD"/>
    <n v="1351828800"/>
    <n v="1349160018"/>
    <x v="287"/>
    <x v="5"/>
    <b v="1"/>
    <n v="290"/>
    <b v="1"/>
    <x v="4"/>
  </r>
  <r>
    <x v="288"/>
    <x v="288"/>
    <x v="287"/>
    <n v="50000"/>
    <x v="226"/>
    <x v="0"/>
    <s v="US"/>
    <s v="USD"/>
    <n v="1340683393"/>
    <n v="1337659393"/>
    <x v="288"/>
    <x v="5"/>
    <b v="1"/>
    <n v="447"/>
    <b v="1"/>
    <x v="4"/>
  </r>
  <r>
    <x v="289"/>
    <x v="289"/>
    <x v="288"/>
    <n v="15000"/>
    <x v="227"/>
    <x v="0"/>
    <s v="GB"/>
    <s v="GBP"/>
    <n v="1383389834"/>
    <n v="1380797834"/>
    <x v="289"/>
    <x v="4"/>
    <b v="1"/>
    <n v="232"/>
    <b v="1"/>
    <x v="4"/>
  </r>
  <r>
    <x v="290"/>
    <x v="290"/>
    <x v="289"/>
    <n v="4500"/>
    <x v="228"/>
    <x v="0"/>
    <s v="US"/>
    <s v="USD"/>
    <n v="1296633540"/>
    <n v="1292316697"/>
    <x v="290"/>
    <x v="7"/>
    <b v="1"/>
    <n v="168"/>
    <b v="1"/>
    <x v="4"/>
  </r>
  <r>
    <x v="291"/>
    <x v="291"/>
    <x v="290"/>
    <n v="5000"/>
    <x v="229"/>
    <x v="0"/>
    <s v="US"/>
    <s v="USD"/>
    <n v="1367366460"/>
    <n v="1365791246"/>
    <x v="291"/>
    <x v="4"/>
    <b v="1"/>
    <n v="128"/>
    <b v="1"/>
    <x v="4"/>
  </r>
  <r>
    <x v="292"/>
    <x v="292"/>
    <x v="291"/>
    <n v="75000"/>
    <x v="230"/>
    <x v="0"/>
    <s v="US"/>
    <s v="USD"/>
    <n v="1319860740"/>
    <n v="1317064599"/>
    <x v="292"/>
    <x v="6"/>
    <b v="1"/>
    <n v="493"/>
    <b v="1"/>
    <x v="4"/>
  </r>
  <r>
    <x v="293"/>
    <x v="293"/>
    <x v="292"/>
    <n v="26000"/>
    <x v="231"/>
    <x v="0"/>
    <s v="US"/>
    <s v="USD"/>
    <n v="1398009714"/>
    <n v="1395417714"/>
    <x v="293"/>
    <x v="3"/>
    <b v="1"/>
    <n v="131"/>
    <b v="1"/>
    <x v="4"/>
  </r>
  <r>
    <x v="294"/>
    <x v="294"/>
    <x v="293"/>
    <n v="5000"/>
    <x v="97"/>
    <x v="0"/>
    <s v="US"/>
    <s v="USD"/>
    <n v="1279555200"/>
    <n v="1276480894"/>
    <x v="294"/>
    <x v="7"/>
    <b v="1"/>
    <n v="50"/>
    <b v="1"/>
    <x v="4"/>
  </r>
  <r>
    <x v="295"/>
    <x v="295"/>
    <x v="294"/>
    <n v="50000"/>
    <x v="232"/>
    <x v="0"/>
    <s v="US"/>
    <s v="USD"/>
    <n v="1383264000"/>
    <n v="1378080409"/>
    <x v="295"/>
    <x v="4"/>
    <b v="1"/>
    <n v="665"/>
    <b v="1"/>
    <x v="4"/>
  </r>
  <r>
    <x v="296"/>
    <x v="296"/>
    <x v="295"/>
    <n v="25000"/>
    <x v="233"/>
    <x v="0"/>
    <s v="US"/>
    <s v="USD"/>
    <n v="1347017083"/>
    <n v="1344857083"/>
    <x v="296"/>
    <x v="5"/>
    <b v="1"/>
    <n v="129"/>
    <b v="1"/>
    <x v="4"/>
  </r>
  <r>
    <x v="297"/>
    <x v="297"/>
    <x v="296"/>
    <n v="20000"/>
    <x v="234"/>
    <x v="0"/>
    <s v="US"/>
    <s v="USD"/>
    <n v="1430452740"/>
    <n v="1427390901"/>
    <x v="297"/>
    <x v="0"/>
    <b v="1"/>
    <n v="142"/>
    <b v="1"/>
    <x v="4"/>
  </r>
  <r>
    <x v="298"/>
    <x v="298"/>
    <x v="297"/>
    <n v="126000"/>
    <x v="235"/>
    <x v="0"/>
    <s v="US"/>
    <s v="USD"/>
    <n v="1399669200"/>
    <n v="1394536048"/>
    <x v="298"/>
    <x v="3"/>
    <b v="1"/>
    <n v="2436"/>
    <b v="1"/>
    <x v="4"/>
  </r>
  <r>
    <x v="299"/>
    <x v="299"/>
    <x v="298"/>
    <n v="10000"/>
    <x v="236"/>
    <x v="0"/>
    <s v="US"/>
    <s v="USD"/>
    <n v="1289975060"/>
    <n v="1287379460"/>
    <x v="299"/>
    <x v="7"/>
    <b v="1"/>
    <n v="244"/>
    <b v="1"/>
    <x v="4"/>
  </r>
  <r>
    <x v="300"/>
    <x v="300"/>
    <x v="299"/>
    <n v="25000"/>
    <x v="237"/>
    <x v="0"/>
    <s v="US"/>
    <s v="USD"/>
    <n v="1303686138"/>
    <n v="1301007738"/>
    <x v="300"/>
    <x v="6"/>
    <b v="1"/>
    <n v="298"/>
    <b v="1"/>
    <x v="4"/>
  </r>
  <r>
    <x v="301"/>
    <x v="301"/>
    <x v="300"/>
    <n v="13000"/>
    <x v="238"/>
    <x v="0"/>
    <s v="US"/>
    <s v="USD"/>
    <n v="1363711335"/>
    <n v="1360258935"/>
    <x v="301"/>
    <x v="4"/>
    <b v="1"/>
    <n v="251"/>
    <b v="1"/>
    <x v="4"/>
  </r>
  <r>
    <x v="302"/>
    <x v="302"/>
    <x v="301"/>
    <n v="10000"/>
    <x v="239"/>
    <x v="0"/>
    <s v="US"/>
    <s v="USD"/>
    <n v="1330115638"/>
    <n v="1327523638"/>
    <x v="302"/>
    <x v="5"/>
    <b v="1"/>
    <n v="108"/>
    <b v="1"/>
    <x v="4"/>
  </r>
  <r>
    <x v="303"/>
    <x v="303"/>
    <x v="302"/>
    <n v="3000"/>
    <x v="240"/>
    <x v="0"/>
    <s v="US"/>
    <s v="USD"/>
    <n v="1338601346"/>
    <n v="1336009346"/>
    <x v="303"/>
    <x v="5"/>
    <b v="1"/>
    <n v="82"/>
    <b v="1"/>
    <x v="4"/>
  </r>
  <r>
    <x v="304"/>
    <x v="304"/>
    <x v="303"/>
    <n v="3400"/>
    <x v="241"/>
    <x v="0"/>
    <s v="US"/>
    <s v="USD"/>
    <n v="1346464800"/>
    <n v="1343096197"/>
    <x v="304"/>
    <x v="5"/>
    <b v="1"/>
    <n v="74"/>
    <b v="1"/>
    <x v="4"/>
  </r>
  <r>
    <x v="305"/>
    <x v="305"/>
    <x v="304"/>
    <n v="7500"/>
    <x v="242"/>
    <x v="0"/>
    <s v="US"/>
    <s v="USD"/>
    <n v="1331392049"/>
    <n v="1328800049"/>
    <x v="305"/>
    <x v="5"/>
    <b v="1"/>
    <n v="189"/>
    <b v="1"/>
    <x v="4"/>
  </r>
  <r>
    <x v="306"/>
    <x v="306"/>
    <x v="305"/>
    <n v="1000"/>
    <x v="243"/>
    <x v="0"/>
    <s v="US"/>
    <s v="USD"/>
    <n v="1363806333"/>
    <n v="1362081933"/>
    <x v="306"/>
    <x v="4"/>
    <b v="1"/>
    <n v="80"/>
    <b v="1"/>
    <x v="4"/>
  </r>
  <r>
    <x v="307"/>
    <x v="307"/>
    <x v="306"/>
    <n v="22000"/>
    <x v="244"/>
    <x v="0"/>
    <s v="US"/>
    <s v="USD"/>
    <n v="1360276801"/>
    <n v="1357684801"/>
    <x v="307"/>
    <x v="4"/>
    <b v="1"/>
    <n v="576"/>
    <b v="1"/>
    <x v="4"/>
  </r>
  <r>
    <x v="308"/>
    <x v="308"/>
    <x v="307"/>
    <n v="12000"/>
    <x v="245"/>
    <x v="0"/>
    <s v="US"/>
    <s v="USD"/>
    <n v="1299775210"/>
    <n v="1295887210"/>
    <x v="308"/>
    <x v="6"/>
    <b v="1"/>
    <n v="202"/>
    <b v="1"/>
    <x v="4"/>
  </r>
  <r>
    <x v="309"/>
    <x v="309"/>
    <x v="308"/>
    <n v="18000"/>
    <x v="246"/>
    <x v="0"/>
    <s v="US"/>
    <s v="USD"/>
    <n v="1346695334"/>
    <n v="1344880934"/>
    <x v="309"/>
    <x v="5"/>
    <b v="1"/>
    <n v="238"/>
    <b v="1"/>
    <x v="4"/>
  </r>
  <r>
    <x v="310"/>
    <x v="310"/>
    <x v="309"/>
    <n v="1000"/>
    <x v="247"/>
    <x v="0"/>
    <s v="US"/>
    <s v="USD"/>
    <n v="1319076000"/>
    <n v="1317788623"/>
    <x v="310"/>
    <x v="6"/>
    <b v="1"/>
    <n v="36"/>
    <b v="1"/>
    <x v="4"/>
  </r>
  <r>
    <x v="311"/>
    <x v="311"/>
    <x v="310"/>
    <n v="20000"/>
    <x v="248"/>
    <x v="0"/>
    <s v="US"/>
    <s v="USD"/>
    <n v="1325404740"/>
    <n v="1321852592"/>
    <x v="311"/>
    <x v="6"/>
    <b v="1"/>
    <n v="150"/>
    <b v="1"/>
    <x v="4"/>
  </r>
  <r>
    <x v="312"/>
    <x v="312"/>
    <x v="311"/>
    <n v="8000"/>
    <x v="249"/>
    <x v="0"/>
    <s v="US"/>
    <s v="USD"/>
    <n v="1365973432"/>
    <n v="1363381432"/>
    <x v="312"/>
    <x v="4"/>
    <b v="1"/>
    <n v="146"/>
    <b v="1"/>
    <x v="4"/>
  </r>
  <r>
    <x v="313"/>
    <x v="313"/>
    <x v="312"/>
    <n v="17000"/>
    <x v="250"/>
    <x v="0"/>
    <s v="US"/>
    <s v="USD"/>
    <n v="1281542340"/>
    <n v="1277702894"/>
    <x v="313"/>
    <x v="7"/>
    <b v="1"/>
    <n v="222"/>
    <b v="1"/>
    <x v="4"/>
  </r>
  <r>
    <x v="314"/>
    <x v="314"/>
    <x v="313"/>
    <n v="1000"/>
    <x v="251"/>
    <x v="0"/>
    <s v="US"/>
    <s v="USD"/>
    <n v="1362167988"/>
    <n v="1359575988"/>
    <x v="314"/>
    <x v="4"/>
    <b v="1"/>
    <n v="120"/>
    <b v="1"/>
    <x v="4"/>
  </r>
  <r>
    <x v="315"/>
    <x v="315"/>
    <x v="314"/>
    <n v="25000"/>
    <x v="252"/>
    <x v="0"/>
    <s v="US"/>
    <s v="USD"/>
    <n v="1345660334"/>
    <n v="1343068334"/>
    <x v="315"/>
    <x v="5"/>
    <b v="1"/>
    <n v="126"/>
    <b v="1"/>
    <x v="4"/>
  </r>
  <r>
    <x v="316"/>
    <x v="316"/>
    <x v="315"/>
    <n v="15000"/>
    <x v="253"/>
    <x v="0"/>
    <s v="CA"/>
    <s v="CAD"/>
    <n v="1418273940"/>
    <n v="1415398197"/>
    <x v="316"/>
    <x v="3"/>
    <b v="1"/>
    <n v="158"/>
    <b v="1"/>
    <x v="4"/>
  </r>
  <r>
    <x v="317"/>
    <x v="317"/>
    <x v="316"/>
    <n v="30000"/>
    <x v="254"/>
    <x v="0"/>
    <s v="US"/>
    <s v="USD"/>
    <n v="1386778483"/>
    <n v="1384186483"/>
    <x v="317"/>
    <x v="4"/>
    <b v="1"/>
    <n v="316"/>
    <b v="1"/>
    <x v="4"/>
  </r>
  <r>
    <x v="318"/>
    <x v="318"/>
    <x v="317"/>
    <n v="5000"/>
    <x v="255"/>
    <x v="0"/>
    <s v="US"/>
    <s v="USD"/>
    <n v="1364342151"/>
    <n v="1361753751"/>
    <x v="318"/>
    <x v="4"/>
    <b v="1"/>
    <n v="284"/>
    <b v="1"/>
    <x v="4"/>
  </r>
  <r>
    <x v="319"/>
    <x v="319"/>
    <x v="318"/>
    <n v="5000"/>
    <x v="256"/>
    <x v="0"/>
    <s v="US"/>
    <s v="USD"/>
    <n v="1265097540"/>
    <n v="1257538029"/>
    <x v="319"/>
    <x v="8"/>
    <b v="1"/>
    <n v="51"/>
    <b v="1"/>
    <x v="4"/>
  </r>
  <r>
    <x v="320"/>
    <x v="320"/>
    <x v="319"/>
    <n v="20000"/>
    <x v="257"/>
    <x v="0"/>
    <s v="GB"/>
    <s v="GBP"/>
    <n v="1450825200"/>
    <n v="1448284433"/>
    <x v="320"/>
    <x v="0"/>
    <b v="1"/>
    <n v="158"/>
    <b v="1"/>
    <x v="4"/>
  </r>
  <r>
    <x v="321"/>
    <x v="321"/>
    <x v="320"/>
    <n v="35000"/>
    <x v="258"/>
    <x v="0"/>
    <s v="DE"/>
    <s v="EUR"/>
    <n v="1478605386"/>
    <n v="1475577786"/>
    <x v="321"/>
    <x v="2"/>
    <b v="1"/>
    <n v="337"/>
    <b v="1"/>
    <x v="4"/>
  </r>
  <r>
    <x v="322"/>
    <x v="322"/>
    <x v="321"/>
    <n v="25000"/>
    <x v="259"/>
    <x v="0"/>
    <s v="US"/>
    <s v="USD"/>
    <n v="1463146848"/>
    <n v="1460554848"/>
    <x v="322"/>
    <x v="2"/>
    <b v="1"/>
    <n v="186"/>
    <b v="1"/>
    <x v="4"/>
  </r>
  <r>
    <x v="323"/>
    <x v="323"/>
    <x v="322"/>
    <n v="5400"/>
    <x v="260"/>
    <x v="0"/>
    <s v="US"/>
    <s v="USD"/>
    <n v="1482307140"/>
    <n v="1479886966"/>
    <x v="323"/>
    <x v="2"/>
    <b v="1"/>
    <n v="58"/>
    <b v="1"/>
    <x v="4"/>
  </r>
  <r>
    <x v="324"/>
    <x v="324"/>
    <x v="323"/>
    <n v="8500"/>
    <x v="261"/>
    <x v="0"/>
    <s v="US"/>
    <s v="USD"/>
    <n v="1438441308"/>
    <n v="1435590108"/>
    <x v="324"/>
    <x v="0"/>
    <b v="1"/>
    <n v="82"/>
    <b v="1"/>
    <x v="4"/>
  </r>
  <r>
    <x v="325"/>
    <x v="325"/>
    <x v="324"/>
    <n v="50000"/>
    <x v="262"/>
    <x v="0"/>
    <s v="US"/>
    <s v="USD"/>
    <n v="1482208233"/>
    <n v="1479184233"/>
    <x v="325"/>
    <x v="2"/>
    <b v="1"/>
    <n v="736"/>
    <b v="1"/>
    <x v="4"/>
  </r>
  <r>
    <x v="326"/>
    <x v="326"/>
    <x v="325"/>
    <n v="150000"/>
    <x v="263"/>
    <x v="0"/>
    <s v="US"/>
    <s v="USD"/>
    <n v="1489532220"/>
    <n v="1486625606"/>
    <x v="326"/>
    <x v="1"/>
    <b v="1"/>
    <n v="1151"/>
    <b v="1"/>
    <x v="4"/>
  </r>
  <r>
    <x v="327"/>
    <x v="327"/>
    <x v="326"/>
    <n v="4000"/>
    <x v="264"/>
    <x v="0"/>
    <s v="US"/>
    <s v="USD"/>
    <n v="1427011200"/>
    <n v="1424669929"/>
    <x v="327"/>
    <x v="0"/>
    <b v="1"/>
    <n v="34"/>
    <b v="1"/>
    <x v="4"/>
  </r>
  <r>
    <x v="328"/>
    <x v="328"/>
    <x v="327"/>
    <n v="75000"/>
    <x v="265"/>
    <x v="0"/>
    <s v="US"/>
    <s v="USD"/>
    <n v="1446350400"/>
    <n v="1443739388"/>
    <x v="328"/>
    <x v="0"/>
    <b v="1"/>
    <n v="498"/>
    <b v="1"/>
    <x v="4"/>
  </r>
  <r>
    <x v="329"/>
    <x v="329"/>
    <x v="328"/>
    <n v="10000"/>
    <x v="266"/>
    <x v="0"/>
    <s v="US"/>
    <s v="USD"/>
    <n v="1446868800"/>
    <n v="1444821127"/>
    <x v="329"/>
    <x v="0"/>
    <b v="1"/>
    <n v="167"/>
    <b v="1"/>
    <x v="4"/>
  </r>
  <r>
    <x v="330"/>
    <x v="330"/>
    <x v="329"/>
    <n v="35000"/>
    <x v="267"/>
    <x v="0"/>
    <s v="US"/>
    <s v="USD"/>
    <n v="1368763140"/>
    <n v="1366028563"/>
    <x v="330"/>
    <x v="4"/>
    <b v="1"/>
    <n v="340"/>
    <b v="1"/>
    <x v="4"/>
  </r>
  <r>
    <x v="331"/>
    <x v="331"/>
    <x v="330"/>
    <n v="40000"/>
    <x v="268"/>
    <x v="0"/>
    <s v="US"/>
    <s v="USD"/>
    <n v="1466171834"/>
    <n v="1463493434"/>
    <x v="331"/>
    <x v="2"/>
    <b v="1"/>
    <n v="438"/>
    <b v="1"/>
    <x v="4"/>
  </r>
  <r>
    <x v="332"/>
    <x v="332"/>
    <x v="331"/>
    <n v="100000"/>
    <x v="269"/>
    <x v="0"/>
    <s v="US"/>
    <s v="USD"/>
    <n v="1446019200"/>
    <n v="1442420377"/>
    <x v="332"/>
    <x v="0"/>
    <b v="1"/>
    <n v="555"/>
    <b v="1"/>
    <x v="4"/>
  </r>
  <r>
    <x v="333"/>
    <x v="333"/>
    <x v="332"/>
    <n v="40000"/>
    <x v="270"/>
    <x v="0"/>
    <s v="US"/>
    <s v="USD"/>
    <n v="1460038591"/>
    <n v="1457450191"/>
    <x v="333"/>
    <x v="2"/>
    <b v="1"/>
    <n v="266"/>
    <b v="1"/>
    <x v="4"/>
  </r>
  <r>
    <x v="334"/>
    <x v="334"/>
    <x v="333"/>
    <n v="10000"/>
    <x v="271"/>
    <x v="0"/>
    <s v="US"/>
    <s v="USD"/>
    <n v="1431716400"/>
    <n v="1428423757"/>
    <x v="334"/>
    <x v="0"/>
    <b v="1"/>
    <n v="69"/>
    <b v="1"/>
    <x v="4"/>
  </r>
  <r>
    <x v="335"/>
    <x v="335"/>
    <x v="334"/>
    <n v="8500"/>
    <x v="272"/>
    <x v="0"/>
    <s v="US"/>
    <s v="USD"/>
    <n v="1431122400"/>
    <n v="1428428515"/>
    <x v="335"/>
    <x v="0"/>
    <b v="1"/>
    <n v="80"/>
    <b v="1"/>
    <x v="4"/>
  </r>
  <r>
    <x v="336"/>
    <x v="336"/>
    <x v="335"/>
    <n v="25000"/>
    <x v="273"/>
    <x v="0"/>
    <s v="US"/>
    <s v="USD"/>
    <n v="1447427918"/>
    <n v="1444832318"/>
    <x v="336"/>
    <x v="0"/>
    <b v="1"/>
    <n v="493"/>
    <b v="1"/>
    <x v="4"/>
  </r>
  <r>
    <x v="337"/>
    <x v="337"/>
    <x v="336"/>
    <n v="3000"/>
    <x v="274"/>
    <x v="0"/>
    <s v="US"/>
    <s v="USD"/>
    <n v="1426298708"/>
    <n v="1423710308"/>
    <x v="337"/>
    <x v="0"/>
    <b v="1"/>
    <n v="31"/>
    <b v="1"/>
    <x v="4"/>
  </r>
  <r>
    <x v="338"/>
    <x v="338"/>
    <x v="337"/>
    <n v="15000"/>
    <x v="275"/>
    <x v="0"/>
    <s v="US"/>
    <s v="USD"/>
    <n v="1472864400"/>
    <n v="1468001290"/>
    <x v="338"/>
    <x v="2"/>
    <b v="1"/>
    <n v="236"/>
    <b v="1"/>
    <x v="4"/>
  </r>
  <r>
    <x v="339"/>
    <x v="339"/>
    <x v="338"/>
    <n v="6000"/>
    <x v="276"/>
    <x v="0"/>
    <s v="US"/>
    <s v="USD"/>
    <n v="1430331268"/>
    <n v="1427739268"/>
    <x v="339"/>
    <x v="0"/>
    <b v="1"/>
    <n v="89"/>
    <b v="1"/>
    <x v="4"/>
  </r>
  <r>
    <x v="340"/>
    <x v="340"/>
    <x v="339"/>
    <n v="35000"/>
    <x v="277"/>
    <x v="0"/>
    <s v="US"/>
    <s v="USD"/>
    <n v="1489006800"/>
    <n v="1486397007"/>
    <x v="340"/>
    <x v="1"/>
    <b v="1"/>
    <n v="299"/>
    <b v="1"/>
    <x v="4"/>
  </r>
  <r>
    <x v="341"/>
    <x v="341"/>
    <x v="340"/>
    <n v="3500"/>
    <x v="278"/>
    <x v="0"/>
    <s v="US"/>
    <s v="USD"/>
    <n v="1412135940"/>
    <n v="1410555998"/>
    <x v="341"/>
    <x v="3"/>
    <b v="1"/>
    <n v="55"/>
    <b v="1"/>
    <x v="4"/>
  </r>
  <r>
    <x v="342"/>
    <x v="342"/>
    <x v="341"/>
    <n v="55000"/>
    <x v="279"/>
    <x v="0"/>
    <s v="US"/>
    <s v="USD"/>
    <n v="1461955465"/>
    <n v="1459363465"/>
    <x v="342"/>
    <x v="2"/>
    <b v="1"/>
    <n v="325"/>
    <b v="1"/>
    <x v="4"/>
  </r>
  <r>
    <x v="343"/>
    <x v="343"/>
    <x v="342"/>
    <n v="30000"/>
    <x v="280"/>
    <x v="0"/>
    <s v="US"/>
    <s v="USD"/>
    <n v="1415934000"/>
    <n v="1413308545"/>
    <x v="343"/>
    <x v="3"/>
    <b v="1"/>
    <n v="524"/>
    <b v="1"/>
    <x v="4"/>
  </r>
  <r>
    <x v="344"/>
    <x v="344"/>
    <x v="343"/>
    <n v="33500"/>
    <x v="281"/>
    <x v="0"/>
    <s v="US"/>
    <s v="USD"/>
    <n v="1433125200"/>
    <n v="1429312694"/>
    <x v="344"/>
    <x v="0"/>
    <b v="1"/>
    <n v="285"/>
    <b v="1"/>
    <x v="4"/>
  </r>
  <r>
    <x v="345"/>
    <x v="345"/>
    <x v="344"/>
    <n v="14500"/>
    <x v="282"/>
    <x v="0"/>
    <s v="US"/>
    <s v="USD"/>
    <n v="1432161590"/>
    <n v="1429569590"/>
    <x v="345"/>
    <x v="0"/>
    <b v="1"/>
    <n v="179"/>
    <b v="1"/>
    <x v="4"/>
  </r>
  <r>
    <x v="346"/>
    <x v="346"/>
    <x v="345"/>
    <n v="10000"/>
    <x v="283"/>
    <x v="0"/>
    <s v="US"/>
    <s v="USD"/>
    <n v="1444824021"/>
    <n v="1442232021"/>
    <x v="346"/>
    <x v="0"/>
    <b v="1"/>
    <n v="188"/>
    <b v="1"/>
    <x v="4"/>
  </r>
  <r>
    <x v="347"/>
    <x v="347"/>
    <x v="346"/>
    <n v="40000"/>
    <x v="284"/>
    <x v="0"/>
    <s v="US"/>
    <s v="USD"/>
    <n v="1447505609"/>
    <n v="1444910009"/>
    <x v="347"/>
    <x v="0"/>
    <b v="1"/>
    <n v="379"/>
    <b v="1"/>
    <x v="4"/>
  </r>
  <r>
    <x v="348"/>
    <x v="348"/>
    <x v="347"/>
    <n v="10000"/>
    <x v="285"/>
    <x v="0"/>
    <s v="US"/>
    <s v="USD"/>
    <n v="1440165916"/>
    <n v="1437573916"/>
    <x v="348"/>
    <x v="0"/>
    <b v="1"/>
    <n v="119"/>
    <b v="1"/>
    <x v="4"/>
  </r>
  <r>
    <x v="349"/>
    <x v="349"/>
    <x v="348"/>
    <n v="11260"/>
    <x v="286"/>
    <x v="0"/>
    <s v="US"/>
    <s v="USD"/>
    <n v="1487937508"/>
    <n v="1485345508"/>
    <x v="349"/>
    <x v="1"/>
    <b v="1"/>
    <n v="167"/>
    <b v="1"/>
    <x v="4"/>
  </r>
  <r>
    <x v="350"/>
    <x v="350"/>
    <x v="349"/>
    <n v="25000"/>
    <x v="287"/>
    <x v="0"/>
    <s v="US"/>
    <s v="USD"/>
    <n v="1473566340"/>
    <n v="1470274509"/>
    <x v="350"/>
    <x v="2"/>
    <b v="1"/>
    <n v="221"/>
    <b v="1"/>
    <x v="4"/>
  </r>
  <r>
    <x v="351"/>
    <x v="351"/>
    <x v="350"/>
    <n v="34000"/>
    <x v="288"/>
    <x v="0"/>
    <s v="ES"/>
    <s v="EUR"/>
    <n v="1460066954"/>
    <n v="1456614554"/>
    <x v="351"/>
    <x v="2"/>
    <b v="1"/>
    <n v="964"/>
    <b v="1"/>
    <x v="4"/>
  </r>
  <r>
    <x v="352"/>
    <x v="352"/>
    <x v="351"/>
    <n v="10000"/>
    <x v="289"/>
    <x v="0"/>
    <s v="US"/>
    <s v="USD"/>
    <n v="1412740868"/>
    <n v="1410148868"/>
    <x v="352"/>
    <x v="3"/>
    <b v="1"/>
    <n v="286"/>
    <b v="1"/>
    <x v="4"/>
  </r>
  <r>
    <x v="353"/>
    <x v="353"/>
    <x v="352"/>
    <n v="58425"/>
    <x v="290"/>
    <x v="0"/>
    <s v="US"/>
    <s v="USD"/>
    <n v="1447963219"/>
    <n v="1445367619"/>
    <x v="353"/>
    <x v="0"/>
    <b v="1"/>
    <n v="613"/>
    <b v="1"/>
    <x v="4"/>
  </r>
  <r>
    <x v="354"/>
    <x v="354"/>
    <x v="353"/>
    <n v="3500"/>
    <x v="291"/>
    <x v="0"/>
    <s v="US"/>
    <s v="USD"/>
    <n v="1460141521"/>
    <n v="1457553121"/>
    <x v="354"/>
    <x v="2"/>
    <b v="1"/>
    <n v="29"/>
    <b v="1"/>
    <x v="4"/>
  </r>
  <r>
    <x v="355"/>
    <x v="355"/>
    <x v="354"/>
    <n v="35000"/>
    <x v="292"/>
    <x v="0"/>
    <s v="US"/>
    <s v="USD"/>
    <n v="1417420994"/>
    <n v="1414738994"/>
    <x v="355"/>
    <x v="3"/>
    <b v="1"/>
    <n v="165"/>
    <b v="1"/>
    <x v="4"/>
  </r>
  <r>
    <x v="356"/>
    <x v="356"/>
    <x v="355"/>
    <n v="7500"/>
    <x v="293"/>
    <x v="0"/>
    <s v="US"/>
    <s v="USD"/>
    <n v="1458152193"/>
    <n v="1455563793"/>
    <x v="356"/>
    <x v="2"/>
    <b v="1"/>
    <n v="97"/>
    <b v="1"/>
    <x v="4"/>
  </r>
  <r>
    <x v="357"/>
    <x v="357"/>
    <x v="356"/>
    <n v="15000"/>
    <x v="294"/>
    <x v="0"/>
    <s v="US"/>
    <s v="USD"/>
    <n v="1429852797"/>
    <n v="1426396797"/>
    <x v="357"/>
    <x v="0"/>
    <b v="1"/>
    <n v="303"/>
    <b v="1"/>
    <x v="4"/>
  </r>
  <r>
    <x v="358"/>
    <x v="358"/>
    <x v="357"/>
    <n v="50000"/>
    <x v="295"/>
    <x v="0"/>
    <s v="US"/>
    <s v="USD"/>
    <n v="1466002800"/>
    <n v="1463517521"/>
    <x v="358"/>
    <x v="2"/>
    <b v="1"/>
    <n v="267"/>
    <b v="1"/>
    <x v="4"/>
  </r>
  <r>
    <x v="359"/>
    <x v="359"/>
    <x v="358"/>
    <n v="24200"/>
    <x v="296"/>
    <x v="0"/>
    <s v="US"/>
    <s v="USD"/>
    <n v="1415941920"/>
    <n v="1414028490"/>
    <x v="359"/>
    <x v="3"/>
    <b v="1"/>
    <n v="302"/>
    <b v="1"/>
    <x v="4"/>
  </r>
  <r>
    <x v="360"/>
    <x v="360"/>
    <x v="359"/>
    <n v="12000"/>
    <x v="297"/>
    <x v="0"/>
    <s v="US"/>
    <s v="USD"/>
    <n v="1437621060"/>
    <n v="1433799180"/>
    <x v="360"/>
    <x v="0"/>
    <b v="0"/>
    <n v="87"/>
    <b v="1"/>
    <x v="4"/>
  </r>
  <r>
    <x v="361"/>
    <x v="361"/>
    <x v="360"/>
    <n v="35000"/>
    <x v="298"/>
    <x v="0"/>
    <s v="US"/>
    <s v="USD"/>
    <n v="1416704506"/>
    <n v="1414108906"/>
    <x v="361"/>
    <x v="3"/>
    <b v="0"/>
    <n v="354"/>
    <b v="1"/>
    <x v="4"/>
  </r>
  <r>
    <x v="362"/>
    <x v="362"/>
    <x v="361"/>
    <n v="9665"/>
    <x v="48"/>
    <x v="0"/>
    <s v="US"/>
    <s v="USD"/>
    <n v="1407456000"/>
    <n v="1405573391"/>
    <x v="362"/>
    <x v="3"/>
    <b v="0"/>
    <n v="86"/>
    <b v="1"/>
    <x v="4"/>
  </r>
  <r>
    <x v="363"/>
    <x v="363"/>
    <x v="362"/>
    <n v="8925"/>
    <x v="299"/>
    <x v="0"/>
    <s v="US"/>
    <s v="USD"/>
    <n v="1272828120"/>
    <n v="1268934736"/>
    <x v="363"/>
    <x v="7"/>
    <b v="0"/>
    <n v="26"/>
    <b v="1"/>
    <x v="4"/>
  </r>
  <r>
    <x v="364"/>
    <x v="364"/>
    <x v="363"/>
    <n v="7000"/>
    <x v="300"/>
    <x v="0"/>
    <s v="US"/>
    <s v="USD"/>
    <n v="1403323140"/>
    <n v="1400704672"/>
    <x v="364"/>
    <x v="3"/>
    <b v="0"/>
    <n v="113"/>
    <b v="1"/>
    <x v="4"/>
  </r>
  <r>
    <x v="365"/>
    <x v="365"/>
    <x v="364"/>
    <n v="15000"/>
    <x v="301"/>
    <x v="0"/>
    <s v="GB"/>
    <s v="GBP"/>
    <n v="1393597999"/>
    <n v="1391005999"/>
    <x v="365"/>
    <x v="3"/>
    <b v="0"/>
    <n v="65"/>
    <b v="1"/>
    <x v="4"/>
  </r>
  <r>
    <x v="366"/>
    <x v="366"/>
    <x v="365"/>
    <n v="38000"/>
    <x v="302"/>
    <x v="0"/>
    <s v="US"/>
    <s v="USD"/>
    <n v="1337540518"/>
    <n v="1334948518"/>
    <x v="366"/>
    <x v="5"/>
    <b v="0"/>
    <n v="134"/>
    <b v="1"/>
    <x v="4"/>
  </r>
  <r>
    <x v="367"/>
    <x v="367"/>
    <x v="366"/>
    <n v="10000"/>
    <x v="303"/>
    <x v="0"/>
    <s v="US"/>
    <s v="USD"/>
    <n v="1367384340"/>
    <n v="1363960278"/>
    <x v="367"/>
    <x v="4"/>
    <b v="0"/>
    <n v="119"/>
    <b v="1"/>
    <x v="4"/>
  </r>
  <r>
    <x v="368"/>
    <x v="368"/>
    <x v="367"/>
    <n v="12500"/>
    <x v="304"/>
    <x v="0"/>
    <s v="US"/>
    <s v="USD"/>
    <n v="1426426322"/>
    <n v="1423405922"/>
    <x v="368"/>
    <x v="0"/>
    <b v="0"/>
    <n v="159"/>
    <b v="1"/>
    <x v="4"/>
  </r>
  <r>
    <x v="369"/>
    <x v="369"/>
    <x v="368"/>
    <n v="6500"/>
    <x v="305"/>
    <x v="0"/>
    <s v="US"/>
    <s v="USD"/>
    <n v="1326633269"/>
    <n v="1324041269"/>
    <x v="369"/>
    <x v="6"/>
    <b v="0"/>
    <n v="167"/>
    <b v="1"/>
    <x v="4"/>
  </r>
  <r>
    <x v="370"/>
    <x v="370"/>
    <x v="369"/>
    <n v="25000"/>
    <x v="306"/>
    <x v="0"/>
    <s v="US"/>
    <s v="USD"/>
    <n v="1483729500"/>
    <n v="1481137500"/>
    <x v="370"/>
    <x v="2"/>
    <b v="0"/>
    <n v="43"/>
    <b v="1"/>
    <x v="4"/>
  </r>
  <r>
    <x v="371"/>
    <x v="371"/>
    <x v="370"/>
    <n v="150000"/>
    <x v="307"/>
    <x v="0"/>
    <s v="US"/>
    <s v="USD"/>
    <n v="1359743139"/>
    <n v="1355855139"/>
    <x v="371"/>
    <x v="5"/>
    <b v="0"/>
    <n v="1062"/>
    <b v="1"/>
    <x v="4"/>
  </r>
  <r>
    <x v="372"/>
    <x v="372"/>
    <x v="371"/>
    <n v="300"/>
    <x v="308"/>
    <x v="0"/>
    <s v="GB"/>
    <s v="GBP"/>
    <n v="1459872000"/>
    <n v="1456408244"/>
    <x v="372"/>
    <x v="2"/>
    <b v="0"/>
    <n v="9"/>
    <b v="1"/>
    <x v="4"/>
  </r>
  <r>
    <x v="373"/>
    <x v="373"/>
    <x v="372"/>
    <n v="7500"/>
    <x v="309"/>
    <x v="0"/>
    <s v="US"/>
    <s v="USD"/>
    <n v="1342648398"/>
    <n v="1340056398"/>
    <x v="373"/>
    <x v="5"/>
    <b v="0"/>
    <n v="89"/>
    <b v="1"/>
    <x v="4"/>
  </r>
  <r>
    <x v="374"/>
    <x v="374"/>
    <x v="373"/>
    <n v="6000"/>
    <x v="310"/>
    <x v="0"/>
    <s v="US"/>
    <s v="USD"/>
    <n v="1316208031"/>
    <n v="1312320031"/>
    <x v="374"/>
    <x v="6"/>
    <b v="0"/>
    <n v="174"/>
    <b v="1"/>
    <x v="4"/>
  </r>
  <r>
    <x v="375"/>
    <x v="375"/>
    <x v="374"/>
    <n v="500"/>
    <x v="49"/>
    <x v="0"/>
    <s v="US"/>
    <s v="USD"/>
    <n v="1393694280"/>
    <n v="1390088311"/>
    <x v="375"/>
    <x v="3"/>
    <b v="0"/>
    <n v="14"/>
    <b v="1"/>
    <x v="4"/>
  </r>
  <r>
    <x v="376"/>
    <x v="376"/>
    <x v="375"/>
    <n v="2450"/>
    <x v="311"/>
    <x v="0"/>
    <s v="GB"/>
    <s v="GBP"/>
    <n v="1472122316"/>
    <n v="1469443916"/>
    <x v="376"/>
    <x v="2"/>
    <b v="0"/>
    <n v="48"/>
    <b v="1"/>
    <x v="4"/>
  </r>
  <r>
    <x v="377"/>
    <x v="377"/>
    <x v="376"/>
    <n v="12000"/>
    <x v="312"/>
    <x v="0"/>
    <s v="US"/>
    <s v="USD"/>
    <n v="1447484460"/>
    <n v="1444888868"/>
    <x v="377"/>
    <x v="0"/>
    <b v="0"/>
    <n v="133"/>
    <b v="1"/>
    <x v="4"/>
  </r>
  <r>
    <x v="378"/>
    <x v="378"/>
    <x v="377"/>
    <n v="3000"/>
    <x v="313"/>
    <x v="0"/>
    <s v="CA"/>
    <s v="CAD"/>
    <n v="1453765920"/>
    <n v="1451655808"/>
    <x v="378"/>
    <x v="2"/>
    <b v="0"/>
    <n v="83"/>
    <b v="1"/>
    <x v="4"/>
  </r>
  <r>
    <x v="379"/>
    <x v="379"/>
    <x v="378"/>
    <n v="15000"/>
    <x v="314"/>
    <x v="0"/>
    <s v="US"/>
    <s v="USD"/>
    <n v="1336062672"/>
    <n v="1332174672"/>
    <x v="379"/>
    <x v="5"/>
    <b v="0"/>
    <n v="149"/>
    <b v="1"/>
    <x v="4"/>
  </r>
  <r>
    <x v="380"/>
    <x v="380"/>
    <x v="379"/>
    <n v="4000"/>
    <x v="315"/>
    <x v="0"/>
    <s v="US"/>
    <s v="USD"/>
    <n v="1453569392"/>
    <n v="1451409392"/>
    <x v="380"/>
    <x v="0"/>
    <b v="0"/>
    <n v="49"/>
    <b v="1"/>
    <x v="4"/>
  </r>
  <r>
    <x v="381"/>
    <x v="381"/>
    <x v="380"/>
    <n v="25000"/>
    <x v="316"/>
    <x v="0"/>
    <s v="US"/>
    <s v="USD"/>
    <n v="1343624400"/>
    <n v="1340642717"/>
    <x v="381"/>
    <x v="5"/>
    <b v="0"/>
    <n v="251"/>
    <b v="1"/>
    <x v="4"/>
  </r>
  <r>
    <x v="382"/>
    <x v="382"/>
    <x v="381"/>
    <n v="600"/>
    <x v="317"/>
    <x v="0"/>
    <s v="US"/>
    <s v="USD"/>
    <n v="1346950900"/>
    <n v="1345741300"/>
    <x v="382"/>
    <x v="5"/>
    <b v="0"/>
    <n v="22"/>
    <b v="1"/>
    <x v="4"/>
  </r>
  <r>
    <x v="383"/>
    <x v="383"/>
    <x v="382"/>
    <n v="999"/>
    <x v="318"/>
    <x v="0"/>
    <s v="US"/>
    <s v="USD"/>
    <n v="1400467759"/>
    <n v="1398480559"/>
    <x v="383"/>
    <x v="3"/>
    <b v="0"/>
    <n v="48"/>
    <b v="1"/>
    <x v="4"/>
  </r>
  <r>
    <x v="384"/>
    <x v="384"/>
    <x v="383"/>
    <n v="20000"/>
    <x v="319"/>
    <x v="0"/>
    <s v="US"/>
    <s v="USD"/>
    <n v="1420569947"/>
    <n v="1417977947"/>
    <x v="384"/>
    <x v="3"/>
    <b v="0"/>
    <n v="383"/>
    <b v="1"/>
    <x v="4"/>
  </r>
  <r>
    <x v="385"/>
    <x v="385"/>
    <x v="384"/>
    <n v="25000"/>
    <x v="320"/>
    <x v="0"/>
    <s v="US"/>
    <s v="USD"/>
    <n v="1416582101"/>
    <n v="1413986501"/>
    <x v="385"/>
    <x v="3"/>
    <b v="0"/>
    <n v="237"/>
    <b v="1"/>
    <x v="4"/>
  </r>
  <r>
    <x v="386"/>
    <x v="386"/>
    <x v="385"/>
    <n v="600"/>
    <x v="321"/>
    <x v="0"/>
    <s v="US"/>
    <s v="USD"/>
    <n v="1439246991"/>
    <n v="1437950991"/>
    <x v="386"/>
    <x v="0"/>
    <b v="0"/>
    <n v="13"/>
    <b v="1"/>
    <x v="4"/>
  </r>
  <r>
    <x v="387"/>
    <x v="387"/>
    <x v="386"/>
    <n v="38000"/>
    <x v="322"/>
    <x v="0"/>
    <s v="US"/>
    <s v="USD"/>
    <n v="1439618400"/>
    <n v="1436976858"/>
    <x v="387"/>
    <x v="0"/>
    <b v="0"/>
    <n v="562"/>
    <b v="1"/>
    <x v="4"/>
  </r>
  <r>
    <x v="388"/>
    <x v="388"/>
    <x v="387"/>
    <n v="5000"/>
    <x v="323"/>
    <x v="0"/>
    <s v="US"/>
    <s v="USD"/>
    <n v="1469670580"/>
    <n v="1467078580"/>
    <x v="388"/>
    <x v="2"/>
    <b v="0"/>
    <n v="71"/>
    <b v="1"/>
    <x v="4"/>
  </r>
  <r>
    <x v="389"/>
    <x v="389"/>
    <x v="388"/>
    <n v="68000"/>
    <x v="324"/>
    <x v="0"/>
    <s v="US"/>
    <s v="USD"/>
    <n v="1394233140"/>
    <n v="1391477450"/>
    <x v="389"/>
    <x v="3"/>
    <b v="0"/>
    <n v="1510"/>
    <b v="1"/>
    <x v="4"/>
  </r>
  <r>
    <x v="390"/>
    <x v="390"/>
    <x v="389"/>
    <n v="1000"/>
    <x v="325"/>
    <x v="0"/>
    <s v="US"/>
    <s v="USD"/>
    <n v="1431046372"/>
    <n v="1429318372"/>
    <x v="390"/>
    <x v="0"/>
    <b v="0"/>
    <n v="14"/>
    <b v="1"/>
    <x v="4"/>
  </r>
  <r>
    <x v="391"/>
    <x v="391"/>
    <x v="390"/>
    <n v="20000"/>
    <x v="326"/>
    <x v="0"/>
    <s v="US"/>
    <s v="USD"/>
    <n v="1324169940"/>
    <n v="1321578051"/>
    <x v="391"/>
    <x v="6"/>
    <b v="0"/>
    <n v="193"/>
    <b v="1"/>
    <x v="4"/>
  </r>
  <r>
    <x v="392"/>
    <x v="392"/>
    <x v="391"/>
    <n v="18500"/>
    <x v="327"/>
    <x v="0"/>
    <s v="US"/>
    <s v="USD"/>
    <n v="1315450800"/>
    <n v="1312823571"/>
    <x v="392"/>
    <x v="6"/>
    <b v="0"/>
    <n v="206"/>
    <b v="1"/>
    <x v="4"/>
  </r>
  <r>
    <x v="393"/>
    <x v="393"/>
    <x v="392"/>
    <n v="50000"/>
    <x v="328"/>
    <x v="0"/>
    <s v="US"/>
    <s v="USD"/>
    <n v="1381424452"/>
    <n v="1378746052"/>
    <x v="393"/>
    <x v="4"/>
    <b v="0"/>
    <n v="351"/>
    <b v="1"/>
    <x v="4"/>
  </r>
  <r>
    <x v="394"/>
    <x v="394"/>
    <x v="393"/>
    <n v="4700"/>
    <x v="329"/>
    <x v="0"/>
    <s v="ES"/>
    <s v="EUR"/>
    <n v="1460918282"/>
    <n v="1455737882"/>
    <x v="394"/>
    <x v="2"/>
    <b v="0"/>
    <n v="50"/>
    <b v="1"/>
    <x v="4"/>
  </r>
  <r>
    <x v="395"/>
    <x v="395"/>
    <x v="394"/>
    <n v="10000"/>
    <x v="330"/>
    <x v="0"/>
    <s v="US"/>
    <s v="USD"/>
    <n v="1335562320"/>
    <n v="1332452960"/>
    <x v="395"/>
    <x v="5"/>
    <b v="0"/>
    <n v="184"/>
    <b v="1"/>
    <x v="4"/>
  </r>
  <r>
    <x v="396"/>
    <x v="396"/>
    <x v="395"/>
    <n v="15000"/>
    <x v="331"/>
    <x v="0"/>
    <s v="US"/>
    <s v="USD"/>
    <n v="1341668006"/>
    <n v="1340372006"/>
    <x v="396"/>
    <x v="5"/>
    <b v="0"/>
    <n v="196"/>
    <b v="1"/>
    <x v="4"/>
  </r>
  <r>
    <x v="397"/>
    <x v="397"/>
    <x v="396"/>
    <n v="12444"/>
    <x v="332"/>
    <x v="0"/>
    <s v="US"/>
    <s v="USD"/>
    <n v="1283312640"/>
    <n v="1279651084"/>
    <x v="397"/>
    <x v="7"/>
    <b v="0"/>
    <n v="229"/>
    <b v="1"/>
    <x v="4"/>
  </r>
  <r>
    <x v="398"/>
    <x v="398"/>
    <x v="397"/>
    <n v="7500"/>
    <x v="333"/>
    <x v="0"/>
    <s v="US"/>
    <s v="USD"/>
    <n v="1430334126"/>
    <n v="1426446126"/>
    <x v="398"/>
    <x v="0"/>
    <b v="0"/>
    <n v="67"/>
    <b v="1"/>
    <x v="4"/>
  </r>
  <r>
    <x v="399"/>
    <x v="399"/>
    <x v="398"/>
    <n v="20000"/>
    <x v="334"/>
    <x v="0"/>
    <s v="GB"/>
    <s v="GBP"/>
    <n v="1481716800"/>
    <n v="1479070867"/>
    <x v="399"/>
    <x v="2"/>
    <b v="0"/>
    <n v="95"/>
    <b v="1"/>
    <x v="4"/>
  </r>
  <r>
    <x v="400"/>
    <x v="400"/>
    <x v="399"/>
    <n v="10000"/>
    <x v="335"/>
    <x v="0"/>
    <s v="US"/>
    <s v="USD"/>
    <n v="1400297400"/>
    <n v="1397661347"/>
    <x v="400"/>
    <x v="3"/>
    <b v="0"/>
    <n v="62"/>
    <b v="1"/>
    <x v="4"/>
  </r>
  <r>
    <x v="401"/>
    <x v="401"/>
    <x v="400"/>
    <n v="50000"/>
    <x v="336"/>
    <x v="0"/>
    <s v="US"/>
    <s v="USD"/>
    <n v="1312747970"/>
    <n v="1310155970"/>
    <x v="401"/>
    <x v="6"/>
    <b v="0"/>
    <n v="73"/>
    <b v="1"/>
    <x v="4"/>
  </r>
  <r>
    <x v="402"/>
    <x v="402"/>
    <x v="401"/>
    <n v="2000"/>
    <x v="337"/>
    <x v="0"/>
    <s v="US"/>
    <s v="USD"/>
    <n v="1446731817"/>
    <n v="1444913817"/>
    <x v="402"/>
    <x v="0"/>
    <b v="0"/>
    <n v="43"/>
    <b v="1"/>
    <x v="4"/>
  </r>
  <r>
    <x v="403"/>
    <x v="403"/>
    <x v="402"/>
    <n v="5000"/>
    <x v="338"/>
    <x v="0"/>
    <s v="US"/>
    <s v="USD"/>
    <n v="1312960080"/>
    <n v="1308900441"/>
    <x v="403"/>
    <x v="6"/>
    <b v="0"/>
    <n v="70"/>
    <b v="1"/>
    <x v="4"/>
  </r>
  <r>
    <x v="404"/>
    <x v="404"/>
    <x v="403"/>
    <n v="35000"/>
    <x v="339"/>
    <x v="0"/>
    <s v="US"/>
    <s v="USD"/>
    <n v="1391641440"/>
    <n v="1389107062"/>
    <x v="404"/>
    <x v="3"/>
    <b v="0"/>
    <n v="271"/>
    <b v="1"/>
    <x v="4"/>
  </r>
  <r>
    <x v="405"/>
    <x v="405"/>
    <x v="404"/>
    <n v="2820"/>
    <x v="340"/>
    <x v="0"/>
    <s v="US"/>
    <s v="USD"/>
    <n v="1394071339"/>
    <n v="1391479339"/>
    <x v="405"/>
    <x v="3"/>
    <b v="0"/>
    <n v="55"/>
    <b v="1"/>
    <x v="4"/>
  </r>
  <r>
    <x v="406"/>
    <x v="406"/>
    <x v="405"/>
    <n v="2800"/>
    <x v="341"/>
    <x v="0"/>
    <s v="US"/>
    <s v="USD"/>
    <n v="1304920740"/>
    <n v="1301975637"/>
    <x v="406"/>
    <x v="6"/>
    <b v="0"/>
    <n v="35"/>
    <b v="1"/>
    <x v="4"/>
  </r>
  <r>
    <x v="407"/>
    <x v="407"/>
    <x v="406"/>
    <n v="2000"/>
    <x v="342"/>
    <x v="0"/>
    <s v="US"/>
    <s v="USD"/>
    <n v="1321739650"/>
    <n v="1316552050"/>
    <x v="407"/>
    <x v="6"/>
    <b v="0"/>
    <n v="22"/>
    <b v="1"/>
    <x v="4"/>
  </r>
  <r>
    <x v="408"/>
    <x v="408"/>
    <x v="407"/>
    <n v="6000"/>
    <x v="343"/>
    <x v="0"/>
    <s v="US"/>
    <s v="USD"/>
    <n v="1383676790"/>
    <n v="1380217190"/>
    <x v="408"/>
    <x v="4"/>
    <b v="0"/>
    <n v="38"/>
    <b v="1"/>
    <x v="4"/>
  </r>
  <r>
    <x v="409"/>
    <x v="409"/>
    <x v="408"/>
    <n v="500"/>
    <x v="344"/>
    <x v="0"/>
    <s v="GB"/>
    <s v="GBP"/>
    <n v="1469220144"/>
    <n v="1466628144"/>
    <x v="409"/>
    <x v="2"/>
    <b v="0"/>
    <n v="15"/>
    <b v="1"/>
    <x v="4"/>
  </r>
  <r>
    <x v="410"/>
    <x v="410"/>
    <x v="409"/>
    <n v="1000"/>
    <x v="345"/>
    <x v="0"/>
    <s v="CA"/>
    <s v="CAD"/>
    <n v="1434670397"/>
    <n v="1429486397"/>
    <x v="410"/>
    <x v="0"/>
    <b v="0"/>
    <n v="7"/>
    <b v="1"/>
    <x v="4"/>
  </r>
  <r>
    <x v="411"/>
    <x v="411"/>
    <x v="410"/>
    <n v="30000"/>
    <x v="346"/>
    <x v="0"/>
    <s v="US"/>
    <s v="USD"/>
    <n v="1387688400"/>
    <n v="1384920804"/>
    <x v="411"/>
    <x v="4"/>
    <b v="0"/>
    <n v="241"/>
    <b v="1"/>
    <x v="4"/>
  </r>
  <r>
    <x v="412"/>
    <x v="412"/>
    <x v="411"/>
    <n v="2500"/>
    <x v="347"/>
    <x v="0"/>
    <s v="US"/>
    <s v="USD"/>
    <n v="1343238578"/>
    <n v="1341856178"/>
    <x v="412"/>
    <x v="5"/>
    <b v="0"/>
    <n v="55"/>
    <b v="1"/>
    <x v="4"/>
  </r>
  <r>
    <x v="413"/>
    <x v="413"/>
    <x v="412"/>
    <n v="12800"/>
    <x v="348"/>
    <x v="0"/>
    <s v="US"/>
    <s v="USD"/>
    <n v="1342731811"/>
    <n v="1340139811"/>
    <x v="413"/>
    <x v="5"/>
    <b v="0"/>
    <n v="171"/>
    <b v="1"/>
    <x v="4"/>
  </r>
  <r>
    <x v="414"/>
    <x v="414"/>
    <x v="413"/>
    <n v="18500"/>
    <x v="349"/>
    <x v="0"/>
    <s v="US"/>
    <s v="USD"/>
    <n v="1381541465"/>
    <n v="1378949465"/>
    <x v="414"/>
    <x v="4"/>
    <b v="0"/>
    <n v="208"/>
    <b v="1"/>
    <x v="4"/>
  </r>
  <r>
    <x v="415"/>
    <x v="415"/>
    <x v="414"/>
    <n v="1400"/>
    <x v="350"/>
    <x v="0"/>
    <s v="CA"/>
    <s v="CAD"/>
    <n v="1413547200"/>
    <n v="1411417602"/>
    <x v="415"/>
    <x v="3"/>
    <b v="0"/>
    <n v="21"/>
    <b v="1"/>
    <x v="4"/>
  </r>
  <r>
    <x v="416"/>
    <x v="416"/>
    <x v="415"/>
    <n v="1000"/>
    <x v="351"/>
    <x v="0"/>
    <s v="US"/>
    <s v="USD"/>
    <n v="1391851831"/>
    <n v="1389259831"/>
    <x v="416"/>
    <x v="3"/>
    <b v="0"/>
    <n v="25"/>
    <b v="1"/>
    <x v="4"/>
  </r>
  <r>
    <x v="417"/>
    <x v="417"/>
    <x v="416"/>
    <n v="10500"/>
    <x v="352"/>
    <x v="0"/>
    <s v="US"/>
    <s v="USD"/>
    <n v="1365395580"/>
    <n v="1364426260"/>
    <x v="417"/>
    <x v="4"/>
    <b v="0"/>
    <n v="52"/>
    <b v="1"/>
    <x v="4"/>
  </r>
  <r>
    <x v="418"/>
    <x v="418"/>
    <x v="417"/>
    <n v="22400"/>
    <x v="353"/>
    <x v="0"/>
    <s v="US"/>
    <s v="USD"/>
    <n v="1437633997"/>
    <n v="1435041997"/>
    <x v="418"/>
    <x v="0"/>
    <b v="0"/>
    <n v="104"/>
    <b v="1"/>
    <x v="4"/>
  </r>
  <r>
    <x v="419"/>
    <x v="419"/>
    <x v="418"/>
    <n v="8000"/>
    <x v="354"/>
    <x v="0"/>
    <s v="US"/>
    <s v="USD"/>
    <n v="1372536787"/>
    <n v="1367352787"/>
    <x v="419"/>
    <x v="4"/>
    <b v="0"/>
    <n v="73"/>
    <b v="1"/>
    <x v="4"/>
  </r>
  <r>
    <x v="420"/>
    <x v="420"/>
    <x v="419"/>
    <n v="3300"/>
    <x v="355"/>
    <x v="2"/>
    <s v="US"/>
    <s v="USD"/>
    <n v="1394772031"/>
    <n v="1392183631"/>
    <x v="420"/>
    <x v="3"/>
    <b v="0"/>
    <n v="3"/>
    <b v="0"/>
    <x v="5"/>
  </r>
  <r>
    <x v="421"/>
    <x v="421"/>
    <x v="420"/>
    <n v="15000"/>
    <x v="356"/>
    <x v="2"/>
    <s v="US"/>
    <s v="USD"/>
    <n v="1440157656"/>
    <n v="1434973656"/>
    <x v="421"/>
    <x v="0"/>
    <b v="0"/>
    <n v="6"/>
    <b v="0"/>
    <x v="5"/>
  </r>
  <r>
    <x v="422"/>
    <x v="422"/>
    <x v="421"/>
    <n v="40000"/>
    <x v="357"/>
    <x v="2"/>
    <s v="US"/>
    <s v="USD"/>
    <n v="1410416097"/>
    <n v="1407824097"/>
    <x v="422"/>
    <x v="3"/>
    <b v="0"/>
    <n v="12"/>
    <b v="0"/>
    <x v="5"/>
  </r>
  <r>
    <x v="423"/>
    <x v="423"/>
    <x v="422"/>
    <n v="20000"/>
    <x v="358"/>
    <x v="2"/>
    <s v="US"/>
    <s v="USD"/>
    <n v="1370470430"/>
    <n v="1367878430"/>
    <x v="423"/>
    <x v="4"/>
    <b v="0"/>
    <n v="13"/>
    <b v="0"/>
    <x v="5"/>
  </r>
  <r>
    <x v="424"/>
    <x v="424"/>
    <x v="423"/>
    <n v="3000"/>
    <x v="359"/>
    <x v="2"/>
    <s v="US"/>
    <s v="USD"/>
    <n v="1332748899"/>
    <n v="1327568499"/>
    <x v="424"/>
    <x v="5"/>
    <b v="0"/>
    <n v="5"/>
    <b v="0"/>
    <x v="5"/>
  </r>
  <r>
    <x v="425"/>
    <x v="425"/>
    <x v="424"/>
    <n v="50000"/>
    <x v="360"/>
    <x v="2"/>
    <s v="US"/>
    <s v="USD"/>
    <n v="1448660404"/>
    <n v="1443472804"/>
    <x v="425"/>
    <x v="0"/>
    <b v="0"/>
    <n v="2"/>
    <b v="0"/>
    <x v="5"/>
  </r>
  <r>
    <x v="426"/>
    <x v="426"/>
    <x v="425"/>
    <n v="10000"/>
    <x v="361"/>
    <x v="2"/>
    <s v="US"/>
    <s v="USD"/>
    <n v="1456851914"/>
    <n v="1454259914"/>
    <x v="426"/>
    <x v="2"/>
    <b v="0"/>
    <n v="8"/>
    <b v="0"/>
    <x v="5"/>
  </r>
  <r>
    <x v="427"/>
    <x v="427"/>
    <x v="426"/>
    <n v="6500"/>
    <x v="117"/>
    <x v="2"/>
    <s v="US"/>
    <s v="USD"/>
    <n v="1445540340"/>
    <n v="1444340940"/>
    <x v="427"/>
    <x v="0"/>
    <b v="0"/>
    <n v="0"/>
    <b v="0"/>
    <x v="5"/>
  </r>
  <r>
    <x v="428"/>
    <x v="428"/>
    <x v="427"/>
    <n v="12000"/>
    <x v="362"/>
    <x v="2"/>
    <s v="US"/>
    <s v="USD"/>
    <n v="1402956000"/>
    <n v="1400523845"/>
    <x v="428"/>
    <x v="3"/>
    <b v="0"/>
    <n v="13"/>
    <b v="0"/>
    <x v="5"/>
  </r>
  <r>
    <x v="429"/>
    <x v="429"/>
    <x v="428"/>
    <n v="5000"/>
    <x v="117"/>
    <x v="2"/>
    <s v="US"/>
    <s v="USD"/>
    <n v="1259297940"/>
    <n v="1252964282"/>
    <x v="429"/>
    <x v="8"/>
    <b v="0"/>
    <n v="0"/>
    <b v="0"/>
    <x v="5"/>
  </r>
  <r>
    <x v="430"/>
    <x v="430"/>
    <x v="429"/>
    <n v="1000"/>
    <x v="363"/>
    <x v="2"/>
    <s v="US"/>
    <s v="USD"/>
    <n v="1378866867"/>
    <n v="1377570867"/>
    <x v="430"/>
    <x v="4"/>
    <b v="0"/>
    <n v="5"/>
    <b v="0"/>
    <x v="5"/>
  </r>
  <r>
    <x v="431"/>
    <x v="431"/>
    <x v="430"/>
    <n v="3000"/>
    <x v="364"/>
    <x v="2"/>
    <s v="GB"/>
    <s v="GBP"/>
    <n v="1467752083"/>
    <n v="1465160083"/>
    <x v="431"/>
    <x v="2"/>
    <b v="0"/>
    <n v="8"/>
    <b v="0"/>
    <x v="5"/>
  </r>
  <r>
    <x v="432"/>
    <x v="432"/>
    <x v="431"/>
    <n v="6000"/>
    <x v="365"/>
    <x v="2"/>
    <s v="US"/>
    <s v="USD"/>
    <n v="1445448381"/>
    <n v="1440264381"/>
    <x v="432"/>
    <x v="0"/>
    <b v="0"/>
    <n v="8"/>
    <b v="0"/>
    <x v="5"/>
  </r>
  <r>
    <x v="433"/>
    <x v="433"/>
    <x v="432"/>
    <n v="3000"/>
    <x v="117"/>
    <x v="2"/>
    <s v="US"/>
    <s v="USD"/>
    <n v="1444576022"/>
    <n v="1439392022"/>
    <x v="433"/>
    <x v="0"/>
    <b v="0"/>
    <n v="0"/>
    <b v="0"/>
    <x v="5"/>
  </r>
  <r>
    <x v="434"/>
    <x v="434"/>
    <x v="433"/>
    <n v="2500"/>
    <x v="366"/>
    <x v="2"/>
    <s v="US"/>
    <s v="USD"/>
    <n v="1385931702"/>
    <n v="1383076902"/>
    <x v="434"/>
    <x v="4"/>
    <b v="0"/>
    <n v="2"/>
    <b v="0"/>
    <x v="5"/>
  </r>
  <r>
    <x v="435"/>
    <x v="435"/>
    <x v="434"/>
    <n v="110000"/>
    <x v="158"/>
    <x v="2"/>
    <s v="US"/>
    <s v="USD"/>
    <n v="1379094980"/>
    <n v="1376502980"/>
    <x v="435"/>
    <x v="4"/>
    <b v="0"/>
    <n v="3"/>
    <b v="0"/>
    <x v="5"/>
  </r>
  <r>
    <x v="436"/>
    <x v="436"/>
    <x v="435"/>
    <n v="1000"/>
    <x v="117"/>
    <x v="2"/>
    <s v="US"/>
    <s v="USD"/>
    <n v="1375260113"/>
    <n v="1372668113"/>
    <x v="436"/>
    <x v="4"/>
    <b v="0"/>
    <n v="0"/>
    <b v="0"/>
    <x v="5"/>
  </r>
  <r>
    <x v="437"/>
    <x v="437"/>
    <x v="436"/>
    <n v="7000"/>
    <x v="117"/>
    <x v="2"/>
    <s v="CA"/>
    <s v="CAD"/>
    <n v="1475912326"/>
    <n v="1470728326"/>
    <x v="437"/>
    <x v="2"/>
    <b v="0"/>
    <n v="0"/>
    <b v="0"/>
    <x v="5"/>
  </r>
  <r>
    <x v="438"/>
    <x v="438"/>
    <x v="437"/>
    <n v="20000"/>
    <x v="367"/>
    <x v="2"/>
    <s v="US"/>
    <s v="USD"/>
    <n v="1447830958"/>
    <n v="1445235358"/>
    <x v="438"/>
    <x v="0"/>
    <b v="0"/>
    <n v="11"/>
    <b v="0"/>
    <x v="5"/>
  </r>
  <r>
    <x v="439"/>
    <x v="439"/>
    <x v="438"/>
    <n v="450"/>
    <x v="117"/>
    <x v="2"/>
    <s v="US"/>
    <s v="USD"/>
    <n v="1413569818"/>
    <n v="1412705818"/>
    <x v="439"/>
    <x v="3"/>
    <b v="0"/>
    <n v="0"/>
    <b v="0"/>
    <x v="5"/>
  </r>
  <r>
    <x v="440"/>
    <x v="440"/>
    <x v="439"/>
    <n v="5000"/>
    <x v="139"/>
    <x v="2"/>
    <s v="US"/>
    <s v="USD"/>
    <n v="1458859153"/>
    <n v="1456270753"/>
    <x v="440"/>
    <x v="2"/>
    <b v="0"/>
    <n v="1"/>
    <b v="0"/>
    <x v="5"/>
  </r>
  <r>
    <x v="441"/>
    <x v="441"/>
    <x v="440"/>
    <n v="400"/>
    <x v="117"/>
    <x v="2"/>
    <s v="GB"/>
    <s v="GBP"/>
    <n v="1383418996"/>
    <n v="1380826996"/>
    <x v="441"/>
    <x v="4"/>
    <b v="0"/>
    <n v="0"/>
    <b v="0"/>
    <x v="5"/>
  </r>
  <r>
    <x v="442"/>
    <x v="442"/>
    <x v="441"/>
    <n v="17000"/>
    <x v="368"/>
    <x v="2"/>
    <s v="US"/>
    <s v="USD"/>
    <n v="1424380783"/>
    <n v="1421788783"/>
    <x v="442"/>
    <x v="0"/>
    <b v="0"/>
    <n v="17"/>
    <b v="0"/>
    <x v="5"/>
  </r>
  <r>
    <x v="443"/>
    <x v="443"/>
    <x v="442"/>
    <n v="10000"/>
    <x v="115"/>
    <x v="2"/>
    <s v="CA"/>
    <s v="CAD"/>
    <n v="1391991701"/>
    <n v="1389399701"/>
    <x v="443"/>
    <x v="3"/>
    <b v="0"/>
    <n v="2"/>
    <b v="0"/>
    <x v="5"/>
  </r>
  <r>
    <x v="444"/>
    <x v="444"/>
    <x v="443"/>
    <n v="1000"/>
    <x v="155"/>
    <x v="2"/>
    <s v="US"/>
    <s v="USD"/>
    <n v="1329342361"/>
    <n v="1324158361"/>
    <x v="444"/>
    <x v="6"/>
    <b v="0"/>
    <n v="1"/>
    <b v="0"/>
    <x v="5"/>
  </r>
  <r>
    <x v="445"/>
    <x v="445"/>
    <x v="444"/>
    <n v="60000"/>
    <x v="369"/>
    <x v="2"/>
    <s v="US"/>
    <s v="USD"/>
    <n v="1432195375"/>
    <n v="1430899375"/>
    <x v="445"/>
    <x v="0"/>
    <b v="0"/>
    <n v="2"/>
    <b v="0"/>
    <x v="5"/>
  </r>
  <r>
    <x v="446"/>
    <x v="446"/>
    <x v="445"/>
    <n v="10500"/>
    <x v="370"/>
    <x v="2"/>
    <s v="US"/>
    <s v="USD"/>
    <n v="1425434420"/>
    <n v="1422842420"/>
    <x v="446"/>
    <x v="0"/>
    <b v="0"/>
    <n v="16"/>
    <b v="0"/>
    <x v="5"/>
  </r>
  <r>
    <x v="447"/>
    <x v="447"/>
    <x v="446"/>
    <n v="30000"/>
    <x v="139"/>
    <x v="2"/>
    <s v="GB"/>
    <s v="GBP"/>
    <n v="1364041163"/>
    <n v="1361884763"/>
    <x v="447"/>
    <x v="4"/>
    <b v="0"/>
    <n v="1"/>
    <b v="0"/>
    <x v="5"/>
  </r>
  <r>
    <x v="448"/>
    <x v="448"/>
    <x v="447"/>
    <n v="2500"/>
    <x v="371"/>
    <x v="2"/>
    <s v="US"/>
    <s v="USD"/>
    <n v="1400091095"/>
    <n v="1398363095"/>
    <x v="448"/>
    <x v="3"/>
    <b v="0"/>
    <n v="4"/>
    <b v="0"/>
    <x v="5"/>
  </r>
  <r>
    <x v="449"/>
    <x v="449"/>
    <x v="448"/>
    <n v="2000"/>
    <x v="372"/>
    <x v="2"/>
    <s v="GB"/>
    <s v="GBP"/>
    <n v="1382017085"/>
    <n v="1379425085"/>
    <x v="449"/>
    <x v="4"/>
    <b v="0"/>
    <n v="5"/>
    <b v="0"/>
    <x v="5"/>
  </r>
  <r>
    <x v="450"/>
    <x v="450"/>
    <x v="449"/>
    <n v="50000"/>
    <x v="373"/>
    <x v="2"/>
    <s v="US"/>
    <s v="USD"/>
    <n v="1392417800"/>
    <n v="1389825800"/>
    <x v="450"/>
    <x v="3"/>
    <b v="0"/>
    <n v="7"/>
    <b v="0"/>
    <x v="5"/>
  </r>
  <r>
    <x v="451"/>
    <x v="451"/>
    <x v="450"/>
    <n v="20000"/>
    <x v="117"/>
    <x v="2"/>
    <s v="US"/>
    <s v="USD"/>
    <n v="1390669791"/>
    <n v="1388077791"/>
    <x v="451"/>
    <x v="4"/>
    <b v="0"/>
    <n v="0"/>
    <b v="0"/>
    <x v="5"/>
  </r>
  <r>
    <x v="452"/>
    <x v="452"/>
    <x v="451"/>
    <n v="750"/>
    <x v="374"/>
    <x v="2"/>
    <s v="US"/>
    <s v="USD"/>
    <n v="1431536015"/>
    <n v="1428944015"/>
    <x v="452"/>
    <x v="0"/>
    <b v="0"/>
    <n v="12"/>
    <b v="0"/>
    <x v="5"/>
  </r>
  <r>
    <x v="453"/>
    <x v="453"/>
    <x v="452"/>
    <n v="94875"/>
    <x v="375"/>
    <x v="2"/>
    <s v="US"/>
    <s v="USD"/>
    <n v="1424375279"/>
    <n v="1422992879"/>
    <x v="453"/>
    <x v="0"/>
    <b v="0"/>
    <n v="2"/>
    <b v="0"/>
    <x v="5"/>
  </r>
  <r>
    <x v="454"/>
    <x v="454"/>
    <x v="453"/>
    <n v="10000"/>
    <x v="376"/>
    <x v="2"/>
    <s v="US"/>
    <s v="USD"/>
    <n v="1417007640"/>
    <n v="1414343571"/>
    <x v="454"/>
    <x v="3"/>
    <b v="0"/>
    <n v="5"/>
    <b v="0"/>
    <x v="5"/>
  </r>
  <r>
    <x v="455"/>
    <x v="455"/>
    <x v="454"/>
    <n v="65000"/>
    <x v="372"/>
    <x v="2"/>
    <s v="US"/>
    <s v="USD"/>
    <n v="1334622660"/>
    <n v="1330733022"/>
    <x v="455"/>
    <x v="5"/>
    <b v="0"/>
    <n v="2"/>
    <b v="0"/>
    <x v="5"/>
  </r>
  <r>
    <x v="456"/>
    <x v="456"/>
    <x v="455"/>
    <n v="8888"/>
    <x v="377"/>
    <x v="2"/>
    <s v="US"/>
    <s v="USD"/>
    <n v="1382414340"/>
    <n v="1380559201"/>
    <x v="456"/>
    <x v="4"/>
    <b v="0"/>
    <n v="3"/>
    <b v="0"/>
    <x v="5"/>
  </r>
  <r>
    <x v="457"/>
    <x v="457"/>
    <x v="456"/>
    <n v="20000"/>
    <x v="117"/>
    <x v="2"/>
    <s v="CA"/>
    <s v="CAD"/>
    <n v="1408213512"/>
    <n v="1405621512"/>
    <x v="457"/>
    <x v="3"/>
    <b v="0"/>
    <n v="0"/>
    <b v="0"/>
    <x v="5"/>
  </r>
  <r>
    <x v="458"/>
    <x v="458"/>
    <x v="457"/>
    <n v="10000"/>
    <x v="378"/>
    <x v="2"/>
    <s v="GB"/>
    <s v="GBP"/>
    <n v="1368550060"/>
    <n v="1365958060"/>
    <x v="458"/>
    <x v="4"/>
    <b v="0"/>
    <n v="49"/>
    <b v="0"/>
    <x v="5"/>
  </r>
  <r>
    <x v="459"/>
    <x v="459"/>
    <x v="458"/>
    <n v="39000"/>
    <x v="379"/>
    <x v="2"/>
    <s v="US"/>
    <s v="USD"/>
    <n v="1321201327"/>
    <n v="1316013727"/>
    <x v="459"/>
    <x v="6"/>
    <b v="0"/>
    <n v="1"/>
    <b v="0"/>
    <x v="5"/>
  </r>
  <r>
    <x v="460"/>
    <x v="460"/>
    <x v="459"/>
    <n v="8500"/>
    <x v="379"/>
    <x v="2"/>
    <s v="US"/>
    <s v="USD"/>
    <n v="1401595200"/>
    <n v="1398862875"/>
    <x v="460"/>
    <x v="3"/>
    <b v="0"/>
    <n v="2"/>
    <b v="0"/>
    <x v="5"/>
  </r>
  <r>
    <x v="461"/>
    <x v="461"/>
    <x v="460"/>
    <n v="550"/>
    <x v="117"/>
    <x v="2"/>
    <s v="GB"/>
    <s v="GBP"/>
    <n v="1370204367"/>
    <n v="1368476367"/>
    <x v="461"/>
    <x v="4"/>
    <b v="0"/>
    <n v="0"/>
    <b v="0"/>
    <x v="5"/>
  </r>
  <r>
    <x v="462"/>
    <x v="462"/>
    <x v="461"/>
    <n v="100000"/>
    <x v="117"/>
    <x v="2"/>
    <s v="US"/>
    <s v="USD"/>
    <n v="1312945341"/>
    <n v="1307761341"/>
    <x v="462"/>
    <x v="6"/>
    <b v="0"/>
    <n v="0"/>
    <b v="0"/>
    <x v="5"/>
  </r>
  <r>
    <x v="463"/>
    <x v="463"/>
    <x v="462"/>
    <n v="55000"/>
    <x v="380"/>
    <x v="2"/>
    <s v="US"/>
    <s v="USD"/>
    <n v="1316883753"/>
    <n v="1311699753"/>
    <x v="463"/>
    <x v="6"/>
    <b v="0"/>
    <n v="11"/>
    <b v="0"/>
    <x v="5"/>
  </r>
  <r>
    <x v="464"/>
    <x v="464"/>
    <x v="463"/>
    <n v="1010"/>
    <x v="116"/>
    <x v="2"/>
    <s v="DE"/>
    <s v="EUR"/>
    <n v="1463602935"/>
    <n v="1461874935"/>
    <x v="464"/>
    <x v="2"/>
    <b v="0"/>
    <n v="1"/>
    <b v="0"/>
    <x v="5"/>
  </r>
  <r>
    <x v="465"/>
    <x v="465"/>
    <x v="464"/>
    <n v="512"/>
    <x v="381"/>
    <x v="2"/>
    <s v="US"/>
    <s v="USD"/>
    <n v="1403837574"/>
    <n v="1402455174"/>
    <x v="465"/>
    <x v="3"/>
    <b v="0"/>
    <n v="8"/>
    <b v="0"/>
    <x v="5"/>
  </r>
  <r>
    <x v="466"/>
    <x v="466"/>
    <x v="465"/>
    <n v="10000"/>
    <x v="382"/>
    <x v="2"/>
    <s v="US"/>
    <s v="USD"/>
    <n v="1347057464"/>
    <n v="1344465464"/>
    <x v="466"/>
    <x v="5"/>
    <b v="0"/>
    <n v="5"/>
    <b v="0"/>
    <x v="5"/>
  </r>
  <r>
    <x v="467"/>
    <x v="467"/>
    <x v="466"/>
    <n v="20000"/>
    <x v="383"/>
    <x v="2"/>
    <s v="US"/>
    <s v="USD"/>
    <n v="1348849134"/>
    <n v="1344961134"/>
    <x v="467"/>
    <x v="5"/>
    <b v="0"/>
    <n v="39"/>
    <b v="0"/>
    <x v="5"/>
  </r>
  <r>
    <x v="468"/>
    <x v="468"/>
    <x v="467"/>
    <n v="7500"/>
    <x v="117"/>
    <x v="2"/>
    <s v="US"/>
    <s v="USD"/>
    <n v="1341978665"/>
    <n v="1336795283"/>
    <x v="468"/>
    <x v="5"/>
    <b v="0"/>
    <n v="0"/>
    <b v="0"/>
    <x v="5"/>
  </r>
  <r>
    <x v="469"/>
    <x v="469"/>
    <x v="468"/>
    <n v="6000"/>
    <x v="117"/>
    <x v="2"/>
    <s v="GB"/>
    <s v="GBP"/>
    <n v="1409960724"/>
    <n v="1404776724"/>
    <x v="469"/>
    <x v="3"/>
    <b v="0"/>
    <n v="0"/>
    <b v="0"/>
    <x v="5"/>
  </r>
  <r>
    <x v="470"/>
    <x v="470"/>
    <x v="469"/>
    <n v="5000"/>
    <x v="152"/>
    <x v="2"/>
    <s v="US"/>
    <s v="USD"/>
    <n v="1389844800"/>
    <n v="1385524889"/>
    <x v="470"/>
    <x v="4"/>
    <b v="0"/>
    <n v="2"/>
    <b v="0"/>
    <x v="5"/>
  </r>
  <r>
    <x v="471"/>
    <x v="471"/>
    <x v="470"/>
    <n v="55000"/>
    <x v="384"/>
    <x v="2"/>
    <s v="US"/>
    <s v="USD"/>
    <n v="1397924379"/>
    <n v="1394039979"/>
    <x v="471"/>
    <x v="3"/>
    <b v="0"/>
    <n v="170"/>
    <b v="0"/>
    <x v="5"/>
  </r>
  <r>
    <x v="472"/>
    <x v="472"/>
    <x v="471"/>
    <n v="800"/>
    <x v="385"/>
    <x v="2"/>
    <s v="US"/>
    <s v="USD"/>
    <n v="1408831718"/>
    <n v="1406239718"/>
    <x v="472"/>
    <x v="3"/>
    <b v="0"/>
    <n v="5"/>
    <b v="0"/>
    <x v="5"/>
  </r>
  <r>
    <x v="473"/>
    <x v="473"/>
    <x v="472"/>
    <n v="30000"/>
    <x v="386"/>
    <x v="2"/>
    <s v="US"/>
    <s v="USD"/>
    <n v="1410972319"/>
    <n v="1408380319"/>
    <x v="473"/>
    <x v="3"/>
    <b v="0"/>
    <n v="14"/>
    <b v="0"/>
    <x v="5"/>
  </r>
  <r>
    <x v="474"/>
    <x v="474"/>
    <x v="473"/>
    <n v="3300"/>
    <x v="116"/>
    <x v="2"/>
    <s v="US"/>
    <s v="USD"/>
    <n v="1487318029"/>
    <n v="1484726029"/>
    <x v="474"/>
    <x v="1"/>
    <b v="0"/>
    <n v="1"/>
    <b v="0"/>
    <x v="5"/>
  </r>
  <r>
    <x v="475"/>
    <x v="475"/>
    <x v="474"/>
    <n v="2000"/>
    <x v="117"/>
    <x v="2"/>
    <s v="US"/>
    <s v="USD"/>
    <n v="1430877843"/>
    <n v="1428285843"/>
    <x v="475"/>
    <x v="0"/>
    <b v="0"/>
    <n v="0"/>
    <b v="0"/>
    <x v="5"/>
  </r>
  <r>
    <x v="476"/>
    <x v="476"/>
    <x v="475"/>
    <n v="220000"/>
    <x v="387"/>
    <x v="2"/>
    <s v="US"/>
    <s v="USD"/>
    <n v="1401767940"/>
    <n v="1398727441"/>
    <x v="476"/>
    <x v="3"/>
    <b v="0"/>
    <n v="124"/>
    <b v="0"/>
    <x v="5"/>
  </r>
  <r>
    <x v="477"/>
    <x v="477"/>
    <x v="476"/>
    <n v="1500"/>
    <x v="117"/>
    <x v="2"/>
    <s v="US"/>
    <s v="USD"/>
    <n v="1337371334"/>
    <n v="1332187334"/>
    <x v="477"/>
    <x v="5"/>
    <b v="0"/>
    <n v="0"/>
    <b v="0"/>
    <x v="5"/>
  </r>
  <r>
    <x v="478"/>
    <x v="478"/>
    <x v="477"/>
    <n v="10000"/>
    <x v="117"/>
    <x v="2"/>
    <s v="US"/>
    <s v="USD"/>
    <n v="1427921509"/>
    <n v="1425333109"/>
    <x v="478"/>
    <x v="0"/>
    <b v="0"/>
    <n v="0"/>
    <b v="0"/>
    <x v="5"/>
  </r>
  <r>
    <x v="479"/>
    <x v="479"/>
    <x v="478"/>
    <n v="15000"/>
    <x v="388"/>
    <x v="2"/>
    <s v="US"/>
    <s v="USD"/>
    <n v="1416566835"/>
    <n v="1411379235"/>
    <x v="479"/>
    <x v="3"/>
    <b v="0"/>
    <n v="55"/>
    <b v="0"/>
    <x v="5"/>
  </r>
  <r>
    <x v="480"/>
    <x v="480"/>
    <x v="479"/>
    <n v="40000"/>
    <x v="389"/>
    <x v="2"/>
    <s v="US"/>
    <s v="USD"/>
    <n v="1376049615"/>
    <n v="1373457615"/>
    <x v="480"/>
    <x v="4"/>
    <b v="0"/>
    <n v="140"/>
    <b v="0"/>
    <x v="5"/>
  </r>
  <r>
    <x v="481"/>
    <x v="481"/>
    <x v="480"/>
    <n v="30000"/>
    <x v="390"/>
    <x v="2"/>
    <s v="US"/>
    <s v="USD"/>
    <n v="1349885289"/>
    <n v="1347293289"/>
    <x v="481"/>
    <x v="5"/>
    <b v="0"/>
    <n v="21"/>
    <b v="0"/>
    <x v="5"/>
  </r>
  <r>
    <x v="482"/>
    <x v="482"/>
    <x v="481"/>
    <n v="10000"/>
    <x v="115"/>
    <x v="2"/>
    <s v="US"/>
    <s v="USD"/>
    <n v="1460644440"/>
    <n v="1458336690"/>
    <x v="482"/>
    <x v="2"/>
    <b v="0"/>
    <n v="1"/>
    <b v="0"/>
    <x v="5"/>
  </r>
  <r>
    <x v="483"/>
    <x v="483"/>
    <x v="482"/>
    <n v="15000"/>
    <x v="391"/>
    <x v="2"/>
    <s v="GB"/>
    <s v="GBP"/>
    <n v="1359434672"/>
    <n v="1354250672"/>
    <x v="483"/>
    <x v="5"/>
    <b v="0"/>
    <n v="147"/>
    <b v="0"/>
    <x v="5"/>
  </r>
  <r>
    <x v="484"/>
    <x v="484"/>
    <x v="483"/>
    <n v="80000"/>
    <x v="392"/>
    <x v="2"/>
    <s v="GB"/>
    <s v="GBP"/>
    <n v="1446766372"/>
    <n v="1443220372"/>
    <x v="484"/>
    <x v="0"/>
    <b v="0"/>
    <n v="11"/>
    <b v="0"/>
    <x v="5"/>
  </r>
  <r>
    <x v="485"/>
    <x v="485"/>
    <x v="484"/>
    <n v="37956"/>
    <x v="393"/>
    <x v="2"/>
    <s v="GB"/>
    <s v="GBP"/>
    <n v="1368792499"/>
    <n v="1366200499"/>
    <x v="485"/>
    <x v="4"/>
    <b v="0"/>
    <n v="125"/>
    <b v="0"/>
    <x v="5"/>
  </r>
  <r>
    <x v="486"/>
    <x v="486"/>
    <x v="485"/>
    <n v="550000"/>
    <x v="155"/>
    <x v="2"/>
    <s v="AU"/>
    <s v="AUD"/>
    <n v="1401662239"/>
    <n v="1399070239"/>
    <x v="486"/>
    <x v="3"/>
    <b v="0"/>
    <n v="1"/>
    <b v="0"/>
    <x v="5"/>
  </r>
  <r>
    <x v="487"/>
    <x v="487"/>
    <x v="486"/>
    <n v="50000"/>
    <x v="117"/>
    <x v="2"/>
    <s v="CA"/>
    <s v="CAD"/>
    <n v="1482678994"/>
    <n v="1477491394"/>
    <x v="487"/>
    <x v="2"/>
    <b v="0"/>
    <n v="0"/>
    <b v="0"/>
    <x v="5"/>
  </r>
  <r>
    <x v="488"/>
    <x v="488"/>
    <x v="487"/>
    <n v="12000"/>
    <x v="117"/>
    <x v="2"/>
    <s v="US"/>
    <s v="USD"/>
    <n v="1483924700"/>
    <n v="1481332700"/>
    <x v="488"/>
    <x v="2"/>
    <b v="0"/>
    <n v="0"/>
    <b v="0"/>
    <x v="5"/>
  </r>
  <r>
    <x v="489"/>
    <x v="489"/>
    <x v="488"/>
    <n v="74997"/>
    <x v="394"/>
    <x v="2"/>
    <s v="US"/>
    <s v="USD"/>
    <n v="1325763180"/>
    <n v="1323084816"/>
    <x v="489"/>
    <x v="6"/>
    <b v="0"/>
    <n v="3"/>
    <b v="0"/>
    <x v="5"/>
  </r>
  <r>
    <x v="490"/>
    <x v="490"/>
    <x v="489"/>
    <n v="1000"/>
    <x v="117"/>
    <x v="2"/>
    <s v="US"/>
    <s v="USD"/>
    <n v="1345677285"/>
    <n v="1343085285"/>
    <x v="490"/>
    <x v="5"/>
    <b v="0"/>
    <n v="0"/>
    <b v="0"/>
    <x v="5"/>
  </r>
  <r>
    <x v="491"/>
    <x v="491"/>
    <x v="490"/>
    <n v="10000"/>
    <x v="117"/>
    <x v="2"/>
    <s v="US"/>
    <s v="USD"/>
    <n v="1453937699"/>
    <n v="1451345699"/>
    <x v="491"/>
    <x v="0"/>
    <b v="0"/>
    <n v="0"/>
    <b v="0"/>
    <x v="5"/>
  </r>
  <r>
    <x v="492"/>
    <x v="492"/>
    <x v="491"/>
    <n v="10000000"/>
    <x v="117"/>
    <x v="2"/>
    <s v="SE"/>
    <s v="SEK"/>
    <n v="1476319830"/>
    <n v="1471135830"/>
    <x v="492"/>
    <x v="2"/>
    <b v="0"/>
    <n v="0"/>
    <b v="0"/>
    <x v="5"/>
  </r>
  <r>
    <x v="493"/>
    <x v="493"/>
    <x v="492"/>
    <n v="30000"/>
    <x v="117"/>
    <x v="2"/>
    <s v="GB"/>
    <s v="GBP"/>
    <n v="1432142738"/>
    <n v="1429550738"/>
    <x v="493"/>
    <x v="0"/>
    <b v="0"/>
    <n v="0"/>
    <b v="0"/>
    <x v="5"/>
  </r>
  <r>
    <x v="494"/>
    <x v="494"/>
    <x v="493"/>
    <n v="20000"/>
    <x v="395"/>
    <x v="2"/>
    <s v="US"/>
    <s v="USD"/>
    <n v="1404356400"/>
    <n v="1402343765"/>
    <x v="494"/>
    <x v="3"/>
    <b v="0"/>
    <n v="3"/>
    <b v="0"/>
    <x v="5"/>
  </r>
  <r>
    <x v="495"/>
    <x v="495"/>
    <x v="494"/>
    <n v="7000"/>
    <x v="117"/>
    <x v="2"/>
    <s v="US"/>
    <s v="USD"/>
    <n v="1437076305"/>
    <n v="1434484305"/>
    <x v="495"/>
    <x v="0"/>
    <b v="0"/>
    <n v="0"/>
    <b v="0"/>
    <x v="5"/>
  </r>
  <r>
    <x v="496"/>
    <x v="496"/>
    <x v="495"/>
    <n v="60000"/>
    <x v="116"/>
    <x v="2"/>
    <s v="US"/>
    <s v="USD"/>
    <n v="1392070874"/>
    <n v="1386886874"/>
    <x v="496"/>
    <x v="4"/>
    <b v="0"/>
    <n v="1"/>
    <b v="0"/>
    <x v="5"/>
  </r>
  <r>
    <x v="497"/>
    <x v="497"/>
    <x v="496"/>
    <n v="4480"/>
    <x v="134"/>
    <x v="2"/>
    <s v="US"/>
    <s v="USD"/>
    <n v="1419483600"/>
    <n v="1414889665"/>
    <x v="497"/>
    <x v="3"/>
    <b v="0"/>
    <n v="3"/>
    <b v="0"/>
    <x v="5"/>
  </r>
  <r>
    <x v="498"/>
    <x v="498"/>
    <x v="497"/>
    <n v="65108"/>
    <x v="396"/>
    <x v="2"/>
    <s v="US"/>
    <s v="USD"/>
    <n v="1324664249"/>
    <n v="1321035449"/>
    <x v="498"/>
    <x v="6"/>
    <b v="0"/>
    <n v="22"/>
    <b v="0"/>
    <x v="5"/>
  </r>
  <r>
    <x v="499"/>
    <x v="499"/>
    <x v="498"/>
    <n v="20000"/>
    <x v="397"/>
    <x v="2"/>
    <s v="US"/>
    <s v="USD"/>
    <n v="1255381140"/>
    <n v="1250630968"/>
    <x v="499"/>
    <x v="8"/>
    <b v="0"/>
    <n v="26"/>
    <b v="0"/>
    <x v="5"/>
  </r>
  <r>
    <x v="500"/>
    <x v="500"/>
    <x v="499"/>
    <n v="6500"/>
    <x v="394"/>
    <x v="2"/>
    <s v="US"/>
    <s v="USD"/>
    <n v="1273356960"/>
    <n v="1268255751"/>
    <x v="500"/>
    <x v="7"/>
    <b v="0"/>
    <n v="4"/>
    <b v="0"/>
    <x v="5"/>
  </r>
  <r>
    <x v="501"/>
    <x v="501"/>
    <x v="500"/>
    <n v="10000"/>
    <x v="117"/>
    <x v="2"/>
    <s v="US"/>
    <s v="USD"/>
    <n v="1310189851"/>
    <n v="1307597851"/>
    <x v="501"/>
    <x v="6"/>
    <b v="0"/>
    <n v="0"/>
    <b v="0"/>
    <x v="5"/>
  </r>
  <r>
    <x v="502"/>
    <x v="502"/>
    <x v="501"/>
    <n v="20000"/>
    <x v="398"/>
    <x v="2"/>
    <s v="US"/>
    <s v="USD"/>
    <n v="1332073025"/>
    <n v="1329484625"/>
    <x v="502"/>
    <x v="5"/>
    <b v="0"/>
    <n v="4"/>
    <b v="0"/>
    <x v="5"/>
  </r>
  <r>
    <x v="503"/>
    <x v="503"/>
    <x v="502"/>
    <n v="6500"/>
    <x v="399"/>
    <x v="2"/>
    <s v="GB"/>
    <s v="GBP"/>
    <n v="1421498303"/>
    <n v="1418906303"/>
    <x v="503"/>
    <x v="3"/>
    <b v="0"/>
    <n v="9"/>
    <b v="0"/>
    <x v="5"/>
  </r>
  <r>
    <x v="504"/>
    <x v="504"/>
    <x v="503"/>
    <n v="24500"/>
    <x v="400"/>
    <x v="2"/>
    <s v="US"/>
    <s v="USD"/>
    <n v="1334097387"/>
    <n v="1328916987"/>
    <x v="504"/>
    <x v="5"/>
    <b v="0"/>
    <n v="5"/>
    <b v="0"/>
    <x v="5"/>
  </r>
  <r>
    <x v="505"/>
    <x v="505"/>
    <x v="504"/>
    <n v="12000"/>
    <x v="401"/>
    <x v="2"/>
    <s v="US"/>
    <s v="USD"/>
    <n v="1451010086"/>
    <n v="1447122086"/>
    <x v="505"/>
    <x v="0"/>
    <b v="0"/>
    <n v="14"/>
    <b v="0"/>
    <x v="5"/>
  </r>
  <r>
    <x v="506"/>
    <x v="506"/>
    <x v="505"/>
    <n v="200000"/>
    <x v="156"/>
    <x v="2"/>
    <s v="US"/>
    <s v="USD"/>
    <n v="1376140520"/>
    <n v="1373548520"/>
    <x v="506"/>
    <x v="4"/>
    <b v="0"/>
    <n v="1"/>
    <b v="0"/>
    <x v="5"/>
  </r>
  <r>
    <x v="507"/>
    <x v="507"/>
    <x v="506"/>
    <n v="20000"/>
    <x v="141"/>
    <x v="2"/>
    <s v="US"/>
    <s v="USD"/>
    <n v="1350687657"/>
    <n v="1346799657"/>
    <x v="507"/>
    <x v="5"/>
    <b v="0"/>
    <n v="10"/>
    <b v="0"/>
    <x v="5"/>
  </r>
  <r>
    <x v="508"/>
    <x v="508"/>
    <x v="507"/>
    <n v="50000"/>
    <x v="402"/>
    <x v="2"/>
    <s v="US"/>
    <s v="USD"/>
    <n v="1337955240"/>
    <n v="1332808501"/>
    <x v="508"/>
    <x v="5"/>
    <b v="0"/>
    <n v="3"/>
    <b v="0"/>
    <x v="5"/>
  </r>
  <r>
    <x v="509"/>
    <x v="509"/>
    <x v="508"/>
    <n v="5000"/>
    <x v="115"/>
    <x v="2"/>
    <s v="GB"/>
    <s v="GBP"/>
    <n v="1435504170"/>
    <n v="1432912170"/>
    <x v="509"/>
    <x v="0"/>
    <b v="0"/>
    <n v="1"/>
    <b v="0"/>
    <x v="5"/>
  </r>
  <r>
    <x v="510"/>
    <x v="510"/>
    <x v="509"/>
    <n v="14000"/>
    <x v="117"/>
    <x v="2"/>
    <s v="US"/>
    <s v="USD"/>
    <n v="1456805639"/>
    <n v="1454213639"/>
    <x v="510"/>
    <x v="2"/>
    <b v="0"/>
    <n v="0"/>
    <b v="0"/>
    <x v="5"/>
  </r>
  <r>
    <x v="511"/>
    <x v="511"/>
    <x v="510"/>
    <n v="5000"/>
    <x v="403"/>
    <x v="2"/>
    <s v="US"/>
    <s v="USD"/>
    <n v="1365228982"/>
    <n v="1362640582"/>
    <x v="511"/>
    <x v="4"/>
    <b v="0"/>
    <n v="5"/>
    <b v="0"/>
    <x v="5"/>
  </r>
  <r>
    <x v="512"/>
    <x v="512"/>
    <x v="511"/>
    <n v="8000"/>
    <x v="143"/>
    <x v="2"/>
    <s v="US"/>
    <s v="USD"/>
    <n v="1479667727"/>
    <n v="1475776127"/>
    <x v="512"/>
    <x v="2"/>
    <b v="0"/>
    <n v="2"/>
    <b v="0"/>
    <x v="5"/>
  </r>
  <r>
    <x v="513"/>
    <x v="513"/>
    <x v="512"/>
    <n v="50000"/>
    <x v="404"/>
    <x v="2"/>
    <s v="US"/>
    <s v="USD"/>
    <n v="1471244400"/>
    <n v="1467387705"/>
    <x v="513"/>
    <x v="2"/>
    <b v="0"/>
    <n v="68"/>
    <b v="0"/>
    <x v="5"/>
  </r>
  <r>
    <x v="514"/>
    <x v="514"/>
    <x v="513"/>
    <n v="1500"/>
    <x v="155"/>
    <x v="2"/>
    <s v="CA"/>
    <s v="CAD"/>
    <n v="1407595447"/>
    <n v="1405003447"/>
    <x v="514"/>
    <x v="3"/>
    <b v="0"/>
    <n v="3"/>
    <b v="0"/>
    <x v="5"/>
  </r>
  <r>
    <x v="515"/>
    <x v="515"/>
    <x v="514"/>
    <n v="97000"/>
    <x v="405"/>
    <x v="2"/>
    <s v="US"/>
    <s v="USD"/>
    <n v="1451389601"/>
    <n v="1447933601"/>
    <x v="515"/>
    <x v="0"/>
    <b v="0"/>
    <n v="34"/>
    <b v="0"/>
    <x v="5"/>
  </r>
  <r>
    <x v="516"/>
    <x v="516"/>
    <x v="515"/>
    <n v="5000"/>
    <x v="117"/>
    <x v="2"/>
    <s v="GB"/>
    <s v="GBP"/>
    <n v="1432752080"/>
    <n v="1427568080"/>
    <x v="516"/>
    <x v="0"/>
    <b v="0"/>
    <n v="0"/>
    <b v="0"/>
    <x v="5"/>
  </r>
  <r>
    <x v="517"/>
    <x v="517"/>
    <x v="516"/>
    <n v="15000"/>
    <x v="82"/>
    <x v="2"/>
    <s v="US"/>
    <s v="USD"/>
    <n v="1486046761"/>
    <n v="1483454761"/>
    <x v="517"/>
    <x v="1"/>
    <b v="0"/>
    <n v="3"/>
    <b v="0"/>
    <x v="5"/>
  </r>
  <r>
    <x v="518"/>
    <x v="518"/>
    <x v="517"/>
    <n v="7175"/>
    <x v="117"/>
    <x v="2"/>
    <s v="US"/>
    <s v="USD"/>
    <n v="1441550760"/>
    <n v="1438958824"/>
    <x v="518"/>
    <x v="0"/>
    <b v="0"/>
    <n v="0"/>
    <b v="0"/>
    <x v="5"/>
  </r>
  <r>
    <x v="519"/>
    <x v="519"/>
    <x v="518"/>
    <n v="12001"/>
    <x v="406"/>
    <x v="2"/>
    <s v="US"/>
    <s v="USD"/>
    <n v="1354699421"/>
    <n v="1352107421"/>
    <x v="519"/>
    <x v="5"/>
    <b v="0"/>
    <n v="70"/>
    <b v="0"/>
    <x v="5"/>
  </r>
  <r>
    <x v="520"/>
    <x v="520"/>
    <x v="519"/>
    <n v="5000"/>
    <x v="407"/>
    <x v="0"/>
    <s v="GB"/>
    <s v="GBP"/>
    <n v="1449766261"/>
    <n v="1447174261"/>
    <x v="520"/>
    <x v="0"/>
    <b v="0"/>
    <n v="34"/>
    <b v="1"/>
    <x v="6"/>
  </r>
  <r>
    <x v="521"/>
    <x v="521"/>
    <x v="520"/>
    <n v="5000"/>
    <x v="408"/>
    <x v="0"/>
    <s v="US"/>
    <s v="USD"/>
    <n v="1477976340"/>
    <n v="1475460819"/>
    <x v="521"/>
    <x v="2"/>
    <b v="0"/>
    <n v="56"/>
    <b v="1"/>
    <x v="6"/>
  </r>
  <r>
    <x v="522"/>
    <x v="522"/>
    <x v="521"/>
    <n v="3000"/>
    <x v="409"/>
    <x v="0"/>
    <s v="US"/>
    <s v="USD"/>
    <n v="1458518325"/>
    <n v="1456793925"/>
    <x v="522"/>
    <x v="2"/>
    <b v="0"/>
    <n v="31"/>
    <b v="1"/>
    <x v="6"/>
  </r>
  <r>
    <x v="523"/>
    <x v="523"/>
    <x v="522"/>
    <n v="5000"/>
    <x v="410"/>
    <x v="0"/>
    <s v="US"/>
    <s v="USD"/>
    <n v="1442805076"/>
    <n v="1440213076"/>
    <x v="523"/>
    <x v="0"/>
    <b v="0"/>
    <n v="84"/>
    <b v="1"/>
    <x v="6"/>
  </r>
  <r>
    <x v="524"/>
    <x v="524"/>
    <x v="523"/>
    <n v="3500"/>
    <x v="411"/>
    <x v="0"/>
    <s v="GB"/>
    <s v="GBP"/>
    <n v="1464801169"/>
    <n v="1462209169"/>
    <x v="524"/>
    <x v="2"/>
    <b v="0"/>
    <n v="130"/>
    <b v="1"/>
    <x v="6"/>
  </r>
  <r>
    <x v="525"/>
    <x v="525"/>
    <x v="524"/>
    <n v="12000"/>
    <x v="48"/>
    <x v="0"/>
    <s v="US"/>
    <s v="USD"/>
    <n v="1410601041"/>
    <n v="1406713041"/>
    <x v="525"/>
    <x v="3"/>
    <b v="0"/>
    <n v="12"/>
    <b v="1"/>
    <x v="6"/>
  </r>
  <r>
    <x v="526"/>
    <x v="526"/>
    <x v="525"/>
    <n v="1500"/>
    <x v="412"/>
    <x v="0"/>
    <s v="GB"/>
    <s v="GBP"/>
    <n v="1438966800"/>
    <n v="1436278344"/>
    <x v="526"/>
    <x v="0"/>
    <b v="0"/>
    <n v="23"/>
    <b v="1"/>
    <x v="6"/>
  </r>
  <r>
    <x v="527"/>
    <x v="527"/>
    <x v="526"/>
    <n v="10000"/>
    <x v="413"/>
    <x v="0"/>
    <s v="US"/>
    <s v="USD"/>
    <n v="1487347500"/>
    <n v="1484715366"/>
    <x v="527"/>
    <x v="1"/>
    <b v="0"/>
    <n v="158"/>
    <b v="1"/>
    <x v="6"/>
  </r>
  <r>
    <x v="528"/>
    <x v="528"/>
    <x v="527"/>
    <n v="1150"/>
    <x v="414"/>
    <x v="0"/>
    <s v="US"/>
    <s v="USD"/>
    <n v="1434921600"/>
    <n v="1433109907"/>
    <x v="528"/>
    <x v="0"/>
    <b v="0"/>
    <n v="30"/>
    <b v="1"/>
    <x v="6"/>
  </r>
  <r>
    <x v="529"/>
    <x v="529"/>
    <x v="528"/>
    <n v="1200"/>
    <x v="415"/>
    <x v="0"/>
    <s v="CA"/>
    <s v="CAD"/>
    <n v="1484110800"/>
    <n v="1482281094"/>
    <x v="529"/>
    <x v="2"/>
    <b v="0"/>
    <n v="18"/>
    <b v="1"/>
    <x v="6"/>
  </r>
  <r>
    <x v="530"/>
    <x v="530"/>
    <x v="529"/>
    <n v="3405"/>
    <x v="416"/>
    <x v="0"/>
    <s v="US"/>
    <s v="USD"/>
    <n v="1435111200"/>
    <n v="1433254268"/>
    <x v="530"/>
    <x v="0"/>
    <b v="0"/>
    <n v="29"/>
    <b v="1"/>
    <x v="6"/>
  </r>
  <r>
    <x v="531"/>
    <x v="531"/>
    <x v="530"/>
    <n v="4000"/>
    <x v="417"/>
    <x v="0"/>
    <s v="US"/>
    <s v="USD"/>
    <n v="1481957940"/>
    <n v="1478050429"/>
    <x v="531"/>
    <x v="2"/>
    <b v="0"/>
    <n v="31"/>
    <b v="1"/>
    <x v="6"/>
  </r>
  <r>
    <x v="532"/>
    <x v="532"/>
    <x v="531"/>
    <n v="10000"/>
    <x v="418"/>
    <x v="0"/>
    <s v="US"/>
    <s v="USD"/>
    <n v="1463098208"/>
    <n v="1460506208"/>
    <x v="532"/>
    <x v="2"/>
    <b v="0"/>
    <n v="173"/>
    <b v="1"/>
    <x v="6"/>
  </r>
  <r>
    <x v="533"/>
    <x v="533"/>
    <x v="532"/>
    <n v="2000"/>
    <x v="20"/>
    <x v="0"/>
    <s v="GB"/>
    <s v="GBP"/>
    <n v="1463394365"/>
    <n v="1461320765"/>
    <x v="533"/>
    <x v="2"/>
    <b v="0"/>
    <n v="17"/>
    <b v="1"/>
    <x v="6"/>
  </r>
  <r>
    <x v="534"/>
    <x v="534"/>
    <x v="533"/>
    <n v="15000"/>
    <x v="419"/>
    <x v="0"/>
    <s v="NO"/>
    <s v="NOK"/>
    <n v="1446418800"/>
    <n v="1443036470"/>
    <x v="534"/>
    <x v="0"/>
    <b v="0"/>
    <n v="48"/>
    <b v="1"/>
    <x v="6"/>
  </r>
  <r>
    <x v="535"/>
    <x v="535"/>
    <x v="534"/>
    <n v="2000"/>
    <x v="420"/>
    <x v="0"/>
    <s v="GB"/>
    <s v="GBP"/>
    <n v="1483707905"/>
    <n v="1481115905"/>
    <x v="535"/>
    <x v="2"/>
    <b v="0"/>
    <n v="59"/>
    <b v="1"/>
    <x v="6"/>
  </r>
  <r>
    <x v="536"/>
    <x v="536"/>
    <x v="535"/>
    <n v="3300"/>
    <x v="421"/>
    <x v="0"/>
    <s v="GB"/>
    <s v="GBP"/>
    <n v="1438624800"/>
    <n v="1435133807"/>
    <x v="536"/>
    <x v="0"/>
    <b v="0"/>
    <n v="39"/>
    <b v="1"/>
    <x v="6"/>
  </r>
  <r>
    <x v="537"/>
    <x v="537"/>
    <x v="536"/>
    <n v="2000"/>
    <x v="422"/>
    <x v="0"/>
    <s v="US"/>
    <s v="USD"/>
    <n v="1446665191"/>
    <n v="1444069591"/>
    <x v="537"/>
    <x v="0"/>
    <b v="0"/>
    <n v="59"/>
    <b v="1"/>
    <x v="6"/>
  </r>
  <r>
    <x v="538"/>
    <x v="538"/>
    <x v="537"/>
    <n v="5000"/>
    <x v="423"/>
    <x v="0"/>
    <s v="US"/>
    <s v="USD"/>
    <n v="1463166263"/>
    <n v="1460574263"/>
    <x v="538"/>
    <x v="2"/>
    <b v="0"/>
    <n v="60"/>
    <b v="1"/>
    <x v="6"/>
  </r>
  <r>
    <x v="539"/>
    <x v="539"/>
    <x v="538"/>
    <n v="500"/>
    <x v="424"/>
    <x v="0"/>
    <s v="GB"/>
    <s v="GBP"/>
    <n v="1467681107"/>
    <n v="1465866707"/>
    <x v="539"/>
    <x v="2"/>
    <b v="0"/>
    <n v="20"/>
    <b v="1"/>
    <x v="6"/>
  </r>
  <r>
    <x v="540"/>
    <x v="540"/>
    <x v="539"/>
    <n v="15000"/>
    <x v="116"/>
    <x v="2"/>
    <s v="US"/>
    <s v="USD"/>
    <n v="1423078606"/>
    <n v="1420486606"/>
    <x v="540"/>
    <x v="0"/>
    <b v="0"/>
    <n v="1"/>
    <b v="0"/>
    <x v="7"/>
  </r>
  <r>
    <x v="541"/>
    <x v="541"/>
    <x v="540"/>
    <n v="4500"/>
    <x v="379"/>
    <x v="2"/>
    <s v="US"/>
    <s v="USD"/>
    <n v="1446080834"/>
    <n v="1443488834"/>
    <x v="541"/>
    <x v="0"/>
    <b v="0"/>
    <n v="1"/>
    <b v="0"/>
    <x v="7"/>
  </r>
  <r>
    <x v="542"/>
    <x v="542"/>
    <x v="541"/>
    <n v="250000"/>
    <x v="116"/>
    <x v="2"/>
    <s v="US"/>
    <s v="USD"/>
    <n v="1462293716"/>
    <n v="1457113316"/>
    <x v="542"/>
    <x v="2"/>
    <b v="0"/>
    <n v="1"/>
    <b v="0"/>
    <x v="7"/>
  </r>
  <r>
    <x v="543"/>
    <x v="543"/>
    <x v="542"/>
    <n v="22000"/>
    <x v="119"/>
    <x v="2"/>
    <s v="AU"/>
    <s v="AUD"/>
    <n v="1414807962"/>
    <n v="1412215962"/>
    <x v="543"/>
    <x v="3"/>
    <b v="0"/>
    <n v="2"/>
    <b v="0"/>
    <x v="7"/>
  </r>
  <r>
    <x v="544"/>
    <x v="544"/>
    <x v="543"/>
    <n v="500"/>
    <x v="360"/>
    <x v="2"/>
    <s v="US"/>
    <s v="USD"/>
    <n v="1467647160"/>
    <n v="1465055160"/>
    <x v="544"/>
    <x v="2"/>
    <b v="0"/>
    <n v="2"/>
    <b v="0"/>
    <x v="7"/>
  </r>
  <r>
    <x v="545"/>
    <x v="545"/>
    <x v="544"/>
    <n v="50000"/>
    <x v="425"/>
    <x v="2"/>
    <s v="FR"/>
    <s v="EUR"/>
    <n v="1447600389"/>
    <n v="1444140789"/>
    <x v="545"/>
    <x v="0"/>
    <b v="0"/>
    <n v="34"/>
    <b v="0"/>
    <x v="7"/>
  </r>
  <r>
    <x v="546"/>
    <x v="546"/>
    <x v="545"/>
    <n v="60000"/>
    <x v="401"/>
    <x v="2"/>
    <s v="US"/>
    <s v="USD"/>
    <n v="1445097715"/>
    <n v="1441209715"/>
    <x v="546"/>
    <x v="0"/>
    <b v="0"/>
    <n v="2"/>
    <b v="0"/>
    <x v="7"/>
  </r>
  <r>
    <x v="547"/>
    <x v="547"/>
    <x v="546"/>
    <n v="7500"/>
    <x v="117"/>
    <x v="2"/>
    <s v="GB"/>
    <s v="GBP"/>
    <n v="1455122564"/>
    <n v="1452530564"/>
    <x v="547"/>
    <x v="2"/>
    <b v="0"/>
    <n v="0"/>
    <b v="0"/>
    <x v="7"/>
  </r>
  <r>
    <x v="548"/>
    <x v="548"/>
    <x v="547"/>
    <n v="10000"/>
    <x v="426"/>
    <x v="2"/>
    <s v="GB"/>
    <s v="GBP"/>
    <n v="1446154848"/>
    <n v="1443562848"/>
    <x v="548"/>
    <x v="0"/>
    <b v="0"/>
    <n v="1"/>
    <b v="0"/>
    <x v="7"/>
  </r>
  <r>
    <x v="549"/>
    <x v="549"/>
    <x v="548"/>
    <n v="2500"/>
    <x v="427"/>
    <x v="2"/>
    <s v="GB"/>
    <s v="GBP"/>
    <n v="1436368622"/>
    <n v="1433776622"/>
    <x v="549"/>
    <x v="0"/>
    <b v="0"/>
    <n v="8"/>
    <b v="0"/>
    <x v="7"/>
  </r>
  <r>
    <x v="550"/>
    <x v="550"/>
    <x v="549"/>
    <n v="5000"/>
    <x v="428"/>
    <x v="2"/>
    <s v="CA"/>
    <s v="CAD"/>
    <n v="1485838800"/>
    <n v="1484756245"/>
    <x v="550"/>
    <x v="1"/>
    <b v="0"/>
    <n v="4"/>
    <b v="0"/>
    <x v="7"/>
  </r>
  <r>
    <x v="551"/>
    <x v="551"/>
    <x v="550"/>
    <n v="75000"/>
    <x v="429"/>
    <x v="2"/>
    <s v="US"/>
    <s v="USD"/>
    <n v="1438451580"/>
    <n v="1434609424"/>
    <x v="551"/>
    <x v="0"/>
    <b v="0"/>
    <n v="28"/>
    <b v="0"/>
    <x v="7"/>
  </r>
  <r>
    <x v="552"/>
    <x v="552"/>
    <x v="551"/>
    <n v="45000"/>
    <x v="117"/>
    <x v="2"/>
    <s v="CA"/>
    <s v="CAD"/>
    <n v="1452350896"/>
    <n v="1447166896"/>
    <x v="552"/>
    <x v="0"/>
    <b v="0"/>
    <n v="0"/>
    <b v="0"/>
    <x v="7"/>
  </r>
  <r>
    <x v="553"/>
    <x v="553"/>
    <x v="552"/>
    <n v="25000"/>
    <x v="430"/>
    <x v="2"/>
    <s v="US"/>
    <s v="USD"/>
    <n v="1415988991"/>
    <n v="1413393391"/>
    <x v="553"/>
    <x v="3"/>
    <b v="0"/>
    <n v="6"/>
    <b v="0"/>
    <x v="7"/>
  </r>
  <r>
    <x v="554"/>
    <x v="554"/>
    <x v="553"/>
    <n v="3870"/>
    <x v="431"/>
    <x v="2"/>
    <s v="US"/>
    <s v="USD"/>
    <n v="1413735972"/>
    <n v="1411143972"/>
    <x v="554"/>
    <x v="3"/>
    <b v="0"/>
    <n v="22"/>
    <b v="0"/>
    <x v="7"/>
  </r>
  <r>
    <x v="555"/>
    <x v="555"/>
    <x v="554"/>
    <n v="7500"/>
    <x v="117"/>
    <x v="2"/>
    <s v="GB"/>
    <s v="GBP"/>
    <n v="1465720143"/>
    <n v="1463128143"/>
    <x v="555"/>
    <x v="2"/>
    <b v="0"/>
    <n v="0"/>
    <b v="0"/>
    <x v="7"/>
  </r>
  <r>
    <x v="556"/>
    <x v="556"/>
    <x v="555"/>
    <n v="8000"/>
    <x v="148"/>
    <x v="2"/>
    <s v="US"/>
    <s v="USD"/>
    <n v="1452112717"/>
    <n v="1449520717"/>
    <x v="556"/>
    <x v="0"/>
    <b v="0"/>
    <n v="1"/>
    <b v="0"/>
    <x v="7"/>
  </r>
  <r>
    <x v="557"/>
    <x v="557"/>
    <x v="556"/>
    <n v="150000"/>
    <x v="432"/>
    <x v="2"/>
    <s v="DE"/>
    <s v="EUR"/>
    <n v="1480721803"/>
    <n v="1478126203"/>
    <x v="557"/>
    <x v="2"/>
    <b v="0"/>
    <n v="20"/>
    <b v="0"/>
    <x v="7"/>
  </r>
  <r>
    <x v="558"/>
    <x v="558"/>
    <x v="557"/>
    <n v="750"/>
    <x v="117"/>
    <x v="2"/>
    <s v="US"/>
    <s v="USD"/>
    <n v="1427227905"/>
    <n v="1424639505"/>
    <x v="558"/>
    <x v="0"/>
    <b v="0"/>
    <n v="0"/>
    <b v="0"/>
    <x v="7"/>
  </r>
  <r>
    <x v="559"/>
    <x v="559"/>
    <x v="558"/>
    <n v="240000"/>
    <x v="155"/>
    <x v="2"/>
    <s v="US"/>
    <s v="USD"/>
    <n v="1449989260"/>
    <n v="1447397260"/>
    <x v="559"/>
    <x v="0"/>
    <b v="0"/>
    <n v="1"/>
    <b v="0"/>
    <x v="7"/>
  </r>
  <r>
    <x v="560"/>
    <x v="560"/>
    <x v="559"/>
    <n v="100000"/>
    <x v="433"/>
    <x v="2"/>
    <s v="CA"/>
    <s v="CAD"/>
    <n v="1418841045"/>
    <n v="1416249045"/>
    <x v="560"/>
    <x v="3"/>
    <b v="0"/>
    <n v="3"/>
    <b v="0"/>
    <x v="7"/>
  </r>
  <r>
    <x v="561"/>
    <x v="561"/>
    <x v="560"/>
    <n v="15000"/>
    <x v="434"/>
    <x v="2"/>
    <s v="US"/>
    <s v="USD"/>
    <n v="1445874513"/>
    <n v="1442850513"/>
    <x v="561"/>
    <x v="0"/>
    <b v="0"/>
    <n v="2"/>
    <b v="0"/>
    <x v="7"/>
  </r>
  <r>
    <x v="562"/>
    <x v="562"/>
    <x v="561"/>
    <n v="50000"/>
    <x v="117"/>
    <x v="2"/>
    <s v="NL"/>
    <s v="EUR"/>
    <n v="1482052815"/>
    <n v="1479460815"/>
    <x v="562"/>
    <x v="2"/>
    <b v="0"/>
    <n v="0"/>
    <b v="0"/>
    <x v="7"/>
  </r>
  <r>
    <x v="563"/>
    <x v="563"/>
    <x v="562"/>
    <n v="75000"/>
    <x v="427"/>
    <x v="2"/>
    <s v="AU"/>
    <s v="AUD"/>
    <n v="1424137247"/>
    <n v="1421545247"/>
    <x v="563"/>
    <x v="0"/>
    <b v="0"/>
    <n v="2"/>
    <b v="0"/>
    <x v="7"/>
  </r>
  <r>
    <x v="564"/>
    <x v="564"/>
    <x v="563"/>
    <n v="18000"/>
    <x v="116"/>
    <x v="2"/>
    <s v="FR"/>
    <s v="EUR"/>
    <n v="1457822275"/>
    <n v="1455230275"/>
    <x v="564"/>
    <x v="2"/>
    <b v="0"/>
    <n v="1"/>
    <b v="0"/>
    <x v="7"/>
  </r>
  <r>
    <x v="565"/>
    <x v="565"/>
    <x v="564"/>
    <n v="25000"/>
    <x v="117"/>
    <x v="2"/>
    <s v="GB"/>
    <s v="GBP"/>
    <n v="1436554249"/>
    <n v="1433962249"/>
    <x v="565"/>
    <x v="0"/>
    <b v="0"/>
    <n v="0"/>
    <b v="0"/>
    <x v="7"/>
  </r>
  <r>
    <x v="566"/>
    <x v="566"/>
    <x v="565"/>
    <n v="5000"/>
    <x v="116"/>
    <x v="2"/>
    <s v="US"/>
    <s v="USD"/>
    <n v="1468513533"/>
    <n v="1465921533"/>
    <x v="566"/>
    <x v="2"/>
    <b v="0"/>
    <n v="1"/>
    <b v="0"/>
    <x v="7"/>
  </r>
  <r>
    <x v="567"/>
    <x v="567"/>
    <x v="566"/>
    <n v="10000"/>
    <x v="117"/>
    <x v="2"/>
    <s v="US"/>
    <s v="USD"/>
    <n v="1420143194"/>
    <n v="1417551194"/>
    <x v="567"/>
    <x v="3"/>
    <b v="0"/>
    <n v="0"/>
    <b v="0"/>
    <x v="7"/>
  </r>
  <r>
    <x v="568"/>
    <x v="568"/>
    <x v="567"/>
    <n v="24500"/>
    <x v="435"/>
    <x v="2"/>
    <s v="NZ"/>
    <s v="NZD"/>
    <n v="1452942000"/>
    <n v="1449785223"/>
    <x v="568"/>
    <x v="0"/>
    <b v="0"/>
    <n v="5"/>
    <b v="0"/>
    <x v="7"/>
  </r>
  <r>
    <x v="569"/>
    <x v="569"/>
    <x v="568"/>
    <n v="2500"/>
    <x v="170"/>
    <x v="2"/>
    <s v="CA"/>
    <s v="CAD"/>
    <n v="1451679612"/>
    <n v="1449087612"/>
    <x v="569"/>
    <x v="0"/>
    <b v="0"/>
    <n v="1"/>
    <b v="0"/>
    <x v="7"/>
  </r>
  <r>
    <x v="570"/>
    <x v="570"/>
    <x v="569"/>
    <n v="85000"/>
    <x v="436"/>
    <x v="2"/>
    <s v="US"/>
    <s v="USD"/>
    <n v="1455822569"/>
    <n v="1453230569"/>
    <x v="570"/>
    <x v="2"/>
    <b v="0"/>
    <n v="1"/>
    <b v="0"/>
    <x v="7"/>
  </r>
  <r>
    <x v="571"/>
    <x v="571"/>
    <x v="570"/>
    <n v="25000"/>
    <x v="437"/>
    <x v="2"/>
    <s v="US"/>
    <s v="USD"/>
    <n v="1437969540"/>
    <n v="1436297723"/>
    <x v="571"/>
    <x v="0"/>
    <b v="0"/>
    <n v="2"/>
    <b v="0"/>
    <x v="7"/>
  </r>
  <r>
    <x v="572"/>
    <x v="572"/>
    <x v="571"/>
    <n v="2500"/>
    <x v="117"/>
    <x v="2"/>
    <s v="US"/>
    <s v="USD"/>
    <n v="1446660688"/>
    <n v="1444065088"/>
    <x v="572"/>
    <x v="0"/>
    <b v="0"/>
    <n v="0"/>
    <b v="0"/>
    <x v="7"/>
  </r>
  <r>
    <x v="573"/>
    <x v="573"/>
    <x v="572"/>
    <n v="88888"/>
    <x v="438"/>
    <x v="2"/>
    <s v="US"/>
    <s v="USD"/>
    <n v="1421543520"/>
    <n v="1416445931"/>
    <x v="573"/>
    <x v="3"/>
    <b v="0"/>
    <n v="9"/>
    <b v="0"/>
    <x v="7"/>
  </r>
  <r>
    <x v="574"/>
    <x v="574"/>
    <x v="573"/>
    <n v="11180"/>
    <x v="439"/>
    <x v="2"/>
    <s v="GB"/>
    <s v="GBP"/>
    <n v="1476873507"/>
    <n v="1474281507"/>
    <x v="574"/>
    <x v="2"/>
    <b v="0"/>
    <n v="4"/>
    <b v="0"/>
    <x v="7"/>
  </r>
  <r>
    <x v="575"/>
    <x v="575"/>
    <x v="574"/>
    <n v="60000"/>
    <x v="440"/>
    <x v="2"/>
    <s v="DE"/>
    <s v="EUR"/>
    <n v="1434213443"/>
    <n v="1431621443"/>
    <x v="575"/>
    <x v="0"/>
    <b v="0"/>
    <n v="4"/>
    <b v="0"/>
    <x v="7"/>
  </r>
  <r>
    <x v="576"/>
    <x v="576"/>
    <x v="575"/>
    <n v="80000"/>
    <x v="116"/>
    <x v="2"/>
    <s v="US"/>
    <s v="USD"/>
    <n v="1427537952"/>
    <n v="1422357552"/>
    <x v="576"/>
    <x v="0"/>
    <b v="0"/>
    <n v="1"/>
    <b v="0"/>
    <x v="7"/>
  </r>
  <r>
    <x v="577"/>
    <x v="577"/>
    <x v="576"/>
    <n v="5000"/>
    <x v="115"/>
    <x v="2"/>
    <s v="US"/>
    <s v="USD"/>
    <n v="1463753302"/>
    <n v="1458569302"/>
    <x v="577"/>
    <x v="2"/>
    <b v="0"/>
    <n v="1"/>
    <b v="0"/>
    <x v="7"/>
  </r>
  <r>
    <x v="578"/>
    <x v="578"/>
    <x v="577"/>
    <n v="125000"/>
    <x v="441"/>
    <x v="2"/>
    <s v="GB"/>
    <s v="GBP"/>
    <n v="1441633993"/>
    <n v="1439560393"/>
    <x v="578"/>
    <x v="0"/>
    <b v="0"/>
    <n v="7"/>
    <b v="0"/>
    <x v="7"/>
  </r>
  <r>
    <x v="579"/>
    <x v="579"/>
    <x v="578"/>
    <n v="12000"/>
    <x v="442"/>
    <x v="2"/>
    <s v="US"/>
    <s v="USD"/>
    <n v="1419539223"/>
    <n v="1416947223"/>
    <x v="579"/>
    <x v="3"/>
    <b v="0"/>
    <n v="5"/>
    <b v="0"/>
    <x v="7"/>
  </r>
  <r>
    <x v="580"/>
    <x v="580"/>
    <x v="579"/>
    <n v="3000"/>
    <x v="116"/>
    <x v="2"/>
    <s v="US"/>
    <s v="USD"/>
    <n v="1474580867"/>
    <n v="1471988867"/>
    <x v="580"/>
    <x v="2"/>
    <b v="0"/>
    <n v="1"/>
    <b v="0"/>
    <x v="7"/>
  </r>
  <r>
    <x v="581"/>
    <x v="581"/>
    <x v="580"/>
    <n v="400"/>
    <x v="117"/>
    <x v="2"/>
    <s v="US"/>
    <s v="USD"/>
    <n v="1438474704"/>
    <n v="1435882704"/>
    <x v="581"/>
    <x v="0"/>
    <b v="0"/>
    <n v="0"/>
    <b v="0"/>
    <x v="7"/>
  </r>
  <r>
    <x v="582"/>
    <x v="582"/>
    <x v="581"/>
    <n v="100000"/>
    <x v="117"/>
    <x v="2"/>
    <s v="US"/>
    <s v="USD"/>
    <n v="1426442400"/>
    <n v="1424454319"/>
    <x v="582"/>
    <x v="0"/>
    <b v="0"/>
    <n v="0"/>
    <b v="0"/>
    <x v="7"/>
  </r>
  <r>
    <x v="583"/>
    <x v="583"/>
    <x v="582"/>
    <n v="9000"/>
    <x v="116"/>
    <x v="2"/>
    <s v="US"/>
    <s v="USD"/>
    <n v="1426800687"/>
    <n v="1424212287"/>
    <x v="583"/>
    <x v="0"/>
    <b v="0"/>
    <n v="1"/>
    <b v="0"/>
    <x v="7"/>
  </r>
  <r>
    <x v="584"/>
    <x v="584"/>
    <x v="583"/>
    <n v="1000"/>
    <x v="115"/>
    <x v="2"/>
    <s v="US"/>
    <s v="USD"/>
    <n v="1426522316"/>
    <n v="1423933916"/>
    <x v="584"/>
    <x v="0"/>
    <b v="0"/>
    <n v="2"/>
    <b v="0"/>
    <x v="7"/>
  </r>
  <r>
    <x v="585"/>
    <x v="585"/>
    <x v="584"/>
    <n v="9000"/>
    <x v="117"/>
    <x v="2"/>
    <s v="GB"/>
    <s v="GBP"/>
    <n v="1448928000"/>
    <n v="1444123377"/>
    <x v="585"/>
    <x v="0"/>
    <b v="0"/>
    <n v="0"/>
    <b v="0"/>
    <x v="7"/>
  </r>
  <r>
    <x v="586"/>
    <x v="586"/>
    <x v="585"/>
    <n v="10000"/>
    <x v="443"/>
    <x v="2"/>
    <s v="US"/>
    <s v="USD"/>
    <n v="1424032207"/>
    <n v="1421440207"/>
    <x v="586"/>
    <x v="0"/>
    <b v="0"/>
    <n v="4"/>
    <b v="0"/>
    <x v="7"/>
  </r>
  <r>
    <x v="587"/>
    <x v="587"/>
    <x v="586"/>
    <n v="30000"/>
    <x v="444"/>
    <x v="2"/>
    <s v="CA"/>
    <s v="CAD"/>
    <n v="1429207833"/>
    <n v="1426615833"/>
    <x v="587"/>
    <x v="0"/>
    <b v="0"/>
    <n v="7"/>
    <b v="0"/>
    <x v="7"/>
  </r>
  <r>
    <x v="588"/>
    <x v="588"/>
    <x v="587"/>
    <n v="9000"/>
    <x v="356"/>
    <x v="2"/>
    <s v="IT"/>
    <s v="EUR"/>
    <n v="1479410886"/>
    <n v="1474223286"/>
    <x v="588"/>
    <x v="2"/>
    <b v="0"/>
    <n v="2"/>
    <b v="0"/>
    <x v="7"/>
  </r>
  <r>
    <x v="589"/>
    <x v="589"/>
    <x v="588"/>
    <n v="7500"/>
    <x v="116"/>
    <x v="2"/>
    <s v="US"/>
    <s v="USD"/>
    <n v="1436366699"/>
    <n v="1435070699"/>
    <x v="589"/>
    <x v="0"/>
    <b v="0"/>
    <n v="1"/>
    <b v="0"/>
    <x v="7"/>
  </r>
  <r>
    <x v="590"/>
    <x v="590"/>
    <x v="589"/>
    <n v="5000"/>
    <x v="445"/>
    <x v="2"/>
    <s v="GB"/>
    <s v="GBP"/>
    <n v="1454936460"/>
    <n v="1452259131"/>
    <x v="590"/>
    <x v="2"/>
    <b v="0"/>
    <n v="9"/>
    <b v="0"/>
    <x v="7"/>
  </r>
  <r>
    <x v="591"/>
    <x v="591"/>
    <x v="590"/>
    <n v="100000"/>
    <x v="377"/>
    <x v="2"/>
    <s v="US"/>
    <s v="USD"/>
    <n v="1437570130"/>
    <n v="1434978130"/>
    <x v="591"/>
    <x v="0"/>
    <b v="0"/>
    <n v="2"/>
    <b v="0"/>
    <x v="7"/>
  </r>
  <r>
    <x v="592"/>
    <x v="592"/>
    <x v="591"/>
    <n v="7500"/>
    <x v="156"/>
    <x v="2"/>
    <s v="US"/>
    <s v="USD"/>
    <n v="1417584860"/>
    <n v="1414992860"/>
    <x v="592"/>
    <x v="3"/>
    <b v="0"/>
    <n v="1"/>
    <b v="0"/>
    <x v="7"/>
  </r>
  <r>
    <x v="593"/>
    <x v="593"/>
    <x v="592"/>
    <n v="500"/>
    <x v="129"/>
    <x v="2"/>
    <s v="GB"/>
    <s v="GBP"/>
    <n v="1428333345"/>
    <n v="1425744945"/>
    <x v="593"/>
    <x v="0"/>
    <b v="0"/>
    <n v="7"/>
    <b v="0"/>
    <x v="7"/>
  </r>
  <r>
    <x v="594"/>
    <x v="594"/>
    <x v="593"/>
    <n v="25000"/>
    <x v="375"/>
    <x v="2"/>
    <s v="US"/>
    <s v="USD"/>
    <n v="1460832206"/>
    <n v="1458240206"/>
    <x v="594"/>
    <x v="2"/>
    <b v="0"/>
    <n v="2"/>
    <b v="0"/>
    <x v="7"/>
  </r>
  <r>
    <x v="595"/>
    <x v="595"/>
    <x v="594"/>
    <n v="100000"/>
    <x v="446"/>
    <x v="2"/>
    <s v="US"/>
    <s v="USD"/>
    <n v="1430703638"/>
    <n v="1426815638"/>
    <x v="595"/>
    <x v="0"/>
    <b v="0"/>
    <n v="8"/>
    <b v="0"/>
    <x v="7"/>
  </r>
  <r>
    <x v="596"/>
    <x v="596"/>
    <x v="595"/>
    <n v="20000"/>
    <x v="360"/>
    <x v="2"/>
    <s v="US"/>
    <s v="USD"/>
    <n v="1478122292"/>
    <n v="1475530292"/>
    <x v="596"/>
    <x v="2"/>
    <b v="0"/>
    <n v="2"/>
    <b v="0"/>
    <x v="7"/>
  </r>
  <r>
    <x v="597"/>
    <x v="597"/>
    <x v="596"/>
    <n v="7500"/>
    <x v="170"/>
    <x v="2"/>
    <s v="US"/>
    <s v="USD"/>
    <n v="1469980800"/>
    <n v="1466787335"/>
    <x v="597"/>
    <x v="2"/>
    <b v="0"/>
    <n v="2"/>
    <b v="0"/>
    <x v="7"/>
  </r>
  <r>
    <x v="598"/>
    <x v="598"/>
    <x v="597"/>
    <n v="2500"/>
    <x v="447"/>
    <x v="2"/>
    <s v="US"/>
    <s v="USD"/>
    <n v="1417737781"/>
    <n v="1415145781"/>
    <x v="598"/>
    <x v="3"/>
    <b v="0"/>
    <n v="7"/>
    <b v="0"/>
    <x v="7"/>
  </r>
  <r>
    <x v="599"/>
    <x v="599"/>
    <x v="598"/>
    <n v="50000"/>
    <x v="395"/>
    <x v="2"/>
    <s v="US"/>
    <s v="USD"/>
    <n v="1425827760"/>
    <n v="1423769402"/>
    <x v="599"/>
    <x v="0"/>
    <b v="0"/>
    <n v="2"/>
    <b v="0"/>
    <x v="7"/>
  </r>
  <r>
    <x v="600"/>
    <x v="600"/>
    <x v="599"/>
    <n v="5000"/>
    <x v="173"/>
    <x v="1"/>
    <s v="US"/>
    <s v="USD"/>
    <n v="1431198562"/>
    <n v="1426014562"/>
    <x v="600"/>
    <x v="0"/>
    <b v="0"/>
    <n v="1"/>
    <b v="0"/>
    <x v="7"/>
  </r>
  <r>
    <x v="601"/>
    <x v="601"/>
    <x v="600"/>
    <n v="10000"/>
    <x v="133"/>
    <x v="1"/>
    <s v="CA"/>
    <s v="CAD"/>
    <n v="1419626139"/>
    <n v="1417034139"/>
    <x v="601"/>
    <x v="3"/>
    <b v="0"/>
    <n v="6"/>
    <b v="0"/>
    <x v="7"/>
  </r>
  <r>
    <x v="602"/>
    <x v="602"/>
    <x v="601"/>
    <n v="70000"/>
    <x v="117"/>
    <x v="1"/>
    <s v="US"/>
    <s v="USD"/>
    <n v="1434654215"/>
    <n v="1432062215"/>
    <x v="602"/>
    <x v="0"/>
    <b v="0"/>
    <n v="0"/>
    <b v="0"/>
    <x v="7"/>
  </r>
  <r>
    <x v="603"/>
    <x v="603"/>
    <x v="602"/>
    <n v="15000"/>
    <x v="448"/>
    <x v="1"/>
    <s v="US"/>
    <s v="USD"/>
    <n v="1408029623"/>
    <n v="1405437623"/>
    <x v="603"/>
    <x v="3"/>
    <b v="0"/>
    <n v="13"/>
    <b v="0"/>
    <x v="7"/>
  </r>
  <r>
    <x v="604"/>
    <x v="604"/>
    <x v="603"/>
    <n v="1500"/>
    <x v="117"/>
    <x v="1"/>
    <s v="US"/>
    <s v="USD"/>
    <n v="1409187056"/>
    <n v="1406595056"/>
    <x v="604"/>
    <x v="3"/>
    <b v="0"/>
    <n v="0"/>
    <b v="0"/>
    <x v="7"/>
  </r>
  <r>
    <x v="605"/>
    <x v="605"/>
    <x v="604"/>
    <n v="5000"/>
    <x v="449"/>
    <x v="1"/>
    <s v="US"/>
    <s v="USD"/>
    <n v="1440318908"/>
    <n v="1436430908"/>
    <x v="605"/>
    <x v="0"/>
    <b v="0"/>
    <n v="8"/>
    <b v="0"/>
    <x v="7"/>
  </r>
  <r>
    <x v="606"/>
    <x v="606"/>
    <x v="605"/>
    <n v="5000"/>
    <x v="115"/>
    <x v="1"/>
    <s v="NL"/>
    <s v="EUR"/>
    <n v="1432479600"/>
    <n v="1428507409"/>
    <x v="606"/>
    <x v="0"/>
    <b v="0"/>
    <n v="1"/>
    <b v="0"/>
    <x v="7"/>
  </r>
  <r>
    <x v="607"/>
    <x v="607"/>
    <x v="606"/>
    <n v="250"/>
    <x v="117"/>
    <x v="1"/>
    <s v="US"/>
    <s v="USD"/>
    <n v="1448225336"/>
    <n v="1445629736"/>
    <x v="607"/>
    <x v="0"/>
    <b v="0"/>
    <n v="0"/>
    <b v="0"/>
    <x v="7"/>
  </r>
  <r>
    <x v="608"/>
    <x v="608"/>
    <x v="607"/>
    <n v="150000"/>
    <x v="450"/>
    <x v="1"/>
    <s v="US"/>
    <s v="USD"/>
    <n v="1434405980"/>
    <n v="1431813980"/>
    <x v="608"/>
    <x v="0"/>
    <b v="0"/>
    <n v="5"/>
    <b v="0"/>
    <x v="7"/>
  </r>
  <r>
    <x v="609"/>
    <x v="609"/>
    <x v="608"/>
    <n v="780"/>
    <x v="139"/>
    <x v="1"/>
    <s v="GB"/>
    <s v="GBP"/>
    <n v="1448761744"/>
    <n v="1446166144"/>
    <x v="609"/>
    <x v="0"/>
    <b v="0"/>
    <n v="1"/>
    <b v="0"/>
    <x v="7"/>
  </r>
  <r>
    <x v="610"/>
    <x v="610"/>
    <x v="609"/>
    <n v="13803"/>
    <x v="117"/>
    <x v="1"/>
    <s v="US"/>
    <s v="USD"/>
    <n v="1429732586"/>
    <n v="1427140586"/>
    <x v="610"/>
    <x v="0"/>
    <b v="0"/>
    <n v="0"/>
    <b v="0"/>
    <x v="7"/>
  </r>
  <r>
    <x v="611"/>
    <x v="611"/>
    <x v="610"/>
    <n v="80000"/>
    <x v="117"/>
    <x v="1"/>
    <s v="FR"/>
    <s v="EUR"/>
    <n v="1453210037"/>
    <n v="1448026037"/>
    <x v="611"/>
    <x v="0"/>
    <b v="0"/>
    <n v="0"/>
    <b v="0"/>
    <x v="7"/>
  </r>
  <r>
    <x v="612"/>
    <x v="612"/>
    <x v="611"/>
    <n v="10000"/>
    <x v="117"/>
    <x v="1"/>
    <s v="IT"/>
    <s v="EUR"/>
    <n v="1472777146"/>
    <n v="1470185146"/>
    <x v="612"/>
    <x v="2"/>
    <b v="0"/>
    <n v="0"/>
    <b v="0"/>
    <x v="7"/>
  </r>
  <r>
    <x v="613"/>
    <x v="613"/>
    <x v="612"/>
    <n v="60000"/>
    <x v="451"/>
    <x v="1"/>
    <s v="US"/>
    <s v="USD"/>
    <n v="1443675540"/>
    <n v="1441022120"/>
    <x v="613"/>
    <x v="0"/>
    <b v="0"/>
    <n v="121"/>
    <b v="0"/>
    <x v="7"/>
  </r>
  <r>
    <x v="614"/>
    <x v="614"/>
    <x v="613"/>
    <n v="10000"/>
    <x v="117"/>
    <x v="1"/>
    <s v="US"/>
    <s v="USD"/>
    <n v="1466731740"/>
    <n v="1464139740"/>
    <x v="614"/>
    <x v="2"/>
    <b v="0"/>
    <n v="0"/>
    <b v="0"/>
    <x v="7"/>
  </r>
  <r>
    <x v="615"/>
    <x v="615"/>
    <x v="614"/>
    <n v="515"/>
    <x v="117"/>
    <x v="1"/>
    <s v="NZ"/>
    <s v="NZD"/>
    <n v="1443149759"/>
    <n v="1440557759"/>
    <x v="615"/>
    <x v="0"/>
    <b v="0"/>
    <n v="0"/>
    <b v="0"/>
    <x v="7"/>
  </r>
  <r>
    <x v="616"/>
    <x v="616"/>
    <x v="615"/>
    <n v="5000"/>
    <x v="117"/>
    <x v="1"/>
    <s v="FR"/>
    <s v="EUR"/>
    <n v="1488013307"/>
    <n v="1485421307"/>
    <x v="616"/>
    <x v="1"/>
    <b v="0"/>
    <n v="0"/>
    <b v="0"/>
    <x v="7"/>
  </r>
  <r>
    <x v="617"/>
    <x v="617"/>
    <x v="616"/>
    <n v="2000"/>
    <x v="177"/>
    <x v="1"/>
    <s v="GB"/>
    <s v="GBP"/>
    <n v="1431072843"/>
    <n v="1427184843"/>
    <x v="617"/>
    <x v="0"/>
    <b v="0"/>
    <n v="3"/>
    <b v="0"/>
    <x v="7"/>
  </r>
  <r>
    <x v="618"/>
    <x v="618"/>
    <x v="617"/>
    <n v="400"/>
    <x v="117"/>
    <x v="1"/>
    <s v="US"/>
    <s v="USD"/>
    <n v="1449689203"/>
    <n v="1447097203"/>
    <x v="618"/>
    <x v="0"/>
    <b v="0"/>
    <n v="0"/>
    <b v="0"/>
    <x v="7"/>
  </r>
  <r>
    <x v="619"/>
    <x v="619"/>
    <x v="618"/>
    <n v="2500000"/>
    <x v="116"/>
    <x v="1"/>
    <s v="US"/>
    <s v="USD"/>
    <n v="1416933390"/>
    <n v="1411745790"/>
    <x v="619"/>
    <x v="3"/>
    <b v="0"/>
    <n v="1"/>
    <b v="0"/>
    <x v="7"/>
  </r>
  <r>
    <x v="620"/>
    <x v="620"/>
    <x v="619"/>
    <n v="30000"/>
    <x v="452"/>
    <x v="1"/>
    <s v="CA"/>
    <s v="CAD"/>
    <n v="1408986738"/>
    <n v="1405098738"/>
    <x v="620"/>
    <x v="3"/>
    <b v="0"/>
    <n v="1"/>
    <b v="0"/>
    <x v="7"/>
  </r>
  <r>
    <x v="621"/>
    <x v="621"/>
    <x v="620"/>
    <n v="25000"/>
    <x v="453"/>
    <x v="1"/>
    <s v="US"/>
    <s v="USD"/>
    <n v="1467934937"/>
    <n v="1465342937"/>
    <x v="621"/>
    <x v="2"/>
    <b v="0"/>
    <n v="3"/>
    <b v="0"/>
    <x v="7"/>
  </r>
  <r>
    <x v="622"/>
    <x v="622"/>
    <x v="621"/>
    <n v="6000"/>
    <x v="454"/>
    <x v="1"/>
    <s v="US"/>
    <s v="USD"/>
    <n v="1467398138"/>
    <n v="1465670138"/>
    <x v="622"/>
    <x v="2"/>
    <b v="0"/>
    <n v="9"/>
    <b v="0"/>
    <x v="7"/>
  </r>
  <r>
    <x v="623"/>
    <x v="623"/>
    <x v="622"/>
    <n v="75000"/>
    <x v="117"/>
    <x v="1"/>
    <s v="AU"/>
    <s v="AUD"/>
    <n v="1432771997"/>
    <n v="1430179997"/>
    <x v="623"/>
    <x v="0"/>
    <b v="0"/>
    <n v="0"/>
    <b v="0"/>
    <x v="7"/>
  </r>
  <r>
    <x v="624"/>
    <x v="624"/>
    <x v="623"/>
    <n v="5000"/>
    <x v="117"/>
    <x v="1"/>
    <s v="US"/>
    <s v="USD"/>
    <n v="1431647041"/>
    <n v="1429055041"/>
    <x v="624"/>
    <x v="0"/>
    <b v="0"/>
    <n v="0"/>
    <b v="0"/>
    <x v="7"/>
  </r>
  <r>
    <x v="625"/>
    <x v="625"/>
    <x v="624"/>
    <n v="25000"/>
    <x v="117"/>
    <x v="1"/>
    <s v="CA"/>
    <s v="CAD"/>
    <n v="1490560177"/>
    <n v="1487971777"/>
    <x v="625"/>
    <x v="1"/>
    <b v="0"/>
    <n v="0"/>
    <b v="0"/>
    <x v="7"/>
  </r>
  <r>
    <x v="626"/>
    <x v="626"/>
    <x v="625"/>
    <n v="25000"/>
    <x v="455"/>
    <x v="1"/>
    <s v="US"/>
    <s v="USD"/>
    <n v="1439644920"/>
    <n v="1436793939"/>
    <x v="626"/>
    <x v="0"/>
    <b v="0"/>
    <n v="39"/>
    <b v="0"/>
    <x v="7"/>
  </r>
  <r>
    <x v="627"/>
    <x v="627"/>
    <x v="626"/>
    <n v="450000"/>
    <x v="456"/>
    <x v="1"/>
    <s v="SE"/>
    <s v="SEK"/>
    <n v="1457996400"/>
    <n v="1452842511"/>
    <x v="627"/>
    <x v="2"/>
    <b v="0"/>
    <n v="1"/>
    <b v="0"/>
    <x v="7"/>
  </r>
  <r>
    <x v="628"/>
    <x v="628"/>
    <x v="627"/>
    <n v="5000"/>
    <x v="117"/>
    <x v="1"/>
    <s v="US"/>
    <s v="USD"/>
    <n v="1405269457"/>
    <n v="1402677457"/>
    <x v="628"/>
    <x v="3"/>
    <b v="0"/>
    <n v="0"/>
    <b v="0"/>
    <x v="7"/>
  </r>
  <r>
    <x v="629"/>
    <x v="629"/>
    <x v="628"/>
    <n v="200000"/>
    <x v="457"/>
    <x v="1"/>
    <s v="AU"/>
    <s v="AUD"/>
    <n v="1463239108"/>
    <n v="1460647108"/>
    <x v="629"/>
    <x v="2"/>
    <b v="0"/>
    <n v="3"/>
    <b v="0"/>
    <x v="7"/>
  </r>
  <r>
    <x v="630"/>
    <x v="630"/>
    <x v="629"/>
    <n v="11999"/>
    <x v="115"/>
    <x v="1"/>
    <s v="US"/>
    <s v="USD"/>
    <n v="1441516200"/>
    <n v="1438959121"/>
    <x v="630"/>
    <x v="0"/>
    <b v="0"/>
    <n v="1"/>
    <b v="0"/>
    <x v="7"/>
  </r>
  <r>
    <x v="631"/>
    <x v="631"/>
    <x v="630"/>
    <n v="50000"/>
    <x v="458"/>
    <x v="1"/>
    <s v="CA"/>
    <s v="CAD"/>
    <n v="1464460329"/>
    <n v="1461954729"/>
    <x v="631"/>
    <x v="2"/>
    <b v="0"/>
    <n v="9"/>
    <b v="0"/>
    <x v="7"/>
  </r>
  <r>
    <x v="632"/>
    <x v="632"/>
    <x v="631"/>
    <n v="20000"/>
    <x v="117"/>
    <x v="1"/>
    <s v="NL"/>
    <s v="EUR"/>
    <n v="1448470165"/>
    <n v="1445874565"/>
    <x v="632"/>
    <x v="0"/>
    <b v="0"/>
    <n v="0"/>
    <b v="0"/>
    <x v="7"/>
  </r>
  <r>
    <x v="633"/>
    <x v="633"/>
    <x v="632"/>
    <n v="10000"/>
    <x v="459"/>
    <x v="1"/>
    <s v="US"/>
    <s v="USD"/>
    <n v="1466204400"/>
    <n v="1463469062"/>
    <x v="633"/>
    <x v="2"/>
    <b v="0"/>
    <n v="25"/>
    <b v="0"/>
    <x v="7"/>
  </r>
  <r>
    <x v="634"/>
    <x v="634"/>
    <x v="633"/>
    <n v="5000"/>
    <x v="116"/>
    <x v="1"/>
    <s v="US"/>
    <s v="USD"/>
    <n v="1424989029"/>
    <n v="1422397029"/>
    <x v="634"/>
    <x v="0"/>
    <b v="0"/>
    <n v="1"/>
    <b v="0"/>
    <x v="7"/>
  </r>
  <r>
    <x v="635"/>
    <x v="635"/>
    <x v="634"/>
    <n v="25000"/>
    <x v="369"/>
    <x v="1"/>
    <s v="US"/>
    <s v="USD"/>
    <n v="1428804762"/>
    <n v="1426212762"/>
    <x v="635"/>
    <x v="0"/>
    <b v="0"/>
    <n v="1"/>
    <b v="0"/>
    <x v="7"/>
  </r>
  <r>
    <x v="636"/>
    <x v="636"/>
    <x v="635"/>
    <n v="2000"/>
    <x v="460"/>
    <x v="1"/>
    <s v="GB"/>
    <s v="GBP"/>
    <n v="1433587620"/>
    <n v="1430996150"/>
    <x v="636"/>
    <x v="0"/>
    <b v="0"/>
    <n v="1"/>
    <b v="0"/>
    <x v="7"/>
  </r>
  <r>
    <x v="637"/>
    <x v="637"/>
    <x v="636"/>
    <n v="100000"/>
    <x v="117"/>
    <x v="1"/>
    <s v="GB"/>
    <s v="GBP"/>
    <n v="1488063840"/>
    <n v="1485558318"/>
    <x v="637"/>
    <x v="1"/>
    <b v="0"/>
    <n v="0"/>
    <b v="0"/>
    <x v="7"/>
  </r>
  <r>
    <x v="638"/>
    <x v="638"/>
    <x v="637"/>
    <n v="200000"/>
    <x v="461"/>
    <x v="1"/>
    <s v="DE"/>
    <s v="EUR"/>
    <n v="1490447662"/>
    <n v="1485267262"/>
    <x v="638"/>
    <x v="1"/>
    <b v="0"/>
    <n v="6"/>
    <b v="0"/>
    <x v="7"/>
  </r>
  <r>
    <x v="639"/>
    <x v="639"/>
    <x v="638"/>
    <n v="1000000"/>
    <x v="116"/>
    <x v="1"/>
    <s v="US"/>
    <s v="USD"/>
    <n v="1413208795"/>
    <n v="1408024795"/>
    <x v="639"/>
    <x v="3"/>
    <b v="0"/>
    <n v="1"/>
    <b v="0"/>
    <x v="7"/>
  </r>
  <r>
    <x v="640"/>
    <x v="640"/>
    <x v="639"/>
    <n v="70"/>
    <x v="462"/>
    <x v="0"/>
    <s v="FR"/>
    <s v="EUR"/>
    <n v="1480028400"/>
    <n v="1478685915"/>
    <x v="640"/>
    <x v="2"/>
    <b v="0"/>
    <n v="2"/>
    <b v="1"/>
    <x v="8"/>
  </r>
  <r>
    <x v="641"/>
    <x v="641"/>
    <x v="640"/>
    <n v="40000"/>
    <x v="463"/>
    <x v="0"/>
    <s v="US"/>
    <s v="USD"/>
    <n v="1439473248"/>
    <n v="1436881248"/>
    <x v="641"/>
    <x v="0"/>
    <b v="0"/>
    <n v="315"/>
    <b v="1"/>
    <x v="8"/>
  </r>
  <r>
    <x v="642"/>
    <x v="642"/>
    <x v="641"/>
    <n v="20000"/>
    <x v="464"/>
    <x v="0"/>
    <s v="DE"/>
    <s v="EUR"/>
    <n v="1439998674"/>
    <n v="1436888274"/>
    <x v="642"/>
    <x v="0"/>
    <b v="0"/>
    <n v="2174"/>
    <b v="1"/>
    <x v="8"/>
  </r>
  <r>
    <x v="643"/>
    <x v="643"/>
    <x v="642"/>
    <n v="25000"/>
    <x v="465"/>
    <x v="0"/>
    <s v="US"/>
    <s v="USD"/>
    <n v="1433085875"/>
    <n v="1428333875"/>
    <x v="643"/>
    <x v="0"/>
    <b v="0"/>
    <n v="152"/>
    <b v="1"/>
    <x v="8"/>
  </r>
  <r>
    <x v="644"/>
    <x v="644"/>
    <x v="643"/>
    <n v="25000"/>
    <x v="466"/>
    <x v="0"/>
    <s v="US"/>
    <s v="USD"/>
    <n v="1414544400"/>
    <n v="1410883139"/>
    <x v="644"/>
    <x v="3"/>
    <b v="0"/>
    <n v="1021"/>
    <b v="1"/>
    <x v="8"/>
  </r>
  <r>
    <x v="645"/>
    <x v="645"/>
    <x v="644"/>
    <n v="2000"/>
    <x v="467"/>
    <x v="0"/>
    <s v="US"/>
    <s v="USD"/>
    <n v="1470962274"/>
    <n v="1468370274"/>
    <x v="645"/>
    <x v="2"/>
    <b v="0"/>
    <n v="237"/>
    <b v="1"/>
    <x v="8"/>
  </r>
  <r>
    <x v="646"/>
    <x v="646"/>
    <x v="645"/>
    <n v="800"/>
    <x v="468"/>
    <x v="0"/>
    <s v="US"/>
    <s v="USD"/>
    <n v="1407788867"/>
    <n v="1405196867"/>
    <x v="646"/>
    <x v="3"/>
    <b v="0"/>
    <n v="27"/>
    <b v="1"/>
    <x v="8"/>
  </r>
  <r>
    <x v="647"/>
    <x v="647"/>
    <x v="646"/>
    <n v="2000"/>
    <x v="469"/>
    <x v="0"/>
    <s v="CA"/>
    <s v="CAD"/>
    <n v="1458235549"/>
    <n v="1455647149"/>
    <x v="647"/>
    <x v="2"/>
    <b v="0"/>
    <n v="17"/>
    <b v="1"/>
    <x v="8"/>
  </r>
  <r>
    <x v="648"/>
    <x v="648"/>
    <x v="647"/>
    <n v="35000"/>
    <x v="470"/>
    <x v="0"/>
    <s v="US"/>
    <s v="USD"/>
    <n v="1413304708"/>
    <n v="1410280708"/>
    <x v="648"/>
    <x v="3"/>
    <b v="0"/>
    <n v="27"/>
    <b v="1"/>
    <x v="8"/>
  </r>
  <r>
    <x v="649"/>
    <x v="649"/>
    <x v="648"/>
    <n v="2500"/>
    <x v="471"/>
    <x v="0"/>
    <s v="US"/>
    <s v="USD"/>
    <n v="1410904413"/>
    <n v="1409090013"/>
    <x v="649"/>
    <x v="3"/>
    <b v="0"/>
    <n v="82"/>
    <b v="1"/>
    <x v="8"/>
  </r>
  <r>
    <x v="650"/>
    <x v="650"/>
    <x v="649"/>
    <n v="1500"/>
    <x v="472"/>
    <x v="0"/>
    <s v="US"/>
    <s v="USD"/>
    <n v="1418953984"/>
    <n v="1413766384"/>
    <x v="650"/>
    <x v="3"/>
    <b v="0"/>
    <n v="48"/>
    <b v="1"/>
    <x v="8"/>
  </r>
  <r>
    <x v="651"/>
    <x v="651"/>
    <x v="650"/>
    <n v="25000"/>
    <x v="473"/>
    <x v="0"/>
    <s v="US"/>
    <s v="USD"/>
    <n v="1418430311"/>
    <n v="1415838311"/>
    <x v="651"/>
    <x v="3"/>
    <b v="0"/>
    <n v="105"/>
    <b v="1"/>
    <x v="8"/>
  </r>
  <r>
    <x v="652"/>
    <x v="652"/>
    <x v="651"/>
    <n v="3000"/>
    <x v="474"/>
    <x v="0"/>
    <s v="US"/>
    <s v="USD"/>
    <n v="1480613650"/>
    <n v="1478018050"/>
    <x v="652"/>
    <x v="2"/>
    <b v="0"/>
    <n v="28"/>
    <b v="1"/>
    <x v="8"/>
  </r>
  <r>
    <x v="653"/>
    <x v="653"/>
    <x v="652"/>
    <n v="75000"/>
    <x v="475"/>
    <x v="0"/>
    <s v="US"/>
    <s v="USD"/>
    <n v="1440082240"/>
    <n v="1436885440"/>
    <x v="653"/>
    <x v="0"/>
    <b v="0"/>
    <n v="1107"/>
    <b v="1"/>
    <x v="8"/>
  </r>
  <r>
    <x v="654"/>
    <x v="654"/>
    <x v="653"/>
    <n v="12000"/>
    <x v="476"/>
    <x v="0"/>
    <s v="US"/>
    <s v="USD"/>
    <n v="1436396313"/>
    <n v="1433804313"/>
    <x v="654"/>
    <x v="0"/>
    <b v="0"/>
    <n v="1013"/>
    <b v="1"/>
    <x v="8"/>
  </r>
  <r>
    <x v="655"/>
    <x v="655"/>
    <x v="654"/>
    <n v="8000"/>
    <x v="477"/>
    <x v="0"/>
    <s v="US"/>
    <s v="USD"/>
    <n v="1426197512"/>
    <n v="1423609112"/>
    <x v="655"/>
    <x v="0"/>
    <b v="0"/>
    <n v="274"/>
    <b v="1"/>
    <x v="8"/>
  </r>
  <r>
    <x v="656"/>
    <x v="656"/>
    <x v="655"/>
    <n v="5000"/>
    <x v="478"/>
    <x v="0"/>
    <s v="US"/>
    <s v="USD"/>
    <n v="1460917119"/>
    <n v="1455736719"/>
    <x v="656"/>
    <x v="2"/>
    <b v="0"/>
    <n v="87"/>
    <b v="1"/>
    <x v="8"/>
  </r>
  <r>
    <x v="657"/>
    <x v="657"/>
    <x v="656"/>
    <n v="15000"/>
    <x v="479"/>
    <x v="0"/>
    <s v="US"/>
    <s v="USD"/>
    <n v="1450901872"/>
    <n v="1448309872"/>
    <x v="657"/>
    <x v="0"/>
    <b v="0"/>
    <n v="99"/>
    <b v="1"/>
    <x v="8"/>
  </r>
  <r>
    <x v="658"/>
    <x v="658"/>
    <x v="657"/>
    <n v="28888"/>
    <x v="480"/>
    <x v="0"/>
    <s v="US"/>
    <s v="USD"/>
    <n v="1437933600"/>
    <n v="1435117889"/>
    <x v="658"/>
    <x v="0"/>
    <b v="0"/>
    <n v="276"/>
    <b v="1"/>
    <x v="8"/>
  </r>
  <r>
    <x v="659"/>
    <x v="659"/>
    <x v="658"/>
    <n v="3000"/>
    <x v="481"/>
    <x v="0"/>
    <s v="US"/>
    <s v="USD"/>
    <n v="1440339295"/>
    <n v="1437747295"/>
    <x v="659"/>
    <x v="0"/>
    <b v="0"/>
    <n v="21"/>
    <b v="1"/>
    <x v="8"/>
  </r>
  <r>
    <x v="660"/>
    <x v="660"/>
    <x v="659"/>
    <n v="50000"/>
    <x v="482"/>
    <x v="2"/>
    <s v="US"/>
    <s v="USD"/>
    <n v="1415558879"/>
    <n v="1412963279"/>
    <x v="660"/>
    <x v="3"/>
    <b v="0"/>
    <n v="18"/>
    <b v="0"/>
    <x v="8"/>
  </r>
  <r>
    <x v="661"/>
    <x v="661"/>
    <x v="660"/>
    <n v="10000"/>
    <x v="483"/>
    <x v="2"/>
    <s v="US"/>
    <s v="USD"/>
    <n v="1477236559"/>
    <n v="1474644559"/>
    <x v="661"/>
    <x v="2"/>
    <b v="0"/>
    <n v="9"/>
    <b v="0"/>
    <x v="8"/>
  </r>
  <r>
    <x v="662"/>
    <x v="662"/>
    <x v="661"/>
    <n v="39000"/>
    <x v="484"/>
    <x v="2"/>
    <s v="US"/>
    <s v="USD"/>
    <n v="1421404247"/>
    <n v="1418812247"/>
    <x v="662"/>
    <x v="3"/>
    <b v="0"/>
    <n v="4"/>
    <b v="0"/>
    <x v="8"/>
  </r>
  <r>
    <x v="663"/>
    <x v="663"/>
    <x v="662"/>
    <n v="200000"/>
    <x v="485"/>
    <x v="2"/>
    <s v="DK"/>
    <s v="DKK"/>
    <n v="1437250456"/>
    <n v="1434658456"/>
    <x v="663"/>
    <x v="0"/>
    <b v="0"/>
    <n v="7"/>
    <b v="0"/>
    <x v="8"/>
  </r>
  <r>
    <x v="664"/>
    <x v="664"/>
    <x v="663"/>
    <n v="12000"/>
    <x v="486"/>
    <x v="2"/>
    <s v="US"/>
    <s v="USD"/>
    <n v="1428940775"/>
    <n v="1426348775"/>
    <x v="664"/>
    <x v="0"/>
    <b v="0"/>
    <n v="29"/>
    <b v="0"/>
    <x v="8"/>
  </r>
  <r>
    <x v="665"/>
    <x v="665"/>
    <x v="664"/>
    <n v="10000"/>
    <x v="487"/>
    <x v="2"/>
    <s v="US"/>
    <s v="USD"/>
    <n v="1484327061"/>
    <n v="1479143061"/>
    <x v="665"/>
    <x v="2"/>
    <b v="0"/>
    <n v="12"/>
    <b v="0"/>
    <x v="8"/>
  </r>
  <r>
    <x v="666"/>
    <x v="666"/>
    <x v="665"/>
    <n v="200000"/>
    <x v="138"/>
    <x v="2"/>
    <s v="US"/>
    <s v="USD"/>
    <n v="1408305498"/>
    <n v="1405713498"/>
    <x v="666"/>
    <x v="3"/>
    <b v="0"/>
    <n v="4"/>
    <b v="0"/>
    <x v="8"/>
  </r>
  <r>
    <x v="667"/>
    <x v="667"/>
    <x v="666"/>
    <n v="50000"/>
    <x v="488"/>
    <x v="2"/>
    <s v="IT"/>
    <s v="EUR"/>
    <n v="1477731463"/>
    <n v="1474275463"/>
    <x v="667"/>
    <x v="2"/>
    <b v="0"/>
    <n v="28"/>
    <b v="0"/>
    <x v="8"/>
  </r>
  <r>
    <x v="668"/>
    <x v="668"/>
    <x v="667"/>
    <n v="15000"/>
    <x v="344"/>
    <x v="2"/>
    <s v="US"/>
    <s v="USD"/>
    <n v="1431374222"/>
    <n v="1427486222"/>
    <x v="668"/>
    <x v="0"/>
    <b v="0"/>
    <n v="25"/>
    <b v="0"/>
    <x v="8"/>
  </r>
  <r>
    <x v="669"/>
    <x v="669"/>
    <x v="668"/>
    <n v="200000"/>
    <x v="489"/>
    <x v="2"/>
    <s v="SE"/>
    <s v="SEK"/>
    <n v="1467817258"/>
    <n v="1465225258"/>
    <x v="669"/>
    <x v="2"/>
    <b v="0"/>
    <n v="28"/>
    <b v="0"/>
    <x v="8"/>
  </r>
  <r>
    <x v="670"/>
    <x v="670"/>
    <x v="669"/>
    <n v="90000"/>
    <x v="490"/>
    <x v="2"/>
    <s v="IT"/>
    <s v="EUR"/>
    <n v="1466323800"/>
    <n v="1463418120"/>
    <x v="670"/>
    <x v="2"/>
    <b v="0"/>
    <n v="310"/>
    <b v="0"/>
    <x v="8"/>
  </r>
  <r>
    <x v="671"/>
    <x v="671"/>
    <x v="670"/>
    <n v="30000"/>
    <x v="491"/>
    <x v="2"/>
    <s v="US"/>
    <s v="USD"/>
    <n v="1421208000"/>
    <n v="1418315852"/>
    <x v="671"/>
    <x v="3"/>
    <b v="0"/>
    <n v="15"/>
    <b v="0"/>
    <x v="8"/>
  </r>
  <r>
    <x v="672"/>
    <x v="672"/>
    <x v="671"/>
    <n v="50000"/>
    <x v="492"/>
    <x v="2"/>
    <s v="US"/>
    <s v="USD"/>
    <n v="1420088340"/>
    <n v="1417410964"/>
    <x v="672"/>
    <x v="3"/>
    <b v="0"/>
    <n v="215"/>
    <b v="0"/>
    <x v="8"/>
  </r>
  <r>
    <x v="673"/>
    <x v="673"/>
    <x v="672"/>
    <n v="100000"/>
    <x v="82"/>
    <x v="2"/>
    <s v="US"/>
    <s v="USD"/>
    <n v="1409602217"/>
    <n v="1405714217"/>
    <x v="673"/>
    <x v="3"/>
    <b v="0"/>
    <n v="3"/>
    <b v="0"/>
    <x v="8"/>
  </r>
  <r>
    <x v="674"/>
    <x v="674"/>
    <x v="673"/>
    <n v="50000"/>
    <x v="493"/>
    <x v="2"/>
    <s v="US"/>
    <s v="USD"/>
    <n v="1407811627"/>
    <n v="1402627627"/>
    <x v="674"/>
    <x v="3"/>
    <b v="0"/>
    <n v="2"/>
    <b v="0"/>
    <x v="8"/>
  </r>
  <r>
    <x v="675"/>
    <x v="675"/>
    <x v="674"/>
    <n v="6000"/>
    <x v="494"/>
    <x v="2"/>
    <s v="US"/>
    <s v="USD"/>
    <n v="1420095540"/>
    <n v="1417558804"/>
    <x v="675"/>
    <x v="3"/>
    <b v="0"/>
    <n v="26"/>
    <b v="0"/>
    <x v="8"/>
  </r>
  <r>
    <x v="676"/>
    <x v="676"/>
    <x v="675"/>
    <n v="100000"/>
    <x v="495"/>
    <x v="2"/>
    <s v="CA"/>
    <s v="CAD"/>
    <n v="1423333581"/>
    <n v="1420741581"/>
    <x v="676"/>
    <x v="0"/>
    <b v="0"/>
    <n v="24"/>
    <b v="0"/>
    <x v="8"/>
  </r>
  <r>
    <x v="677"/>
    <x v="677"/>
    <x v="676"/>
    <n v="50000"/>
    <x v="496"/>
    <x v="2"/>
    <s v="IT"/>
    <s v="EUR"/>
    <n v="1467106895"/>
    <n v="1463218895"/>
    <x v="677"/>
    <x v="2"/>
    <b v="0"/>
    <n v="96"/>
    <b v="0"/>
    <x v="8"/>
  </r>
  <r>
    <x v="678"/>
    <x v="678"/>
    <x v="677"/>
    <n v="29000"/>
    <x v="497"/>
    <x v="2"/>
    <s v="US"/>
    <s v="USD"/>
    <n v="1463821338"/>
    <n v="1461229338"/>
    <x v="678"/>
    <x v="2"/>
    <b v="0"/>
    <n v="17"/>
    <b v="0"/>
    <x v="8"/>
  </r>
  <r>
    <x v="679"/>
    <x v="679"/>
    <x v="678"/>
    <n v="57000"/>
    <x v="498"/>
    <x v="2"/>
    <s v="US"/>
    <s v="USD"/>
    <n v="1472920909"/>
    <n v="1467736909"/>
    <x v="679"/>
    <x v="2"/>
    <b v="0"/>
    <n v="94"/>
    <b v="0"/>
    <x v="8"/>
  </r>
  <r>
    <x v="680"/>
    <x v="680"/>
    <x v="679"/>
    <n v="75000"/>
    <x v="499"/>
    <x v="2"/>
    <s v="US"/>
    <s v="USD"/>
    <n v="1410955331"/>
    <n v="1407931331"/>
    <x v="680"/>
    <x v="3"/>
    <b v="0"/>
    <n v="129"/>
    <b v="0"/>
    <x v="8"/>
  </r>
  <r>
    <x v="681"/>
    <x v="681"/>
    <x v="680"/>
    <n v="2500"/>
    <x v="116"/>
    <x v="2"/>
    <s v="US"/>
    <s v="USD"/>
    <n v="1477509604"/>
    <n v="1474917604"/>
    <x v="681"/>
    <x v="2"/>
    <b v="0"/>
    <n v="1"/>
    <b v="0"/>
    <x v="8"/>
  </r>
  <r>
    <x v="682"/>
    <x v="682"/>
    <x v="681"/>
    <n v="50000"/>
    <x v="500"/>
    <x v="2"/>
    <s v="US"/>
    <s v="USD"/>
    <n v="1489512122"/>
    <n v="1486923722"/>
    <x v="682"/>
    <x v="1"/>
    <b v="0"/>
    <n v="4"/>
    <b v="0"/>
    <x v="8"/>
  </r>
  <r>
    <x v="683"/>
    <x v="683"/>
    <x v="682"/>
    <n v="35000"/>
    <x v="501"/>
    <x v="2"/>
    <s v="US"/>
    <s v="USD"/>
    <n v="1477949764"/>
    <n v="1474493764"/>
    <x v="683"/>
    <x v="2"/>
    <b v="0"/>
    <n v="3"/>
    <b v="0"/>
    <x v="8"/>
  </r>
  <r>
    <x v="684"/>
    <x v="684"/>
    <x v="683"/>
    <n v="320000"/>
    <x v="502"/>
    <x v="2"/>
    <s v="US"/>
    <s v="USD"/>
    <n v="1406257200"/>
    <n v="1403176891"/>
    <x v="684"/>
    <x v="3"/>
    <b v="0"/>
    <n v="135"/>
    <b v="0"/>
    <x v="8"/>
  </r>
  <r>
    <x v="685"/>
    <x v="685"/>
    <x v="684"/>
    <n v="2000"/>
    <x v="503"/>
    <x v="2"/>
    <s v="US"/>
    <s v="USD"/>
    <n v="1421095672"/>
    <n v="1417207672"/>
    <x v="685"/>
    <x v="3"/>
    <b v="0"/>
    <n v="10"/>
    <b v="0"/>
    <x v="8"/>
  </r>
  <r>
    <x v="686"/>
    <x v="686"/>
    <x v="685"/>
    <n v="500000"/>
    <x v="117"/>
    <x v="2"/>
    <s v="IT"/>
    <s v="EUR"/>
    <n v="1438618170"/>
    <n v="1436026170"/>
    <x v="686"/>
    <x v="0"/>
    <b v="0"/>
    <n v="0"/>
    <b v="0"/>
    <x v="8"/>
  </r>
  <r>
    <x v="687"/>
    <x v="687"/>
    <x v="686"/>
    <n v="100000"/>
    <x v="504"/>
    <x v="2"/>
    <s v="MX"/>
    <s v="MXN"/>
    <n v="1486317653"/>
    <n v="1481133653"/>
    <x v="687"/>
    <x v="2"/>
    <b v="0"/>
    <n v="6"/>
    <b v="0"/>
    <x v="8"/>
  </r>
  <r>
    <x v="688"/>
    <x v="688"/>
    <x v="687"/>
    <n v="20000"/>
    <x v="505"/>
    <x v="2"/>
    <s v="US"/>
    <s v="USD"/>
    <n v="1444876253"/>
    <n v="1442284253"/>
    <x v="688"/>
    <x v="0"/>
    <b v="0"/>
    <n v="36"/>
    <b v="0"/>
    <x v="8"/>
  </r>
  <r>
    <x v="689"/>
    <x v="689"/>
    <x v="688"/>
    <n v="200000"/>
    <x v="506"/>
    <x v="2"/>
    <s v="US"/>
    <s v="USD"/>
    <n v="1481173140"/>
    <n v="1478016097"/>
    <x v="689"/>
    <x v="2"/>
    <b v="0"/>
    <n v="336"/>
    <b v="0"/>
    <x v="8"/>
  </r>
  <r>
    <x v="690"/>
    <x v="690"/>
    <x v="689"/>
    <n v="20000"/>
    <x v="507"/>
    <x v="2"/>
    <s v="US"/>
    <s v="USD"/>
    <n v="1473400800"/>
    <n v="1469718841"/>
    <x v="690"/>
    <x v="2"/>
    <b v="0"/>
    <n v="34"/>
    <b v="0"/>
    <x v="8"/>
  </r>
  <r>
    <x v="691"/>
    <x v="691"/>
    <x v="690"/>
    <n v="50000"/>
    <x v="92"/>
    <x v="2"/>
    <s v="US"/>
    <s v="USD"/>
    <n v="1435711246"/>
    <n v="1433292046"/>
    <x v="691"/>
    <x v="0"/>
    <b v="0"/>
    <n v="10"/>
    <b v="0"/>
    <x v="8"/>
  </r>
  <r>
    <x v="692"/>
    <x v="692"/>
    <x v="691"/>
    <n v="20000"/>
    <x v="508"/>
    <x v="2"/>
    <s v="GB"/>
    <s v="GBP"/>
    <n v="1482397263"/>
    <n v="1479805263"/>
    <x v="692"/>
    <x v="2"/>
    <b v="0"/>
    <n v="201"/>
    <b v="0"/>
    <x v="8"/>
  </r>
  <r>
    <x v="693"/>
    <x v="693"/>
    <x v="692"/>
    <n v="100000"/>
    <x v="509"/>
    <x v="2"/>
    <s v="US"/>
    <s v="USD"/>
    <n v="1430421827"/>
    <n v="1427829827"/>
    <x v="693"/>
    <x v="0"/>
    <b v="0"/>
    <n v="296"/>
    <b v="0"/>
    <x v="8"/>
  </r>
  <r>
    <x v="694"/>
    <x v="694"/>
    <x v="693"/>
    <n v="150000"/>
    <x v="510"/>
    <x v="2"/>
    <s v="US"/>
    <s v="USD"/>
    <n v="1485964559"/>
    <n v="1483372559"/>
    <x v="694"/>
    <x v="1"/>
    <b v="0"/>
    <n v="7"/>
    <b v="0"/>
    <x v="8"/>
  </r>
  <r>
    <x v="695"/>
    <x v="695"/>
    <x v="694"/>
    <n v="60000"/>
    <x v="69"/>
    <x v="2"/>
    <s v="US"/>
    <s v="USD"/>
    <n v="1414758620"/>
    <n v="1412166620"/>
    <x v="695"/>
    <x v="3"/>
    <b v="0"/>
    <n v="7"/>
    <b v="0"/>
    <x v="8"/>
  </r>
  <r>
    <x v="696"/>
    <x v="696"/>
    <x v="695"/>
    <n v="175000"/>
    <x v="116"/>
    <x v="2"/>
    <s v="NL"/>
    <s v="EUR"/>
    <n v="1406326502"/>
    <n v="1403734502"/>
    <x v="696"/>
    <x v="3"/>
    <b v="0"/>
    <n v="1"/>
    <b v="0"/>
    <x v="8"/>
  </r>
  <r>
    <x v="697"/>
    <x v="697"/>
    <x v="696"/>
    <n v="5000"/>
    <x v="511"/>
    <x v="2"/>
    <s v="DE"/>
    <s v="EUR"/>
    <n v="1454502789"/>
    <n v="1453206789"/>
    <x v="697"/>
    <x v="2"/>
    <b v="0"/>
    <n v="114"/>
    <b v="0"/>
    <x v="8"/>
  </r>
  <r>
    <x v="698"/>
    <x v="698"/>
    <x v="697"/>
    <n v="100000"/>
    <x v="512"/>
    <x v="2"/>
    <s v="US"/>
    <s v="USD"/>
    <n v="1411005600"/>
    <n v="1408141245"/>
    <x v="698"/>
    <x v="3"/>
    <b v="0"/>
    <n v="29"/>
    <b v="0"/>
    <x v="8"/>
  </r>
  <r>
    <x v="699"/>
    <x v="699"/>
    <x v="698"/>
    <n v="130000"/>
    <x v="513"/>
    <x v="2"/>
    <s v="US"/>
    <s v="USD"/>
    <n v="1385136000"/>
    <n v="1381923548"/>
    <x v="699"/>
    <x v="4"/>
    <b v="0"/>
    <n v="890"/>
    <b v="0"/>
    <x v="8"/>
  </r>
  <r>
    <x v="700"/>
    <x v="700"/>
    <x v="699"/>
    <n v="15000"/>
    <x v="124"/>
    <x v="2"/>
    <s v="ES"/>
    <s v="EUR"/>
    <n v="1484065881"/>
    <n v="1481473881"/>
    <x v="700"/>
    <x v="2"/>
    <b v="0"/>
    <n v="31"/>
    <b v="0"/>
    <x v="8"/>
  </r>
  <r>
    <x v="701"/>
    <x v="701"/>
    <x v="700"/>
    <n v="23000"/>
    <x v="514"/>
    <x v="2"/>
    <s v="GB"/>
    <s v="GBP"/>
    <n v="1406130880"/>
    <n v="1403538880"/>
    <x v="701"/>
    <x v="3"/>
    <b v="0"/>
    <n v="21"/>
    <b v="0"/>
    <x v="8"/>
  </r>
  <r>
    <x v="702"/>
    <x v="702"/>
    <x v="701"/>
    <n v="15000"/>
    <x v="515"/>
    <x v="2"/>
    <s v="US"/>
    <s v="USD"/>
    <n v="1480011987"/>
    <n v="1477416387"/>
    <x v="702"/>
    <x v="2"/>
    <b v="0"/>
    <n v="37"/>
    <b v="0"/>
    <x v="8"/>
  </r>
  <r>
    <x v="703"/>
    <x v="703"/>
    <x v="702"/>
    <n v="15000"/>
    <x v="516"/>
    <x v="2"/>
    <s v="US"/>
    <s v="USD"/>
    <n v="1485905520"/>
    <n v="1481150949"/>
    <x v="703"/>
    <x v="2"/>
    <b v="0"/>
    <n v="7"/>
    <b v="0"/>
    <x v="8"/>
  </r>
  <r>
    <x v="704"/>
    <x v="704"/>
    <x v="703"/>
    <n v="55000"/>
    <x v="517"/>
    <x v="2"/>
    <s v="CA"/>
    <s v="CAD"/>
    <n v="1487565468"/>
    <n v="1482381468"/>
    <x v="704"/>
    <x v="2"/>
    <b v="0"/>
    <n v="4"/>
    <b v="0"/>
    <x v="8"/>
  </r>
  <r>
    <x v="705"/>
    <x v="705"/>
    <x v="704"/>
    <n v="100000"/>
    <x v="518"/>
    <x v="2"/>
    <s v="NL"/>
    <s v="EUR"/>
    <n v="1484999278"/>
    <n v="1482407278"/>
    <x v="705"/>
    <x v="2"/>
    <b v="0"/>
    <n v="5"/>
    <b v="0"/>
    <x v="8"/>
  </r>
  <r>
    <x v="706"/>
    <x v="706"/>
    <x v="705"/>
    <n v="100000"/>
    <x v="117"/>
    <x v="2"/>
    <s v="ES"/>
    <s v="EUR"/>
    <n v="1481740740"/>
    <n v="1478130783"/>
    <x v="706"/>
    <x v="2"/>
    <b v="0"/>
    <n v="0"/>
    <b v="0"/>
    <x v="8"/>
  </r>
  <r>
    <x v="707"/>
    <x v="707"/>
    <x v="706"/>
    <n v="68000"/>
    <x v="519"/>
    <x v="2"/>
    <s v="GB"/>
    <s v="GBP"/>
    <n v="1483286127"/>
    <n v="1479830127"/>
    <x v="707"/>
    <x v="2"/>
    <b v="0"/>
    <n v="456"/>
    <b v="0"/>
    <x v="8"/>
  </r>
  <r>
    <x v="708"/>
    <x v="708"/>
    <x v="707"/>
    <n v="40000"/>
    <x v="520"/>
    <x v="2"/>
    <s v="GB"/>
    <s v="GBP"/>
    <n v="1410616600"/>
    <n v="1405432600"/>
    <x v="708"/>
    <x v="3"/>
    <b v="0"/>
    <n v="369"/>
    <b v="0"/>
    <x v="8"/>
  </r>
  <r>
    <x v="709"/>
    <x v="709"/>
    <x v="708"/>
    <n v="15000"/>
    <x v="377"/>
    <x v="2"/>
    <s v="US"/>
    <s v="USD"/>
    <n v="1417741159"/>
    <n v="1415149159"/>
    <x v="709"/>
    <x v="3"/>
    <b v="0"/>
    <n v="2"/>
    <b v="0"/>
    <x v="8"/>
  </r>
  <r>
    <x v="710"/>
    <x v="710"/>
    <x v="709"/>
    <n v="1200"/>
    <x v="117"/>
    <x v="2"/>
    <s v="CA"/>
    <s v="CAD"/>
    <n v="1408495440"/>
    <n v="1405640302"/>
    <x v="710"/>
    <x v="3"/>
    <b v="0"/>
    <n v="0"/>
    <b v="0"/>
    <x v="8"/>
  </r>
  <r>
    <x v="711"/>
    <x v="711"/>
    <x v="710"/>
    <n v="100000"/>
    <x v="521"/>
    <x v="2"/>
    <s v="NL"/>
    <s v="EUR"/>
    <n v="1481716868"/>
    <n v="1478257268"/>
    <x v="711"/>
    <x v="2"/>
    <b v="0"/>
    <n v="338"/>
    <b v="0"/>
    <x v="8"/>
  </r>
  <r>
    <x v="712"/>
    <x v="712"/>
    <x v="711"/>
    <n v="48500"/>
    <x v="522"/>
    <x v="2"/>
    <s v="US"/>
    <s v="USD"/>
    <n v="1455466832"/>
    <n v="1452874832"/>
    <x v="712"/>
    <x v="2"/>
    <b v="0"/>
    <n v="4"/>
    <b v="0"/>
    <x v="8"/>
  </r>
  <r>
    <x v="713"/>
    <x v="713"/>
    <x v="712"/>
    <n v="25000"/>
    <x v="523"/>
    <x v="2"/>
    <s v="IT"/>
    <s v="EUR"/>
    <n v="1465130532"/>
    <n v="1462538532"/>
    <x v="713"/>
    <x v="2"/>
    <b v="0"/>
    <n v="1"/>
    <b v="0"/>
    <x v="8"/>
  </r>
  <r>
    <x v="714"/>
    <x v="714"/>
    <x v="713"/>
    <n v="15000"/>
    <x v="524"/>
    <x v="2"/>
    <s v="US"/>
    <s v="USD"/>
    <n v="1488308082"/>
    <n v="1483124082"/>
    <x v="714"/>
    <x v="2"/>
    <b v="0"/>
    <n v="28"/>
    <b v="0"/>
    <x v="8"/>
  </r>
  <r>
    <x v="715"/>
    <x v="715"/>
    <x v="714"/>
    <n v="27500"/>
    <x v="525"/>
    <x v="2"/>
    <s v="US"/>
    <s v="USD"/>
    <n v="1446693040"/>
    <n v="1443233440"/>
    <x v="715"/>
    <x v="0"/>
    <b v="0"/>
    <n v="12"/>
    <b v="0"/>
    <x v="8"/>
  </r>
  <r>
    <x v="716"/>
    <x v="716"/>
    <x v="715"/>
    <n v="7000"/>
    <x v="526"/>
    <x v="2"/>
    <s v="US"/>
    <s v="USD"/>
    <n v="1417392000"/>
    <n v="1414511307"/>
    <x v="716"/>
    <x v="3"/>
    <b v="0"/>
    <n v="16"/>
    <b v="0"/>
    <x v="8"/>
  </r>
  <r>
    <x v="717"/>
    <x v="717"/>
    <x v="716"/>
    <n v="100000"/>
    <x v="527"/>
    <x v="2"/>
    <s v="US"/>
    <s v="USD"/>
    <n v="1409949002"/>
    <n v="1407357002"/>
    <x v="717"/>
    <x v="3"/>
    <b v="0"/>
    <n v="4"/>
    <b v="0"/>
    <x v="8"/>
  </r>
  <r>
    <x v="718"/>
    <x v="718"/>
    <x v="717"/>
    <n v="12000"/>
    <x v="456"/>
    <x v="2"/>
    <s v="US"/>
    <s v="USD"/>
    <n v="1487397540"/>
    <n v="1484684247"/>
    <x v="718"/>
    <x v="1"/>
    <b v="0"/>
    <n v="4"/>
    <b v="0"/>
    <x v="8"/>
  </r>
  <r>
    <x v="719"/>
    <x v="719"/>
    <x v="718"/>
    <n v="15000"/>
    <x v="528"/>
    <x v="2"/>
    <s v="US"/>
    <s v="USD"/>
    <n v="1456189076"/>
    <n v="1454979476"/>
    <x v="719"/>
    <x v="2"/>
    <b v="0"/>
    <n v="10"/>
    <b v="0"/>
    <x v="8"/>
  </r>
  <r>
    <x v="720"/>
    <x v="720"/>
    <x v="719"/>
    <n v="1900"/>
    <x v="529"/>
    <x v="0"/>
    <s v="US"/>
    <s v="USD"/>
    <n v="1327851291"/>
    <n v="1325432091"/>
    <x v="720"/>
    <x v="5"/>
    <b v="0"/>
    <n v="41"/>
    <b v="1"/>
    <x v="9"/>
  </r>
  <r>
    <x v="721"/>
    <x v="721"/>
    <x v="720"/>
    <n v="8200"/>
    <x v="530"/>
    <x v="0"/>
    <s v="US"/>
    <s v="USD"/>
    <n v="1406900607"/>
    <n v="1403012607"/>
    <x v="721"/>
    <x v="3"/>
    <b v="0"/>
    <n v="119"/>
    <b v="1"/>
    <x v="9"/>
  </r>
  <r>
    <x v="722"/>
    <x v="722"/>
    <x v="721"/>
    <n v="25000"/>
    <x v="531"/>
    <x v="0"/>
    <s v="US"/>
    <s v="USD"/>
    <n v="1333909178"/>
    <n v="1331320778"/>
    <x v="722"/>
    <x v="5"/>
    <b v="0"/>
    <n v="153"/>
    <b v="1"/>
    <x v="9"/>
  </r>
  <r>
    <x v="723"/>
    <x v="723"/>
    <x v="722"/>
    <n v="5000"/>
    <x v="532"/>
    <x v="0"/>
    <s v="US"/>
    <s v="USD"/>
    <n v="1438228740"/>
    <n v="1435606549"/>
    <x v="723"/>
    <x v="0"/>
    <b v="0"/>
    <n v="100"/>
    <b v="1"/>
    <x v="9"/>
  </r>
  <r>
    <x v="724"/>
    <x v="724"/>
    <x v="723"/>
    <n v="7000"/>
    <x v="533"/>
    <x v="0"/>
    <s v="US"/>
    <s v="USD"/>
    <n v="1309447163"/>
    <n v="1306855163"/>
    <x v="724"/>
    <x v="6"/>
    <b v="0"/>
    <n v="143"/>
    <b v="1"/>
    <x v="9"/>
  </r>
  <r>
    <x v="725"/>
    <x v="725"/>
    <x v="724"/>
    <n v="20000"/>
    <x v="534"/>
    <x v="0"/>
    <s v="US"/>
    <s v="USD"/>
    <n v="1450018912"/>
    <n v="1447426912"/>
    <x v="725"/>
    <x v="0"/>
    <b v="0"/>
    <n v="140"/>
    <b v="1"/>
    <x v="9"/>
  </r>
  <r>
    <x v="726"/>
    <x v="726"/>
    <x v="725"/>
    <n v="2500"/>
    <x v="535"/>
    <x v="0"/>
    <s v="US"/>
    <s v="USD"/>
    <n v="1365728487"/>
    <n v="1363136487"/>
    <x v="726"/>
    <x v="4"/>
    <b v="0"/>
    <n v="35"/>
    <b v="1"/>
    <x v="9"/>
  </r>
  <r>
    <x v="727"/>
    <x v="727"/>
    <x v="726"/>
    <n v="3500"/>
    <x v="536"/>
    <x v="0"/>
    <s v="US"/>
    <s v="USD"/>
    <n v="1358198400"/>
    <n v="1354580949"/>
    <x v="727"/>
    <x v="5"/>
    <b v="0"/>
    <n v="149"/>
    <b v="1"/>
    <x v="9"/>
  </r>
  <r>
    <x v="728"/>
    <x v="728"/>
    <x v="727"/>
    <n v="7500"/>
    <x v="537"/>
    <x v="0"/>
    <s v="US"/>
    <s v="USD"/>
    <n v="1313957157"/>
    <n v="1310069157"/>
    <x v="728"/>
    <x v="6"/>
    <b v="0"/>
    <n v="130"/>
    <b v="1"/>
    <x v="9"/>
  </r>
  <r>
    <x v="729"/>
    <x v="729"/>
    <x v="728"/>
    <n v="4000"/>
    <x v="538"/>
    <x v="0"/>
    <s v="US"/>
    <s v="USD"/>
    <n v="1348028861"/>
    <n v="1342844861"/>
    <x v="729"/>
    <x v="5"/>
    <b v="0"/>
    <n v="120"/>
    <b v="1"/>
    <x v="9"/>
  </r>
  <r>
    <x v="730"/>
    <x v="730"/>
    <x v="729"/>
    <n v="20000"/>
    <x v="539"/>
    <x v="0"/>
    <s v="US"/>
    <s v="USD"/>
    <n v="1323280391"/>
    <n v="1320688391"/>
    <x v="730"/>
    <x v="6"/>
    <b v="0"/>
    <n v="265"/>
    <b v="1"/>
    <x v="9"/>
  </r>
  <r>
    <x v="731"/>
    <x v="731"/>
    <x v="730"/>
    <n v="5000"/>
    <x v="540"/>
    <x v="0"/>
    <s v="US"/>
    <s v="USD"/>
    <n v="1327212000"/>
    <n v="1322852747"/>
    <x v="731"/>
    <x v="6"/>
    <b v="0"/>
    <n v="71"/>
    <b v="1"/>
    <x v="9"/>
  </r>
  <r>
    <x v="732"/>
    <x v="732"/>
    <x v="731"/>
    <n v="40"/>
    <x v="541"/>
    <x v="0"/>
    <s v="GB"/>
    <s v="GBP"/>
    <n v="1380449461"/>
    <n v="1375265461"/>
    <x v="732"/>
    <x v="4"/>
    <b v="0"/>
    <n v="13"/>
    <b v="1"/>
    <x v="9"/>
  </r>
  <r>
    <x v="733"/>
    <x v="733"/>
    <x v="732"/>
    <n v="2500"/>
    <x v="542"/>
    <x v="0"/>
    <s v="GB"/>
    <s v="GBP"/>
    <n v="1387533892"/>
    <n v="1384941892"/>
    <x v="733"/>
    <x v="4"/>
    <b v="0"/>
    <n v="169"/>
    <b v="1"/>
    <x v="9"/>
  </r>
  <r>
    <x v="734"/>
    <x v="734"/>
    <x v="733"/>
    <n v="8500"/>
    <x v="543"/>
    <x v="0"/>
    <s v="CA"/>
    <s v="CAD"/>
    <n v="1431147600"/>
    <n v="1428465420"/>
    <x v="734"/>
    <x v="0"/>
    <b v="0"/>
    <n v="57"/>
    <b v="1"/>
    <x v="9"/>
  </r>
  <r>
    <x v="735"/>
    <x v="735"/>
    <x v="734"/>
    <n v="47000"/>
    <x v="544"/>
    <x v="0"/>
    <s v="US"/>
    <s v="USD"/>
    <n v="1417653540"/>
    <n v="1414975346"/>
    <x v="735"/>
    <x v="3"/>
    <b v="0"/>
    <n v="229"/>
    <b v="1"/>
    <x v="9"/>
  </r>
  <r>
    <x v="736"/>
    <x v="736"/>
    <x v="735"/>
    <n v="3600"/>
    <x v="545"/>
    <x v="0"/>
    <s v="US"/>
    <s v="USD"/>
    <n v="1385009940"/>
    <n v="1383327440"/>
    <x v="736"/>
    <x v="4"/>
    <b v="0"/>
    <n v="108"/>
    <b v="1"/>
    <x v="9"/>
  </r>
  <r>
    <x v="737"/>
    <x v="737"/>
    <x v="736"/>
    <n v="5000"/>
    <x v="546"/>
    <x v="0"/>
    <s v="US"/>
    <s v="USD"/>
    <n v="1392408000"/>
    <n v="1390890987"/>
    <x v="737"/>
    <x v="3"/>
    <b v="0"/>
    <n v="108"/>
    <b v="1"/>
    <x v="9"/>
  </r>
  <r>
    <x v="738"/>
    <x v="738"/>
    <x v="737"/>
    <n v="1500"/>
    <x v="547"/>
    <x v="0"/>
    <s v="US"/>
    <s v="USD"/>
    <n v="1417409940"/>
    <n v="1414765794"/>
    <x v="738"/>
    <x v="3"/>
    <b v="0"/>
    <n v="41"/>
    <b v="1"/>
    <x v="9"/>
  </r>
  <r>
    <x v="739"/>
    <x v="739"/>
    <x v="738"/>
    <n v="6000"/>
    <x v="548"/>
    <x v="0"/>
    <s v="US"/>
    <s v="USD"/>
    <n v="1407758629"/>
    <n v="1404907429"/>
    <x v="739"/>
    <x v="3"/>
    <b v="0"/>
    <n v="139"/>
    <b v="1"/>
    <x v="9"/>
  </r>
  <r>
    <x v="740"/>
    <x v="740"/>
    <x v="739"/>
    <n v="3000"/>
    <x v="549"/>
    <x v="0"/>
    <s v="US"/>
    <s v="USD"/>
    <n v="1434857482"/>
    <n v="1433647882"/>
    <x v="740"/>
    <x v="0"/>
    <b v="0"/>
    <n v="19"/>
    <b v="1"/>
    <x v="9"/>
  </r>
  <r>
    <x v="741"/>
    <x v="741"/>
    <x v="740"/>
    <n v="13000"/>
    <x v="550"/>
    <x v="0"/>
    <s v="US"/>
    <s v="USD"/>
    <n v="1370964806"/>
    <n v="1367940806"/>
    <x v="741"/>
    <x v="4"/>
    <b v="0"/>
    <n v="94"/>
    <b v="1"/>
    <x v="9"/>
  </r>
  <r>
    <x v="742"/>
    <x v="742"/>
    <x v="741"/>
    <n v="1400"/>
    <x v="551"/>
    <x v="0"/>
    <s v="US"/>
    <s v="USD"/>
    <n v="1395435712"/>
    <n v="1392847312"/>
    <x v="742"/>
    <x v="3"/>
    <b v="0"/>
    <n v="23"/>
    <b v="1"/>
    <x v="9"/>
  </r>
  <r>
    <x v="743"/>
    <x v="743"/>
    <x v="742"/>
    <n v="550"/>
    <x v="552"/>
    <x v="0"/>
    <s v="US"/>
    <s v="USD"/>
    <n v="1334610000"/>
    <n v="1332435685"/>
    <x v="743"/>
    <x v="5"/>
    <b v="0"/>
    <n v="15"/>
    <b v="1"/>
    <x v="9"/>
  </r>
  <r>
    <x v="744"/>
    <x v="744"/>
    <x v="743"/>
    <n v="5000"/>
    <x v="553"/>
    <x v="0"/>
    <s v="US"/>
    <s v="USD"/>
    <n v="1355439503"/>
    <n v="1352847503"/>
    <x v="744"/>
    <x v="5"/>
    <b v="0"/>
    <n v="62"/>
    <b v="1"/>
    <x v="9"/>
  </r>
  <r>
    <x v="745"/>
    <x v="745"/>
    <x v="744"/>
    <n v="2220"/>
    <x v="554"/>
    <x v="0"/>
    <s v="US"/>
    <s v="USD"/>
    <n v="1367588645"/>
    <n v="1364996645"/>
    <x v="745"/>
    <x v="4"/>
    <b v="0"/>
    <n v="74"/>
    <b v="1"/>
    <x v="9"/>
  </r>
  <r>
    <x v="746"/>
    <x v="746"/>
    <x v="745"/>
    <n v="2987"/>
    <x v="555"/>
    <x v="0"/>
    <s v="US"/>
    <s v="USD"/>
    <n v="1348372740"/>
    <n v="1346806909"/>
    <x v="746"/>
    <x v="5"/>
    <b v="0"/>
    <n v="97"/>
    <b v="1"/>
    <x v="9"/>
  </r>
  <r>
    <x v="747"/>
    <x v="747"/>
    <x v="746"/>
    <n v="7000"/>
    <x v="556"/>
    <x v="0"/>
    <s v="NL"/>
    <s v="EUR"/>
    <n v="1421319240"/>
    <n v="1418649019"/>
    <x v="747"/>
    <x v="3"/>
    <b v="0"/>
    <n v="55"/>
    <b v="1"/>
    <x v="9"/>
  </r>
  <r>
    <x v="748"/>
    <x v="748"/>
    <x v="747"/>
    <n v="2000"/>
    <x v="557"/>
    <x v="0"/>
    <s v="US"/>
    <s v="USD"/>
    <n v="1407701966"/>
    <n v="1405109966"/>
    <x v="748"/>
    <x v="3"/>
    <b v="0"/>
    <n v="44"/>
    <b v="1"/>
    <x v="9"/>
  </r>
  <r>
    <x v="749"/>
    <x v="749"/>
    <x v="748"/>
    <n v="10000"/>
    <x v="558"/>
    <x v="0"/>
    <s v="US"/>
    <s v="USD"/>
    <n v="1485642930"/>
    <n v="1483050930"/>
    <x v="749"/>
    <x v="2"/>
    <b v="0"/>
    <n v="110"/>
    <b v="1"/>
    <x v="9"/>
  </r>
  <r>
    <x v="750"/>
    <x v="750"/>
    <x v="749"/>
    <n v="4444"/>
    <x v="559"/>
    <x v="0"/>
    <s v="US"/>
    <s v="USD"/>
    <n v="1361739872"/>
    <n v="1359147872"/>
    <x v="750"/>
    <x v="4"/>
    <b v="0"/>
    <n v="59"/>
    <b v="1"/>
    <x v="9"/>
  </r>
  <r>
    <x v="751"/>
    <x v="751"/>
    <x v="750"/>
    <n v="3000"/>
    <x v="560"/>
    <x v="0"/>
    <s v="US"/>
    <s v="USD"/>
    <n v="1312470475"/>
    <n v="1308496075"/>
    <x v="751"/>
    <x v="6"/>
    <b v="0"/>
    <n v="62"/>
    <b v="1"/>
    <x v="9"/>
  </r>
  <r>
    <x v="752"/>
    <x v="752"/>
    <x v="751"/>
    <n v="5000"/>
    <x v="561"/>
    <x v="0"/>
    <s v="AU"/>
    <s v="AUD"/>
    <n v="1476615600"/>
    <n v="1474884417"/>
    <x v="752"/>
    <x v="2"/>
    <b v="0"/>
    <n v="105"/>
    <b v="1"/>
    <x v="9"/>
  </r>
  <r>
    <x v="753"/>
    <x v="753"/>
    <x v="752"/>
    <n v="10000"/>
    <x v="562"/>
    <x v="0"/>
    <s v="US"/>
    <s v="USD"/>
    <n v="1423922991"/>
    <n v="1421330991"/>
    <x v="753"/>
    <x v="0"/>
    <b v="0"/>
    <n v="26"/>
    <b v="1"/>
    <x v="9"/>
  </r>
  <r>
    <x v="754"/>
    <x v="754"/>
    <x v="753"/>
    <n v="2000"/>
    <x v="563"/>
    <x v="0"/>
    <s v="US"/>
    <s v="USD"/>
    <n v="1357408721"/>
    <n v="1354816721"/>
    <x v="754"/>
    <x v="5"/>
    <b v="0"/>
    <n v="49"/>
    <b v="1"/>
    <x v="9"/>
  </r>
  <r>
    <x v="755"/>
    <x v="755"/>
    <x v="754"/>
    <n v="2500"/>
    <x v="564"/>
    <x v="0"/>
    <s v="US"/>
    <s v="USD"/>
    <n v="1369010460"/>
    <n v="1366381877"/>
    <x v="755"/>
    <x v="4"/>
    <b v="0"/>
    <n v="68"/>
    <b v="1"/>
    <x v="9"/>
  </r>
  <r>
    <x v="756"/>
    <x v="756"/>
    <x v="755"/>
    <n v="700"/>
    <x v="565"/>
    <x v="0"/>
    <s v="US"/>
    <s v="USD"/>
    <n v="1303147459"/>
    <n v="1297880659"/>
    <x v="756"/>
    <x v="6"/>
    <b v="0"/>
    <n v="22"/>
    <b v="1"/>
    <x v="9"/>
  </r>
  <r>
    <x v="757"/>
    <x v="757"/>
    <x v="756"/>
    <n v="250"/>
    <x v="566"/>
    <x v="0"/>
    <s v="US"/>
    <s v="USD"/>
    <n v="1354756714"/>
    <n v="1353547114"/>
    <x v="757"/>
    <x v="5"/>
    <b v="0"/>
    <n v="18"/>
    <b v="1"/>
    <x v="9"/>
  </r>
  <r>
    <x v="758"/>
    <x v="758"/>
    <x v="757"/>
    <n v="2500"/>
    <x v="567"/>
    <x v="0"/>
    <s v="US"/>
    <s v="USD"/>
    <n v="1286568268"/>
    <n v="1283976268"/>
    <x v="758"/>
    <x v="7"/>
    <b v="0"/>
    <n v="19"/>
    <b v="1"/>
    <x v="9"/>
  </r>
  <r>
    <x v="759"/>
    <x v="759"/>
    <x v="758"/>
    <n v="5000"/>
    <x v="568"/>
    <x v="0"/>
    <s v="GB"/>
    <s v="GBP"/>
    <n v="1404892539"/>
    <n v="1401436539"/>
    <x v="759"/>
    <x v="3"/>
    <b v="0"/>
    <n v="99"/>
    <b v="1"/>
    <x v="9"/>
  </r>
  <r>
    <x v="760"/>
    <x v="760"/>
    <x v="759"/>
    <n v="2200"/>
    <x v="117"/>
    <x v="2"/>
    <s v="US"/>
    <s v="USD"/>
    <n v="1480188013"/>
    <n v="1477592413"/>
    <x v="760"/>
    <x v="2"/>
    <b v="0"/>
    <n v="0"/>
    <b v="0"/>
    <x v="10"/>
  </r>
  <r>
    <x v="761"/>
    <x v="761"/>
    <x v="760"/>
    <n v="5000"/>
    <x v="569"/>
    <x v="2"/>
    <s v="US"/>
    <s v="USD"/>
    <n v="1391364126"/>
    <n v="1388772126"/>
    <x v="761"/>
    <x v="3"/>
    <b v="0"/>
    <n v="6"/>
    <b v="0"/>
    <x v="10"/>
  </r>
  <r>
    <x v="762"/>
    <x v="762"/>
    <x v="761"/>
    <n v="3500"/>
    <x v="117"/>
    <x v="2"/>
    <s v="MX"/>
    <s v="MXN"/>
    <n v="1480831200"/>
    <n v="1479328570"/>
    <x v="762"/>
    <x v="2"/>
    <b v="0"/>
    <n v="0"/>
    <b v="0"/>
    <x v="10"/>
  </r>
  <r>
    <x v="763"/>
    <x v="763"/>
    <x v="762"/>
    <n v="4290"/>
    <x v="139"/>
    <x v="2"/>
    <s v="GB"/>
    <s v="GBP"/>
    <n v="1376563408"/>
    <n v="1373971408"/>
    <x v="763"/>
    <x v="4"/>
    <b v="0"/>
    <n v="1"/>
    <b v="0"/>
    <x v="10"/>
  </r>
  <r>
    <x v="764"/>
    <x v="764"/>
    <x v="763"/>
    <n v="5000"/>
    <x v="117"/>
    <x v="2"/>
    <s v="US"/>
    <s v="USD"/>
    <n v="1441858161"/>
    <n v="1439266161"/>
    <x v="764"/>
    <x v="0"/>
    <b v="0"/>
    <n v="0"/>
    <b v="0"/>
    <x v="10"/>
  </r>
  <r>
    <x v="765"/>
    <x v="765"/>
    <x v="764"/>
    <n v="7000"/>
    <x v="570"/>
    <x v="2"/>
    <s v="US"/>
    <s v="USD"/>
    <n v="1413723684"/>
    <n v="1411131684"/>
    <x v="765"/>
    <x v="3"/>
    <b v="0"/>
    <n v="44"/>
    <b v="0"/>
    <x v="10"/>
  </r>
  <r>
    <x v="766"/>
    <x v="766"/>
    <x v="765"/>
    <n v="4000"/>
    <x v="117"/>
    <x v="2"/>
    <s v="CA"/>
    <s v="CAD"/>
    <n v="1424112483"/>
    <n v="1421520483"/>
    <x v="766"/>
    <x v="0"/>
    <b v="0"/>
    <n v="0"/>
    <b v="0"/>
    <x v="10"/>
  </r>
  <r>
    <x v="767"/>
    <x v="767"/>
    <x v="766"/>
    <n v="5000"/>
    <x v="571"/>
    <x v="2"/>
    <s v="US"/>
    <s v="USD"/>
    <n v="1432178810"/>
    <n v="1429586810"/>
    <x v="767"/>
    <x v="0"/>
    <b v="0"/>
    <n v="3"/>
    <b v="0"/>
    <x v="10"/>
  </r>
  <r>
    <x v="768"/>
    <x v="768"/>
    <x v="767"/>
    <n v="2500"/>
    <x v="117"/>
    <x v="2"/>
    <s v="US"/>
    <s v="USD"/>
    <n v="1387169890"/>
    <n v="1384577890"/>
    <x v="768"/>
    <x v="4"/>
    <b v="0"/>
    <n v="0"/>
    <b v="0"/>
    <x v="10"/>
  </r>
  <r>
    <x v="769"/>
    <x v="769"/>
    <x v="768"/>
    <n v="4000"/>
    <x v="572"/>
    <x v="2"/>
    <s v="US"/>
    <s v="USD"/>
    <n v="1388102094"/>
    <n v="1385510094"/>
    <x v="769"/>
    <x v="4"/>
    <b v="0"/>
    <n v="52"/>
    <b v="0"/>
    <x v="10"/>
  </r>
  <r>
    <x v="770"/>
    <x v="770"/>
    <x v="769"/>
    <n v="17500"/>
    <x v="117"/>
    <x v="2"/>
    <s v="US"/>
    <s v="USD"/>
    <n v="1361750369"/>
    <n v="1358294369"/>
    <x v="770"/>
    <x v="4"/>
    <b v="0"/>
    <n v="0"/>
    <b v="0"/>
    <x v="10"/>
  </r>
  <r>
    <x v="771"/>
    <x v="771"/>
    <x v="770"/>
    <n v="38000"/>
    <x v="115"/>
    <x v="2"/>
    <s v="US"/>
    <s v="USD"/>
    <n v="1454183202"/>
    <n v="1449863202"/>
    <x v="771"/>
    <x v="0"/>
    <b v="0"/>
    <n v="1"/>
    <b v="0"/>
    <x v="10"/>
  </r>
  <r>
    <x v="772"/>
    <x v="772"/>
    <x v="771"/>
    <n v="1500"/>
    <x v="155"/>
    <x v="2"/>
    <s v="US"/>
    <s v="USD"/>
    <n v="1257047940"/>
    <n v="1252718519"/>
    <x v="772"/>
    <x v="8"/>
    <b v="0"/>
    <n v="1"/>
    <b v="0"/>
    <x v="10"/>
  </r>
  <r>
    <x v="773"/>
    <x v="773"/>
    <x v="772"/>
    <n v="3759"/>
    <x v="573"/>
    <x v="2"/>
    <s v="GB"/>
    <s v="GBP"/>
    <n v="1431298860"/>
    <n v="1428341985"/>
    <x v="773"/>
    <x v="0"/>
    <b v="0"/>
    <n v="2"/>
    <b v="0"/>
    <x v="10"/>
  </r>
  <r>
    <x v="774"/>
    <x v="774"/>
    <x v="773"/>
    <n v="500"/>
    <x v="574"/>
    <x v="2"/>
    <s v="US"/>
    <s v="USD"/>
    <n v="1393181018"/>
    <n v="1390589018"/>
    <x v="774"/>
    <x v="3"/>
    <b v="0"/>
    <n v="9"/>
    <b v="0"/>
    <x v="10"/>
  </r>
  <r>
    <x v="775"/>
    <x v="775"/>
    <x v="774"/>
    <n v="10000"/>
    <x v="575"/>
    <x v="2"/>
    <s v="US"/>
    <s v="USD"/>
    <n v="1323998795"/>
    <n v="1321406795"/>
    <x v="775"/>
    <x v="6"/>
    <b v="0"/>
    <n v="5"/>
    <b v="0"/>
    <x v="10"/>
  </r>
  <r>
    <x v="776"/>
    <x v="776"/>
    <x v="775"/>
    <n v="7000"/>
    <x v="576"/>
    <x v="2"/>
    <s v="US"/>
    <s v="USD"/>
    <n v="1444539600"/>
    <n v="1441297645"/>
    <x v="776"/>
    <x v="0"/>
    <b v="0"/>
    <n v="57"/>
    <b v="0"/>
    <x v="10"/>
  </r>
  <r>
    <x v="777"/>
    <x v="777"/>
    <x v="776"/>
    <n v="3000"/>
    <x v="577"/>
    <x v="2"/>
    <s v="US"/>
    <s v="USD"/>
    <n v="1375313577"/>
    <n v="1372721577"/>
    <x v="777"/>
    <x v="4"/>
    <b v="0"/>
    <n v="3"/>
    <b v="0"/>
    <x v="10"/>
  </r>
  <r>
    <x v="778"/>
    <x v="778"/>
    <x v="777"/>
    <n v="500"/>
    <x v="369"/>
    <x v="2"/>
    <s v="US"/>
    <s v="USD"/>
    <n v="1398876680"/>
    <n v="1396284680"/>
    <x v="778"/>
    <x v="3"/>
    <b v="0"/>
    <n v="1"/>
    <b v="0"/>
    <x v="10"/>
  </r>
  <r>
    <x v="779"/>
    <x v="779"/>
    <x v="778"/>
    <n v="15000"/>
    <x v="402"/>
    <x v="2"/>
    <s v="US"/>
    <s v="USD"/>
    <n v="1287115200"/>
    <n v="1284567905"/>
    <x v="779"/>
    <x v="7"/>
    <b v="0"/>
    <n v="6"/>
    <b v="0"/>
    <x v="10"/>
  </r>
  <r>
    <x v="780"/>
    <x v="780"/>
    <x v="779"/>
    <n v="1000"/>
    <x v="578"/>
    <x v="0"/>
    <s v="US"/>
    <s v="USD"/>
    <n v="1304439025"/>
    <n v="1301847025"/>
    <x v="780"/>
    <x v="6"/>
    <b v="0"/>
    <n v="27"/>
    <b v="1"/>
    <x v="11"/>
  </r>
  <r>
    <x v="781"/>
    <x v="781"/>
    <x v="780"/>
    <n v="800"/>
    <x v="579"/>
    <x v="0"/>
    <s v="US"/>
    <s v="USD"/>
    <n v="1370649674"/>
    <n v="1368057674"/>
    <x v="781"/>
    <x v="4"/>
    <b v="0"/>
    <n v="25"/>
    <b v="1"/>
    <x v="11"/>
  </r>
  <r>
    <x v="782"/>
    <x v="782"/>
    <x v="781"/>
    <n v="700"/>
    <x v="485"/>
    <x v="0"/>
    <s v="US"/>
    <s v="USD"/>
    <n v="1345918302"/>
    <n v="1343326302"/>
    <x v="782"/>
    <x v="5"/>
    <b v="0"/>
    <n v="14"/>
    <b v="1"/>
    <x v="11"/>
  </r>
  <r>
    <x v="783"/>
    <x v="783"/>
    <x v="782"/>
    <n v="1500"/>
    <x v="580"/>
    <x v="0"/>
    <s v="US"/>
    <s v="USD"/>
    <n v="1335564000"/>
    <n v="1332182049"/>
    <x v="783"/>
    <x v="5"/>
    <b v="0"/>
    <n v="35"/>
    <b v="1"/>
    <x v="11"/>
  </r>
  <r>
    <x v="784"/>
    <x v="784"/>
    <x v="783"/>
    <n v="1000"/>
    <x v="581"/>
    <x v="0"/>
    <s v="US"/>
    <s v="USD"/>
    <n v="1395023719"/>
    <n v="1391571319"/>
    <x v="784"/>
    <x v="3"/>
    <b v="0"/>
    <n v="10"/>
    <b v="1"/>
    <x v="11"/>
  </r>
  <r>
    <x v="785"/>
    <x v="785"/>
    <x v="784"/>
    <n v="500"/>
    <x v="582"/>
    <x v="0"/>
    <s v="US"/>
    <s v="USD"/>
    <n v="1362060915"/>
    <n v="1359468915"/>
    <x v="785"/>
    <x v="4"/>
    <b v="0"/>
    <n v="29"/>
    <b v="1"/>
    <x v="11"/>
  </r>
  <r>
    <x v="786"/>
    <x v="786"/>
    <x v="785"/>
    <n v="5000"/>
    <x v="583"/>
    <x v="0"/>
    <s v="US"/>
    <s v="USD"/>
    <n v="1336751220"/>
    <n v="1331774434"/>
    <x v="786"/>
    <x v="5"/>
    <b v="0"/>
    <n v="44"/>
    <b v="1"/>
    <x v="11"/>
  </r>
  <r>
    <x v="787"/>
    <x v="787"/>
    <x v="786"/>
    <n v="1200"/>
    <x v="584"/>
    <x v="0"/>
    <s v="US"/>
    <s v="USD"/>
    <n v="1383318226"/>
    <n v="1380726226"/>
    <x v="787"/>
    <x v="4"/>
    <b v="0"/>
    <n v="17"/>
    <b v="1"/>
    <x v="11"/>
  </r>
  <r>
    <x v="788"/>
    <x v="788"/>
    <x v="787"/>
    <n v="1000"/>
    <x v="585"/>
    <x v="0"/>
    <s v="US"/>
    <s v="USD"/>
    <n v="1341633540"/>
    <n v="1338336588"/>
    <x v="788"/>
    <x v="5"/>
    <b v="0"/>
    <n v="34"/>
    <b v="1"/>
    <x v="11"/>
  </r>
  <r>
    <x v="789"/>
    <x v="789"/>
    <x v="788"/>
    <n v="1700"/>
    <x v="586"/>
    <x v="0"/>
    <s v="US"/>
    <s v="USD"/>
    <n v="1358755140"/>
    <n v="1357187280"/>
    <x v="789"/>
    <x v="4"/>
    <b v="0"/>
    <n v="14"/>
    <b v="1"/>
    <x v="11"/>
  </r>
  <r>
    <x v="790"/>
    <x v="790"/>
    <x v="789"/>
    <n v="10000"/>
    <x v="587"/>
    <x v="0"/>
    <s v="US"/>
    <s v="USD"/>
    <n v="1359680939"/>
    <n v="1357088939"/>
    <x v="790"/>
    <x v="4"/>
    <b v="0"/>
    <n v="156"/>
    <b v="1"/>
    <x v="11"/>
  </r>
  <r>
    <x v="791"/>
    <x v="791"/>
    <x v="790"/>
    <n v="7500"/>
    <x v="588"/>
    <x v="0"/>
    <s v="US"/>
    <s v="USD"/>
    <n v="1384322340"/>
    <n v="1381430646"/>
    <x v="791"/>
    <x v="4"/>
    <b v="0"/>
    <n v="128"/>
    <b v="1"/>
    <x v="11"/>
  </r>
  <r>
    <x v="792"/>
    <x v="792"/>
    <x v="791"/>
    <n v="2500"/>
    <x v="589"/>
    <x v="0"/>
    <s v="US"/>
    <s v="USD"/>
    <n v="1383861483"/>
    <n v="1381265883"/>
    <x v="792"/>
    <x v="4"/>
    <b v="0"/>
    <n v="60"/>
    <b v="1"/>
    <x v="11"/>
  </r>
  <r>
    <x v="793"/>
    <x v="793"/>
    <x v="792"/>
    <n v="2750"/>
    <x v="590"/>
    <x v="0"/>
    <s v="US"/>
    <s v="USD"/>
    <n v="1372827540"/>
    <n v="1371491244"/>
    <x v="793"/>
    <x v="4"/>
    <b v="0"/>
    <n v="32"/>
    <b v="1"/>
    <x v="11"/>
  </r>
  <r>
    <x v="794"/>
    <x v="794"/>
    <x v="793"/>
    <n v="8000"/>
    <x v="591"/>
    <x v="0"/>
    <s v="US"/>
    <s v="USD"/>
    <n v="1315242360"/>
    <n v="1310438737"/>
    <x v="794"/>
    <x v="6"/>
    <b v="0"/>
    <n v="53"/>
    <b v="1"/>
    <x v="11"/>
  </r>
  <r>
    <x v="795"/>
    <x v="795"/>
    <x v="794"/>
    <n v="14000"/>
    <x v="592"/>
    <x v="0"/>
    <s v="US"/>
    <s v="USD"/>
    <n v="1333774740"/>
    <n v="1330094566"/>
    <x v="795"/>
    <x v="5"/>
    <b v="0"/>
    <n v="184"/>
    <b v="1"/>
    <x v="11"/>
  </r>
  <r>
    <x v="796"/>
    <x v="796"/>
    <x v="795"/>
    <n v="10000"/>
    <x v="593"/>
    <x v="0"/>
    <s v="US"/>
    <s v="USD"/>
    <n v="1379279400"/>
    <n v="1376687485"/>
    <x v="796"/>
    <x v="4"/>
    <b v="0"/>
    <n v="90"/>
    <b v="1"/>
    <x v="11"/>
  </r>
  <r>
    <x v="797"/>
    <x v="797"/>
    <x v="796"/>
    <n v="3000"/>
    <x v="594"/>
    <x v="0"/>
    <s v="US"/>
    <s v="USD"/>
    <n v="1335672000"/>
    <n v="1332978688"/>
    <x v="797"/>
    <x v="5"/>
    <b v="0"/>
    <n v="71"/>
    <b v="1"/>
    <x v="11"/>
  </r>
  <r>
    <x v="798"/>
    <x v="798"/>
    <x v="797"/>
    <n v="3500"/>
    <x v="595"/>
    <x v="0"/>
    <s v="US"/>
    <s v="USD"/>
    <n v="1412086187"/>
    <n v="1409494187"/>
    <x v="798"/>
    <x v="3"/>
    <b v="0"/>
    <n v="87"/>
    <b v="1"/>
    <x v="11"/>
  </r>
  <r>
    <x v="799"/>
    <x v="799"/>
    <x v="798"/>
    <n v="5000"/>
    <x v="596"/>
    <x v="0"/>
    <s v="US"/>
    <s v="USD"/>
    <n v="1335542446"/>
    <n v="1332950446"/>
    <x v="799"/>
    <x v="5"/>
    <b v="0"/>
    <n v="28"/>
    <b v="1"/>
    <x v="11"/>
  </r>
  <r>
    <x v="800"/>
    <x v="800"/>
    <x v="799"/>
    <n v="1500"/>
    <x v="597"/>
    <x v="0"/>
    <s v="GB"/>
    <s v="GBP"/>
    <n v="1410431054"/>
    <n v="1407839054"/>
    <x v="800"/>
    <x v="3"/>
    <b v="0"/>
    <n v="56"/>
    <b v="1"/>
    <x v="11"/>
  </r>
  <r>
    <x v="801"/>
    <x v="801"/>
    <x v="800"/>
    <n v="2000"/>
    <x v="598"/>
    <x v="0"/>
    <s v="US"/>
    <s v="USD"/>
    <n v="1309547120"/>
    <n v="1306955120"/>
    <x v="801"/>
    <x v="6"/>
    <b v="0"/>
    <n v="51"/>
    <b v="1"/>
    <x v="11"/>
  </r>
  <r>
    <x v="802"/>
    <x v="802"/>
    <x v="801"/>
    <n v="6000"/>
    <x v="599"/>
    <x v="0"/>
    <s v="US"/>
    <s v="USD"/>
    <n v="1347854700"/>
    <n v="1343867524"/>
    <x v="802"/>
    <x v="5"/>
    <b v="0"/>
    <n v="75"/>
    <b v="1"/>
    <x v="11"/>
  </r>
  <r>
    <x v="803"/>
    <x v="803"/>
    <x v="802"/>
    <n v="2300"/>
    <x v="600"/>
    <x v="0"/>
    <s v="US"/>
    <s v="USD"/>
    <n v="1306630800"/>
    <n v="1304376478"/>
    <x v="803"/>
    <x v="6"/>
    <b v="0"/>
    <n v="38"/>
    <b v="1"/>
    <x v="11"/>
  </r>
  <r>
    <x v="804"/>
    <x v="804"/>
    <x v="803"/>
    <n v="5500"/>
    <x v="601"/>
    <x v="0"/>
    <s v="US"/>
    <s v="USD"/>
    <n v="1311393540"/>
    <n v="1309919526"/>
    <x v="804"/>
    <x v="6"/>
    <b v="0"/>
    <n v="18"/>
    <b v="1"/>
    <x v="11"/>
  </r>
  <r>
    <x v="805"/>
    <x v="805"/>
    <x v="804"/>
    <n v="3000"/>
    <x v="602"/>
    <x v="0"/>
    <s v="US"/>
    <s v="USD"/>
    <n v="1310857200"/>
    <n v="1306525512"/>
    <x v="805"/>
    <x v="6"/>
    <b v="0"/>
    <n v="54"/>
    <b v="1"/>
    <x v="11"/>
  </r>
  <r>
    <x v="806"/>
    <x v="806"/>
    <x v="805"/>
    <n v="8000"/>
    <x v="603"/>
    <x v="0"/>
    <s v="US"/>
    <s v="USD"/>
    <n v="1315413339"/>
    <n v="1312821339"/>
    <x v="806"/>
    <x v="6"/>
    <b v="0"/>
    <n v="71"/>
    <b v="1"/>
    <x v="11"/>
  </r>
  <r>
    <x v="807"/>
    <x v="807"/>
    <x v="806"/>
    <n v="4000"/>
    <x v="604"/>
    <x v="0"/>
    <s v="US"/>
    <s v="USD"/>
    <n v="1488333600"/>
    <n v="1485270311"/>
    <x v="807"/>
    <x v="1"/>
    <b v="0"/>
    <n v="57"/>
    <b v="1"/>
    <x v="11"/>
  </r>
  <r>
    <x v="808"/>
    <x v="808"/>
    <x v="807"/>
    <n v="4500"/>
    <x v="605"/>
    <x v="0"/>
    <s v="CA"/>
    <s v="CAD"/>
    <n v="1419224340"/>
    <n v="1416363886"/>
    <x v="808"/>
    <x v="3"/>
    <b v="0"/>
    <n v="43"/>
    <b v="1"/>
    <x v="11"/>
  </r>
  <r>
    <x v="809"/>
    <x v="809"/>
    <x v="808"/>
    <n v="4000"/>
    <x v="606"/>
    <x v="0"/>
    <s v="US"/>
    <s v="USD"/>
    <n v="1390161630"/>
    <n v="1387569630"/>
    <x v="809"/>
    <x v="4"/>
    <b v="0"/>
    <n v="52"/>
    <b v="1"/>
    <x v="11"/>
  </r>
  <r>
    <x v="810"/>
    <x v="810"/>
    <x v="809"/>
    <n v="1500"/>
    <x v="607"/>
    <x v="0"/>
    <s v="US"/>
    <s v="USD"/>
    <n v="1346462462"/>
    <n v="1343870462"/>
    <x v="810"/>
    <x v="5"/>
    <b v="0"/>
    <n v="27"/>
    <b v="1"/>
    <x v="11"/>
  </r>
  <r>
    <x v="811"/>
    <x v="811"/>
    <x v="810"/>
    <n v="1000"/>
    <x v="578"/>
    <x v="0"/>
    <s v="US"/>
    <s v="USD"/>
    <n v="1373475120"/>
    <n v="1371569202"/>
    <x v="811"/>
    <x v="4"/>
    <b v="0"/>
    <n v="12"/>
    <b v="1"/>
    <x v="11"/>
  </r>
  <r>
    <x v="812"/>
    <x v="812"/>
    <x v="811"/>
    <n v="600"/>
    <x v="608"/>
    <x v="0"/>
    <s v="US"/>
    <s v="USD"/>
    <n v="1362146280"/>
    <n v="1357604752"/>
    <x v="812"/>
    <x v="4"/>
    <b v="0"/>
    <n v="33"/>
    <b v="1"/>
    <x v="11"/>
  </r>
  <r>
    <x v="813"/>
    <x v="813"/>
    <x v="812"/>
    <n v="1500"/>
    <x v="609"/>
    <x v="0"/>
    <s v="US"/>
    <s v="USD"/>
    <n v="1342825365"/>
    <n v="1340233365"/>
    <x v="813"/>
    <x v="5"/>
    <b v="0"/>
    <n v="96"/>
    <b v="1"/>
    <x v="11"/>
  </r>
  <r>
    <x v="814"/>
    <x v="814"/>
    <x v="813"/>
    <n v="1000"/>
    <x v="610"/>
    <x v="0"/>
    <s v="US"/>
    <s v="USD"/>
    <n v="1306865040"/>
    <n v="1305568201"/>
    <x v="814"/>
    <x v="6"/>
    <b v="0"/>
    <n v="28"/>
    <b v="1"/>
    <x v="11"/>
  </r>
  <r>
    <x v="815"/>
    <x v="815"/>
    <x v="814"/>
    <n v="4000"/>
    <x v="611"/>
    <x v="0"/>
    <s v="US"/>
    <s v="USD"/>
    <n v="1414879303"/>
    <n v="1412287303"/>
    <x v="815"/>
    <x v="3"/>
    <b v="0"/>
    <n v="43"/>
    <b v="1"/>
    <x v="11"/>
  </r>
  <r>
    <x v="816"/>
    <x v="816"/>
    <x v="815"/>
    <n v="7000"/>
    <x v="612"/>
    <x v="0"/>
    <s v="US"/>
    <s v="USD"/>
    <n v="1365489000"/>
    <n v="1362776043"/>
    <x v="816"/>
    <x v="4"/>
    <b v="0"/>
    <n v="205"/>
    <b v="1"/>
    <x v="11"/>
  </r>
  <r>
    <x v="817"/>
    <x v="817"/>
    <x v="816"/>
    <n v="1500"/>
    <x v="613"/>
    <x v="0"/>
    <s v="US"/>
    <s v="USD"/>
    <n v="1331441940"/>
    <n v="1326810211"/>
    <x v="817"/>
    <x v="5"/>
    <b v="0"/>
    <n v="23"/>
    <b v="1"/>
    <x v="11"/>
  </r>
  <r>
    <x v="818"/>
    <x v="818"/>
    <x v="817"/>
    <n v="350"/>
    <x v="614"/>
    <x v="0"/>
    <s v="US"/>
    <s v="USD"/>
    <n v="1344358860"/>
    <n v="1343682681"/>
    <x v="818"/>
    <x v="5"/>
    <b v="0"/>
    <n v="19"/>
    <b v="1"/>
    <x v="11"/>
  </r>
  <r>
    <x v="819"/>
    <x v="819"/>
    <x v="818"/>
    <n v="400"/>
    <x v="140"/>
    <x v="0"/>
    <s v="US"/>
    <s v="USD"/>
    <n v="1387601040"/>
    <n v="1386806254"/>
    <x v="819"/>
    <x v="4"/>
    <b v="0"/>
    <n v="14"/>
    <b v="1"/>
    <x v="11"/>
  </r>
  <r>
    <x v="820"/>
    <x v="820"/>
    <x v="819"/>
    <n v="2000"/>
    <x v="615"/>
    <x v="0"/>
    <s v="US"/>
    <s v="USD"/>
    <n v="1402290000"/>
    <n v="1399666342"/>
    <x v="820"/>
    <x v="3"/>
    <b v="0"/>
    <n v="38"/>
    <b v="1"/>
    <x v="11"/>
  </r>
  <r>
    <x v="821"/>
    <x v="821"/>
    <x v="820"/>
    <n v="17482"/>
    <x v="616"/>
    <x v="0"/>
    <s v="US"/>
    <s v="USD"/>
    <n v="1430712060"/>
    <n v="1427753265"/>
    <x v="821"/>
    <x v="0"/>
    <b v="0"/>
    <n v="78"/>
    <b v="1"/>
    <x v="11"/>
  </r>
  <r>
    <x v="822"/>
    <x v="822"/>
    <x v="821"/>
    <n v="3000"/>
    <x v="617"/>
    <x v="0"/>
    <s v="US"/>
    <s v="USD"/>
    <n v="1349477050"/>
    <n v="1346885050"/>
    <x v="822"/>
    <x v="5"/>
    <b v="0"/>
    <n v="69"/>
    <b v="1"/>
    <x v="11"/>
  </r>
  <r>
    <x v="823"/>
    <x v="823"/>
    <x v="822"/>
    <n v="800"/>
    <x v="618"/>
    <x v="0"/>
    <s v="US"/>
    <s v="USD"/>
    <n v="1427062852"/>
    <n v="1424474452"/>
    <x v="823"/>
    <x v="9"/>
    <b v="0"/>
    <n v="33"/>
    <b v="1"/>
    <x v="11"/>
  </r>
  <r>
    <x v="824"/>
    <x v="824"/>
    <x v="823"/>
    <n v="1600"/>
    <x v="619"/>
    <x v="0"/>
    <s v="US"/>
    <s v="USD"/>
    <n v="1271573940"/>
    <n v="1268459318"/>
    <x v="824"/>
    <x v="10"/>
    <b v="0"/>
    <n v="54"/>
    <b v="1"/>
    <x v="11"/>
  </r>
  <r>
    <x v="825"/>
    <x v="825"/>
    <x v="824"/>
    <n v="12500"/>
    <x v="620"/>
    <x v="0"/>
    <s v="US"/>
    <s v="USD"/>
    <n v="1351495284"/>
    <n v="1349335284"/>
    <x v="825"/>
    <x v="11"/>
    <b v="0"/>
    <n v="99"/>
    <b v="1"/>
    <x v="11"/>
  </r>
  <r>
    <x v="826"/>
    <x v="826"/>
    <x v="825"/>
    <n v="5500"/>
    <x v="621"/>
    <x v="0"/>
    <s v="US"/>
    <s v="USD"/>
    <n v="1332719730"/>
    <n v="1330908930"/>
    <x v="826"/>
    <x v="12"/>
    <b v="0"/>
    <n v="49"/>
    <b v="1"/>
    <x v="11"/>
  </r>
  <r>
    <x v="827"/>
    <x v="827"/>
    <x v="826"/>
    <n v="300"/>
    <x v="622"/>
    <x v="0"/>
    <s v="US"/>
    <s v="USD"/>
    <n v="1329248940"/>
    <n v="1326972107"/>
    <x v="827"/>
    <x v="13"/>
    <b v="0"/>
    <n v="11"/>
    <b v="1"/>
    <x v="11"/>
  </r>
  <r>
    <x v="828"/>
    <x v="828"/>
    <x v="827"/>
    <n v="1300"/>
    <x v="623"/>
    <x v="0"/>
    <s v="US"/>
    <s v="USD"/>
    <n v="1340641440"/>
    <n v="1339549982"/>
    <x v="828"/>
    <x v="14"/>
    <b v="0"/>
    <n v="38"/>
    <b v="1"/>
    <x v="11"/>
  </r>
  <r>
    <x v="829"/>
    <x v="829"/>
    <x v="828"/>
    <n v="500"/>
    <x v="624"/>
    <x v="0"/>
    <s v="GB"/>
    <s v="GBP"/>
    <n v="1468437240"/>
    <n v="1463253240"/>
    <x v="829"/>
    <x v="15"/>
    <b v="0"/>
    <n v="16"/>
    <b v="1"/>
    <x v="11"/>
  </r>
  <r>
    <x v="830"/>
    <x v="830"/>
    <x v="829"/>
    <n v="1800"/>
    <x v="625"/>
    <x v="0"/>
    <s v="US"/>
    <s v="USD"/>
    <n v="1363952225"/>
    <n v="1361363825"/>
    <x v="830"/>
    <x v="16"/>
    <b v="0"/>
    <n v="32"/>
    <b v="1"/>
    <x v="11"/>
  </r>
  <r>
    <x v="831"/>
    <x v="831"/>
    <x v="830"/>
    <n v="1500"/>
    <x v="98"/>
    <x v="0"/>
    <s v="US"/>
    <s v="USD"/>
    <n v="1335540694"/>
    <n v="1332948694"/>
    <x v="831"/>
    <x v="17"/>
    <b v="0"/>
    <n v="20"/>
    <b v="1"/>
    <x v="11"/>
  </r>
  <r>
    <x v="832"/>
    <x v="832"/>
    <x v="831"/>
    <n v="15000"/>
    <x v="626"/>
    <x v="0"/>
    <s v="US"/>
    <s v="USD"/>
    <n v="1327133580"/>
    <n v="1321978335"/>
    <x v="832"/>
    <x v="18"/>
    <b v="0"/>
    <n v="154"/>
    <b v="1"/>
    <x v="11"/>
  </r>
  <r>
    <x v="833"/>
    <x v="833"/>
    <x v="832"/>
    <n v="6000"/>
    <x v="627"/>
    <x v="0"/>
    <s v="US"/>
    <s v="USD"/>
    <n v="1397941475"/>
    <n v="1395349475"/>
    <x v="833"/>
    <x v="19"/>
    <b v="0"/>
    <n v="41"/>
    <b v="1"/>
    <x v="11"/>
  </r>
  <r>
    <x v="834"/>
    <x v="834"/>
    <x v="833"/>
    <n v="5500"/>
    <x v="628"/>
    <x v="0"/>
    <s v="US"/>
    <s v="USD"/>
    <n v="1372651140"/>
    <n v="1369770292"/>
    <x v="834"/>
    <x v="20"/>
    <b v="0"/>
    <n v="75"/>
    <b v="1"/>
    <x v="11"/>
  </r>
  <r>
    <x v="835"/>
    <x v="835"/>
    <x v="834"/>
    <n v="2000"/>
    <x v="629"/>
    <x v="0"/>
    <s v="US"/>
    <s v="USD"/>
    <n v="1337396400"/>
    <n v="1333709958"/>
    <x v="835"/>
    <x v="21"/>
    <b v="0"/>
    <n v="40"/>
    <b v="1"/>
    <x v="11"/>
  </r>
  <r>
    <x v="836"/>
    <x v="836"/>
    <x v="835"/>
    <n v="5000"/>
    <x v="630"/>
    <x v="0"/>
    <s v="US"/>
    <s v="USD"/>
    <n v="1381108918"/>
    <n v="1378516918"/>
    <x v="836"/>
    <x v="22"/>
    <b v="0"/>
    <n v="46"/>
    <b v="1"/>
    <x v="11"/>
  </r>
  <r>
    <x v="837"/>
    <x v="837"/>
    <x v="836"/>
    <n v="2500"/>
    <x v="631"/>
    <x v="0"/>
    <s v="US"/>
    <s v="USD"/>
    <n v="1398988662"/>
    <n v="1396396662"/>
    <x v="837"/>
    <x v="23"/>
    <b v="0"/>
    <n v="62"/>
    <b v="1"/>
    <x v="11"/>
  </r>
  <r>
    <x v="838"/>
    <x v="838"/>
    <x v="837"/>
    <n v="2000"/>
    <x v="632"/>
    <x v="0"/>
    <s v="US"/>
    <s v="USD"/>
    <n v="1326835985"/>
    <n v="1324243985"/>
    <x v="838"/>
    <x v="24"/>
    <b v="0"/>
    <n v="61"/>
    <b v="1"/>
    <x v="11"/>
  </r>
  <r>
    <x v="839"/>
    <x v="839"/>
    <x v="838"/>
    <n v="5000"/>
    <x v="633"/>
    <x v="0"/>
    <s v="US"/>
    <s v="USD"/>
    <n v="1348337956"/>
    <n v="1345745956"/>
    <x v="839"/>
    <x v="25"/>
    <b v="0"/>
    <n v="96"/>
    <b v="1"/>
    <x v="11"/>
  </r>
  <r>
    <x v="840"/>
    <x v="840"/>
    <x v="839"/>
    <n v="10000"/>
    <x v="634"/>
    <x v="0"/>
    <s v="US"/>
    <s v="USD"/>
    <n v="1474694787"/>
    <n v="1472102787"/>
    <x v="840"/>
    <x v="26"/>
    <b v="0"/>
    <n v="190"/>
    <b v="1"/>
    <x v="12"/>
  </r>
  <r>
    <x v="841"/>
    <x v="841"/>
    <x v="840"/>
    <n v="5000"/>
    <x v="635"/>
    <x v="0"/>
    <s v="US"/>
    <s v="USD"/>
    <n v="1415653663"/>
    <n v="1413058063"/>
    <x v="841"/>
    <x v="27"/>
    <b v="1"/>
    <n v="94"/>
    <b v="1"/>
    <x v="12"/>
  </r>
  <r>
    <x v="842"/>
    <x v="842"/>
    <x v="841"/>
    <n v="2500"/>
    <x v="636"/>
    <x v="0"/>
    <s v="CA"/>
    <s v="CAD"/>
    <n v="1381723140"/>
    <n v="1378735983"/>
    <x v="842"/>
    <x v="28"/>
    <b v="1"/>
    <n v="39"/>
    <b v="1"/>
    <x v="12"/>
  </r>
  <r>
    <x v="843"/>
    <x v="843"/>
    <x v="842"/>
    <n v="3000"/>
    <x v="637"/>
    <x v="0"/>
    <s v="US"/>
    <s v="USD"/>
    <n v="1481184000"/>
    <n v="1479708680"/>
    <x v="843"/>
    <x v="29"/>
    <b v="0"/>
    <n v="127"/>
    <b v="1"/>
    <x v="12"/>
  </r>
  <r>
    <x v="844"/>
    <x v="844"/>
    <x v="843"/>
    <n v="3000"/>
    <x v="638"/>
    <x v="0"/>
    <s v="US"/>
    <s v="USD"/>
    <n v="1414817940"/>
    <n v="1411489552"/>
    <x v="844"/>
    <x v="30"/>
    <b v="1"/>
    <n v="159"/>
    <b v="1"/>
    <x v="12"/>
  </r>
  <r>
    <x v="845"/>
    <x v="845"/>
    <x v="844"/>
    <n v="5000"/>
    <x v="639"/>
    <x v="0"/>
    <s v="US"/>
    <s v="USD"/>
    <n v="1473047940"/>
    <n v="1469595396"/>
    <x v="845"/>
    <x v="31"/>
    <b v="0"/>
    <n v="177"/>
    <b v="1"/>
    <x v="12"/>
  </r>
  <r>
    <x v="846"/>
    <x v="846"/>
    <x v="845"/>
    <n v="1100"/>
    <x v="640"/>
    <x v="0"/>
    <s v="GB"/>
    <s v="GBP"/>
    <n v="1394460000"/>
    <n v="1393233855"/>
    <x v="846"/>
    <x v="32"/>
    <b v="0"/>
    <n v="47"/>
    <b v="1"/>
    <x v="12"/>
  </r>
  <r>
    <x v="847"/>
    <x v="847"/>
    <x v="846"/>
    <n v="10"/>
    <x v="115"/>
    <x v="0"/>
    <s v="US"/>
    <s v="USD"/>
    <n v="1436555376"/>
    <n v="1433963376"/>
    <x v="847"/>
    <x v="33"/>
    <b v="0"/>
    <n v="1"/>
    <b v="1"/>
    <x v="12"/>
  </r>
  <r>
    <x v="848"/>
    <x v="848"/>
    <x v="847"/>
    <n v="300"/>
    <x v="452"/>
    <x v="0"/>
    <s v="US"/>
    <s v="USD"/>
    <n v="1429038033"/>
    <n v="1426446033"/>
    <x v="848"/>
    <x v="34"/>
    <b v="0"/>
    <n v="16"/>
    <b v="1"/>
    <x v="12"/>
  </r>
  <r>
    <x v="849"/>
    <x v="849"/>
    <x v="848"/>
    <n v="4000"/>
    <x v="641"/>
    <x v="0"/>
    <s v="US"/>
    <s v="USD"/>
    <n v="1426473264"/>
    <n v="1424057664"/>
    <x v="849"/>
    <x v="35"/>
    <b v="0"/>
    <n v="115"/>
    <b v="1"/>
    <x v="12"/>
  </r>
  <r>
    <x v="850"/>
    <x v="850"/>
    <x v="849"/>
    <n v="4000"/>
    <x v="642"/>
    <x v="0"/>
    <s v="US"/>
    <s v="USD"/>
    <n v="1461560340"/>
    <n v="1458762717"/>
    <x v="850"/>
    <x v="36"/>
    <b v="0"/>
    <n v="133"/>
    <b v="1"/>
    <x v="12"/>
  </r>
  <r>
    <x v="851"/>
    <x v="851"/>
    <x v="850"/>
    <n v="2000"/>
    <x v="643"/>
    <x v="0"/>
    <s v="FR"/>
    <s v="EUR"/>
    <n v="1469994300"/>
    <n v="1464815253"/>
    <x v="851"/>
    <x v="37"/>
    <b v="0"/>
    <n v="70"/>
    <b v="1"/>
    <x v="12"/>
  </r>
  <r>
    <x v="852"/>
    <x v="852"/>
    <x v="851"/>
    <n v="3500"/>
    <x v="644"/>
    <x v="0"/>
    <s v="US"/>
    <s v="USD"/>
    <n v="1477342800"/>
    <n v="1476386395"/>
    <x v="852"/>
    <x v="38"/>
    <b v="0"/>
    <n v="62"/>
    <b v="1"/>
    <x v="12"/>
  </r>
  <r>
    <x v="853"/>
    <x v="853"/>
    <x v="852"/>
    <n v="300"/>
    <x v="452"/>
    <x v="0"/>
    <s v="US"/>
    <s v="USD"/>
    <n v="1424116709"/>
    <n v="1421524709"/>
    <x v="853"/>
    <x v="39"/>
    <b v="0"/>
    <n v="10"/>
    <b v="1"/>
    <x v="12"/>
  </r>
  <r>
    <x v="854"/>
    <x v="854"/>
    <x v="853"/>
    <n v="27800"/>
    <x v="645"/>
    <x v="0"/>
    <s v="US"/>
    <s v="USD"/>
    <n v="1482901546"/>
    <n v="1480309546"/>
    <x v="854"/>
    <x v="40"/>
    <b v="0"/>
    <n v="499"/>
    <b v="1"/>
    <x v="12"/>
  </r>
  <r>
    <x v="855"/>
    <x v="855"/>
    <x v="854"/>
    <n v="1450"/>
    <x v="646"/>
    <x v="0"/>
    <s v="US"/>
    <s v="USD"/>
    <n v="1469329217"/>
    <n v="1466737217"/>
    <x v="855"/>
    <x v="41"/>
    <b v="0"/>
    <n v="47"/>
    <b v="1"/>
    <x v="12"/>
  </r>
  <r>
    <x v="856"/>
    <x v="856"/>
    <x v="855"/>
    <n v="250"/>
    <x v="614"/>
    <x v="0"/>
    <s v="DE"/>
    <s v="EUR"/>
    <n v="1477422000"/>
    <n v="1472282956"/>
    <x v="856"/>
    <x v="42"/>
    <b v="0"/>
    <n v="28"/>
    <b v="1"/>
    <x v="12"/>
  </r>
  <r>
    <x v="857"/>
    <x v="857"/>
    <x v="856"/>
    <n v="1200"/>
    <x v="647"/>
    <x v="0"/>
    <s v="ES"/>
    <s v="EUR"/>
    <n v="1448463431"/>
    <n v="1444831031"/>
    <x v="857"/>
    <x v="43"/>
    <b v="0"/>
    <n v="24"/>
    <b v="1"/>
    <x v="12"/>
  </r>
  <r>
    <x v="858"/>
    <x v="858"/>
    <x v="857"/>
    <n v="1200"/>
    <x v="648"/>
    <x v="0"/>
    <s v="GB"/>
    <s v="GBP"/>
    <n v="1429138740"/>
    <n v="1426528418"/>
    <x v="858"/>
    <x v="44"/>
    <b v="0"/>
    <n v="76"/>
    <b v="1"/>
    <x v="12"/>
  </r>
  <r>
    <x v="859"/>
    <x v="859"/>
    <x v="858"/>
    <n v="4000"/>
    <x v="649"/>
    <x v="0"/>
    <s v="US"/>
    <s v="USD"/>
    <n v="1433376000"/>
    <n v="1430768468"/>
    <x v="859"/>
    <x v="45"/>
    <b v="0"/>
    <n v="98"/>
    <b v="1"/>
    <x v="12"/>
  </r>
  <r>
    <x v="860"/>
    <x v="860"/>
    <x v="859"/>
    <n v="14000"/>
    <x v="650"/>
    <x v="2"/>
    <s v="US"/>
    <s v="USD"/>
    <n v="1385123713"/>
    <n v="1382528113"/>
    <x v="860"/>
    <x v="46"/>
    <b v="0"/>
    <n v="48"/>
    <b v="0"/>
    <x v="13"/>
  </r>
  <r>
    <x v="861"/>
    <x v="861"/>
    <x v="860"/>
    <n v="4500"/>
    <x v="462"/>
    <x v="2"/>
    <s v="US"/>
    <s v="USD"/>
    <n v="1474067404"/>
    <n v="1471475404"/>
    <x v="861"/>
    <x v="47"/>
    <b v="0"/>
    <n v="2"/>
    <b v="0"/>
    <x v="13"/>
  </r>
  <r>
    <x v="862"/>
    <x v="862"/>
    <x v="861"/>
    <n v="50000"/>
    <x v="575"/>
    <x v="2"/>
    <s v="GB"/>
    <s v="GBP"/>
    <n v="1384179548"/>
    <n v="1381583948"/>
    <x v="862"/>
    <x v="48"/>
    <b v="0"/>
    <n v="4"/>
    <b v="0"/>
    <x v="13"/>
  </r>
  <r>
    <x v="863"/>
    <x v="863"/>
    <x v="862"/>
    <n v="2000"/>
    <x v="456"/>
    <x v="2"/>
    <s v="US"/>
    <s v="USD"/>
    <n v="1329014966"/>
    <n v="1326422966"/>
    <x v="863"/>
    <x v="49"/>
    <b v="0"/>
    <n v="5"/>
    <b v="0"/>
    <x v="13"/>
  </r>
  <r>
    <x v="864"/>
    <x v="864"/>
    <x v="863"/>
    <n v="6500"/>
    <x v="651"/>
    <x v="2"/>
    <s v="US"/>
    <s v="USD"/>
    <n v="1381917540"/>
    <n v="1379990038"/>
    <x v="864"/>
    <x v="50"/>
    <b v="0"/>
    <n v="79"/>
    <b v="0"/>
    <x v="13"/>
  </r>
  <r>
    <x v="865"/>
    <x v="865"/>
    <x v="864"/>
    <n v="2200"/>
    <x v="372"/>
    <x v="2"/>
    <s v="US"/>
    <s v="USD"/>
    <n v="1358361197"/>
    <n v="1353177197"/>
    <x v="865"/>
    <x v="51"/>
    <b v="0"/>
    <n v="2"/>
    <b v="0"/>
    <x v="13"/>
  </r>
  <r>
    <x v="866"/>
    <x v="866"/>
    <x v="865"/>
    <n v="3500"/>
    <x v="141"/>
    <x v="2"/>
    <s v="US"/>
    <s v="USD"/>
    <n v="1425136200"/>
    <n v="1421853518"/>
    <x v="866"/>
    <x v="52"/>
    <b v="0"/>
    <n v="11"/>
    <b v="0"/>
    <x v="13"/>
  </r>
  <r>
    <x v="867"/>
    <x v="867"/>
    <x v="866"/>
    <n v="5000"/>
    <x v="652"/>
    <x v="2"/>
    <s v="US"/>
    <s v="USD"/>
    <n v="1259643540"/>
    <n v="1254450706"/>
    <x v="867"/>
    <x v="53"/>
    <b v="0"/>
    <n v="11"/>
    <b v="0"/>
    <x v="13"/>
  </r>
  <r>
    <x v="868"/>
    <x v="868"/>
    <x v="867"/>
    <n v="45000"/>
    <x v="155"/>
    <x v="2"/>
    <s v="US"/>
    <s v="USD"/>
    <n v="1389055198"/>
    <n v="1386463198"/>
    <x v="868"/>
    <x v="54"/>
    <b v="0"/>
    <n v="1"/>
    <b v="0"/>
    <x v="13"/>
  </r>
  <r>
    <x v="869"/>
    <x v="869"/>
    <x v="868"/>
    <n v="8800"/>
    <x v="578"/>
    <x v="2"/>
    <s v="US"/>
    <s v="USD"/>
    <n v="1365448657"/>
    <n v="1362860257"/>
    <x v="869"/>
    <x v="55"/>
    <b v="0"/>
    <n v="3"/>
    <b v="0"/>
    <x v="13"/>
  </r>
  <r>
    <x v="870"/>
    <x v="870"/>
    <x v="869"/>
    <n v="20000"/>
    <x v="653"/>
    <x v="2"/>
    <s v="GB"/>
    <s v="GBP"/>
    <n v="1377995523"/>
    <n v="1375403523"/>
    <x v="870"/>
    <x v="56"/>
    <b v="0"/>
    <n v="5"/>
    <b v="0"/>
    <x v="13"/>
  </r>
  <r>
    <x v="871"/>
    <x v="871"/>
    <x v="870"/>
    <n v="6000"/>
    <x v="144"/>
    <x v="2"/>
    <s v="US"/>
    <s v="USD"/>
    <n v="1385735295"/>
    <n v="1383139695"/>
    <x v="871"/>
    <x v="57"/>
    <b v="0"/>
    <n v="12"/>
    <b v="0"/>
    <x v="13"/>
  </r>
  <r>
    <x v="872"/>
    <x v="872"/>
    <x v="871"/>
    <n v="8000"/>
    <x v="654"/>
    <x v="2"/>
    <s v="US"/>
    <s v="USD"/>
    <n v="1299786527"/>
    <n v="1295898527"/>
    <x v="872"/>
    <x v="58"/>
    <b v="0"/>
    <n v="2"/>
    <b v="0"/>
    <x v="13"/>
  </r>
  <r>
    <x v="873"/>
    <x v="873"/>
    <x v="872"/>
    <n v="3500"/>
    <x v="372"/>
    <x v="2"/>
    <s v="US"/>
    <s v="USD"/>
    <n v="1352610040"/>
    <n v="1349150440"/>
    <x v="873"/>
    <x v="59"/>
    <b v="0"/>
    <n v="5"/>
    <b v="0"/>
    <x v="13"/>
  </r>
  <r>
    <x v="874"/>
    <x v="874"/>
    <x v="873"/>
    <n v="3000"/>
    <x v="655"/>
    <x v="2"/>
    <s v="US"/>
    <s v="USD"/>
    <n v="1367676034"/>
    <n v="1365084034"/>
    <x v="874"/>
    <x v="60"/>
    <b v="0"/>
    <n v="21"/>
    <b v="0"/>
    <x v="13"/>
  </r>
  <r>
    <x v="875"/>
    <x v="875"/>
    <x v="874"/>
    <n v="5000"/>
    <x v="117"/>
    <x v="2"/>
    <s v="US"/>
    <s v="USD"/>
    <n v="1442856131"/>
    <n v="1441128131"/>
    <x v="875"/>
    <x v="61"/>
    <b v="0"/>
    <n v="0"/>
    <b v="0"/>
    <x v="13"/>
  </r>
  <r>
    <x v="876"/>
    <x v="876"/>
    <x v="875"/>
    <n v="3152"/>
    <x v="656"/>
    <x v="2"/>
    <s v="GB"/>
    <s v="GBP"/>
    <n v="1359978927"/>
    <n v="1357127727"/>
    <x v="876"/>
    <x v="62"/>
    <b v="0"/>
    <n v="45"/>
    <b v="0"/>
    <x v="13"/>
  </r>
  <r>
    <x v="877"/>
    <x v="877"/>
    <x v="876"/>
    <n v="2000"/>
    <x v="77"/>
    <x v="2"/>
    <s v="US"/>
    <s v="USD"/>
    <n v="1387479360"/>
    <n v="1384887360"/>
    <x v="877"/>
    <x v="63"/>
    <b v="0"/>
    <n v="29"/>
    <b v="0"/>
    <x v="13"/>
  </r>
  <r>
    <x v="878"/>
    <x v="878"/>
    <x v="877"/>
    <n v="5000"/>
    <x v="654"/>
    <x v="2"/>
    <s v="US"/>
    <s v="USD"/>
    <n v="1293082524"/>
    <n v="1290490524"/>
    <x v="878"/>
    <x v="64"/>
    <b v="0"/>
    <n v="2"/>
    <b v="0"/>
    <x v="13"/>
  </r>
  <r>
    <x v="879"/>
    <x v="879"/>
    <x v="878"/>
    <n v="2100"/>
    <x v="657"/>
    <x v="2"/>
    <s v="US"/>
    <s v="USD"/>
    <n v="1338321305"/>
    <n v="1336506905"/>
    <x v="879"/>
    <x v="65"/>
    <b v="0"/>
    <n v="30"/>
    <b v="0"/>
    <x v="13"/>
  </r>
  <r>
    <x v="880"/>
    <x v="880"/>
    <x v="879"/>
    <n v="3780"/>
    <x v="658"/>
    <x v="2"/>
    <s v="US"/>
    <s v="USD"/>
    <n v="1351582938"/>
    <n v="1348731738"/>
    <x v="880"/>
    <x v="66"/>
    <b v="0"/>
    <n v="8"/>
    <b v="0"/>
    <x v="14"/>
  </r>
  <r>
    <x v="881"/>
    <x v="881"/>
    <x v="880"/>
    <n v="3750"/>
    <x v="134"/>
    <x v="2"/>
    <s v="US"/>
    <s v="USD"/>
    <n v="1326520886"/>
    <n v="1322632886"/>
    <x v="881"/>
    <x v="67"/>
    <b v="0"/>
    <n v="1"/>
    <b v="0"/>
    <x v="14"/>
  </r>
  <r>
    <x v="882"/>
    <x v="882"/>
    <x v="881"/>
    <n v="1500"/>
    <x v="659"/>
    <x v="2"/>
    <s v="US"/>
    <s v="USD"/>
    <n v="1315341550"/>
    <n v="1312490350"/>
    <x v="882"/>
    <x v="68"/>
    <b v="0"/>
    <n v="14"/>
    <b v="0"/>
    <x v="14"/>
  </r>
  <r>
    <x v="883"/>
    <x v="883"/>
    <x v="882"/>
    <n v="5000"/>
    <x v="660"/>
    <x v="2"/>
    <s v="US"/>
    <s v="USD"/>
    <n v="1456957635"/>
    <n v="1451773635"/>
    <x v="883"/>
    <x v="69"/>
    <b v="0"/>
    <n v="24"/>
    <b v="0"/>
    <x v="14"/>
  </r>
  <r>
    <x v="884"/>
    <x v="884"/>
    <x v="883"/>
    <n v="2000"/>
    <x v="170"/>
    <x v="2"/>
    <s v="US"/>
    <s v="USD"/>
    <n v="1336789860"/>
    <n v="1331666146"/>
    <x v="884"/>
    <x v="70"/>
    <b v="0"/>
    <n v="2"/>
    <b v="0"/>
    <x v="14"/>
  </r>
  <r>
    <x v="885"/>
    <x v="885"/>
    <x v="884"/>
    <n v="1000"/>
    <x v="661"/>
    <x v="2"/>
    <s v="US"/>
    <s v="USD"/>
    <n v="1483137311"/>
    <n v="1481322911"/>
    <x v="885"/>
    <x v="71"/>
    <b v="0"/>
    <n v="21"/>
    <b v="0"/>
    <x v="14"/>
  </r>
  <r>
    <x v="886"/>
    <x v="886"/>
    <x v="885"/>
    <n v="500"/>
    <x v="82"/>
    <x v="2"/>
    <s v="US"/>
    <s v="USD"/>
    <n v="1473972813"/>
    <n v="1471812813"/>
    <x v="886"/>
    <x v="72"/>
    <b v="0"/>
    <n v="7"/>
    <b v="0"/>
    <x v="14"/>
  </r>
  <r>
    <x v="887"/>
    <x v="887"/>
    <x v="886"/>
    <n v="1000"/>
    <x v="117"/>
    <x v="2"/>
    <s v="US"/>
    <s v="USD"/>
    <n v="1338159655"/>
    <n v="1335567655"/>
    <x v="887"/>
    <x v="73"/>
    <b v="0"/>
    <n v="0"/>
    <b v="0"/>
    <x v="14"/>
  </r>
  <r>
    <x v="888"/>
    <x v="888"/>
    <x v="887"/>
    <n v="1000"/>
    <x v="662"/>
    <x v="2"/>
    <s v="US"/>
    <s v="USD"/>
    <n v="1314856800"/>
    <n v="1311789885"/>
    <x v="888"/>
    <x v="74"/>
    <b v="0"/>
    <n v="4"/>
    <b v="0"/>
    <x v="14"/>
  </r>
  <r>
    <x v="889"/>
    <x v="889"/>
    <x v="888"/>
    <n v="25000"/>
    <x v="663"/>
    <x v="2"/>
    <s v="US"/>
    <s v="USD"/>
    <n v="1412534943"/>
    <n v="1409942943"/>
    <x v="889"/>
    <x v="75"/>
    <b v="0"/>
    <n v="32"/>
    <b v="0"/>
    <x v="14"/>
  </r>
  <r>
    <x v="890"/>
    <x v="890"/>
    <x v="889"/>
    <n v="3000"/>
    <x v="366"/>
    <x v="2"/>
    <s v="US"/>
    <s v="USD"/>
    <n v="1385055979"/>
    <n v="1382460379"/>
    <x v="890"/>
    <x v="46"/>
    <b v="0"/>
    <n v="4"/>
    <b v="0"/>
    <x v="14"/>
  </r>
  <r>
    <x v="891"/>
    <x v="891"/>
    <x v="890"/>
    <n v="8000"/>
    <x v="92"/>
    <x v="2"/>
    <s v="US"/>
    <s v="USD"/>
    <n v="1408581930"/>
    <n v="1405989930"/>
    <x v="891"/>
    <x v="76"/>
    <b v="0"/>
    <n v="9"/>
    <b v="0"/>
    <x v="14"/>
  </r>
  <r>
    <x v="892"/>
    <x v="892"/>
    <x v="891"/>
    <n v="6000"/>
    <x v="664"/>
    <x v="2"/>
    <s v="US"/>
    <s v="USD"/>
    <n v="1280635200"/>
    <n v="1273121283"/>
    <x v="892"/>
    <x v="77"/>
    <b v="0"/>
    <n v="17"/>
    <b v="0"/>
    <x v="14"/>
  </r>
  <r>
    <x v="893"/>
    <x v="893"/>
    <x v="892"/>
    <n v="2000"/>
    <x v="148"/>
    <x v="2"/>
    <s v="US"/>
    <s v="USD"/>
    <n v="1427920363"/>
    <n v="1425331963"/>
    <x v="893"/>
    <x v="78"/>
    <b v="0"/>
    <n v="5"/>
    <b v="0"/>
    <x v="14"/>
  </r>
  <r>
    <x v="894"/>
    <x v="894"/>
    <x v="893"/>
    <n v="20000"/>
    <x v="665"/>
    <x v="2"/>
    <s v="US"/>
    <s v="USD"/>
    <n v="1465169610"/>
    <n v="1462577610"/>
    <x v="894"/>
    <x v="79"/>
    <b v="0"/>
    <n v="53"/>
    <b v="0"/>
    <x v="14"/>
  </r>
  <r>
    <x v="895"/>
    <x v="895"/>
    <x v="894"/>
    <n v="8000"/>
    <x v="666"/>
    <x v="2"/>
    <s v="US"/>
    <s v="USD"/>
    <n v="1287975829"/>
    <n v="1284087829"/>
    <x v="895"/>
    <x v="80"/>
    <b v="0"/>
    <n v="7"/>
    <b v="0"/>
    <x v="14"/>
  </r>
  <r>
    <x v="896"/>
    <x v="896"/>
    <x v="895"/>
    <n v="8000"/>
    <x v="667"/>
    <x v="2"/>
    <s v="US"/>
    <s v="USD"/>
    <n v="1440734400"/>
    <n v="1438549026"/>
    <x v="896"/>
    <x v="81"/>
    <b v="0"/>
    <n v="72"/>
    <b v="0"/>
    <x v="14"/>
  </r>
  <r>
    <x v="897"/>
    <x v="897"/>
    <x v="896"/>
    <n v="3000"/>
    <x v="117"/>
    <x v="2"/>
    <s v="US"/>
    <s v="USD"/>
    <n v="1354123908"/>
    <n v="1351528308"/>
    <x v="897"/>
    <x v="82"/>
    <b v="0"/>
    <n v="0"/>
    <b v="0"/>
    <x v="14"/>
  </r>
  <r>
    <x v="898"/>
    <x v="898"/>
    <x v="897"/>
    <n v="2500"/>
    <x v="119"/>
    <x v="2"/>
    <s v="US"/>
    <s v="USD"/>
    <n v="1326651110"/>
    <n v="1322763110"/>
    <x v="898"/>
    <x v="83"/>
    <b v="0"/>
    <n v="2"/>
    <b v="0"/>
    <x v="14"/>
  </r>
  <r>
    <x v="899"/>
    <x v="899"/>
    <x v="898"/>
    <n v="750"/>
    <x v="668"/>
    <x v="2"/>
    <s v="US"/>
    <s v="USD"/>
    <n v="1306549362"/>
    <n v="1302661362"/>
    <x v="899"/>
    <x v="84"/>
    <b v="0"/>
    <n v="8"/>
    <b v="0"/>
    <x v="14"/>
  </r>
  <r>
    <x v="900"/>
    <x v="900"/>
    <x v="899"/>
    <n v="5000"/>
    <x v="577"/>
    <x v="2"/>
    <s v="US"/>
    <s v="USD"/>
    <n v="1459365802"/>
    <n v="1456777402"/>
    <x v="900"/>
    <x v="85"/>
    <b v="0"/>
    <n v="2"/>
    <b v="0"/>
    <x v="13"/>
  </r>
  <r>
    <x v="901"/>
    <x v="901"/>
    <x v="900"/>
    <n v="6500"/>
    <x v="117"/>
    <x v="2"/>
    <s v="US"/>
    <s v="USD"/>
    <n v="1276024260"/>
    <n v="1272050914"/>
    <x v="901"/>
    <x v="86"/>
    <b v="0"/>
    <n v="0"/>
    <b v="0"/>
    <x v="13"/>
  </r>
  <r>
    <x v="902"/>
    <x v="902"/>
    <x v="901"/>
    <n v="30000"/>
    <x v="456"/>
    <x v="2"/>
    <s v="US"/>
    <s v="USD"/>
    <n v="1409412600"/>
    <n v="1404947422"/>
    <x v="902"/>
    <x v="87"/>
    <b v="0"/>
    <n v="3"/>
    <b v="0"/>
    <x v="13"/>
  </r>
  <r>
    <x v="903"/>
    <x v="903"/>
    <x v="902"/>
    <n v="5000"/>
    <x v="669"/>
    <x v="2"/>
    <s v="US"/>
    <s v="USD"/>
    <n v="1348367100"/>
    <n v="1346180780"/>
    <x v="903"/>
    <x v="88"/>
    <b v="0"/>
    <n v="4"/>
    <b v="0"/>
    <x v="13"/>
  </r>
  <r>
    <x v="904"/>
    <x v="904"/>
    <x v="903"/>
    <n v="50000"/>
    <x v="118"/>
    <x v="2"/>
    <s v="US"/>
    <s v="USD"/>
    <n v="1451786137"/>
    <n v="1449194137"/>
    <x v="904"/>
    <x v="89"/>
    <b v="0"/>
    <n v="3"/>
    <b v="0"/>
    <x v="13"/>
  </r>
  <r>
    <x v="905"/>
    <x v="905"/>
    <x v="904"/>
    <n v="6500"/>
    <x v="670"/>
    <x v="2"/>
    <s v="US"/>
    <s v="USD"/>
    <n v="1295847926"/>
    <n v="1290663926"/>
    <x v="905"/>
    <x v="90"/>
    <b v="0"/>
    <n v="6"/>
    <b v="0"/>
    <x v="13"/>
  </r>
  <r>
    <x v="906"/>
    <x v="906"/>
    <x v="905"/>
    <n v="15000"/>
    <x v="117"/>
    <x v="2"/>
    <s v="US"/>
    <s v="USD"/>
    <n v="1394681590"/>
    <n v="1392093190"/>
    <x v="906"/>
    <x v="91"/>
    <b v="0"/>
    <n v="0"/>
    <b v="0"/>
    <x v="13"/>
  </r>
  <r>
    <x v="907"/>
    <x v="907"/>
    <x v="906"/>
    <n v="2900"/>
    <x v="117"/>
    <x v="2"/>
    <s v="US"/>
    <s v="USD"/>
    <n v="1315715823"/>
    <n v="1313123823"/>
    <x v="907"/>
    <x v="92"/>
    <b v="0"/>
    <n v="0"/>
    <b v="0"/>
    <x v="13"/>
  </r>
  <r>
    <x v="908"/>
    <x v="908"/>
    <x v="907"/>
    <n v="2500"/>
    <x v="117"/>
    <x v="2"/>
    <s v="US"/>
    <s v="USD"/>
    <n v="1280206740"/>
    <n v="1276283655"/>
    <x v="908"/>
    <x v="93"/>
    <b v="0"/>
    <n v="0"/>
    <b v="0"/>
    <x v="13"/>
  </r>
  <r>
    <x v="909"/>
    <x v="909"/>
    <x v="908"/>
    <n v="16000"/>
    <x v="624"/>
    <x v="2"/>
    <s v="US"/>
    <s v="USD"/>
    <n v="1343016000"/>
    <n v="1340296440"/>
    <x v="909"/>
    <x v="94"/>
    <b v="0"/>
    <n v="8"/>
    <b v="0"/>
    <x v="13"/>
  </r>
  <r>
    <x v="910"/>
    <x v="910"/>
    <x v="909"/>
    <n v="550"/>
    <x v="430"/>
    <x v="2"/>
    <s v="GB"/>
    <s v="GBP"/>
    <n v="1488546319"/>
    <n v="1483362319"/>
    <x v="910"/>
    <x v="95"/>
    <b v="0"/>
    <n v="5"/>
    <b v="0"/>
    <x v="13"/>
  </r>
  <r>
    <x v="911"/>
    <x v="911"/>
    <x v="910"/>
    <n v="100000"/>
    <x v="117"/>
    <x v="2"/>
    <s v="US"/>
    <s v="USD"/>
    <n v="1390522045"/>
    <n v="1388707645"/>
    <x v="911"/>
    <x v="96"/>
    <b v="0"/>
    <n v="0"/>
    <b v="0"/>
    <x v="13"/>
  </r>
  <r>
    <x v="912"/>
    <x v="912"/>
    <x v="911"/>
    <n v="3500"/>
    <x v="134"/>
    <x v="2"/>
    <s v="US"/>
    <s v="USD"/>
    <n v="1355197047"/>
    <n v="1350009447"/>
    <x v="912"/>
    <x v="97"/>
    <b v="0"/>
    <n v="2"/>
    <b v="0"/>
    <x v="13"/>
  </r>
  <r>
    <x v="913"/>
    <x v="913"/>
    <x v="912"/>
    <n v="30000"/>
    <x v="671"/>
    <x v="2"/>
    <s v="US"/>
    <s v="USD"/>
    <n v="1336188019"/>
    <n v="1333596019"/>
    <x v="913"/>
    <x v="98"/>
    <b v="0"/>
    <n v="24"/>
    <b v="0"/>
    <x v="13"/>
  </r>
  <r>
    <x v="914"/>
    <x v="914"/>
    <x v="913"/>
    <n v="1500"/>
    <x v="117"/>
    <x v="2"/>
    <s v="US"/>
    <s v="USD"/>
    <n v="1345918747"/>
    <n v="1343326747"/>
    <x v="914"/>
    <x v="99"/>
    <b v="0"/>
    <n v="0"/>
    <b v="0"/>
    <x v="13"/>
  </r>
  <r>
    <x v="915"/>
    <x v="915"/>
    <x v="914"/>
    <n v="6500"/>
    <x v="672"/>
    <x v="2"/>
    <s v="US"/>
    <s v="USD"/>
    <n v="1330577940"/>
    <n v="1327853914"/>
    <x v="915"/>
    <x v="100"/>
    <b v="0"/>
    <n v="9"/>
    <b v="0"/>
    <x v="13"/>
  </r>
  <r>
    <x v="916"/>
    <x v="916"/>
    <x v="915"/>
    <n v="3300"/>
    <x v="117"/>
    <x v="2"/>
    <s v="US"/>
    <s v="USD"/>
    <n v="1287723600"/>
    <n v="1284409734"/>
    <x v="916"/>
    <x v="101"/>
    <b v="0"/>
    <n v="0"/>
    <b v="0"/>
    <x v="13"/>
  </r>
  <r>
    <x v="917"/>
    <x v="917"/>
    <x v="916"/>
    <n v="5000"/>
    <x v="134"/>
    <x v="2"/>
    <s v="US"/>
    <s v="USD"/>
    <n v="1405305000"/>
    <n v="1402612730"/>
    <x v="917"/>
    <x v="102"/>
    <b v="0"/>
    <n v="1"/>
    <b v="0"/>
    <x v="13"/>
  </r>
  <r>
    <x v="918"/>
    <x v="918"/>
    <x v="917"/>
    <n v="3900"/>
    <x v="670"/>
    <x v="2"/>
    <s v="GB"/>
    <s v="GBP"/>
    <n v="1417474761"/>
    <n v="1414879161"/>
    <x v="918"/>
    <x v="103"/>
    <b v="0"/>
    <n v="10"/>
    <b v="0"/>
    <x v="13"/>
  </r>
  <r>
    <x v="919"/>
    <x v="919"/>
    <x v="918"/>
    <n v="20000"/>
    <x v="173"/>
    <x v="2"/>
    <s v="US"/>
    <s v="USD"/>
    <n v="1355930645"/>
    <n v="1352906645"/>
    <x v="919"/>
    <x v="104"/>
    <b v="0"/>
    <n v="1"/>
    <b v="0"/>
    <x v="13"/>
  </r>
  <r>
    <x v="920"/>
    <x v="920"/>
    <x v="919"/>
    <n v="5500"/>
    <x v="117"/>
    <x v="2"/>
    <s v="US"/>
    <s v="USD"/>
    <n v="1384448822"/>
    <n v="1381853222"/>
    <x v="920"/>
    <x v="105"/>
    <b v="0"/>
    <n v="0"/>
    <b v="0"/>
    <x v="13"/>
  </r>
  <r>
    <x v="921"/>
    <x v="921"/>
    <x v="920"/>
    <n v="15000"/>
    <x v="673"/>
    <x v="2"/>
    <s v="US"/>
    <s v="USD"/>
    <n v="1323666376"/>
    <n v="1320033976"/>
    <x v="921"/>
    <x v="106"/>
    <b v="0"/>
    <n v="20"/>
    <b v="0"/>
    <x v="13"/>
  </r>
  <r>
    <x v="922"/>
    <x v="922"/>
    <x v="921"/>
    <n v="27000"/>
    <x v="674"/>
    <x v="2"/>
    <s v="US"/>
    <s v="USD"/>
    <n v="1412167393"/>
    <n v="1409143393"/>
    <x v="922"/>
    <x v="107"/>
    <b v="0"/>
    <n v="30"/>
    <b v="0"/>
    <x v="13"/>
  </r>
  <r>
    <x v="923"/>
    <x v="923"/>
    <x v="922"/>
    <n v="15000"/>
    <x v="675"/>
    <x v="2"/>
    <s v="US"/>
    <s v="USD"/>
    <n v="1416614523"/>
    <n v="1414018923"/>
    <x v="923"/>
    <x v="108"/>
    <b v="0"/>
    <n v="6"/>
    <b v="0"/>
    <x v="13"/>
  </r>
  <r>
    <x v="924"/>
    <x v="924"/>
    <x v="923"/>
    <n v="3000"/>
    <x v="676"/>
    <x v="2"/>
    <s v="US"/>
    <s v="USD"/>
    <n v="1360795069"/>
    <n v="1358203069"/>
    <x v="924"/>
    <x v="109"/>
    <b v="0"/>
    <n v="15"/>
    <b v="0"/>
    <x v="13"/>
  </r>
  <r>
    <x v="925"/>
    <x v="925"/>
    <x v="924"/>
    <n v="6000"/>
    <x v="669"/>
    <x v="2"/>
    <s v="US"/>
    <s v="USD"/>
    <n v="1385590111"/>
    <n v="1382994511"/>
    <x v="925"/>
    <x v="110"/>
    <b v="0"/>
    <n v="5"/>
    <b v="0"/>
    <x v="13"/>
  </r>
  <r>
    <x v="926"/>
    <x v="926"/>
    <x v="925"/>
    <n v="7000"/>
    <x v="117"/>
    <x v="2"/>
    <s v="US"/>
    <s v="USD"/>
    <n v="1278628800"/>
    <n v="1276043330"/>
    <x v="926"/>
    <x v="111"/>
    <b v="0"/>
    <n v="0"/>
    <b v="0"/>
    <x v="13"/>
  </r>
  <r>
    <x v="927"/>
    <x v="927"/>
    <x v="926"/>
    <n v="20000"/>
    <x v="117"/>
    <x v="2"/>
    <s v="US"/>
    <s v="USD"/>
    <n v="1337024695"/>
    <n v="1334432695"/>
    <x v="927"/>
    <x v="112"/>
    <b v="0"/>
    <n v="0"/>
    <b v="0"/>
    <x v="13"/>
  </r>
  <r>
    <x v="928"/>
    <x v="928"/>
    <x v="927"/>
    <n v="14500"/>
    <x v="607"/>
    <x v="2"/>
    <s v="US"/>
    <s v="USD"/>
    <n v="1353196800"/>
    <n v="1348864913"/>
    <x v="928"/>
    <x v="113"/>
    <b v="0"/>
    <n v="28"/>
    <b v="0"/>
    <x v="13"/>
  </r>
  <r>
    <x v="929"/>
    <x v="929"/>
    <x v="928"/>
    <n v="500"/>
    <x v="117"/>
    <x v="2"/>
    <s v="US"/>
    <s v="USD"/>
    <n v="1333946569"/>
    <n v="1331358169"/>
    <x v="929"/>
    <x v="114"/>
    <b v="0"/>
    <n v="0"/>
    <b v="0"/>
    <x v="13"/>
  </r>
  <r>
    <x v="930"/>
    <x v="930"/>
    <x v="929"/>
    <n v="900"/>
    <x v="154"/>
    <x v="2"/>
    <s v="US"/>
    <s v="USD"/>
    <n v="1277501520"/>
    <n v="1273874306"/>
    <x v="930"/>
    <x v="115"/>
    <b v="0"/>
    <n v="5"/>
    <b v="0"/>
    <x v="13"/>
  </r>
  <r>
    <x v="931"/>
    <x v="931"/>
    <x v="930"/>
    <n v="2000"/>
    <x v="449"/>
    <x v="2"/>
    <s v="GB"/>
    <s v="GBP"/>
    <n v="1395007200"/>
    <n v="1392021502"/>
    <x v="931"/>
    <x v="116"/>
    <b v="0"/>
    <n v="7"/>
    <b v="0"/>
    <x v="13"/>
  </r>
  <r>
    <x v="932"/>
    <x v="932"/>
    <x v="931"/>
    <n v="9500"/>
    <x v="677"/>
    <x v="2"/>
    <s v="US"/>
    <s v="USD"/>
    <n v="1363990545"/>
    <n v="1360106145"/>
    <x v="932"/>
    <x v="117"/>
    <b v="0"/>
    <n v="30"/>
    <b v="0"/>
    <x v="13"/>
  </r>
  <r>
    <x v="933"/>
    <x v="933"/>
    <x v="932"/>
    <n v="2000"/>
    <x v="678"/>
    <x v="2"/>
    <s v="US"/>
    <s v="USD"/>
    <n v="1399867409"/>
    <n v="1394683409"/>
    <x v="933"/>
    <x v="118"/>
    <b v="0"/>
    <n v="2"/>
    <b v="0"/>
    <x v="13"/>
  </r>
  <r>
    <x v="934"/>
    <x v="934"/>
    <x v="933"/>
    <n v="5000"/>
    <x v="679"/>
    <x v="2"/>
    <s v="CA"/>
    <s v="CAD"/>
    <n v="1399183200"/>
    <n v="1396633284"/>
    <x v="934"/>
    <x v="119"/>
    <b v="0"/>
    <n v="30"/>
    <b v="0"/>
    <x v="13"/>
  </r>
  <r>
    <x v="935"/>
    <x v="935"/>
    <x v="934"/>
    <n v="3500"/>
    <x v="155"/>
    <x v="2"/>
    <s v="US"/>
    <s v="USD"/>
    <n v="1454054429"/>
    <n v="1451462429"/>
    <x v="935"/>
    <x v="120"/>
    <b v="0"/>
    <n v="2"/>
    <b v="0"/>
    <x v="13"/>
  </r>
  <r>
    <x v="936"/>
    <x v="936"/>
    <x v="935"/>
    <n v="1400"/>
    <x v="117"/>
    <x v="2"/>
    <s v="US"/>
    <s v="USD"/>
    <n v="1326916800"/>
    <n v="1323131689"/>
    <x v="936"/>
    <x v="121"/>
    <b v="0"/>
    <n v="0"/>
    <b v="0"/>
    <x v="13"/>
  </r>
  <r>
    <x v="937"/>
    <x v="937"/>
    <x v="936"/>
    <n v="3500"/>
    <x v="130"/>
    <x v="2"/>
    <s v="US"/>
    <s v="USD"/>
    <n v="1383509357"/>
    <n v="1380913757"/>
    <x v="937"/>
    <x v="122"/>
    <b v="0"/>
    <n v="2"/>
    <b v="0"/>
    <x v="13"/>
  </r>
  <r>
    <x v="938"/>
    <x v="938"/>
    <x v="937"/>
    <n v="7000"/>
    <x v="379"/>
    <x v="2"/>
    <s v="US"/>
    <s v="USD"/>
    <n v="1346585448"/>
    <n v="1343993448"/>
    <x v="938"/>
    <x v="123"/>
    <b v="0"/>
    <n v="1"/>
    <b v="0"/>
    <x v="13"/>
  </r>
  <r>
    <x v="939"/>
    <x v="939"/>
    <x v="938"/>
    <n v="2750"/>
    <x v="130"/>
    <x v="2"/>
    <s v="US"/>
    <s v="USD"/>
    <n v="1372622280"/>
    <n v="1369246738"/>
    <x v="939"/>
    <x v="124"/>
    <b v="0"/>
    <n v="2"/>
    <b v="0"/>
    <x v="13"/>
  </r>
  <r>
    <x v="940"/>
    <x v="940"/>
    <x v="939"/>
    <n v="9000"/>
    <x v="680"/>
    <x v="2"/>
    <s v="US"/>
    <s v="USD"/>
    <n v="1439251926"/>
    <n v="1435363926"/>
    <x v="940"/>
    <x v="125"/>
    <b v="0"/>
    <n v="14"/>
    <b v="0"/>
    <x v="8"/>
  </r>
  <r>
    <x v="941"/>
    <x v="941"/>
    <x v="940"/>
    <n v="50000"/>
    <x v="681"/>
    <x v="2"/>
    <s v="US"/>
    <s v="USD"/>
    <n v="1486693145"/>
    <n v="1484101145"/>
    <x v="941"/>
    <x v="126"/>
    <b v="0"/>
    <n v="31"/>
    <b v="0"/>
    <x v="8"/>
  </r>
  <r>
    <x v="942"/>
    <x v="942"/>
    <x v="941"/>
    <n v="7500"/>
    <x v="682"/>
    <x v="2"/>
    <s v="US"/>
    <s v="USD"/>
    <n v="1455826460"/>
    <n v="1452716060"/>
    <x v="942"/>
    <x v="127"/>
    <b v="0"/>
    <n v="16"/>
    <b v="0"/>
    <x v="8"/>
  </r>
  <r>
    <x v="943"/>
    <x v="943"/>
    <x v="942"/>
    <n v="3000"/>
    <x v="683"/>
    <x v="2"/>
    <s v="US"/>
    <s v="USD"/>
    <n v="1480438905"/>
    <n v="1477843305"/>
    <x v="943"/>
    <x v="128"/>
    <b v="0"/>
    <n v="12"/>
    <b v="0"/>
    <x v="8"/>
  </r>
  <r>
    <x v="944"/>
    <x v="944"/>
    <x v="943"/>
    <n v="50000"/>
    <x v="684"/>
    <x v="2"/>
    <s v="US"/>
    <s v="USD"/>
    <n v="1460988000"/>
    <n v="1458050450"/>
    <x v="944"/>
    <x v="129"/>
    <b v="0"/>
    <n v="96"/>
    <b v="0"/>
    <x v="8"/>
  </r>
  <r>
    <x v="945"/>
    <x v="945"/>
    <x v="944"/>
    <n v="100000"/>
    <x v="685"/>
    <x v="2"/>
    <s v="FR"/>
    <s v="EUR"/>
    <n v="1487462340"/>
    <n v="1482958626"/>
    <x v="945"/>
    <x v="130"/>
    <b v="0"/>
    <n v="16"/>
    <b v="0"/>
    <x v="8"/>
  </r>
  <r>
    <x v="946"/>
    <x v="946"/>
    <x v="945"/>
    <n v="15000"/>
    <x v="686"/>
    <x v="2"/>
    <s v="US"/>
    <s v="USD"/>
    <n v="1473444048"/>
    <n v="1470852048"/>
    <x v="946"/>
    <x v="131"/>
    <b v="0"/>
    <n v="5"/>
    <b v="0"/>
    <x v="8"/>
  </r>
  <r>
    <x v="947"/>
    <x v="947"/>
    <x v="946"/>
    <n v="850"/>
    <x v="117"/>
    <x v="2"/>
    <s v="US"/>
    <s v="USD"/>
    <n v="1467312306"/>
    <n v="1462128306"/>
    <x v="947"/>
    <x v="132"/>
    <b v="0"/>
    <n v="0"/>
    <b v="0"/>
    <x v="8"/>
  </r>
  <r>
    <x v="948"/>
    <x v="948"/>
    <x v="947"/>
    <n v="4000"/>
    <x v="374"/>
    <x v="2"/>
    <s v="NL"/>
    <s v="EUR"/>
    <n v="1457812364"/>
    <n v="1455220364"/>
    <x v="948"/>
    <x v="133"/>
    <b v="0"/>
    <n v="8"/>
    <b v="0"/>
    <x v="8"/>
  </r>
  <r>
    <x v="949"/>
    <x v="949"/>
    <x v="948"/>
    <n v="20000"/>
    <x v="687"/>
    <x v="2"/>
    <s v="DE"/>
    <s v="EUR"/>
    <n v="1456016576"/>
    <n v="1450832576"/>
    <x v="949"/>
    <x v="134"/>
    <b v="0"/>
    <n v="7"/>
    <b v="0"/>
    <x v="8"/>
  </r>
  <r>
    <x v="950"/>
    <x v="950"/>
    <x v="949"/>
    <n v="5000"/>
    <x v="688"/>
    <x v="2"/>
    <s v="CA"/>
    <s v="CAD"/>
    <n v="1453053661"/>
    <n v="1450461661"/>
    <x v="950"/>
    <x v="135"/>
    <b v="0"/>
    <n v="24"/>
    <b v="0"/>
    <x v="8"/>
  </r>
  <r>
    <x v="951"/>
    <x v="951"/>
    <x v="950"/>
    <n v="50000"/>
    <x v="689"/>
    <x v="2"/>
    <s v="US"/>
    <s v="USD"/>
    <n v="1465054872"/>
    <n v="1461166872"/>
    <x v="951"/>
    <x v="136"/>
    <b v="0"/>
    <n v="121"/>
    <b v="0"/>
    <x v="8"/>
  </r>
  <r>
    <x v="952"/>
    <x v="952"/>
    <x v="951"/>
    <n v="49000"/>
    <x v="690"/>
    <x v="2"/>
    <s v="US"/>
    <s v="USD"/>
    <n v="1479483812"/>
    <n v="1476888212"/>
    <x v="952"/>
    <x v="137"/>
    <b v="0"/>
    <n v="196"/>
    <b v="0"/>
    <x v="8"/>
  </r>
  <r>
    <x v="953"/>
    <x v="953"/>
    <x v="952"/>
    <n v="15000"/>
    <x v="691"/>
    <x v="2"/>
    <s v="US"/>
    <s v="USD"/>
    <n v="1422158199"/>
    <n v="1419566199"/>
    <x v="953"/>
    <x v="138"/>
    <b v="0"/>
    <n v="5"/>
    <b v="0"/>
    <x v="8"/>
  </r>
  <r>
    <x v="954"/>
    <x v="954"/>
    <x v="953"/>
    <n v="15000"/>
    <x v="692"/>
    <x v="2"/>
    <s v="US"/>
    <s v="USD"/>
    <n v="1440100839"/>
    <n v="1436472039"/>
    <x v="954"/>
    <x v="139"/>
    <b v="0"/>
    <n v="73"/>
    <b v="0"/>
    <x v="8"/>
  </r>
  <r>
    <x v="955"/>
    <x v="955"/>
    <x v="954"/>
    <n v="300000"/>
    <x v="693"/>
    <x v="2"/>
    <s v="US"/>
    <s v="USD"/>
    <n v="1473750300"/>
    <n v="1470294300"/>
    <x v="955"/>
    <x v="140"/>
    <b v="0"/>
    <n v="93"/>
    <b v="0"/>
    <x v="8"/>
  </r>
  <r>
    <x v="956"/>
    <x v="956"/>
    <x v="955"/>
    <n v="50000"/>
    <x v="386"/>
    <x v="2"/>
    <s v="US"/>
    <s v="USD"/>
    <n v="1430081759"/>
    <n v="1424901359"/>
    <x v="956"/>
    <x v="141"/>
    <b v="0"/>
    <n v="17"/>
    <b v="0"/>
    <x v="8"/>
  </r>
  <r>
    <x v="957"/>
    <x v="957"/>
    <x v="956"/>
    <n v="12000"/>
    <x v="694"/>
    <x v="2"/>
    <s v="US"/>
    <s v="USD"/>
    <n v="1479392133"/>
    <n v="1476710133"/>
    <x v="957"/>
    <x v="142"/>
    <b v="0"/>
    <n v="7"/>
    <b v="0"/>
    <x v="8"/>
  </r>
  <r>
    <x v="958"/>
    <x v="958"/>
    <x v="957"/>
    <n v="7777"/>
    <x v="695"/>
    <x v="2"/>
    <s v="US"/>
    <s v="USD"/>
    <n v="1428641940"/>
    <n v="1426792563"/>
    <x v="958"/>
    <x v="143"/>
    <b v="0"/>
    <n v="17"/>
    <b v="0"/>
    <x v="8"/>
  </r>
  <r>
    <x v="959"/>
    <x v="959"/>
    <x v="958"/>
    <n v="50000"/>
    <x v="696"/>
    <x v="2"/>
    <s v="US"/>
    <s v="USD"/>
    <n v="1421640665"/>
    <n v="1419048665"/>
    <x v="959"/>
    <x v="144"/>
    <b v="0"/>
    <n v="171"/>
    <b v="0"/>
    <x v="8"/>
  </r>
  <r>
    <x v="960"/>
    <x v="960"/>
    <x v="959"/>
    <n v="55650"/>
    <x v="697"/>
    <x v="2"/>
    <s v="US"/>
    <s v="USD"/>
    <n v="1489500155"/>
    <n v="1485874955"/>
    <x v="960"/>
    <x v="145"/>
    <b v="0"/>
    <n v="188"/>
    <b v="0"/>
    <x v="8"/>
  </r>
  <r>
    <x v="961"/>
    <x v="961"/>
    <x v="960"/>
    <n v="95000"/>
    <x v="698"/>
    <x v="2"/>
    <s v="US"/>
    <s v="USD"/>
    <n v="1487617200"/>
    <n v="1483634335"/>
    <x v="961"/>
    <x v="146"/>
    <b v="0"/>
    <n v="110"/>
    <b v="0"/>
    <x v="8"/>
  </r>
  <r>
    <x v="962"/>
    <x v="962"/>
    <x v="961"/>
    <n v="2500"/>
    <x v="699"/>
    <x v="2"/>
    <s v="US"/>
    <s v="USD"/>
    <n v="1455210353"/>
    <n v="1451927153"/>
    <x v="962"/>
    <x v="147"/>
    <b v="0"/>
    <n v="37"/>
    <b v="0"/>
    <x v="8"/>
  </r>
  <r>
    <x v="963"/>
    <x v="963"/>
    <x v="962"/>
    <n v="35000"/>
    <x v="700"/>
    <x v="2"/>
    <s v="US"/>
    <s v="USD"/>
    <n v="1476717319"/>
    <n v="1473693319"/>
    <x v="963"/>
    <x v="148"/>
    <b v="0"/>
    <n v="9"/>
    <b v="0"/>
    <x v="8"/>
  </r>
  <r>
    <x v="964"/>
    <x v="964"/>
    <x v="963"/>
    <n v="110000"/>
    <x v="701"/>
    <x v="2"/>
    <s v="CA"/>
    <s v="CAD"/>
    <n v="1441119919"/>
    <n v="1437663919"/>
    <x v="964"/>
    <x v="149"/>
    <b v="0"/>
    <n v="29"/>
    <b v="0"/>
    <x v="8"/>
  </r>
  <r>
    <x v="965"/>
    <x v="965"/>
    <x v="964"/>
    <n v="25000"/>
    <x v="501"/>
    <x v="2"/>
    <s v="US"/>
    <s v="USD"/>
    <n v="1477454340"/>
    <n v="1474676646"/>
    <x v="965"/>
    <x v="150"/>
    <b v="0"/>
    <n v="6"/>
    <b v="0"/>
    <x v="8"/>
  </r>
  <r>
    <x v="966"/>
    <x v="966"/>
    <x v="965"/>
    <n v="12000"/>
    <x v="702"/>
    <x v="2"/>
    <s v="US"/>
    <s v="USD"/>
    <n v="1475766932"/>
    <n v="1473174932"/>
    <x v="966"/>
    <x v="151"/>
    <b v="0"/>
    <n v="30"/>
    <b v="0"/>
    <x v="8"/>
  </r>
  <r>
    <x v="967"/>
    <x v="967"/>
    <x v="966"/>
    <n v="20000"/>
    <x v="703"/>
    <x v="2"/>
    <s v="US"/>
    <s v="USD"/>
    <n v="1461301574"/>
    <n v="1456121174"/>
    <x v="967"/>
    <x v="152"/>
    <b v="0"/>
    <n v="81"/>
    <b v="0"/>
    <x v="8"/>
  </r>
  <r>
    <x v="968"/>
    <x v="968"/>
    <x v="967"/>
    <n v="8000"/>
    <x v="437"/>
    <x v="2"/>
    <s v="US"/>
    <s v="USD"/>
    <n v="1408134034"/>
    <n v="1405542034"/>
    <x v="968"/>
    <x v="153"/>
    <b v="0"/>
    <n v="4"/>
    <b v="0"/>
    <x v="8"/>
  </r>
  <r>
    <x v="969"/>
    <x v="969"/>
    <x v="968"/>
    <n v="30000"/>
    <x v="704"/>
    <x v="2"/>
    <s v="MX"/>
    <s v="MXN"/>
    <n v="1486624607"/>
    <n v="1483773407"/>
    <x v="969"/>
    <x v="154"/>
    <b v="0"/>
    <n v="11"/>
    <b v="0"/>
    <x v="8"/>
  </r>
  <r>
    <x v="970"/>
    <x v="970"/>
    <x v="969"/>
    <n v="5000"/>
    <x v="705"/>
    <x v="2"/>
    <s v="CA"/>
    <s v="CAD"/>
    <n v="1485147540"/>
    <n v="1481951853"/>
    <x v="970"/>
    <x v="155"/>
    <b v="0"/>
    <n v="14"/>
    <b v="0"/>
    <x v="8"/>
  </r>
  <r>
    <x v="971"/>
    <x v="971"/>
    <x v="970"/>
    <n v="100000"/>
    <x v="706"/>
    <x v="2"/>
    <s v="US"/>
    <s v="USD"/>
    <n v="1433178060"/>
    <n v="1429290060"/>
    <x v="971"/>
    <x v="156"/>
    <b v="0"/>
    <n v="5"/>
    <b v="0"/>
    <x v="8"/>
  </r>
  <r>
    <x v="972"/>
    <x v="972"/>
    <x v="971"/>
    <n v="20000"/>
    <x v="707"/>
    <x v="2"/>
    <s v="US"/>
    <s v="USD"/>
    <n v="1409813940"/>
    <n v="1407271598"/>
    <x v="972"/>
    <x v="157"/>
    <b v="0"/>
    <n v="45"/>
    <b v="0"/>
    <x v="8"/>
  </r>
  <r>
    <x v="973"/>
    <x v="973"/>
    <x v="972"/>
    <n v="20000"/>
    <x v="708"/>
    <x v="2"/>
    <s v="US"/>
    <s v="USD"/>
    <n v="1447032093"/>
    <n v="1441844493"/>
    <x v="973"/>
    <x v="158"/>
    <b v="0"/>
    <n v="8"/>
    <b v="0"/>
    <x v="8"/>
  </r>
  <r>
    <x v="974"/>
    <x v="974"/>
    <x v="973"/>
    <n v="50000"/>
    <x v="668"/>
    <x v="2"/>
    <s v="US"/>
    <s v="USD"/>
    <n v="1458925156"/>
    <n v="1456336756"/>
    <x v="974"/>
    <x v="159"/>
    <b v="0"/>
    <n v="3"/>
    <b v="0"/>
    <x v="8"/>
  </r>
  <r>
    <x v="975"/>
    <x v="975"/>
    <x v="974"/>
    <n v="100000"/>
    <x v="709"/>
    <x v="2"/>
    <s v="US"/>
    <s v="USD"/>
    <n v="1467132185"/>
    <n v="1461948185"/>
    <x v="975"/>
    <x v="160"/>
    <b v="0"/>
    <n v="24"/>
    <b v="0"/>
    <x v="8"/>
  </r>
  <r>
    <x v="976"/>
    <x v="976"/>
    <x v="975"/>
    <n v="150000"/>
    <x v="710"/>
    <x v="2"/>
    <s v="AU"/>
    <s v="AUD"/>
    <n v="1439515497"/>
    <n v="1435627497"/>
    <x v="976"/>
    <x v="161"/>
    <b v="0"/>
    <n v="18"/>
    <b v="0"/>
    <x v="8"/>
  </r>
  <r>
    <x v="977"/>
    <x v="977"/>
    <x v="976"/>
    <n v="2700"/>
    <x v="711"/>
    <x v="2"/>
    <s v="AT"/>
    <s v="EUR"/>
    <n v="1456094197"/>
    <n v="1453502197"/>
    <x v="977"/>
    <x v="162"/>
    <b v="0"/>
    <n v="12"/>
    <b v="0"/>
    <x v="8"/>
  </r>
  <r>
    <x v="978"/>
    <x v="978"/>
    <x v="977"/>
    <n v="172889"/>
    <x v="712"/>
    <x v="2"/>
    <s v="SE"/>
    <s v="SEK"/>
    <n v="1456385101"/>
    <n v="1453793101"/>
    <x v="978"/>
    <x v="163"/>
    <b v="0"/>
    <n v="123"/>
    <b v="0"/>
    <x v="8"/>
  </r>
  <r>
    <x v="979"/>
    <x v="979"/>
    <x v="978"/>
    <n v="35000"/>
    <x v="713"/>
    <x v="2"/>
    <s v="US"/>
    <s v="USD"/>
    <n v="1466449140"/>
    <n v="1463392828"/>
    <x v="979"/>
    <x v="164"/>
    <b v="0"/>
    <n v="96"/>
    <b v="0"/>
    <x v="8"/>
  </r>
  <r>
    <x v="980"/>
    <x v="980"/>
    <x v="979"/>
    <n v="10000"/>
    <x v="714"/>
    <x v="2"/>
    <s v="US"/>
    <s v="USD"/>
    <n v="1417387322"/>
    <n v="1413495722"/>
    <x v="980"/>
    <x v="165"/>
    <b v="0"/>
    <n v="31"/>
    <b v="0"/>
    <x v="8"/>
  </r>
  <r>
    <x v="981"/>
    <x v="981"/>
    <x v="980"/>
    <n v="88888"/>
    <x v="143"/>
    <x v="2"/>
    <s v="US"/>
    <s v="USD"/>
    <n v="1407624222"/>
    <n v="1405032222"/>
    <x v="981"/>
    <x v="166"/>
    <b v="0"/>
    <n v="4"/>
    <b v="0"/>
    <x v="8"/>
  </r>
  <r>
    <x v="982"/>
    <x v="982"/>
    <x v="981"/>
    <n v="17500"/>
    <x v="158"/>
    <x v="2"/>
    <s v="US"/>
    <s v="USD"/>
    <n v="1475431486"/>
    <n v="1472839486"/>
    <x v="982"/>
    <x v="167"/>
    <b v="0"/>
    <n v="3"/>
    <b v="0"/>
    <x v="8"/>
  </r>
  <r>
    <x v="983"/>
    <x v="983"/>
    <x v="982"/>
    <n v="104219"/>
    <x v="715"/>
    <x v="2"/>
    <s v="ES"/>
    <s v="EUR"/>
    <n v="1471985640"/>
    <n v="1469289685"/>
    <x v="983"/>
    <x v="168"/>
    <b v="0"/>
    <n v="179"/>
    <b v="0"/>
    <x v="8"/>
  </r>
  <r>
    <x v="984"/>
    <x v="984"/>
    <x v="983"/>
    <n v="10000"/>
    <x v="437"/>
    <x v="2"/>
    <s v="US"/>
    <s v="USD"/>
    <n v="1427507208"/>
    <n v="1424918808"/>
    <x v="984"/>
    <x v="141"/>
    <b v="0"/>
    <n v="3"/>
    <b v="0"/>
    <x v="8"/>
  </r>
  <r>
    <x v="985"/>
    <x v="985"/>
    <x v="984"/>
    <n v="30000"/>
    <x v="716"/>
    <x v="2"/>
    <s v="DE"/>
    <s v="EUR"/>
    <n v="1451602800"/>
    <n v="1449011610"/>
    <x v="985"/>
    <x v="169"/>
    <b v="0"/>
    <n v="23"/>
    <b v="0"/>
    <x v="8"/>
  </r>
  <r>
    <x v="986"/>
    <x v="986"/>
    <x v="985"/>
    <n v="20000"/>
    <x v="567"/>
    <x v="2"/>
    <s v="GB"/>
    <s v="GBP"/>
    <n v="1452384000"/>
    <n v="1447698300"/>
    <x v="986"/>
    <x v="170"/>
    <b v="0"/>
    <n v="23"/>
    <b v="0"/>
    <x v="8"/>
  </r>
  <r>
    <x v="987"/>
    <x v="987"/>
    <x v="986"/>
    <n v="50000"/>
    <x v="717"/>
    <x v="2"/>
    <s v="NL"/>
    <s v="EUR"/>
    <n v="1403507050"/>
    <n v="1400051050"/>
    <x v="987"/>
    <x v="171"/>
    <b v="0"/>
    <n v="41"/>
    <b v="0"/>
    <x v="8"/>
  </r>
  <r>
    <x v="988"/>
    <x v="988"/>
    <x v="987"/>
    <n v="5000"/>
    <x v="117"/>
    <x v="2"/>
    <s v="IT"/>
    <s v="EUR"/>
    <n v="1475310825"/>
    <n v="1472718825"/>
    <x v="988"/>
    <x v="172"/>
    <b v="0"/>
    <n v="0"/>
    <b v="0"/>
    <x v="8"/>
  </r>
  <r>
    <x v="989"/>
    <x v="989"/>
    <x v="988"/>
    <n v="10000"/>
    <x v="718"/>
    <x v="2"/>
    <s v="US"/>
    <s v="USD"/>
    <n v="1475101495"/>
    <n v="1472509495"/>
    <x v="989"/>
    <x v="173"/>
    <b v="0"/>
    <n v="32"/>
    <b v="0"/>
    <x v="8"/>
  </r>
  <r>
    <x v="990"/>
    <x v="990"/>
    <x v="989"/>
    <n v="25000"/>
    <x v="375"/>
    <x v="2"/>
    <s v="US"/>
    <s v="USD"/>
    <n v="1409770164"/>
    <n v="1407178164"/>
    <x v="990"/>
    <x v="174"/>
    <b v="0"/>
    <n v="2"/>
    <b v="0"/>
    <x v="8"/>
  </r>
  <r>
    <x v="991"/>
    <x v="991"/>
    <x v="990"/>
    <n v="5000"/>
    <x v="719"/>
    <x v="2"/>
    <s v="GB"/>
    <s v="GBP"/>
    <n v="1468349460"/>
    <n v="1466186988"/>
    <x v="991"/>
    <x v="175"/>
    <b v="0"/>
    <n v="7"/>
    <b v="0"/>
    <x v="8"/>
  </r>
  <r>
    <x v="992"/>
    <x v="992"/>
    <x v="991"/>
    <n v="100000"/>
    <x v="720"/>
    <x v="2"/>
    <s v="US"/>
    <s v="USD"/>
    <n v="1462655519"/>
    <n v="1457475119"/>
    <x v="992"/>
    <x v="176"/>
    <b v="0"/>
    <n v="4"/>
    <b v="0"/>
    <x v="8"/>
  </r>
  <r>
    <x v="993"/>
    <x v="993"/>
    <x v="992"/>
    <n v="70000"/>
    <x v="721"/>
    <x v="2"/>
    <s v="US"/>
    <s v="USD"/>
    <n v="1478926800"/>
    <n v="1476054568"/>
    <x v="993"/>
    <x v="177"/>
    <b v="0"/>
    <n v="196"/>
    <b v="0"/>
    <x v="8"/>
  </r>
  <r>
    <x v="994"/>
    <x v="994"/>
    <x v="993"/>
    <n v="200000"/>
    <x v="722"/>
    <x v="2"/>
    <s v="US"/>
    <s v="USD"/>
    <n v="1417388340"/>
    <n v="1412835530"/>
    <x v="994"/>
    <x v="178"/>
    <b v="0"/>
    <n v="11"/>
    <b v="0"/>
    <x v="8"/>
  </r>
  <r>
    <x v="995"/>
    <x v="995"/>
    <x v="994"/>
    <n v="10000"/>
    <x v="723"/>
    <x v="2"/>
    <s v="US"/>
    <s v="USD"/>
    <n v="1417276800"/>
    <n v="1415140480"/>
    <x v="995"/>
    <x v="179"/>
    <b v="0"/>
    <n v="9"/>
    <b v="0"/>
    <x v="8"/>
  </r>
  <r>
    <x v="996"/>
    <x v="996"/>
    <x v="995"/>
    <n v="4000"/>
    <x v="654"/>
    <x v="2"/>
    <s v="US"/>
    <s v="USD"/>
    <n v="1406474820"/>
    <n v="1403902060"/>
    <x v="996"/>
    <x v="180"/>
    <b v="0"/>
    <n v="5"/>
    <b v="0"/>
    <x v="8"/>
  </r>
  <r>
    <x v="997"/>
    <x v="997"/>
    <x v="996"/>
    <n v="5000"/>
    <x v="654"/>
    <x v="2"/>
    <s v="US"/>
    <s v="USD"/>
    <n v="1417145297"/>
    <n v="1414549697"/>
    <x v="997"/>
    <x v="181"/>
    <b v="0"/>
    <n v="8"/>
    <b v="0"/>
    <x v="8"/>
  </r>
  <r>
    <x v="998"/>
    <x v="998"/>
    <x v="997"/>
    <n v="60000"/>
    <x v="724"/>
    <x v="2"/>
    <s v="CA"/>
    <s v="CAD"/>
    <n v="1447909401"/>
    <n v="1444017801"/>
    <x v="998"/>
    <x v="182"/>
    <b v="0"/>
    <n v="229"/>
    <b v="0"/>
    <x v="8"/>
  </r>
  <r>
    <x v="999"/>
    <x v="999"/>
    <x v="998"/>
    <n v="150000"/>
    <x v="725"/>
    <x v="2"/>
    <s v="CA"/>
    <s v="CAD"/>
    <n v="1415865720"/>
    <n v="1413270690"/>
    <x v="999"/>
    <x v="183"/>
    <b v="0"/>
    <n v="40"/>
    <b v="0"/>
    <x v="8"/>
  </r>
  <r>
    <x v="1000"/>
    <x v="1000"/>
    <x v="999"/>
    <n v="894700"/>
    <x v="726"/>
    <x v="1"/>
    <s v="US"/>
    <s v="USD"/>
    <n v="1489537560"/>
    <n v="1484357160"/>
    <x v="1000"/>
    <x v="184"/>
    <b v="0"/>
    <n v="6"/>
    <b v="0"/>
    <x v="8"/>
  </r>
  <r>
    <x v="1001"/>
    <x v="1001"/>
    <x v="1000"/>
    <n v="5000"/>
    <x v="107"/>
    <x v="1"/>
    <s v="GB"/>
    <s v="GBP"/>
    <n v="1485796613"/>
    <n v="1481908613"/>
    <x v="1001"/>
    <x v="155"/>
    <b v="0"/>
    <n v="4"/>
    <b v="0"/>
    <x v="8"/>
  </r>
  <r>
    <x v="1002"/>
    <x v="1002"/>
    <x v="1001"/>
    <n v="9999"/>
    <x v="727"/>
    <x v="1"/>
    <s v="US"/>
    <s v="USD"/>
    <n v="1450331940"/>
    <n v="1447777514"/>
    <x v="1002"/>
    <x v="185"/>
    <b v="0"/>
    <n v="22"/>
    <b v="0"/>
    <x v="8"/>
  </r>
  <r>
    <x v="1003"/>
    <x v="1003"/>
    <x v="1002"/>
    <n v="20000"/>
    <x v="728"/>
    <x v="1"/>
    <s v="FR"/>
    <s v="EUR"/>
    <n v="1489680061"/>
    <n v="1487091661"/>
    <x v="1003"/>
    <x v="186"/>
    <b v="0"/>
    <n v="15"/>
    <b v="0"/>
    <x v="8"/>
  </r>
  <r>
    <x v="1004"/>
    <x v="1004"/>
    <x v="1003"/>
    <n v="25000"/>
    <x v="729"/>
    <x v="1"/>
    <s v="US"/>
    <s v="USD"/>
    <n v="1455814827"/>
    <n v="1453222827"/>
    <x v="1004"/>
    <x v="187"/>
    <b v="0"/>
    <n v="95"/>
    <b v="0"/>
    <x v="8"/>
  </r>
  <r>
    <x v="1005"/>
    <x v="1005"/>
    <x v="1004"/>
    <n v="200000"/>
    <x v="730"/>
    <x v="1"/>
    <s v="US"/>
    <s v="USD"/>
    <n v="1446217183"/>
    <n v="1443538783"/>
    <x v="1005"/>
    <x v="188"/>
    <b v="0"/>
    <n v="161"/>
    <b v="0"/>
    <x v="8"/>
  </r>
  <r>
    <x v="1006"/>
    <x v="1006"/>
    <x v="1005"/>
    <n v="4000"/>
    <x v="731"/>
    <x v="1"/>
    <s v="US"/>
    <s v="USD"/>
    <n v="1418368260"/>
    <n v="1417654672"/>
    <x v="1006"/>
    <x v="189"/>
    <b v="0"/>
    <n v="8"/>
    <b v="0"/>
    <x v="8"/>
  </r>
  <r>
    <x v="1007"/>
    <x v="1007"/>
    <x v="1006"/>
    <n v="30000"/>
    <x v="732"/>
    <x v="1"/>
    <s v="US"/>
    <s v="USD"/>
    <n v="1481727623"/>
    <n v="1478095223"/>
    <x v="1007"/>
    <x v="190"/>
    <b v="0"/>
    <n v="76"/>
    <b v="0"/>
    <x v="8"/>
  </r>
  <r>
    <x v="1008"/>
    <x v="1008"/>
    <x v="1007"/>
    <n v="93500"/>
    <x v="156"/>
    <x v="1"/>
    <s v="MX"/>
    <s v="MXN"/>
    <n v="1482953115"/>
    <n v="1480361115"/>
    <x v="1008"/>
    <x v="191"/>
    <b v="0"/>
    <n v="1"/>
    <b v="0"/>
    <x v="8"/>
  </r>
  <r>
    <x v="1009"/>
    <x v="1009"/>
    <x v="1008"/>
    <n v="50000"/>
    <x v="733"/>
    <x v="1"/>
    <s v="US"/>
    <s v="USD"/>
    <n v="1466346646"/>
    <n v="1463754646"/>
    <x v="1009"/>
    <x v="192"/>
    <b v="0"/>
    <n v="101"/>
    <b v="0"/>
    <x v="8"/>
  </r>
  <r>
    <x v="1010"/>
    <x v="1010"/>
    <x v="1009"/>
    <n v="115250"/>
    <x v="734"/>
    <x v="1"/>
    <s v="US"/>
    <s v="USD"/>
    <n v="1473044340"/>
    <n v="1468180462"/>
    <x v="1010"/>
    <x v="193"/>
    <b v="0"/>
    <n v="4"/>
    <b v="0"/>
    <x v="8"/>
  </r>
  <r>
    <x v="1011"/>
    <x v="1011"/>
    <x v="1010"/>
    <n v="20000"/>
    <x v="735"/>
    <x v="1"/>
    <s v="US"/>
    <s v="USD"/>
    <n v="1418938395"/>
    <n v="1415050395"/>
    <x v="1011"/>
    <x v="194"/>
    <b v="0"/>
    <n v="1"/>
    <b v="0"/>
    <x v="8"/>
  </r>
  <r>
    <x v="1012"/>
    <x v="1012"/>
    <x v="1011"/>
    <n v="5000"/>
    <x v="736"/>
    <x v="1"/>
    <s v="US"/>
    <s v="USD"/>
    <n v="1485254052"/>
    <n v="1481366052"/>
    <x v="1012"/>
    <x v="71"/>
    <b v="0"/>
    <n v="775"/>
    <b v="0"/>
    <x v="8"/>
  </r>
  <r>
    <x v="1013"/>
    <x v="1013"/>
    <x v="1012"/>
    <n v="25000"/>
    <x v="737"/>
    <x v="1"/>
    <s v="US"/>
    <s v="USD"/>
    <n v="1451419200"/>
    <n v="1449000056"/>
    <x v="1013"/>
    <x v="169"/>
    <b v="0"/>
    <n v="90"/>
    <b v="0"/>
    <x v="8"/>
  </r>
  <r>
    <x v="1014"/>
    <x v="1014"/>
    <x v="1013"/>
    <n v="10000"/>
    <x v="738"/>
    <x v="1"/>
    <s v="US"/>
    <s v="USD"/>
    <n v="1420070615"/>
    <n v="1415750615"/>
    <x v="1014"/>
    <x v="195"/>
    <b v="0"/>
    <n v="16"/>
    <b v="0"/>
    <x v="8"/>
  </r>
  <r>
    <x v="1015"/>
    <x v="1015"/>
    <x v="1014"/>
    <n v="9000"/>
    <x v="739"/>
    <x v="1"/>
    <s v="CH"/>
    <s v="CHF"/>
    <n v="1448489095"/>
    <n v="1445893495"/>
    <x v="1015"/>
    <x v="196"/>
    <b v="0"/>
    <n v="6"/>
    <b v="0"/>
    <x v="8"/>
  </r>
  <r>
    <x v="1016"/>
    <x v="1016"/>
    <x v="1015"/>
    <n v="100000"/>
    <x v="740"/>
    <x v="1"/>
    <s v="US"/>
    <s v="USD"/>
    <n v="1459992856"/>
    <n v="1456108456"/>
    <x v="1016"/>
    <x v="152"/>
    <b v="0"/>
    <n v="38"/>
    <b v="0"/>
    <x v="8"/>
  </r>
  <r>
    <x v="1017"/>
    <x v="1017"/>
    <x v="1016"/>
    <n v="250000"/>
    <x v="741"/>
    <x v="1"/>
    <s v="US"/>
    <s v="USD"/>
    <n v="1448125935"/>
    <n v="1444666335"/>
    <x v="1017"/>
    <x v="197"/>
    <b v="0"/>
    <n v="355"/>
    <b v="0"/>
    <x v="8"/>
  </r>
  <r>
    <x v="1018"/>
    <x v="1018"/>
    <x v="1017"/>
    <n v="20000"/>
    <x v="742"/>
    <x v="1"/>
    <s v="US"/>
    <s v="USD"/>
    <n v="1468496933"/>
    <n v="1465904933"/>
    <x v="1018"/>
    <x v="198"/>
    <b v="0"/>
    <n v="7"/>
    <b v="0"/>
    <x v="8"/>
  </r>
  <r>
    <x v="1019"/>
    <x v="1019"/>
    <x v="1018"/>
    <n v="45000"/>
    <x v="743"/>
    <x v="1"/>
    <s v="US"/>
    <s v="USD"/>
    <n v="1423092149"/>
    <n v="1420500149"/>
    <x v="1019"/>
    <x v="199"/>
    <b v="0"/>
    <n v="400"/>
    <b v="0"/>
    <x v="8"/>
  </r>
  <r>
    <x v="1020"/>
    <x v="1020"/>
    <x v="1019"/>
    <n v="1550"/>
    <x v="744"/>
    <x v="0"/>
    <s v="CA"/>
    <s v="CAD"/>
    <n v="1433206020"/>
    <n v="1430617209"/>
    <x v="1020"/>
    <x v="200"/>
    <b v="0"/>
    <n v="30"/>
    <b v="1"/>
    <x v="15"/>
  </r>
  <r>
    <x v="1021"/>
    <x v="1021"/>
    <x v="1020"/>
    <n v="3000"/>
    <x v="745"/>
    <x v="0"/>
    <s v="US"/>
    <s v="USD"/>
    <n v="1445054400"/>
    <n v="1443074571"/>
    <x v="1021"/>
    <x v="201"/>
    <b v="1"/>
    <n v="478"/>
    <b v="1"/>
    <x v="15"/>
  </r>
  <r>
    <x v="1022"/>
    <x v="1022"/>
    <x v="1021"/>
    <n v="2000"/>
    <x v="746"/>
    <x v="0"/>
    <s v="US"/>
    <s v="USD"/>
    <n v="1431876677"/>
    <n v="1429284677"/>
    <x v="1022"/>
    <x v="156"/>
    <b v="1"/>
    <n v="74"/>
    <b v="1"/>
    <x v="15"/>
  </r>
  <r>
    <x v="1023"/>
    <x v="1023"/>
    <x v="1022"/>
    <n v="2000"/>
    <x v="747"/>
    <x v="0"/>
    <s v="GB"/>
    <s v="GBP"/>
    <n v="1434837861"/>
    <n v="1432245861"/>
    <x v="1023"/>
    <x v="202"/>
    <b v="0"/>
    <n v="131"/>
    <b v="1"/>
    <x v="15"/>
  </r>
  <r>
    <x v="1024"/>
    <x v="1024"/>
    <x v="1023"/>
    <n v="20000"/>
    <x v="748"/>
    <x v="0"/>
    <s v="SE"/>
    <s v="SEK"/>
    <n v="1454248563"/>
    <n v="1451656563"/>
    <x v="1024"/>
    <x v="203"/>
    <b v="1"/>
    <n v="61"/>
    <b v="1"/>
    <x v="15"/>
  </r>
  <r>
    <x v="1025"/>
    <x v="1025"/>
    <x v="1024"/>
    <n v="70000"/>
    <x v="749"/>
    <x v="0"/>
    <s v="US"/>
    <s v="USD"/>
    <n v="1426532437"/>
    <n v="1423944037"/>
    <x v="1025"/>
    <x v="204"/>
    <b v="1"/>
    <n v="1071"/>
    <b v="1"/>
    <x v="15"/>
  </r>
  <r>
    <x v="1026"/>
    <x v="1026"/>
    <x v="1025"/>
    <n v="7000"/>
    <x v="750"/>
    <x v="0"/>
    <s v="GB"/>
    <s v="GBP"/>
    <n v="1459414016"/>
    <n v="1456480016"/>
    <x v="1026"/>
    <x v="205"/>
    <b v="1"/>
    <n v="122"/>
    <b v="1"/>
    <x v="15"/>
  </r>
  <r>
    <x v="1027"/>
    <x v="1027"/>
    <x v="1026"/>
    <n v="7501"/>
    <x v="751"/>
    <x v="0"/>
    <s v="US"/>
    <s v="USD"/>
    <n v="1414025347"/>
    <n v="1411433347"/>
    <x v="1027"/>
    <x v="206"/>
    <b v="1"/>
    <n v="111"/>
    <b v="1"/>
    <x v="15"/>
  </r>
  <r>
    <x v="1028"/>
    <x v="1028"/>
    <x v="1027"/>
    <n v="10000"/>
    <x v="752"/>
    <x v="0"/>
    <s v="GB"/>
    <s v="GBP"/>
    <n v="1488830400"/>
    <n v="1484924605"/>
    <x v="1028"/>
    <x v="207"/>
    <b v="1"/>
    <n v="255"/>
    <b v="1"/>
    <x v="15"/>
  </r>
  <r>
    <x v="1029"/>
    <x v="1029"/>
    <x v="1028"/>
    <n v="10000"/>
    <x v="753"/>
    <x v="0"/>
    <s v="SE"/>
    <s v="SEK"/>
    <n v="1428184740"/>
    <n v="1423501507"/>
    <x v="1029"/>
    <x v="208"/>
    <b v="0"/>
    <n v="141"/>
    <b v="1"/>
    <x v="15"/>
  </r>
  <r>
    <x v="1030"/>
    <x v="1030"/>
    <x v="1029"/>
    <n v="2000"/>
    <x v="754"/>
    <x v="0"/>
    <s v="US"/>
    <s v="USD"/>
    <n v="1473680149"/>
    <n v="1472470549"/>
    <x v="1030"/>
    <x v="209"/>
    <b v="0"/>
    <n v="159"/>
    <b v="1"/>
    <x v="15"/>
  </r>
  <r>
    <x v="1031"/>
    <x v="1031"/>
    <x v="1030"/>
    <n v="10000"/>
    <x v="755"/>
    <x v="0"/>
    <s v="US"/>
    <s v="USD"/>
    <n v="1450290010"/>
    <n v="1447698010"/>
    <x v="1031"/>
    <x v="170"/>
    <b v="0"/>
    <n v="99"/>
    <b v="1"/>
    <x v="15"/>
  </r>
  <r>
    <x v="1032"/>
    <x v="1032"/>
    <x v="1031"/>
    <n v="5400"/>
    <x v="756"/>
    <x v="0"/>
    <s v="US"/>
    <s v="USD"/>
    <n v="1466697625"/>
    <n v="1464105625"/>
    <x v="1032"/>
    <x v="210"/>
    <b v="0"/>
    <n v="96"/>
    <b v="1"/>
    <x v="15"/>
  </r>
  <r>
    <x v="1033"/>
    <x v="1033"/>
    <x v="1032"/>
    <n v="1328"/>
    <x v="432"/>
    <x v="0"/>
    <s v="GB"/>
    <s v="GBP"/>
    <n v="1481564080"/>
    <n v="1479144880"/>
    <x v="1033"/>
    <x v="211"/>
    <b v="0"/>
    <n v="27"/>
    <b v="1"/>
    <x v="15"/>
  </r>
  <r>
    <x v="1034"/>
    <x v="1034"/>
    <x v="1033"/>
    <n v="5000"/>
    <x v="757"/>
    <x v="0"/>
    <s v="US"/>
    <s v="USD"/>
    <n v="1470369540"/>
    <n v="1467604804"/>
    <x v="1034"/>
    <x v="212"/>
    <b v="0"/>
    <n v="166"/>
    <b v="1"/>
    <x v="15"/>
  </r>
  <r>
    <x v="1035"/>
    <x v="1035"/>
    <x v="1034"/>
    <n v="4600"/>
    <x v="758"/>
    <x v="0"/>
    <s v="US"/>
    <s v="USD"/>
    <n v="1423668220"/>
    <n v="1421076220"/>
    <x v="1035"/>
    <x v="213"/>
    <b v="0"/>
    <n v="76"/>
    <b v="1"/>
    <x v="15"/>
  </r>
  <r>
    <x v="1036"/>
    <x v="1036"/>
    <x v="1035"/>
    <n v="4500"/>
    <x v="759"/>
    <x v="0"/>
    <s v="US"/>
    <s v="USD"/>
    <n v="1357545600"/>
    <n v="1354790790"/>
    <x v="1036"/>
    <x v="214"/>
    <b v="0"/>
    <n v="211"/>
    <b v="1"/>
    <x v="15"/>
  </r>
  <r>
    <x v="1037"/>
    <x v="1037"/>
    <x v="1036"/>
    <n v="1000"/>
    <x v="760"/>
    <x v="0"/>
    <s v="US"/>
    <s v="USD"/>
    <n v="1431925200"/>
    <n v="1429991062"/>
    <x v="1037"/>
    <x v="215"/>
    <b v="0"/>
    <n v="21"/>
    <b v="1"/>
    <x v="15"/>
  </r>
  <r>
    <x v="1038"/>
    <x v="1038"/>
    <x v="1037"/>
    <n v="1500"/>
    <x v="761"/>
    <x v="0"/>
    <s v="US"/>
    <s v="USD"/>
    <n v="1458362023"/>
    <n v="1455773623"/>
    <x v="1038"/>
    <x v="216"/>
    <b v="0"/>
    <n v="61"/>
    <b v="1"/>
    <x v="15"/>
  </r>
  <r>
    <x v="1039"/>
    <x v="1039"/>
    <x v="1038"/>
    <n v="500"/>
    <x v="762"/>
    <x v="0"/>
    <s v="US"/>
    <s v="USD"/>
    <n v="1481615940"/>
    <n v="1479436646"/>
    <x v="1039"/>
    <x v="217"/>
    <b v="0"/>
    <n v="30"/>
    <b v="1"/>
    <x v="15"/>
  </r>
  <r>
    <x v="1040"/>
    <x v="1040"/>
    <x v="1039"/>
    <n v="85000"/>
    <x v="156"/>
    <x v="1"/>
    <s v="US"/>
    <s v="USD"/>
    <n v="1472317209"/>
    <n v="1469725209"/>
    <x v="1040"/>
    <x v="218"/>
    <b v="0"/>
    <n v="1"/>
    <b v="0"/>
    <x v="16"/>
  </r>
  <r>
    <x v="1041"/>
    <x v="1041"/>
    <x v="1040"/>
    <n v="50"/>
    <x v="117"/>
    <x v="1"/>
    <s v="US"/>
    <s v="USD"/>
    <n v="1406769992"/>
    <n v="1405041992"/>
    <x v="1041"/>
    <x v="166"/>
    <b v="0"/>
    <n v="0"/>
    <b v="0"/>
    <x v="16"/>
  </r>
  <r>
    <x v="1042"/>
    <x v="1042"/>
    <x v="1041"/>
    <n v="650"/>
    <x v="115"/>
    <x v="1"/>
    <s v="US"/>
    <s v="USD"/>
    <n v="1410516000"/>
    <n v="1406824948"/>
    <x v="1042"/>
    <x v="219"/>
    <b v="0"/>
    <n v="1"/>
    <b v="0"/>
    <x v="16"/>
  </r>
  <r>
    <x v="1043"/>
    <x v="1043"/>
    <x v="1042"/>
    <n v="100000"/>
    <x v="763"/>
    <x v="1"/>
    <s v="US"/>
    <s v="USD"/>
    <n v="1432101855"/>
    <n v="1429509855"/>
    <x v="1043"/>
    <x v="220"/>
    <b v="0"/>
    <n v="292"/>
    <b v="0"/>
    <x v="16"/>
  </r>
  <r>
    <x v="1044"/>
    <x v="1044"/>
    <x v="1043"/>
    <n v="7000"/>
    <x v="360"/>
    <x v="1"/>
    <s v="US"/>
    <s v="USD"/>
    <n v="1425587220"/>
    <n v="1420668801"/>
    <x v="1044"/>
    <x v="221"/>
    <b v="0"/>
    <n v="2"/>
    <b v="0"/>
    <x v="16"/>
  </r>
  <r>
    <x v="1045"/>
    <x v="1045"/>
    <x v="1044"/>
    <n v="10000"/>
    <x v="764"/>
    <x v="1"/>
    <s v="US"/>
    <s v="USD"/>
    <n v="1408827550"/>
    <n v="1406235550"/>
    <x v="1045"/>
    <x v="222"/>
    <b v="0"/>
    <n v="8"/>
    <b v="0"/>
    <x v="16"/>
  </r>
  <r>
    <x v="1046"/>
    <x v="1046"/>
    <x v="1045"/>
    <n v="3000"/>
    <x v="117"/>
    <x v="1"/>
    <s v="DE"/>
    <s v="EUR"/>
    <n v="1451161560"/>
    <n v="1447273560"/>
    <x v="1046"/>
    <x v="223"/>
    <b v="0"/>
    <n v="0"/>
    <b v="0"/>
    <x v="16"/>
  </r>
  <r>
    <x v="1047"/>
    <x v="1047"/>
    <x v="1046"/>
    <n v="2000"/>
    <x v="116"/>
    <x v="1"/>
    <s v="US"/>
    <s v="USD"/>
    <n v="1415219915"/>
    <n v="1412624315"/>
    <x v="1047"/>
    <x v="224"/>
    <b v="0"/>
    <n v="1"/>
    <b v="0"/>
    <x v="16"/>
  </r>
  <r>
    <x v="1048"/>
    <x v="1048"/>
    <x v="1047"/>
    <n v="15000"/>
    <x v="719"/>
    <x v="1"/>
    <s v="US"/>
    <s v="USD"/>
    <n v="1474766189"/>
    <n v="1471310189"/>
    <x v="1048"/>
    <x v="225"/>
    <b v="0"/>
    <n v="4"/>
    <b v="0"/>
    <x v="16"/>
  </r>
  <r>
    <x v="1049"/>
    <x v="1049"/>
    <x v="1048"/>
    <n v="12000"/>
    <x v="117"/>
    <x v="1"/>
    <s v="US"/>
    <s v="USD"/>
    <n v="1455272445"/>
    <n v="1452680445"/>
    <x v="1049"/>
    <x v="226"/>
    <b v="0"/>
    <n v="0"/>
    <b v="0"/>
    <x v="16"/>
  </r>
  <r>
    <x v="1050"/>
    <x v="1050"/>
    <x v="1049"/>
    <n v="2500"/>
    <x v="117"/>
    <x v="1"/>
    <s v="US"/>
    <s v="USD"/>
    <n v="1442257677"/>
    <n v="1439665677"/>
    <x v="1050"/>
    <x v="227"/>
    <b v="0"/>
    <n v="0"/>
    <b v="0"/>
    <x v="16"/>
  </r>
  <r>
    <x v="1051"/>
    <x v="1051"/>
    <x v="1050"/>
    <n v="500"/>
    <x v="117"/>
    <x v="1"/>
    <s v="US"/>
    <s v="USD"/>
    <n v="1409098825"/>
    <n v="1406679625"/>
    <x v="1051"/>
    <x v="228"/>
    <b v="0"/>
    <n v="0"/>
    <b v="0"/>
    <x v="16"/>
  </r>
  <r>
    <x v="1052"/>
    <x v="1052"/>
    <x v="1051"/>
    <n v="4336"/>
    <x v="117"/>
    <x v="1"/>
    <s v="US"/>
    <s v="USD"/>
    <n v="1465243740"/>
    <n v="1461438495"/>
    <x v="1052"/>
    <x v="229"/>
    <b v="0"/>
    <n v="0"/>
    <b v="0"/>
    <x v="16"/>
  </r>
  <r>
    <x v="1053"/>
    <x v="1053"/>
    <x v="1052"/>
    <n v="1500"/>
    <x v="493"/>
    <x v="1"/>
    <s v="US"/>
    <s v="USD"/>
    <n v="1488773332"/>
    <n v="1486613332"/>
    <x v="1053"/>
    <x v="230"/>
    <b v="0"/>
    <n v="1"/>
    <b v="0"/>
    <x v="16"/>
  </r>
  <r>
    <x v="1054"/>
    <x v="1054"/>
    <x v="1053"/>
    <n v="2500"/>
    <x v="117"/>
    <x v="1"/>
    <s v="US"/>
    <s v="USD"/>
    <n v="1407708000"/>
    <n v="1405110399"/>
    <x v="1054"/>
    <x v="231"/>
    <b v="0"/>
    <n v="0"/>
    <b v="0"/>
    <x v="16"/>
  </r>
  <r>
    <x v="1055"/>
    <x v="1055"/>
    <x v="1054"/>
    <n v="3500"/>
    <x v="117"/>
    <x v="1"/>
    <s v="US"/>
    <s v="USD"/>
    <n v="1457394545"/>
    <n v="1454802545"/>
    <x v="1055"/>
    <x v="232"/>
    <b v="0"/>
    <n v="0"/>
    <b v="0"/>
    <x v="16"/>
  </r>
  <r>
    <x v="1056"/>
    <x v="1056"/>
    <x v="1055"/>
    <n v="10000"/>
    <x v="117"/>
    <x v="1"/>
    <s v="US"/>
    <s v="USD"/>
    <n v="1429892177"/>
    <n v="1424711777"/>
    <x v="1056"/>
    <x v="233"/>
    <b v="0"/>
    <n v="0"/>
    <b v="0"/>
    <x v="16"/>
  </r>
  <r>
    <x v="1057"/>
    <x v="1057"/>
    <x v="1056"/>
    <n v="10000"/>
    <x v="117"/>
    <x v="1"/>
    <s v="US"/>
    <s v="USD"/>
    <n v="1480888483"/>
    <n v="1478292883"/>
    <x v="1057"/>
    <x v="234"/>
    <b v="0"/>
    <n v="0"/>
    <b v="0"/>
    <x v="16"/>
  </r>
  <r>
    <x v="1058"/>
    <x v="1058"/>
    <x v="1057"/>
    <n v="40000"/>
    <x v="117"/>
    <x v="1"/>
    <s v="US"/>
    <s v="USD"/>
    <n v="1427328000"/>
    <n v="1423777043"/>
    <x v="1058"/>
    <x v="235"/>
    <b v="0"/>
    <n v="0"/>
    <b v="0"/>
    <x v="16"/>
  </r>
  <r>
    <x v="1059"/>
    <x v="1059"/>
    <x v="1058"/>
    <n v="1100"/>
    <x v="117"/>
    <x v="1"/>
    <s v="US"/>
    <s v="USD"/>
    <n v="1426269456"/>
    <n v="1423681056"/>
    <x v="1059"/>
    <x v="236"/>
    <b v="0"/>
    <n v="0"/>
    <b v="0"/>
    <x v="16"/>
  </r>
  <r>
    <x v="1060"/>
    <x v="1060"/>
    <x v="1059"/>
    <n v="5000"/>
    <x v="155"/>
    <x v="1"/>
    <s v="US"/>
    <s v="USD"/>
    <n v="1429134893"/>
    <n v="1426542893"/>
    <x v="1060"/>
    <x v="44"/>
    <b v="0"/>
    <n v="1"/>
    <b v="0"/>
    <x v="16"/>
  </r>
  <r>
    <x v="1061"/>
    <x v="1061"/>
    <x v="1060"/>
    <n v="4000"/>
    <x v="117"/>
    <x v="1"/>
    <s v="US"/>
    <s v="USD"/>
    <n v="1462150800"/>
    <n v="1456987108"/>
    <x v="1061"/>
    <x v="237"/>
    <b v="0"/>
    <n v="0"/>
    <b v="0"/>
    <x v="16"/>
  </r>
  <r>
    <x v="1062"/>
    <x v="1062"/>
    <x v="1061"/>
    <n v="199"/>
    <x v="121"/>
    <x v="1"/>
    <s v="US"/>
    <s v="USD"/>
    <n v="1468351341"/>
    <n v="1467746541"/>
    <x v="1062"/>
    <x v="238"/>
    <b v="0"/>
    <n v="4"/>
    <b v="0"/>
    <x v="16"/>
  </r>
  <r>
    <x v="1063"/>
    <x v="1063"/>
    <x v="1062"/>
    <n v="1000"/>
    <x v="117"/>
    <x v="1"/>
    <s v="US"/>
    <s v="USD"/>
    <n v="1472604262"/>
    <n v="1470012262"/>
    <x v="1063"/>
    <x v="239"/>
    <b v="0"/>
    <n v="0"/>
    <b v="0"/>
    <x v="16"/>
  </r>
  <r>
    <x v="1064"/>
    <x v="1064"/>
    <x v="1063"/>
    <n v="90000"/>
    <x v="765"/>
    <x v="2"/>
    <s v="US"/>
    <s v="USD"/>
    <n v="1373174903"/>
    <n v="1369286903"/>
    <x v="1064"/>
    <x v="124"/>
    <b v="0"/>
    <n v="123"/>
    <b v="0"/>
    <x v="17"/>
  </r>
  <r>
    <x v="1065"/>
    <x v="1065"/>
    <x v="1064"/>
    <n v="3000"/>
    <x v="136"/>
    <x v="2"/>
    <s v="AU"/>
    <s v="AUD"/>
    <n v="1392800922"/>
    <n v="1390381722"/>
    <x v="1065"/>
    <x v="240"/>
    <b v="0"/>
    <n v="5"/>
    <b v="0"/>
    <x v="17"/>
  </r>
  <r>
    <x v="1066"/>
    <x v="1066"/>
    <x v="1065"/>
    <n v="150000"/>
    <x v="766"/>
    <x v="2"/>
    <s v="US"/>
    <s v="USD"/>
    <n v="1375657582"/>
    <n v="1371769582"/>
    <x v="1066"/>
    <x v="241"/>
    <b v="0"/>
    <n v="148"/>
    <b v="0"/>
    <x v="17"/>
  </r>
  <r>
    <x v="1067"/>
    <x v="1067"/>
    <x v="1066"/>
    <n v="500"/>
    <x v="176"/>
    <x v="2"/>
    <s v="US"/>
    <s v="USD"/>
    <n v="1387657931"/>
    <n v="1385065931"/>
    <x v="1067"/>
    <x v="242"/>
    <b v="0"/>
    <n v="10"/>
    <b v="0"/>
    <x v="17"/>
  </r>
  <r>
    <x v="1068"/>
    <x v="1068"/>
    <x v="1067"/>
    <n v="30000"/>
    <x v="372"/>
    <x v="2"/>
    <s v="US"/>
    <s v="USD"/>
    <n v="1460274864"/>
    <n v="1457686464"/>
    <x v="1068"/>
    <x v="243"/>
    <b v="0"/>
    <n v="4"/>
    <b v="0"/>
    <x v="17"/>
  </r>
  <r>
    <x v="1069"/>
    <x v="1069"/>
    <x v="1068"/>
    <n v="2200"/>
    <x v="447"/>
    <x v="2"/>
    <s v="US"/>
    <s v="USD"/>
    <n v="1385447459"/>
    <n v="1382679059"/>
    <x v="1069"/>
    <x v="244"/>
    <b v="0"/>
    <n v="21"/>
    <b v="0"/>
    <x v="17"/>
  </r>
  <r>
    <x v="1070"/>
    <x v="1070"/>
    <x v="1069"/>
    <n v="10000"/>
    <x v="119"/>
    <x v="2"/>
    <s v="US"/>
    <s v="USD"/>
    <n v="1349050622"/>
    <n v="1347322622"/>
    <x v="1070"/>
    <x v="245"/>
    <b v="0"/>
    <n v="2"/>
    <b v="0"/>
    <x v="17"/>
  </r>
  <r>
    <x v="1071"/>
    <x v="1071"/>
    <x v="1070"/>
    <n v="100"/>
    <x v="117"/>
    <x v="2"/>
    <s v="NO"/>
    <s v="NOK"/>
    <n v="1447787093"/>
    <n v="1445191493"/>
    <x v="1071"/>
    <x v="246"/>
    <b v="0"/>
    <n v="0"/>
    <b v="0"/>
    <x v="17"/>
  </r>
  <r>
    <x v="1072"/>
    <x v="1072"/>
    <x v="1071"/>
    <n v="75000"/>
    <x v="152"/>
    <x v="2"/>
    <s v="US"/>
    <s v="USD"/>
    <n v="1391630297"/>
    <n v="1389038297"/>
    <x v="1072"/>
    <x v="247"/>
    <b v="0"/>
    <n v="4"/>
    <b v="0"/>
    <x v="17"/>
  </r>
  <r>
    <x v="1073"/>
    <x v="1073"/>
    <x v="1072"/>
    <n v="750"/>
    <x v="115"/>
    <x v="2"/>
    <s v="US"/>
    <s v="USD"/>
    <n v="1318806541"/>
    <n v="1316214541"/>
    <x v="1073"/>
    <x v="248"/>
    <b v="0"/>
    <n v="1"/>
    <b v="0"/>
    <x v="17"/>
  </r>
  <r>
    <x v="1074"/>
    <x v="1074"/>
    <x v="1073"/>
    <n v="54000"/>
    <x v="767"/>
    <x v="2"/>
    <s v="US"/>
    <s v="USD"/>
    <n v="1388808545"/>
    <n v="1386216545"/>
    <x v="1074"/>
    <x v="249"/>
    <b v="0"/>
    <n v="30"/>
    <b v="0"/>
    <x v="17"/>
  </r>
  <r>
    <x v="1075"/>
    <x v="1075"/>
    <x v="1074"/>
    <n v="1000"/>
    <x v="372"/>
    <x v="2"/>
    <s v="US"/>
    <s v="USD"/>
    <n v="1336340516"/>
    <n v="1333748516"/>
    <x v="1075"/>
    <x v="250"/>
    <b v="0"/>
    <n v="3"/>
    <b v="0"/>
    <x v="17"/>
  </r>
  <r>
    <x v="1076"/>
    <x v="1076"/>
    <x v="1075"/>
    <n v="75000"/>
    <x v="768"/>
    <x v="2"/>
    <s v="US"/>
    <s v="USD"/>
    <n v="1410426250"/>
    <n v="1405674250"/>
    <x v="1076"/>
    <x v="251"/>
    <b v="0"/>
    <n v="975"/>
    <b v="0"/>
    <x v="17"/>
  </r>
  <r>
    <x v="1077"/>
    <x v="1077"/>
    <x v="1076"/>
    <n v="25000"/>
    <x v="769"/>
    <x v="2"/>
    <s v="US"/>
    <s v="USD"/>
    <n v="1452744011"/>
    <n v="1450152011"/>
    <x v="1077"/>
    <x v="252"/>
    <b v="0"/>
    <n v="167"/>
    <b v="0"/>
    <x v="17"/>
  </r>
  <r>
    <x v="1078"/>
    <x v="1078"/>
    <x v="1077"/>
    <n v="600"/>
    <x v="372"/>
    <x v="2"/>
    <s v="US"/>
    <s v="USD"/>
    <n v="1311309721"/>
    <n v="1307421721"/>
    <x v="1078"/>
    <x v="253"/>
    <b v="0"/>
    <n v="5"/>
    <b v="0"/>
    <x v="17"/>
  </r>
  <r>
    <x v="1079"/>
    <x v="1079"/>
    <x v="1078"/>
    <n v="26000"/>
    <x v="770"/>
    <x v="2"/>
    <s v="DE"/>
    <s v="EUR"/>
    <n v="1463232936"/>
    <n v="1461072936"/>
    <x v="1079"/>
    <x v="254"/>
    <b v="0"/>
    <n v="18"/>
    <b v="0"/>
    <x v="17"/>
  </r>
  <r>
    <x v="1080"/>
    <x v="1080"/>
    <x v="1079"/>
    <n v="20000"/>
    <x v="771"/>
    <x v="2"/>
    <s v="US"/>
    <s v="USD"/>
    <n v="1399778333"/>
    <n v="1397186333"/>
    <x v="1080"/>
    <x v="255"/>
    <b v="0"/>
    <n v="98"/>
    <b v="0"/>
    <x v="17"/>
  </r>
  <r>
    <x v="1081"/>
    <x v="1081"/>
    <x v="1080"/>
    <n v="68000"/>
    <x v="433"/>
    <x v="2"/>
    <s v="US"/>
    <s v="USD"/>
    <n v="1422483292"/>
    <n v="1419891292"/>
    <x v="1081"/>
    <x v="256"/>
    <b v="0"/>
    <n v="4"/>
    <b v="0"/>
    <x v="17"/>
  </r>
  <r>
    <x v="1082"/>
    <x v="1082"/>
    <x v="1081"/>
    <n v="10000"/>
    <x v="443"/>
    <x v="2"/>
    <s v="US"/>
    <s v="USD"/>
    <n v="1344635088"/>
    <n v="1342043088"/>
    <x v="1082"/>
    <x v="257"/>
    <b v="0"/>
    <n v="3"/>
    <b v="0"/>
    <x v="17"/>
  </r>
  <r>
    <x v="1083"/>
    <x v="1083"/>
    <x v="1082"/>
    <n v="50000"/>
    <x v="22"/>
    <x v="2"/>
    <s v="CA"/>
    <s v="CAD"/>
    <n v="1406994583"/>
    <n v="1401810583"/>
    <x v="1083"/>
    <x v="258"/>
    <b v="0"/>
    <n v="1"/>
    <b v="0"/>
    <x v="17"/>
  </r>
  <r>
    <x v="1084"/>
    <x v="1084"/>
    <x v="1083"/>
    <n v="550"/>
    <x v="117"/>
    <x v="2"/>
    <s v="US"/>
    <s v="USD"/>
    <n v="1407534804"/>
    <n v="1404942804"/>
    <x v="1084"/>
    <x v="87"/>
    <b v="0"/>
    <n v="0"/>
    <b v="0"/>
    <x v="17"/>
  </r>
  <r>
    <x v="1085"/>
    <x v="1085"/>
    <x v="1084"/>
    <n v="30000"/>
    <x v="772"/>
    <x v="2"/>
    <s v="CA"/>
    <s v="CAD"/>
    <n v="1457967975"/>
    <n v="1455379575"/>
    <x v="1085"/>
    <x v="259"/>
    <b v="0"/>
    <n v="9"/>
    <b v="0"/>
    <x v="17"/>
  </r>
  <r>
    <x v="1086"/>
    <x v="1086"/>
    <x v="1085"/>
    <n v="18000"/>
    <x v="493"/>
    <x v="2"/>
    <s v="US"/>
    <s v="USD"/>
    <n v="1408913291"/>
    <n v="1406321291"/>
    <x v="1086"/>
    <x v="260"/>
    <b v="0"/>
    <n v="2"/>
    <b v="0"/>
    <x v="17"/>
  </r>
  <r>
    <x v="1087"/>
    <x v="1087"/>
    <x v="1086"/>
    <n v="1100"/>
    <x v="117"/>
    <x v="2"/>
    <s v="US"/>
    <s v="USD"/>
    <n v="1402852087"/>
    <n v="1400260087"/>
    <x v="1087"/>
    <x v="261"/>
    <b v="0"/>
    <n v="0"/>
    <b v="0"/>
    <x v="17"/>
  </r>
  <r>
    <x v="1088"/>
    <x v="1088"/>
    <x v="1087"/>
    <n v="45000"/>
    <x v="773"/>
    <x v="2"/>
    <s v="US"/>
    <s v="USD"/>
    <n v="1398366667"/>
    <n v="1395774667"/>
    <x v="1088"/>
    <x v="262"/>
    <b v="0"/>
    <n v="147"/>
    <b v="0"/>
    <x v="17"/>
  </r>
  <r>
    <x v="1089"/>
    <x v="1089"/>
    <x v="1088"/>
    <n v="15000"/>
    <x v="774"/>
    <x v="2"/>
    <s v="FR"/>
    <s v="EUR"/>
    <n v="1435293175"/>
    <n v="1432701175"/>
    <x v="1089"/>
    <x v="263"/>
    <b v="0"/>
    <n v="49"/>
    <b v="0"/>
    <x v="17"/>
  </r>
  <r>
    <x v="1090"/>
    <x v="1090"/>
    <x v="1089"/>
    <n v="12999"/>
    <x v="139"/>
    <x v="2"/>
    <s v="AU"/>
    <s v="AUD"/>
    <n v="1432873653"/>
    <n v="1430281653"/>
    <x v="1090"/>
    <x v="264"/>
    <b v="0"/>
    <n v="1"/>
    <b v="0"/>
    <x v="17"/>
  </r>
  <r>
    <x v="1091"/>
    <x v="1091"/>
    <x v="1090"/>
    <n v="200"/>
    <x v="379"/>
    <x v="2"/>
    <s v="GB"/>
    <s v="GBP"/>
    <n v="1460313672"/>
    <n v="1457725272"/>
    <x v="1091"/>
    <x v="265"/>
    <b v="0"/>
    <n v="2"/>
    <b v="0"/>
    <x v="17"/>
  </r>
  <r>
    <x v="1092"/>
    <x v="1092"/>
    <x v="1091"/>
    <n v="2000"/>
    <x v="577"/>
    <x v="2"/>
    <s v="US"/>
    <s v="USD"/>
    <n v="1357432638"/>
    <n v="1354840638"/>
    <x v="1092"/>
    <x v="266"/>
    <b v="0"/>
    <n v="7"/>
    <b v="0"/>
    <x v="17"/>
  </r>
  <r>
    <x v="1093"/>
    <x v="1093"/>
    <x v="1092"/>
    <n v="300"/>
    <x v="775"/>
    <x v="2"/>
    <s v="CA"/>
    <s v="CAD"/>
    <n v="1455232937"/>
    <n v="1453936937"/>
    <x v="1093"/>
    <x v="267"/>
    <b v="0"/>
    <n v="4"/>
    <b v="0"/>
    <x v="17"/>
  </r>
  <r>
    <x v="1094"/>
    <x v="1094"/>
    <x v="1093"/>
    <n v="18000"/>
    <x v="776"/>
    <x v="2"/>
    <s v="US"/>
    <s v="USD"/>
    <n v="1318180033"/>
    <n v="1315588033"/>
    <x v="1094"/>
    <x v="268"/>
    <b v="0"/>
    <n v="27"/>
    <b v="0"/>
    <x v="17"/>
  </r>
  <r>
    <x v="1095"/>
    <x v="1095"/>
    <x v="1094"/>
    <n v="500000"/>
    <x v="777"/>
    <x v="2"/>
    <s v="US"/>
    <s v="USD"/>
    <n v="1377867220"/>
    <n v="1375275220"/>
    <x v="1095"/>
    <x v="269"/>
    <b v="0"/>
    <n v="94"/>
    <b v="0"/>
    <x v="17"/>
  </r>
  <r>
    <x v="1096"/>
    <x v="1096"/>
    <x v="1095"/>
    <n v="12000"/>
    <x v="778"/>
    <x v="2"/>
    <s v="US"/>
    <s v="USD"/>
    <n v="1412393400"/>
    <n v="1409747154"/>
    <x v="1096"/>
    <x v="270"/>
    <b v="0"/>
    <n v="29"/>
    <b v="0"/>
    <x v="17"/>
  </r>
  <r>
    <x v="1097"/>
    <x v="1097"/>
    <x v="1096"/>
    <n v="100000"/>
    <x v="779"/>
    <x v="2"/>
    <s v="US"/>
    <s v="USD"/>
    <n v="1393786877"/>
    <n v="1390330877"/>
    <x v="1097"/>
    <x v="240"/>
    <b v="0"/>
    <n v="7"/>
    <b v="0"/>
    <x v="17"/>
  </r>
  <r>
    <x v="1098"/>
    <x v="1098"/>
    <x v="1097"/>
    <n v="25000"/>
    <x v="780"/>
    <x v="2"/>
    <s v="US"/>
    <s v="USD"/>
    <n v="1397413095"/>
    <n v="1394821095"/>
    <x v="1098"/>
    <x v="271"/>
    <b v="0"/>
    <n v="22"/>
    <b v="0"/>
    <x v="17"/>
  </r>
  <r>
    <x v="1099"/>
    <x v="1099"/>
    <x v="1098"/>
    <n v="5000"/>
    <x v="379"/>
    <x v="2"/>
    <s v="GB"/>
    <s v="GBP"/>
    <n v="1431547468"/>
    <n v="1428955468"/>
    <x v="1099"/>
    <x v="272"/>
    <b v="0"/>
    <n v="1"/>
    <b v="0"/>
    <x v="17"/>
  </r>
  <r>
    <x v="1100"/>
    <x v="1100"/>
    <x v="1099"/>
    <n v="4000"/>
    <x v="173"/>
    <x v="2"/>
    <s v="DE"/>
    <s v="EUR"/>
    <n v="1455417571"/>
    <n v="1452825571"/>
    <x v="1100"/>
    <x v="273"/>
    <b v="0"/>
    <n v="10"/>
    <b v="0"/>
    <x v="17"/>
  </r>
  <r>
    <x v="1101"/>
    <x v="1101"/>
    <x v="1100"/>
    <n v="100000"/>
    <x v="781"/>
    <x v="2"/>
    <s v="US"/>
    <s v="USD"/>
    <n v="1468519920"/>
    <n v="1466188338"/>
    <x v="1101"/>
    <x v="175"/>
    <b v="0"/>
    <n v="6"/>
    <b v="0"/>
    <x v="17"/>
  </r>
  <r>
    <x v="1102"/>
    <x v="1102"/>
    <x v="1101"/>
    <n v="8000"/>
    <x v="94"/>
    <x v="2"/>
    <s v="US"/>
    <s v="USD"/>
    <n v="1386568740"/>
    <n v="1383095125"/>
    <x v="1102"/>
    <x v="274"/>
    <b v="0"/>
    <n v="24"/>
    <b v="0"/>
    <x v="17"/>
  </r>
  <r>
    <x v="1103"/>
    <x v="1103"/>
    <x v="1102"/>
    <n v="15000"/>
    <x v="782"/>
    <x v="2"/>
    <s v="US"/>
    <s v="USD"/>
    <n v="1466227190"/>
    <n v="1461043190"/>
    <x v="1103"/>
    <x v="275"/>
    <b v="0"/>
    <n v="15"/>
    <b v="0"/>
    <x v="17"/>
  </r>
  <r>
    <x v="1104"/>
    <x v="1104"/>
    <x v="1103"/>
    <n v="60000"/>
    <x v="783"/>
    <x v="2"/>
    <s v="GB"/>
    <s v="GBP"/>
    <n v="1402480221"/>
    <n v="1399888221"/>
    <x v="1104"/>
    <x v="276"/>
    <b v="0"/>
    <n v="37"/>
    <b v="0"/>
    <x v="17"/>
  </r>
  <r>
    <x v="1105"/>
    <x v="1105"/>
    <x v="1104"/>
    <n v="900000"/>
    <x v="784"/>
    <x v="2"/>
    <s v="US"/>
    <s v="USD"/>
    <n v="1395627327"/>
    <n v="1393038927"/>
    <x v="1105"/>
    <x v="277"/>
    <b v="0"/>
    <n v="20"/>
    <b v="0"/>
    <x v="17"/>
  </r>
  <r>
    <x v="1106"/>
    <x v="1106"/>
    <x v="1105"/>
    <n v="400"/>
    <x v="785"/>
    <x v="2"/>
    <s v="US"/>
    <s v="USD"/>
    <n v="1333557975"/>
    <n v="1330969575"/>
    <x v="1106"/>
    <x v="278"/>
    <b v="0"/>
    <n v="7"/>
    <b v="0"/>
    <x v="17"/>
  </r>
  <r>
    <x v="1107"/>
    <x v="1107"/>
    <x v="1106"/>
    <n v="10000"/>
    <x v="117"/>
    <x v="2"/>
    <s v="US"/>
    <s v="USD"/>
    <n v="1406148024"/>
    <n v="1403556024"/>
    <x v="1107"/>
    <x v="279"/>
    <b v="0"/>
    <n v="0"/>
    <b v="0"/>
    <x v="17"/>
  </r>
  <r>
    <x v="1108"/>
    <x v="1108"/>
    <x v="1107"/>
    <n v="25000"/>
    <x v="786"/>
    <x v="2"/>
    <s v="US"/>
    <s v="USD"/>
    <n v="1334326635"/>
    <n v="1329146235"/>
    <x v="1108"/>
    <x v="280"/>
    <b v="0"/>
    <n v="21"/>
    <b v="0"/>
    <x v="17"/>
  </r>
  <r>
    <x v="1109"/>
    <x v="1109"/>
    <x v="1108"/>
    <n v="10000"/>
    <x v="372"/>
    <x v="2"/>
    <s v="US"/>
    <s v="USD"/>
    <n v="1479495790"/>
    <n v="1476900190"/>
    <x v="1109"/>
    <x v="137"/>
    <b v="0"/>
    <n v="3"/>
    <b v="0"/>
    <x v="17"/>
  </r>
  <r>
    <x v="1110"/>
    <x v="1110"/>
    <x v="1109"/>
    <n v="50000"/>
    <x v="787"/>
    <x v="2"/>
    <s v="US"/>
    <s v="USD"/>
    <n v="1354919022"/>
    <n v="1352327022"/>
    <x v="1110"/>
    <x v="281"/>
    <b v="0"/>
    <n v="11"/>
    <b v="0"/>
    <x v="17"/>
  </r>
  <r>
    <x v="1111"/>
    <x v="1111"/>
    <x v="1110"/>
    <n v="2500"/>
    <x v="116"/>
    <x v="2"/>
    <s v="US"/>
    <s v="USD"/>
    <n v="1452228790"/>
    <n v="1449636790"/>
    <x v="1111"/>
    <x v="282"/>
    <b v="0"/>
    <n v="1"/>
    <b v="0"/>
    <x v="17"/>
  </r>
  <r>
    <x v="1112"/>
    <x v="1112"/>
    <x v="1111"/>
    <n v="88000"/>
    <x v="788"/>
    <x v="2"/>
    <s v="US"/>
    <s v="USD"/>
    <n v="1421656200"/>
    <n v="1416507211"/>
    <x v="1112"/>
    <x v="283"/>
    <b v="0"/>
    <n v="312"/>
    <b v="0"/>
    <x v="17"/>
  </r>
  <r>
    <x v="1113"/>
    <x v="1113"/>
    <x v="1112"/>
    <n v="1000"/>
    <x v="139"/>
    <x v="2"/>
    <s v="GB"/>
    <s v="GBP"/>
    <n v="1408058820"/>
    <n v="1405466820"/>
    <x v="1113"/>
    <x v="284"/>
    <b v="0"/>
    <n v="1"/>
    <b v="0"/>
    <x v="17"/>
  </r>
  <r>
    <x v="1114"/>
    <x v="1114"/>
    <x v="1113"/>
    <n v="6000"/>
    <x v="115"/>
    <x v="2"/>
    <s v="GB"/>
    <s v="GBP"/>
    <n v="1381306687"/>
    <n v="1378714687"/>
    <x v="1114"/>
    <x v="285"/>
    <b v="0"/>
    <n v="3"/>
    <b v="0"/>
    <x v="17"/>
  </r>
  <r>
    <x v="1115"/>
    <x v="1115"/>
    <x v="1114"/>
    <n v="40000"/>
    <x v="500"/>
    <x v="2"/>
    <s v="US"/>
    <s v="USD"/>
    <n v="1459352495"/>
    <n v="1456764095"/>
    <x v="1115"/>
    <x v="85"/>
    <b v="0"/>
    <n v="4"/>
    <b v="0"/>
    <x v="17"/>
  </r>
  <r>
    <x v="1116"/>
    <x v="1116"/>
    <x v="1115"/>
    <n v="500000"/>
    <x v="789"/>
    <x v="2"/>
    <s v="US"/>
    <s v="USD"/>
    <n v="1339273208"/>
    <n v="1334089208"/>
    <x v="1116"/>
    <x v="286"/>
    <b v="0"/>
    <n v="10"/>
    <b v="0"/>
    <x v="17"/>
  </r>
  <r>
    <x v="1117"/>
    <x v="1117"/>
    <x v="1116"/>
    <n v="1000"/>
    <x v="790"/>
    <x v="2"/>
    <s v="DE"/>
    <s v="EUR"/>
    <n v="1451053313"/>
    <n v="1448461313"/>
    <x v="1117"/>
    <x v="287"/>
    <b v="0"/>
    <n v="8"/>
    <b v="0"/>
    <x v="17"/>
  </r>
  <r>
    <x v="1118"/>
    <x v="1118"/>
    <x v="1117"/>
    <n v="4500"/>
    <x v="791"/>
    <x v="2"/>
    <s v="AU"/>
    <s v="AUD"/>
    <n v="1396666779"/>
    <n v="1394078379"/>
    <x v="1118"/>
    <x v="288"/>
    <b v="0"/>
    <n v="3"/>
    <b v="0"/>
    <x v="17"/>
  </r>
  <r>
    <x v="1119"/>
    <x v="1119"/>
    <x v="1118"/>
    <n v="2100"/>
    <x v="139"/>
    <x v="2"/>
    <s v="US"/>
    <s v="USD"/>
    <n v="1396810864"/>
    <n v="1395687664"/>
    <x v="1119"/>
    <x v="289"/>
    <b v="0"/>
    <n v="1"/>
    <b v="0"/>
    <x v="17"/>
  </r>
  <r>
    <x v="1120"/>
    <x v="1120"/>
    <x v="1119"/>
    <n v="25000"/>
    <x v="117"/>
    <x v="2"/>
    <s v="US"/>
    <s v="USD"/>
    <n v="1319835400"/>
    <n v="1315947400"/>
    <x v="1120"/>
    <x v="290"/>
    <b v="0"/>
    <n v="0"/>
    <b v="0"/>
    <x v="17"/>
  </r>
  <r>
    <x v="1121"/>
    <x v="1121"/>
    <x v="1120"/>
    <n v="250000"/>
    <x v="792"/>
    <x v="2"/>
    <s v="US"/>
    <s v="USD"/>
    <n v="1457904316"/>
    <n v="1455315916"/>
    <x v="1121"/>
    <x v="291"/>
    <b v="0"/>
    <n v="5"/>
    <b v="0"/>
    <x v="17"/>
  </r>
  <r>
    <x v="1122"/>
    <x v="1122"/>
    <x v="1121"/>
    <n v="3200"/>
    <x v="117"/>
    <x v="2"/>
    <s v="GB"/>
    <s v="GBP"/>
    <n v="1369932825"/>
    <n v="1368723225"/>
    <x v="1122"/>
    <x v="292"/>
    <b v="0"/>
    <n v="0"/>
    <b v="0"/>
    <x v="17"/>
  </r>
  <r>
    <x v="1123"/>
    <x v="1123"/>
    <x v="1122"/>
    <n v="5000"/>
    <x v="143"/>
    <x v="2"/>
    <s v="US"/>
    <s v="USD"/>
    <n v="1397910848"/>
    <n v="1395318848"/>
    <x v="1123"/>
    <x v="19"/>
    <b v="0"/>
    <n v="3"/>
    <b v="0"/>
    <x v="17"/>
  </r>
  <r>
    <x v="1124"/>
    <x v="1124"/>
    <x v="1123"/>
    <n v="90000"/>
    <x v="94"/>
    <x v="2"/>
    <s v="US"/>
    <s v="USD"/>
    <n v="1430409651"/>
    <n v="1427817651"/>
    <x v="1124"/>
    <x v="293"/>
    <b v="0"/>
    <n v="7"/>
    <b v="0"/>
    <x v="18"/>
  </r>
  <r>
    <x v="1125"/>
    <x v="1125"/>
    <x v="1124"/>
    <n v="3000"/>
    <x v="117"/>
    <x v="2"/>
    <s v="GB"/>
    <s v="GBP"/>
    <n v="1443193130"/>
    <n v="1438009130"/>
    <x v="1125"/>
    <x v="294"/>
    <b v="0"/>
    <n v="0"/>
    <b v="0"/>
    <x v="18"/>
  </r>
  <r>
    <x v="1126"/>
    <x v="1126"/>
    <x v="1125"/>
    <n v="2000"/>
    <x v="115"/>
    <x v="2"/>
    <s v="US"/>
    <s v="USD"/>
    <n v="1468482694"/>
    <n v="1465890694"/>
    <x v="1126"/>
    <x v="198"/>
    <b v="0"/>
    <n v="2"/>
    <b v="0"/>
    <x v="18"/>
  </r>
  <r>
    <x v="1127"/>
    <x v="1127"/>
    <x v="1126"/>
    <n v="35000"/>
    <x v="793"/>
    <x v="2"/>
    <s v="US"/>
    <s v="USD"/>
    <n v="1416000600"/>
    <n v="1413318600"/>
    <x v="1127"/>
    <x v="295"/>
    <b v="0"/>
    <n v="23"/>
    <b v="0"/>
    <x v="18"/>
  </r>
  <r>
    <x v="1128"/>
    <x v="1128"/>
    <x v="1127"/>
    <n v="1000"/>
    <x v="116"/>
    <x v="2"/>
    <s v="GB"/>
    <s v="GBP"/>
    <n v="1407425717"/>
    <n v="1404833717"/>
    <x v="1128"/>
    <x v="296"/>
    <b v="0"/>
    <n v="1"/>
    <b v="0"/>
    <x v="18"/>
  </r>
  <r>
    <x v="1129"/>
    <x v="1129"/>
    <x v="1128"/>
    <n v="20000"/>
    <x v="577"/>
    <x v="2"/>
    <s v="US"/>
    <s v="USD"/>
    <n v="1465107693"/>
    <n v="1462515693"/>
    <x v="1129"/>
    <x v="297"/>
    <b v="0"/>
    <n v="2"/>
    <b v="0"/>
    <x v="18"/>
  </r>
  <r>
    <x v="1130"/>
    <x v="1130"/>
    <x v="1129"/>
    <n v="5000"/>
    <x v="143"/>
    <x v="2"/>
    <s v="US"/>
    <s v="USD"/>
    <n v="1416963300"/>
    <n v="1411775700"/>
    <x v="1130"/>
    <x v="298"/>
    <b v="0"/>
    <n v="3"/>
    <b v="0"/>
    <x v="18"/>
  </r>
  <r>
    <x v="1131"/>
    <x v="1131"/>
    <x v="1130"/>
    <n v="40000"/>
    <x v="117"/>
    <x v="2"/>
    <s v="AU"/>
    <s v="AUD"/>
    <n v="1450993668"/>
    <n v="1448401668"/>
    <x v="1131"/>
    <x v="299"/>
    <b v="0"/>
    <n v="0"/>
    <b v="0"/>
    <x v="18"/>
  </r>
  <r>
    <x v="1132"/>
    <x v="1132"/>
    <x v="1131"/>
    <n v="10000"/>
    <x v="794"/>
    <x v="2"/>
    <s v="CA"/>
    <s v="CAD"/>
    <n v="1483238771"/>
    <n v="1480646771"/>
    <x v="1132"/>
    <x v="300"/>
    <b v="0"/>
    <n v="13"/>
    <b v="0"/>
    <x v="18"/>
  </r>
  <r>
    <x v="1133"/>
    <x v="1133"/>
    <x v="1132"/>
    <n v="3000"/>
    <x v="170"/>
    <x v="2"/>
    <s v="GB"/>
    <s v="GBP"/>
    <n v="1406799981"/>
    <n v="1404207981"/>
    <x v="1133"/>
    <x v="301"/>
    <b v="0"/>
    <n v="1"/>
    <b v="0"/>
    <x v="18"/>
  </r>
  <r>
    <x v="1134"/>
    <x v="1134"/>
    <x v="1133"/>
    <n v="25000"/>
    <x v="116"/>
    <x v="2"/>
    <s v="AU"/>
    <s v="AUD"/>
    <n v="1417235580"/>
    <n v="1416034228"/>
    <x v="1134"/>
    <x v="302"/>
    <b v="0"/>
    <n v="1"/>
    <b v="0"/>
    <x v="18"/>
  </r>
  <r>
    <x v="1135"/>
    <x v="1135"/>
    <x v="1134"/>
    <n v="1000"/>
    <x v="155"/>
    <x v="2"/>
    <s v="DE"/>
    <s v="EUR"/>
    <n v="1470527094"/>
    <n v="1467935094"/>
    <x v="1135"/>
    <x v="303"/>
    <b v="0"/>
    <n v="1"/>
    <b v="0"/>
    <x v="18"/>
  </r>
  <r>
    <x v="1136"/>
    <x v="1136"/>
    <x v="1135"/>
    <n v="4190"/>
    <x v="795"/>
    <x v="2"/>
    <s v="FR"/>
    <s v="EUR"/>
    <n v="1450541229"/>
    <n v="1447949229"/>
    <x v="1136"/>
    <x v="304"/>
    <b v="0"/>
    <n v="6"/>
    <b v="0"/>
    <x v="18"/>
  </r>
  <r>
    <x v="1137"/>
    <x v="1137"/>
    <x v="1136"/>
    <n v="25000"/>
    <x v="796"/>
    <x v="2"/>
    <s v="US"/>
    <s v="USD"/>
    <n v="1461440421"/>
    <n v="1458848421"/>
    <x v="1137"/>
    <x v="305"/>
    <b v="0"/>
    <n v="39"/>
    <b v="0"/>
    <x v="18"/>
  </r>
  <r>
    <x v="1138"/>
    <x v="1138"/>
    <x v="1137"/>
    <n v="35000"/>
    <x v="366"/>
    <x v="2"/>
    <s v="US"/>
    <s v="USD"/>
    <n v="1485035131"/>
    <n v="1483307131"/>
    <x v="1138"/>
    <x v="306"/>
    <b v="0"/>
    <n v="4"/>
    <b v="0"/>
    <x v="18"/>
  </r>
  <r>
    <x v="1139"/>
    <x v="1139"/>
    <x v="1138"/>
    <n v="8000"/>
    <x v="139"/>
    <x v="2"/>
    <s v="US"/>
    <s v="USD"/>
    <n v="1420100426"/>
    <n v="1417508426"/>
    <x v="1139"/>
    <x v="307"/>
    <b v="0"/>
    <n v="1"/>
    <b v="0"/>
    <x v="18"/>
  </r>
  <r>
    <x v="1140"/>
    <x v="1140"/>
    <x v="1139"/>
    <n v="5000"/>
    <x v="117"/>
    <x v="2"/>
    <s v="GB"/>
    <s v="GBP"/>
    <n v="1438859121"/>
    <n v="1436267121"/>
    <x v="1140"/>
    <x v="308"/>
    <b v="0"/>
    <n v="0"/>
    <b v="0"/>
    <x v="18"/>
  </r>
  <r>
    <x v="1141"/>
    <x v="1141"/>
    <x v="1140"/>
    <n v="500"/>
    <x v="117"/>
    <x v="2"/>
    <s v="DE"/>
    <s v="EUR"/>
    <n v="1436460450"/>
    <n v="1433868450"/>
    <x v="1141"/>
    <x v="309"/>
    <b v="0"/>
    <n v="0"/>
    <b v="0"/>
    <x v="18"/>
  </r>
  <r>
    <x v="1142"/>
    <x v="1142"/>
    <x v="1141"/>
    <n v="4000"/>
    <x v="117"/>
    <x v="2"/>
    <s v="US"/>
    <s v="USD"/>
    <n v="1424131727"/>
    <n v="1421539727"/>
    <x v="1142"/>
    <x v="39"/>
    <b v="0"/>
    <n v="0"/>
    <b v="0"/>
    <x v="18"/>
  </r>
  <r>
    <x v="1143"/>
    <x v="1143"/>
    <x v="1142"/>
    <n v="45000"/>
    <x v="797"/>
    <x v="2"/>
    <s v="US"/>
    <s v="USD"/>
    <n v="1450327126"/>
    <n v="1447735126"/>
    <x v="1143"/>
    <x v="170"/>
    <b v="0"/>
    <n v="8"/>
    <b v="0"/>
    <x v="18"/>
  </r>
  <r>
    <x v="1144"/>
    <x v="1144"/>
    <x v="1143"/>
    <n v="9300"/>
    <x v="117"/>
    <x v="2"/>
    <s v="US"/>
    <s v="USD"/>
    <n v="1430281320"/>
    <n v="1427689320"/>
    <x v="1144"/>
    <x v="310"/>
    <b v="0"/>
    <n v="0"/>
    <b v="0"/>
    <x v="19"/>
  </r>
  <r>
    <x v="1145"/>
    <x v="1145"/>
    <x v="1144"/>
    <n v="80000"/>
    <x v="173"/>
    <x v="2"/>
    <s v="US"/>
    <s v="USD"/>
    <n v="1412272592"/>
    <n v="1407088592"/>
    <x v="1145"/>
    <x v="311"/>
    <b v="0"/>
    <n v="1"/>
    <b v="0"/>
    <x v="19"/>
  </r>
  <r>
    <x v="1146"/>
    <x v="1146"/>
    <x v="1145"/>
    <n v="6000"/>
    <x v="798"/>
    <x v="2"/>
    <s v="US"/>
    <s v="USD"/>
    <n v="1399071173"/>
    <n v="1395787973"/>
    <x v="1146"/>
    <x v="262"/>
    <b v="0"/>
    <n v="12"/>
    <b v="0"/>
    <x v="19"/>
  </r>
  <r>
    <x v="1147"/>
    <x v="1147"/>
    <x v="1146"/>
    <n v="25000"/>
    <x v="117"/>
    <x v="2"/>
    <s v="CA"/>
    <s v="CAD"/>
    <n v="1413760783"/>
    <n v="1408576783"/>
    <x v="1147"/>
    <x v="312"/>
    <b v="0"/>
    <n v="0"/>
    <b v="0"/>
    <x v="19"/>
  </r>
  <r>
    <x v="1148"/>
    <x v="1148"/>
    <x v="1147"/>
    <n v="15000"/>
    <x v="799"/>
    <x v="2"/>
    <s v="US"/>
    <s v="USD"/>
    <n v="1480568781"/>
    <n v="1477973181"/>
    <x v="1148"/>
    <x v="313"/>
    <b v="0"/>
    <n v="3"/>
    <b v="0"/>
    <x v="19"/>
  </r>
  <r>
    <x v="1149"/>
    <x v="1149"/>
    <x v="1148"/>
    <n v="50000"/>
    <x v="735"/>
    <x v="2"/>
    <s v="US"/>
    <s v="USD"/>
    <n v="1466096566"/>
    <n v="1463504566"/>
    <x v="1149"/>
    <x v="314"/>
    <b v="0"/>
    <n v="2"/>
    <b v="0"/>
    <x v="19"/>
  </r>
  <r>
    <x v="1150"/>
    <x v="1150"/>
    <x v="1149"/>
    <n v="2500"/>
    <x v="800"/>
    <x v="2"/>
    <s v="US"/>
    <s v="USD"/>
    <n v="1452293675"/>
    <n v="1447109675"/>
    <x v="1150"/>
    <x v="315"/>
    <b v="0"/>
    <n v="6"/>
    <b v="0"/>
    <x v="19"/>
  </r>
  <r>
    <x v="1151"/>
    <x v="1151"/>
    <x v="1150"/>
    <n v="25000"/>
    <x v="117"/>
    <x v="2"/>
    <s v="US"/>
    <s v="USD"/>
    <n v="1441592863"/>
    <n v="1439000863"/>
    <x v="1151"/>
    <x v="316"/>
    <b v="0"/>
    <n v="0"/>
    <b v="0"/>
    <x v="19"/>
  </r>
  <r>
    <x v="1152"/>
    <x v="1152"/>
    <x v="1151"/>
    <n v="16000"/>
    <x v="608"/>
    <x v="2"/>
    <s v="US"/>
    <s v="USD"/>
    <n v="1431709312"/>
    <n v="1429117312"/>
    <x v="1152"/>
    <x v="317"/>
    <b v="0"/>
    <n v="15"/>
    <b v="0"/>
    <x v="19"/>
  </r>
  <r>
    <x v="1153"/>
    <x v="1153"/>
    <x v="1152"/>
    <n v="8000"/>
    <x v="155"/>
    <x v="2"/>
    <s v="US"/>
    <s v="USD"/>
    <n v="1434647305"/>
    <n v="1432055305"/>
    <x v="1153"/>
    <x v="318"/>
    <b v="0"/>
    <n v="1"/>
    <b v="0"/>
    <x v="19"/>
  </r>
  <r>
    <x v="1154"/>
    <x v="1154"/>
    <x v="1153"/>
    <n v="5000"/>
    <x v="144"/>
    <x v="2"/>
    <s v="US"/>
    <s v="USD"/>
    <n v="1441507006"/>
    <n v="1438915006"/>
    <x v="1154"/>
    <x v="319"/>
    <b v="0"/>
    <n v="3"/>
    <b v="0"/>
    <x v="19"/>
  </r>
  <r>
    <x v="1155"/>
    <x v="1155"/>
    <x v="1154"/>
    <n v="25000"/>
    <x v="801"/>
    <x v="2"/>
    <s v="US"/>
    <s v="USD"/>
    <n v="1408040408"/>
    <n v="1405448408"/>
    <x v="1155"/>
    <x v="284"/>
    <b v="0"/>
    <n v="8"/>
    <b v="0"/>
    <x v="19"/>
  </r>
  <r>
    <x v="1156"/>
    <x v="1156"/>
    <x v="1155"/>
    <n v="6500"/>
    <x v="117"/>
    <x v="2"/>
    <s v="US"/>
    <s v="USD"/>
    <n v="1424742162"/>
    <n v="1422150162"/>
    <x v="1156"/>
    <x v="320"/>
    <b v="0"/>
    <n v="0"/>
    <b v="0"/>
    <x v="19"/>
  </r>
  <r>
    <x v="1157"/>
    <x v="1157"/>
    <x v="1156"/>
    <n v="10000"/>
    <x v="118"/>
    <x v="2"/>
    <s v="US"/>
    <s v="USD"/>
    <n v="1417795480"/>
    <n v="1412607880"/>
    <x v="1157"/>
    <x v="224"/>
    <b v="0"/>
    <n v="3"/>
    <b v="0"/>
    <x v="19"/>
  </r>
  <r>
    <x v="1158"/>
    <x v="1158"/>
    <x v="1157"/>
    <n v="7500"/>
    <x v="428"/>
    <x v="2"/>
    <s v="US"/>
    <s v="USD"/>
    <n v="1418091128"/>
    <n v="1415499128"/>
    <x v="1158"/>
    <x v="321"/>
    <b v="0"/>
    <n v="3"/>
    <b v="0"/>
    <x v="19"/>
  </r>
  <r>
    <x v="1159"/>
    <x v="1159"/>
    <x v="1158"/>
    <n v="6750"/>
    <x v="117"/>
    <x v="2"/>
    <s v="US"/>
    <s v="USD"/>
    <n v="1435679100"/>
    <n v="1433006765"/>
    <x v="1159"/>
    <x v="322"/>
    <b v="0"/>
    <n v="0"/>
    <b v="0"/>
    <x v="19"/>
  </r>
  <r>
    <x v="1160"/>
    <x v="1160"/>
    <x v="1159"/>
    <n v="30000"/>
    <x v="802"/>
    <x v="2"/>
    <s v="US"/>
    <s v="USD"/>
    <n v="1427510586"/>
    <n v="1424922186"/>
    <x v="1160"/>
    <x v="141"/>
    <b v="0"/>
    <n v="19"/>
    <b v="0"/>
    <x v="19"/>
  </r>
  <r>
    <x v="1161"/>
    <x v="1161"/>
    <x v="1160"/>
    <n v="18000"/>
    <x v="117"/>
    <x v="2"/>
    <s v="US"/>
    <s v="USD"/>
    <n v="1432047989"/>
    <n v="1430233589"/>
    <x v="1161"/>
    <x v="264"/>
    <b v="0"/>
    <n v="0"/>
    <b v="0"/>
    <x v="19"/>
  </r>
  <r>
    <x v="1162"/>
    <x v="1162"/>
    <x v="1161"/>
    <n v="60000"/>
    <x v="428"/>
    <x v="2"/>
    <s v="US"/>
    <s v="USD"/>
    <n v="1411662264"/>
    <n v="1408983864"/>
    <x v="1162"/>
    <x v="323"/>
    <b v="0"/>
    <n v="2"/>
    <b v="0"/>
    <x v="19"/>
  </r>
  <r>
    <x v="1163"/>
    <x v="1163"/>
    <x v="1162"/>
    <n v="5200"/>
    <x v="117"/>
    <x v="2"/>
    <s v="US"/>
    <s v="USD"/>
    <n v="1407604920"/>
    <n v="1405012920"/>
    <x v="1163"/>
    <x v="166"/>
    <b v="0"/>
    <n v="0"/>
    <b v="0"/>
    <x v="19"/>
  </r>
  <r>
    <x v="1164"/>
    <x v="1164"/>
    <x v="1163"/>
    <n v="10000"/>
    <x v="117"/>
    <x v="2"/>
    <s v="US"/>
    <s v="USD"/>
    <n v="1466270582"/>
    <n v="1463678582"/>
    <x v="1164"/>
    <x v="324"/>
    <b v="0"/>
    <n v="0"/>
    <b v="0"/>
    <x v="19"/>
  </r>
  <r>
    <x v="1165"/>
    <x v="1165"/>
    <x v="1164"/>
    <n v="10000"/>
    <x v="803"/>
    <x v="2"/>
    <s v="US"/>
    <s v="USD"/>
    <n v="1404623330"/>
    <n v="1401685730"/>
    <x v="1165"/>
    <x v="325"/>
    <b v="0"/>
    <n v="25"/>
    <b v="0"/>
    <x v="19"/>
  </r>
  <r>
    <x v="1166"/>
    <x v="1166"/>
    <x v="1165"/>
    <n v="15000"/>
    <x v="804"/>
    <x v="2"/>
    <s v="US"/>
    <s v="USD"/>
    <n v="1435291200"/>
    <n v="1432640342"/>
    <x v="1166"/>
    <x v="326"/>
    <b v="0"/>
    <n v="8"/>
    <b v="0"/>
    <x v="19"/>
  </r>
  <r>
    <x v="1167"/>
    <x v="1167"/>
    <x v="1166"/>
    <n v="60000"/>
    <x v="805"/>
    <x v="2"/>
    <s v="US"/>
    <s v="USD"/>
    <n v="1410543495"/>
    <n v="1407865095"/>
    <x v="1167"/>
    <x v="327"/>
    <b v="0"/>
    <n v="16"/>
    <b v="0"/>
    <x v="19"/>
  </r>
  <r>
    <x v="1168"/>
    <x v="1168"/>
    <x v="1167"/>
    <n v="18000"/>
    <x v="806"/>
    <x v="2"/>
    <s v="US"/>
    <s v="USD"/>
    <n v="1474507065"/>
    <n v="1471915065"/>
    <x v="1168"/>
    <x v="328"/>
    <b v="0"/>
    <n v="3"/>
    <b v="0"/>
    <x v="19"/>
  </r>
  <r>
    <x v="1169"/>
    <x v="1169"/>
    <x v="1168"/>
    <n v="10000"/>
    <x v="157"/>
    <x v="2"/>
    <s v="US"/>
    <s v="USD"/>
    <n v="1424593763"/>
    <n v="1422001763"/>
    <x v="1169"/>
    <x v="329"/>
    <b v="0"/>
    <n v="3"/>
    <b v="0"/>
    <x v="19"/>
  </r>
  <r>
    <x v="1170"/>
    <x v="1170"/>
    <x v="1169"/>
    <n v="25000"/>
    <x v="173"/>
    <x v="2"/>
    <s v="GB"/>
    <s v="GBP"/>
    <n v="1433021171"/>
    <n v="1430429171"/>
    <x v="1170"/>
    <x v="330"/>
    <b v="0"/>
    <n v="2"/>
    <b v="0"/>
    <x v="19"/>
  </r>
  <r>
    <x v="1171"/>
    <x v="1171"/>
    <x v="1170"/>
    <n v="25000"/>
    <x v="379"/>
    <x v="2"/>
    <s v="US"/>
    <s v="USD"/>
    <n v="1415909927"/>
    <n v="1414351127"/>
    <x v="1171"/>
    <x v="331"/>
    <b v="0"/>
    <n v="1"/>
    <b v="0"/>
    <x v="19"/>
  </r>
  <r>
    <x v="1172"/>
    <x v="1172"/>
    <x v="1171"/>
    <n v="9000"/>
    <x v="117"/>
    <x v="2"/>
    <s v="US"/>
    <s v="USD"/>
    <n v="1408551752"/>
    <n v="1405959752"/>
    <x v="1172"/>
    <x v="76"/>
    <b v="0"/>
    <n v="0"/>
    <b v="0"/>
    <x v="19"/>
  </r>
  <r>
    <x v="1173"/>
    <x v="1173"/>
    <x v="1172"/>
    <n v="125000"/>
    <x v="134"/>
    <x v="2"/>
    <s v="US"/>
    <s v="USD"/>
    <n v="1438576057"/>
    <n v="1435552057"/>
    <x v="1173"/>
    <x v="332"/>
    <b v="0"/>
    <n v="1"/>
    <b v="0"/>
    <x v="19"/>
  </r>
  <r>
    <x v="1174"/>
    <x v="1174"/>
    <x v="1173"/>
    <n v="15000"/>
    <x v="807"/>
    <x v="2"/>
    <s v="US"/>
    <s v="USD"/>
    <n v="1462738327"/>
    <n v="1460146327"/>
    <x v="1174"/>
    <x v="333"/>
    <b v="0"/>
    <n v="19"/>
    <b v="0"/>
    <x v="19"/>
  </r>
  <r>
    <x v="1175"/>
    <x v="1175"/>
    <x v="1174"/>
    <n v="20000"/>
    <x v="793"/>
    <x v="2"/>
    <s v="US"/>
    <s v="USD"/>
    <n v="1436981339"/>
    <n v="1434389339"/>
    <x v="1175"/>
    <x v="334"/>
    <b v="0"/>
    <n v="9"/>
    <b v="0"/>
    <x v="19"/>
  </r>
  <r>
    <x v="1176"/>
    <x v="1176"/>
    <x v="1175"/>
    <n v="175000"/>
    <x v="115"/>
    <x v="2"/>
    <s v="AU"/>
    <s v="AUD"/>
    <n v="1488805200"/>
    <n v="1484094498"/>
    <x v="1176"/>
    <x v="126"/>
    <b v="0"/>
    <n v="1"/>
    <b v="0"/>
    <x v="19"/>
  </r>
  <r>
    <x v="1177"/>
    <x v="1177"/>
    <x v="1176"/>
    <n v="6000"/>
    <x v="117"/>
    <x v="2"/>
    <s v="GB"/>
    <s v="GBP"/>
    <n v="1413388296"/>
    <n v="1410796296"/>
    <x v="1177"/>
    <x v="335"/>
    <b v="0"/>
    <n v="0"/>
    <b v="0"/>
    <x v="19"/>
  </r>
  <r>
    <x v="1178"/>
    <x v="1178"/>
    <x v="1177"/>
    <n v="75000"/>
    <x v="139"/>
    <x v="2"/>
    <s v="US"/>
    <s v="USD"/>
    <n v="1408225452"/>
    <n v="1405633452"/>
    <x v="1178"/>
    <x v="251"/>
    <b v="0"/>
    <n v="1"/>
    <b v="0"/>
    <x v="19"/>
  </r>
  <r>
    <x v="1179"/>
    <x v="1179"/>
    <x v="1178"/>
    <n v="60000"/>
    <x v="667"/>
    <x v="2"/>
    <s v="CA"/>
    <s v="CAD"/>
    <n v="1446052627"/>
    <n v="1443460627"/>
    <x v="1179"/>
    <x v="336"/>
    <b v="0"/>
    <n v="5"/>
    <b v="0"/>
    <x v="19"/>
  </r>
  <r>
    <x v="1180"/>
    <x v="1180"/>
    <x v="1179"/>
    <n v="50000"/>
    <x v="808"/>
    <x v="2"/>
    <s v="US"/>
    <s v="USD"/>
    <n v="1403983314"/>
    <n v="1400786514"/>
    <x v="1180"/>
    <x v="337"/>
    <b v="0"/>
    <n v="85"/>
    <b v="0"/>
    <x v="19"/>
  </r>
  <r>
    <x v="1181"/>
    <x v="1181"/>
    <x v="1180"/>
    <n v="50000"/>
    <x v="460"/>
    <x v="2"/>
    <s v="US"/>
    <s v="USD"/>
    <n v="1425197321"/>
    <n v="1422605321"/>
    <x v="1181"/>
    <x v="338"/>
    <b v="0"/>
    <n v="3"/>
    <b v="0"/>
    <x v="19"/>
  </r>
  <r>
    <x v="1182"/>
    <x v="1182"/>
    <x v="1181"/>
    <n v="1000"/>
    <x v="809"/>
    <x v="2"/>
    <s v="US"/>
    <s v="USD"/>
    <n v="1484239320"/>
    <n v="1482609088"/>
    <x v="1182"/>
    <x v="339"/>
    <b v="0"/>
    <n v="4"/>
    <b v="0"/>
    <x v="19"/>
  </r>
  <r>
    <x v="1183"/>
    <x v="1183"/>
    <x v="1182"/>
    <n v="2500"/>
    <x v="173"/>
    <x v="2"/>
    <s v="US"/>
    <s v="USD"/>
    <n v="1478059140"/>
    <n v="1476391223"/>
    <x v="1183"/>
    <x v="38"/>
    <b v="0"/>
    <n v="3"/>
    <b v="0"/>
    <x v="19"/>
  </r>
  <r>
    <x v="1184"/>
    <x v="1184"/>
    <x v="1183"/>
    <n v="22000"/>
    <x v="810"/>
    <x v="0"/>
    <s v="GB"/>
    <s v="GBP"/>
    <n v="1486391011"/>
    <n v="1483712611"/>
    <x v="1184"/>
    <x v="154"/>
    <b v="0"/>
    <n v="375"/>
    <b v="1"/>
    <x v="20"/>
  </r>
  <r>
    <x v="1185"/>
    <x v="1185"/>
    <x v="1184"/>
    <n v="12500"/>
    <x v="811"/>
    <x v="0"/>
    <s v="US"/>
    <s v="USD"/>
    <n v="1433736000"/>
    <n v="1430945149"/>
    <x v="1185"/>
    <x v="340"/>
    <b v="0"/>
    <n v="111"/>
    <b v="1"/>
    <x v="20"/>
  </r>
  <r>
    <x v="1186"/>
    <x v="1186"/>
    <x v="1185"/>
    <n v="7500"/>
    <x v="812"/>
    <x v="0"/>
    <s v="GB"/>
    <s v="GBP"/>
    <n v="1433198520"/>
    <n v="1430340195"/>
    <x v="1186"/>
    <x v="341"/>
    <b v="0"/>
    <n v="123"/>
    <b v="1"/>
    <x v="20"/>
  </r>
  <r>
    <x v="1187"/>
    <x v="1187"/>
    <x v="1186"/>
    <n v="8750"/>
    <x v="813"/>
    <x v="0"/>
    <s v="US"/>
    <s v="USD"/>
    <n v="1431885600"/>
    <n v="1429133323"/>
    <x v="1187"/>
    <x v="317"/>
    <b v="0"/>
    <n v="70"/>
    <b v="1"/>
    <x v="20"/>
  </r>
  <r>
    <x v="1188"/>
    <x v="1188"/>
    <x v="1187"/>
    <n v="2000"/>
    <x v="728"/>
    <x v="0"/>
    <s v="CA"/>
    <s v="CAD"/>
    <n v="1482943740"/>
    <n v="1481129340"/>
    <x v="1188"/>
    <x v="342"/>
    <b v="0"/>
    <n v="85"/>
    <b v="1"/>
    <x v="20"/>
  </r>
  <r>
    <x v="1189"/>
    <x v="1189"/>
    <x v="1188"/>
    <n v="9000"/>
    <x v="814"/>
    <x v="0"/>
    <s v="US"/>
    <s v="USD"/>
    <n v="1467242995"/>
    <n v="1465428595"/>
    <x v="1189"/>
    <x v="343"/>
    <b v="0"/>
    <n v="86"/>
    <b v="1"/>
    <x v="20"/>
  </r>
  <r>
    <x v="1190"/>
    <x v="1190"/>
    <x v="1189"/>
    <n v="500"/>
    <x v="815"/>
    <x v="0"/>
    <s v="US"/>
    <s v="USD"/>
    <n v="1409500725"/>
    <n v="1406908725"/>
    <x v="1190"/>
    <x v="344"/>
    <b v="0"/>
    <n v="13"/>
    <b v="1"/>
    <x v="20"/>
  </r>
  <r>
    <x v="1191"/>
    <x v="1191"/>
    <x v="1190"/>
    <n v="2700"/>
    <x v="816"/>
    <x v="0"/>
    <s v="US"/>
    <s v="USD"/>
    <n v="1458480560"/>
    <n v="1455892160"/>
    <x v="1191"/>
    <x v="345"/>
    <b v="0"/>
    <n v="33"/>
    <b v="1"/>
    <x v="20"/>
  </r>
  <r>
    <x v="1192"/>
    <x v="1192"/>
    <x v="1191"/>
    <n v="100"/>
    <x v="817"/>
    <x v="0"/>
    <s v="GB"/>
    <s v="GBP"/>
    <n v="1486814978"/>
    <n v="1484222978"/>
    <x v="1192"/>
    <x v="346"/>
    <b v="0"/>
    <n v="15"/>
    <b v="1"/>
    <x v="20"/>
  </r>
  <r>
    <x v="1193"/>
    <x v="1193"/>
    <x v="1192"/>
    <n v="21000"/>
    <x v="818"/>
    <x v="0"/>
    <s v="US"/>
    <s v="USD"/>
    <n v="1460223453"/>
    <n v="1455043053"/>
    <x v="1193"/>
    <x v="347"/>
    <b v="0"/>
    <n v="273"/>
    <b v="1"/>
    <x v="20"/>
  </r>
  <r>
    <x v="1194"/>
    <x v="1194"/>
    <x v="1193"/>
    <n v="12500"/>
    <x v="819"/>
    <x v="0"/>
    <s v="IE"/>
    <s v="EUR"/>
    <n v="1428493379"/>
    <n v="1425901379"/>
    <x v="1194"/>
    <x v="348"/>
    <b v="0"/>
    <n v="714"/>
    <b v="1"/>
    <x v="20"/>
  </r>
  <r>
    <x v="1195"/>
    <x v="1195"/>
    <x v="1194"/>
    <n v="10000"/>
    <x v="820"/>
    <x v="0"/>
    <s v="IT"/>
    <s v="EUR"/>
    <n v="1450602000"/>
    <n v="1445415653"/>
    <x v="1195"/>
    <x v="349"/>
    <b v="0"/>
    <n v="170"/>
    <b v="1"/>
    <x v="20"/>
  </r>
  <r>
    <x v="1196"/>
    <x v="1196"/>
    <x v="1195"/>
    <n v="14500"/>
    <x v="821"/>
    <x v="0"/>
    <s v="GB"/>
    <s v="GBP"/>
    <n v="1450467539"/>
    <n v="1447875539"/>
    <x v="1196"/>
    <x v="350"/>
    <b v="0"/>
    <n v="512"/>
    <b v="1"/>
    <x v="20"/>
  </r>
  <r>
    <x v="1197"/>
    <x v="1197"/>
    <x v="1196"/>
    <n v="15000"/>
    <x v="822"/>
    <x v="0"/>
    <s v="US"/>
    <s v="USD"/>
    <n v="1465797540"/>
    <n v="1463155034"/>
    <x v="1197"/>
    <x v="351"/>
    <b v="0"/>
    <n v="314"/>
    <b v="1"/>
    <x v="20"/>
  </r>
  <r>
    <x v="1198"/>
    <x v="1198"/>
    <x v="1197"/>
    <n v="3500"/>
    <x v="823"/>
    <x v="0"/>
    <s v="US"/>
    <s v="USD"/>
    <n v="1451530800"/>
    <n v="1448463086"/>
    <x v="1198"/>
    <x v="287"/>
    <b v="0"/>
    <n v="167"/>
    <b v="1"/>
    <x v="20"/>
  </r>
  <r>
    <x v="1199"/>
    <x v="1199"/>
    <x v="1198"/>
    <n v="2658"/>
    <x v="824"/>
    <x v="0"/>
    <s v="GB"/>
    <s v="GBP"/>
    <n v="1436380200"/>
    <n v="1433615400"/>
    <x v="1199"/>
    <x v="352"/>
    <b v="0"/>
    <n v="9"/>
    <b v="1"/>
    <x v="20"/>
  </r>
  <r>
    <x v="1200"/>
    <x v="1200"/>
    <x v="1199"/>
    <n v="4800"/>
    <x v="825"/>
    <x v="0"/>
    <s v="US"/>
    <s v="USD"/>
    <n v="1429183656"/>
    <n v="1427369256"/>
    <x v="1200"/>
    <x v="353"/>
    <b v="0"/>
    <n v="103"/>
    <b v="1"/>
    <x v="20"/>
  </r>
  <r>
    <x v="1201"/>
    <x v="1201"/>
    <x v="1200"/>
    <n v="6000"/>
    <x v="826"/>
    <x v="0"/>
    <s v="GB"/>
    <s v="GBP"/>
    <n v="1468593246"/>
    <n v="1466001246"/>
    <x v="1201"/>
    <x v="354"/>
    <b v="0"/>
    <n v="111"/>
    <b v="1"/>
    <x v="20"/>
  </r>
  <r>
    <x v="1202"/>
    <x v="1202"/>
    <x v="1201"/>
    <n v="25000"/>
    <x v="827"/>
    <x v="0"/>
    <s v="AU"/>
    <s v="AUD"/>
    <n v="1435388154"/>
    <n v="1432796154"/>
    <x v="1202"/>
    <x v="355"/>
    <b v="0"/>
    <n v="271"/>
    <b v="1"/>
    <x v="20"/>
  </r>
  <r>
    <x v="1203"/>
    <x v="1203"/>
    <x v="1202"/>
    <n v="16300"/>
    <x v="828"/>
    <x v="0"/>
    <s v="US"/>
    <s v="USD"/>
    <n v="1433083527"/>
    <n v="1430491527"/>
    <x v="1203"/>
    <x v="356"/>
    <b v="0"/>
    <n v="101"/>
    <b v="1"/>
    <x v="20"/>
  </r>
  <r>
    <x v="1204"/>
    <x v="1204"/>
    <x v="1203"/>
    <n v="13000"/>
    <x v="829"/>
    <x v="0"/>
    <s v="US"/>
    <s v="USD"/>
    <n v="1449205200"/>
    <n v="1445363833"/>
    <x v="1204"/>
    <x v="349"/>
    <b v="0"/>
    <n v="57"/>
    <b v="1"/>
    <x v="20"/>
  </r>
  <r>
    <x v="1205"/>
    <x v="1205"/>
    <x v="1204"/>
    <n v="13000"/>
    <x v="830"/>
    <x v="0"/>
    <s v="DE"/>
    <s v="EUR"/>
    <n v="1434197351"/>
    <n v="1431605351"/>
    <x v="1205"/>
    <x v="357"/>
    <b v="0"/>
    <n v="62"/>
    <b v="1"/>
    <x v="20"/>
  </r>
  <r>
    <x v="1206"/>
    <x v="1206"/>
    <x v="1205"/>
    <n v="900"/>
    <x v="831"/>
    <x v="0"/>
    <s v="AT"/>
    <s v="EUR"/>
    <n v="1489238940"/>
    <n v="1486406253"/>
    <x v="1206"/>
    <x v="358"/>
    <b v="0"/>
    <n v="32"/>
    <b v="1"/>
    <x v="20"/>
  </r>
  <r>
    <x v="1207"/>
    <x v="1207"/>
    <x v="1206"/>
    <n v="16700"/>
    <x v="832"/>
    <x v="0"/>
    <s v="IT"/>
    <s v="EUR"/>
    <n v="1459418400"/>
    <n v="1456827573"/>
    <x v="1207"/>
    <x v="85"/>
    <b v="0"/>
    <n v="141"/>
    <b v="1"/>
    <x v="20"/>
  </r>
  <r>
    <x v="1208"/>
    <x v="1208"/>
    <x v="1207"/>
    <n v="10000"/>
    <x v="833"/>
    <x v="0"/>
    <s v="US"/>
    <s v="USD"/>
    <n v="1458835264"/>
    <n v="1456246864"/>
    <x v="1208"/>
    <x v="359"/>
    <b v="0"/>
    <n v="75"/>
    <b v="1"/>
    <x v="20"/>
  </r>
  <r>
    <x v="1209"/>
    <x v="1209"/>
    <x v="1208"/>
    <n v="6000"/>
    <x v="834"/>
    <x v="0"/>
    <s v="US"/>
    <s v="USD"/>
    <n v="1488053905"/>
    <n v="1485461905"/>
    <x v="1209"/>
    <x v="360"/>
    <b v="0"/>
    <n v="46"/>
    <b v="1"/>
    <x v="20"/>
  </r>
  <r>
    <x v="1210"/>
    <x v="1210"/>
    <x v="1209"/>
    <n v="20000"/>
    <x v="835"/>
    <x v="0"/>
    <s v="SE"/>
    <s v="SEK"/>
    <n v="1433106000"/>
    <n v="1431124572"/>
    <x v="1210"/>
    <x v="361"/>
    <b v="0"/>
    <n v="103"/>
    <b v="1"/>
    <x v="20"/>
  </r>
  <r>
    <x v="1211"/>
    <x v="1211"/>
    <x v="1210"/>
    <n v="1000"/>
    <x v="836"/>
    <x v="0"/>
    <s v="CA"/>
    <s v="CAD"/>
    <n v="1465505261"/>
    <n v="1464209261"/>
    <x v="1211"/>
    <x v="362"/>
    <b v="0"/>
    <n v="6"/>
    <b v="1"/>
    <x v="20"/>
  </r>
  <r>
    <x v="1212"/>
    <x v="1212"/>
    <x v="1211"/>
    <n v="2500"/>
    <x v="594"/>
    <x v="0"/>
    <s v="US"/>
    <s v="USD"/>
    <n v="1448586000"/>
    <n v="1447195695"/>
    <x v="1212"/>
    <x v="363"/>
    <b v="0"/>
    <n v="83"/>
    <b v="1"/>
    <x v="20"/>
  </r>
  <r>
    <x v="1213"/>
    <x v="1213"/>
    <x v="1212"/>
    <n v="6500"/>
    <x v="837"/>
    <x v="0"/>
    <s v="GB"/>
    <s v="GBP"/>
    <n v="1485886100"/>
    <n v="1482862100"/>
    <x v="1213"/>
    <x v="364"/>
    <b v="0"/>
    <n v="108"/>
    <b v="1"/>
    <x v="20"/>
  </r>
  <r>
    <x v="1214"/>
    <x v="1214"/>
    <x v="1213"/>
    <n v="2000"/>
    <x v="838"/>
    <x v="0"/>
    <s v="US"/>
    <s v="USD"/>
    <n v="1433880605"/>
    <n v="1428696605"/>
    <x v="1214"/>
    <x v="365"/>
    <b v="0"/>
    <n v="25"/>
    <b v="1"/>
    <x v="20"/>
  </r>
  <r>
    <x v="1215"/>
    <x v="1215"/>
    <x v="1214"/>
    <n v="5000"/>
    <x v="839"/>
    <x v="0"/>
    <s v="US"/>
    <s v="USD"/>
    <n v="1401487756"/>
    <n v="1398895756"/>
    <x v="1215"/>
    <x v="366"/>
    <b v="0"/>
    <n v="549"/>
    <b v="1"/>
    <x v="20"/>
  </r>
  <r>
    <x v="1216"/>
    <x v="1216"/>
    <x v="1215"/>
    <n v="14000"/>
    <x v="840"/>
    <x v="0"/>
    <s v="US"/>
    <s v="USD"/>
    <n v="1443826980"/>
    <n v="1441032457"/>
    <x v="1216"/>
    <x v="367"/>
    <b v="0"/>
    <n v="222"/>
    <b v="1"/>
    <x v="20"/>
  </r>
  <r>
    <x v="1217"/>
    <x v="1217"/>
    <x v="1216"/>
    <n v="26500"/>
    <x v="841"/>
    <x v="0"/>
    <s v="US"/>
    <s v="USD"/>
    <n v="1468524340"/>
    <n v="1465932340"/>
    <x v="1217"/>
    <x v="368"/>
    <b v="0"/>
    <n v="183"/>
    <b v="1"/>
    <x v="20"/>
  </r>
  <r>
    <x v="1218"/>
    <x v="1218"/>
    <x v="1217"/>
    <n v="9000"/>
    <x v="842"/>
    <x v="0"/>
    <s v="US"/>
    <s v="USD"/>
    <n v="1446346800"/>
    <n v="1443714800"/>
    <x v="1218"/>
    <x v="369"/>
    <b v="0"/>
    <n v="89"/>
    <b v="1"/>
    <x v="20"/>
  </r>
  <r>
    <x v="1219"/>
    <x v="1219"/>
    <x v="1218"/>
    <n v="16350"/>
    <x v="843"/>
    <x v="0"/>
    <s v="US"/>
    <s v="USD"/>
    <n v="1476961513"/>
    <n v="1474369513"/>
    <x v="1219"/>
    <x v="370"/>
    <b v="0"/>
    <n v="253"/>
    <b v="1"/>
    <x v="20"/>
  </r>
  <r>
    <x v="1220"/>
    <x v="1220"/>
    <x v="1219"/>
    <n v="15000"/>
    <x v="844"/>
    <x v="0"/>
    <s v="DE"/>
    <s v="EUR"/>
    <n v="1440515112"/>
    <n v="1437923112"/>
    <x v="1220"/>
    <x v="371"/>
    <b v="0"/>
    <n v="140"/>
    <b v="1"/>
    <x v="20"/>
  </r>
  <r>
    <x v="1221"/>
    <x v="1221"/>
    <x v="1220"/>
    <n v="2200"/>
    <x v="845"/>
    <x v="0"/>
    <s v="GB"/>
    <s v="GBP"/>
    <n v="1480809600"/>
    <n v="1478431488"/>
    <x v="1221"/>
    <x v="372"/>
    <b v="0"/>
    <n v="103"/>
    <b v="1"/>
    <x v="20"/>
  </r>
  <r>
    <x v="1222"/>
    <x v="1222"/>
    <x v="1221"/>
    <n v="4000"/>
    <x v="846"/>
    <x v="0"/>
    <s v="CA"/>
    <s v="CAD"/>
    <n v="1459483200"/>
    <n v="1456852647"/>
    <x v="1222"/>
    <x v="373"/>
    <b v="0"/>
    <n v="138"/>
    <b v="1"/>
    <x v="20"/>
  </r>
  <r>
    <x v="1223"/>
    <x v="1223"/>
    <x v="1222"/>
    <n v="19800"/>
    <x v="847"/>
    <x v="0"/>
    <s v="US"/>
    <s v="USD"/>
    <n v="1478754909"/>
    <n v="1476159309"/>
    <x v="1223"/>
    <x v="374"/>
    <b v="0"/>
    <n v="191"/>
    <b v="1"/>
    <x v="20"/>
  </r>
  <r>
    <x v="1224"/>
    <x v="1224"/>
    <x v="1223"/>
    <n v="15000"/>
    <x v="848"/>
    <x v="1"/>
    <s v="US"/>
    <s v="USD"/>
    <n v="1402060302"/>
    <n v="1396876302"/>
    <x v="1224"/>
    <x v="375"/>
    <b v="0"/>
    <n v="18"/>
    <b v="0"/>
    <x v="21"/>
  </r>
  <r>
    <x v="1225"/>
    <x v="1225"/>
    <x v="1224"/>
    <n v="3000"/>
    <x v="849"/>
    <x v="1"/>
    <s v="US"/>
    <s v="USD"/>
    <n v="1382478278"/>
    <n v="1377294278"/>
    <x v="1225"/>
    <x v="376"/>
    <b v="0"/>
    <n v="3"/>
    <b v="0"/>
    <x v="21"/>
  </r>
  <r>
    <x v="1226"/>
    <x v="1226"/>
    <x v="1225"/>
    <n v="50000"/>
    <x v="850"/>
    <x v="1"/>
    <s v="US"/>
    <s v="USD"/>
    <n v="1398042000"/>
    <n v="1395089981"/>
    <x v="1226"/>
    <x v="377"/>
    <b v="0"/>
    <n v="40"/>
    <b v="0"/>
    <x v="21"/>
  </r>
  <r>
    <x v="1227"/>
    <x v="1227"/>
    <x v="1226"/>
    <n v="2000"/>
    <x v="117"/>
    <x v="1"/>
    <s v="US"/>
    <s v="USD"/>
    <n v="1407394800"/>
    <n v="1404770616"/>
    <x v="1227"/>
    <x v="378"/>
    <b v="0"/>
    <n v="0"/>
    <b v="0"/>
    <x v="21"/>
  </r>
  <r>
    <x v="1228"/>
    <x v="1228"/>
    <x v="1227"/>
    <n v="5000"/>
    <x v="159"/>
    <x v="1"/>
    <s v="US"/>
    <s v="USD"/>
    <n v="1317231008"/>
    <n v="1312047008"/>
    <x v="1228"/>
    <x v="379"/>
    <b v="0"/>
    <n v="24"/>
    <b v="0"/>
    <x v="21"/>
  </r>
  <r>
    <x v="1229"/>
    <x v="1229"/>
    <x v="1228"/>
    <n v="2750"/>
    <x v="379"/>
    <x v="1"/>
    <s v="US"/>
    <s v="USD"/>
    <n v="1334592000"/>
    <n v="1331982127"/>
    <x v="1229"/>
    <x v="380"/>
    <b v="0"/>
    <n v="1"/>
    <b v="0"/>
    <x v="21"/>
  </r>
  <r>
    <x v="1230"/>
    <x v="1230"/>
    <x v="1229"/>
    <n v="500000"/>
    <x v="117"/>
    <x v="1"/>
    <s v="US"/>
    <s v="USD"/>
    <n v="1298589630"/>
    <n v="1295997630"/>
    <x v="1230"/>
    <x v="381"/>
    <b v="0"/>
    <n v="0"/>
    <b v="0"/>
    <x v="21"/>
  </r>
  <r>
    <x v="1231"/>
    <x v="1231"/>
    <x v="1230"/>
    <n v="5000"/>
    <x v="117"/>
    <x v="1"/>
    <s v="US"/>
    <s v="USD"/>
    <n v="1440723600"/>
    <n v="1436394968"/>
    <x v="1231"/>
    <x v="382"/>
    <b v="0"/>
    <n v="0"/>
    <b v="0"/>
    <x v="21"/>
  </r>
  <r>
    <x v="1232"/>
    <x v="1232"/>
    <x v="1231"/>
    <n v="5000"/>
    <x v="130"/>
    <x v="1"/>
    <s v="US"/>
    <s v="USD"/>
    <n v="1381090870"/>
    <n v="1377030070"/>
    <x v="1232"/>
    <x v="383"/>
    <b v="0"/>
    <n v="1"/>
    <b v="0"/>
    <x v="21"/>
  </r>
  <r>
    <x v="1233"/>
    <x v="1233"/>
    <x v="1232"/>
    <n v="1000"/>
    <x v="851"/>
    <x v="1"/>
    <s v="US"/>
    <s v="USD"/>
    <n v="1329864374"/>
    <n v="1328049974"/>
    <x v="1233"/>
    <x v="384"/>
    <b v="0"/>
    <n v="6"/>
    <b v="0"/>
    <x v="21"/>
  </r>
  <r>
    <x v="1234"/>
    <x v="1234"/>
    <x v="1233"/>
    <n v="50000"/>
    <x v="117"/>
    <x v="1"/>
    <s v="GB"/>
    <s v="GBP"/>
    <n v="1422903342"/>
    <n v="1420311342"/>
    <x v="1234"/>
    <x v="385"/>
    <b v="0"/>
    <n v="0"/>
    <b v="0"/>
    <x v="21"/>
  </r>
  <r>
    <x v="1235"/>
    <x v="1235"/>
    <x v="1234"/>
    <n v="7534"/>
    <x v="852"/>
    <x v="1"/>
    <s v="US"/>
    <s v="USD"/>
    <n v="1387077299"/>
    <n v="1383621299"/>
    <x v="1235"/>
    <x v="386"/>
    <b v="0"/>
    <n v="6"/>
    <b v="0"/>
    <x v="21"/>
  </r>
  <r>
    <x v="1236"/>
    <x v="1236"/>
    <x v="1235"/>
    <n v="2500"/>
    <x v="117"/>
    <x v="1"/>
    <s v="US"/>
    <s v="USD"/>
    <n v="1343491200"/>
    <n v="1342801164"/>
    <x v="1236"/>
    <x v="387"/>
    <b v="0"/>
    <n v="0"/>
    <b v="0"/>
    <x v="21"/>
  </r>
  <r>
    <x v="1237"/>
    <x v="1237"/>
    <x v="1236"/>
    <n v="25000"/>
    <x v="117"/>
    <x v="1"/>
    <s v="US"/>
    <s v="USD"/>
    <n v="1345790865"/>
    <n v="1344062865"/>
    <x v="1237"/>
    <x v="388"/>
    <b v="0"/>
    <n v="0"/>
    <b v="0"/>
    <x v="21"/>
  </r>
  <r>
    <x v="1238"/>
    <x v="1238"/>
    <x v="1237"/>
    <n v="1000"/>
    <x v="853"/>
    <x v="1"/>
    <s v="US"/>
    <s v="USD"/>
    <n v="1312641536"/>
    <n v="1310049536"/>
    <x v="1238"/>
    <x v="389"/>
    <b v="0"/>
    <n v="3"/>
    <b v="0"/>
    <x v="21"/>
  </r>
  <r>
    <x v="1239"/>
    <x v="1239"/>
    <x v="1238"/>
    <n v="2500"/>
    <x v="117"/>
    <x v="1"/>
    <s v="US"/>
    <s v="USD"/>
    <n v="1325804767"/>
    <n v="1323212767"/>
    <x v="1239"/>
    <x v="390"/>
    <b v="0"/>
    <n v="0"/>
    <b v="0"/>
    <x v="21"/>
  </r>
  <r>
    <x v="1240"/>
    <x v="1240"/>
    <x v="1239"/>
    <n v="8000"/>
    <x v="854"/>
    <x v="1"/>
    <s v="US"/>
    <s v="USD"/>
    <n v="1373665860"/>
    <n v="1368579457"/>
    <x v="1240"/>
    <x v="391"/>
    <b v="0"/>
    <n v="8"/>
    <b v="0"/>
    <x v="21"/>
  </r>
  <r>
    <x v="1241"/>
    <x v="1241"/>
    <x v="1240"/>
    <n v="5000"/>
    <x v="855"/>
    <x v="1"/>
    <s v="US"/>
    <s v="USD"/>
    <n v="1414994340"/>
    <n v="1413057980"/>
    <x v="1241"/>
    <x v="27"/>
    <b v="0"/>
    <n v="34"/>
    <b v="0"/>
    <x v="21"/>
  </r>
  <r>
    <x v="1242"/>
    <x v="1242"/>
    <x v="1241"/>
    <n v="911"/>
    <x v="139"/>
    <x v="1"/>
    <s v="US"/>
    <s v="USD"/>
    <n v="1315747080"/>
    <n v="1314417502"/>
    <x v="1242"/>
    <x v="392"/>
    <b v="0"/>
    <n v="1"/>
    <b v="0"/>
    <x v="21"/>
  </r>
  <r>
    <x v="1243"/>
    <x v="1243"/>
    <x v="1242"/>
    <n v="12000"/>
    <x v="856"/>
    <x v="1"/>
    <s v="US"/>
    <s v="USD"/>
    <n v="1310158800"/>
    <n v="1304888771"/>
    <x v="1243"/>
    <x v="393"/>
    <b v="0"/>
    <n v="38"/>
    <b v="0"/>
    <x v="21"/>
  </r>
  <r>
    <x v="1244"/>
    <x v="1244"/>
    <x v="1243"/>
    <n v="2000"/>
    <x v="857"/>
    <x v="0"/>
    <s v="US"/>
    <s v="USD"/>
    <n v="1366664400"/>
    <n v="1363981723"/>
    <x v="1244"/>
    <x v="394"/>
    <b v="1"/>
    <n v="45"/>
    <b v="1"/>
    <x v="11"/>
  </r>
  <r>
    <x v="1245"/>
    <x v="1245"/>
    <x v="1244"/>
    <n v="2000"/>
    <x v="858"/>
    <x v="0"/>
    <s v="US"/>
    <s v="USD"/>
    <n v="1402755834"/>
    <n v="1400163834"/>
    <x v="1245"/>
    <x v="395"/>
    <b v="1"/>
    <n v="17"/>
    <b v="1"/>
    <x v="11"/>
  </r>
  <r>
    <x v="1246"/>
    <x v="1246"/>
    <x v="1245"/>
    <n v="2000"/>
    <x v="859"/>
    <x v="0"/>
    <s v="US"/>
    <s v="USD"/>
    <n v="1323136949"/>
    <n v="1319245349"/>
    <x v="1246"/>
    <x v="396"/>
    <b v="1"/>
    <n v="31"/>
    <b v="1"/>
    <x v="11"/>
  </r>
  <r>
    <x v="1247"/>
    <x v="1247"/>
    <x v="1246"/>
    <n v="3500"/>
    <x v="860"/>
    <x v="0"/>
    <s v="US"/>
    <s v="USD"/>
    <n v="1367823655"/>
    <n v="1365231655"/>
    <x v="1247"/>
    <x v="397"/>
    <b v="1"/>
    <n v="50"/>
    <b v="1"/>
    <x v="11"/>
  </r>
  <r>
    <x v="1248"/>
    <x v="1248"/>
    <x v="1247"/>
    <n v="2500"/>
    <x v="861"/>
    <x v="0"/>
    <s v="US"/>
    <s v="USD"/>
    <n v="1402642740"/>
    <n v="1399563953"/>
    <x v="1248"/>
    <x v="398"/>
    <b v="1"/>
    <n v="59"/>
    <b v="1"/>
    <x v="11"/>
  </r>
  <r>
    <x v="1249"/>
    <x v="1249"/>
    <x v="1248"/>
    <n v="5000"/>
    <x v="862"/>
    <x v="0"/>
    <s v="US"/>
    <s v="USD"/>
    <n v="1341683211"/>
    <n v="1339091211"/>
    <x v="1249"/>
    <x v="399"/>
    <b v="1"/>
    <n v="81"/>
    <b v="1"/>
    <x v="11"/>
  </r>
  <r>
    <x v="1250"/>
    <x v="1250"/>
    <x v="1249"/>
    <n v="30000"/>
    <x v="863"/>
    <x v="0"/>
    <s v="US"/>
    <s v="USD"/>
    <n v="1410017131"/>
    <n v="1406129131"/>
    <x v="1250"/>
    <x v="400"/>
    <b v="1"/>
    <n v="508"/>
    <b v="1"/>
    <x v="11"/>
  </r>
  <r>
    <x v="1251"/>
    <x v="1251"/>
    <x v="1250"/>
    <n v="6000"/>
    <x v="864"/>
    <x v="0"/>
    <s v="US"/>
    <s v="USD"/>
    <n v="1316979167"/>
    <n v="1311795167"/>
    <x v="1251"/>
    <x v="74"/>
    <b v="1"/>
    <n v="74"/>
    <b v="1"/>
    <x v="11"/>
  </r>
  <r>
    <x v="1252"/>
    <x v="1252"/>
    <x v="1251"/>
    <n v="3500"/>
    <x v="865"/>
    <x v="0"/>
    <s v="US"/>
    <s v="USD"/>
    <n v="1382658169"/>
    <n v="1380238969"/>
    <x v="1252"/>
    <x v="401"/>
    <b v="1"/>
    <n v="141"/>
    <b v="1"/>
    <x v="11"/>
  </r>
  <r>
    <x v="1253"/>
    <x v="1253"/>
    <x v="1252"/>
    <n v="10"/>
    <x v="866"/>
    <x v="0"/>
    <s v="US"/>
    <s v="USD"/>
    <n v="1409770107"/>
    <n v="1407178107"/>
    <x v="1253"/>
    <x v="174"/>
    <b v="1"/>
    <n v="711"/>
    <b v="1"/>
    <x v="11"/>
  </r>
  <r>
    <x v="1254"/>
    <x v="1254"/>
    <x v="1253"/>
    <n v="6700"/>
    <x v="867"/>
    <x v="0"/>
    <s v="US"/>
    <s v="USD"/>
    <n v="1293857940"/>
    <n v="1288968886"/>
    <x v="1254"/>
    <x v="402"/>
    <b v="1"/>
    <n v="141"/>
    <b v="1"/>
    <x v="11"/>
  </r>
  <r>
    <x v="1255"/>
    <x v="1255"/>
    <x v="1254"/>
    <n v="3000"/>
    <x v="868"/>
    <x v="0"/>
    <s v="US"/>
    <s v="USD"/>
    <n v="1385932652"/>
    <n v="1383337052"/>
    <x v="1255"/>
    <x v="403"/>
    <b v="1"/>
    <n v="109"/>
    <b v="1"/>
    <x v="11"/>
  </r>
  <r>
    <x v="1256"/>
    <x v="1256"/>
    <x v="1255"/>
    <n v="30000"/>
    <x v="869"/>
    <x v="0"/>
    <s v="US"/>
    <s v="USD"/>
    <n v="1329084231"/>
    <n v="1326492231"/>
    <x v="1256"/>
    <x v="404"/>
    <b v="1"/>
    <n v="361"/>
    <b v="1"/>
    <x v="11"/>
  </r>
  <r>
    <x v="1257"/>
    <x v="1257"/>
    <x v="1256"/>
    <n v="5500"/>
    <x v="870"/>
    <x v="0"/>
    <s v="US"/>
    <s v="USD"/>
    <n v="1301792590"/>
    <n v="1297562590"/>
    <x v="1257"/>
    <x v="405"/>
    <b v="1"/>
    <n v="176"/>
    <b v="1"/>
    <x v="11"/>
  </r>
  <r>
    <x v="1258"/>
    <x v="1258"/>
    <x v="1257"/>
    <n v="12000"/>
    <x v="871"/>
    <x v="0"/>
    <s v="US"/>
    <s v="USD"/>
    <n v="1377960012"/>
    <n v="1375368012"/>
    <x v="1258"/>
    <x v="56"/>
    <b v="1"/>
    <n v="670"/>
    <b v="1"/>
    <x v="11"/>
  </r>
  <r>
    <x v="1259"/>
    <x v="1259"/>
    <x v="1258"/>
    <n v="2500"/>
    <x v="872"/>
    <x v="0"/>
    <s v="US"/>
    <s v="USD"/>
    <n v="1402286340"/>
    <n v="1399504664"/>
    <x v="1259"/>
    <x v="406"/>
    <b v="1"/>
    <n v="96"/>
    <b v="1"/>
    <x v="11"/>
  </r>
  <r>
    <x v="1260"/>
    <x v="1260"/>
    <x v="1259"/>
    <n v="3300"/>
    <x v="873"/>
    <x v="0"/>
    <s v="US"/>
    <s v="USD"/>
    <n v="1393445620"/>
    <n v="1390853620"/>
    <x v="1260"/>
    <x v="407"/>
    <b v="1"/>
    <n v="74"/>
    <b v="1"/>
    <x v="11"/>
  </r>
  <r>
    <x v="1261"/>
    <x v="1261"/>
    <x v="1260"/>
    <n v="2000"/>
    <x v="874"/>
    <x v="0"/>
    <s v="US"/>
    <s v="USD"/>
    <n v="1390983227"/>
    <n v="1388391227"/>
    <x v="1261"/>
    <x v="408"/>
    <b v="1"/>
    <n v="52"/>
    <b v="1"/>
    <x v="11"/>
  </r>
  <r>
    <x v="1262"/>
    <x v="1262"/>
    <x v="1261"/>
    <n v="6500"/>
    <x v="875"/>
    <x v="0"/>
    <s v="CA"/>
    <s v="CAD"/>
    <n v="1392574692"/>
    <n v="1389982692"/>
    <x v="1262"/>
    <x v="409"/>
    <b v="1"/>
    <n v="105"/>
    <b v="1"/>
    <x v="11"/>
  </r>
  <r>
    <x v="1263"/>
    <x v="1263"/>
    <x v="1262"/>
    <n v="1500"/>
    <x v="137"/>
    <x v="0"/>
    <s v="US"/>
    <s v="USD"/>
    <n v="1396054800"/>
    <n v="1393034470"/>
    <x v="1263"/>
    <x v="277"/>
    <b v="1"/>
    <n v="41"/>
    <b v="1"/>
    <x v="11"/>
  </r>
  <r>
    <x v="1264"/>
    <x v="1264"/>
    <x v="1263"/>
    <n v="650"/>
    <x v="876"/>
    <x v="0"/>
    <s v="US"/>
    <s v="USD"/>
    <n v="1383062083"/>
    <n v="1380556483"/>
    <x v="1264"/>
    <x v="410"/>
    <b v="1"/>
    <n v="34"/>
    <b v="1"/>
    <x v="11"/>
  </r>
  <r>
    <x v="1265"/>
    <x v="1265"/>
    <x v="1264"/>
    <n v="3500"/>
    <x v="877"/>
    <x v="0"/>
    <s v="US"/>
    <s v="USD"/>
    <n v="1291131815"/>
    <n v="1287071015"/>
    <x v="1265"/>
    <x v="411"/>
    <b v="1"/>
    <n v="66"/>
    <b v="1"/>
    <x v="11"/>
  </r>
  <r>
    <x v="1266"/>
    <x v="1266"/>
    <x v="1265"/>
    <n v="9500"/>
    <x v="878"/>
    <x v="0"/>
    <s v="US"/>
    <s v="USD"/>
    <n v="1389474145"/>
    <n v="1386882145"/>
    <x v="1266"/>
    <x v="412"/>
    <b v="1"/>
    <n v="50"/>
    <b v="1"/>
    <x v="11"/>
  </r>
  <r>
    <x v="1267"/>
    <x v="1267"/>
    <x v="1266"/>
    <n v="22000"/>
    <x v="879"/>
    <x v="0"/>
    <s v="US"/>
    <s v="USD"/>
    <n v="1374674558"/>
    <n v="1372082558"/>
    <x v="1267"/>
    <x v="413"/>
    <b v="1"/>
    <n v="159"/>
    <b v="1"/>
    <x v="11"/>
  </r>
  <r>
    <x v="1268"/>
    <x v="1268"/>
    <x v="1267"/>
    <n v="12000"/>
    <x v="704"/>
    <x v="0"/>
    <s v="US"/>
    <s v="USD"/>
    <n v="1379708247"/>
    <n v="1377116247"/>
    <x v="1268"/>
    <x v="414"/>
    <b v="1"/>
    <n v="182"/>
    <b v="1"/>
    <x v="11"/>
  </r>
  <r>
    <x v="1269"/>
    <x v="1269"/>
    <x v="1268"/>
    <n v="18800"/>
    <x v="880"/>
    <x v="0"/>
    <s v="US"/>
    <s v="USD"/>
    <n v="1460764800"/>
    <n v="1458157512"/>
    <x v="1269"/>
    <x v="415"/>
    <b v="1"/>
    <n v="206"/>
    <b v="1"/>
    <x v="11"/>
  </r>
  <r>
    <x v="1270"/>
    <x v="1270"/>
    <x v="1269"/>
    <n v="10000"/>
    <x v="881"/>
    <x v="0"/>
    <s v="US"/>
    <s v="USD"/>
    <n v="1332704042"/>
    <n v="1327523642"/>
    <x v="1270"/>
    <x v="416"/>
    <b v="1"/>
    <n v="169"/>
    <b v="1"/>
    <x v="11"/>
  </r>
  <r>
    <x v="1271"/>
    <x v="1271"/>
    <x v="1270"/>
    <n v="7500"/>
    <x v="882"/>
    <x v="0"/>
    <s v="US"/>
    <s v="USD"/>
    <n v="1384363459"/>
    <n v="1381767859"/>
    <x v="1271"/>
    <x v="417"/>
    <b v="1"/>
    <n v="31"/>
    <b v="1"/>
    <x v="11"/>
  </r>
  <r>
    <x v="1272"/>
    <x v="1272"/>
    <x v="1271"/>
    <n v="5000"/>
    <x v="883"/>
    <x v="0"/>
    <s v="US"/>
    <s v="USD"/>
    <n v="1276574400"/>
    <n v="1270576379"/>
    <x v="1272"/>
    <x v="418"/>
    <b v="1"/>
    <n v="28"/>
    <b v="1"/>
    <x v="11"/>
  </r>
  <r>
    <x v="1273"/>
    <x v="1273"/>
    <x v="1272"/>
    <n v="4000"/>
    <x v="884"/>
    <x v="0"/>
    <s v="CA"/>
    <s v="CAD"/>
    <n v="1409506291"/>
    <n v="1406914291"/>
    <x v="1273"/>
    <x v="344"/>
    <b v="1"/>
    <n v="54"/>
    <b v="1"/>
    <x v="11"/>
  </r>
  <r>
    <x v="1274"/>
    <x v="1274"/>
    <x v="1273"/>
    <n v="25000"/>
    <x v="885"/>
    <x v="0"/>
    <s v="US"/>
    <s v="USD"/>
    <n v="1346344425"/>
    <n v="1343320425"/>
    <x v="1274"/>
    <x v="99"/>
    <b v="1"/>
    <n v="467"/>
    <b v="1"/>
    <x v="11"/>
  </r>
  <r>
    <x v="1275"/>
    <x v="1275"/>
    <x v="1274"/>
    <n v="15000"/>
    <x v="886"/>
    <x v="0"/>
    <s v="US"/>
    <s v="USD"/>
    <n v="1375908587"/>
    <n v="1372884587"/>
    <x v="1275"/>
    <x v="419"/>
    <b v="1"/>
    <n v="389"/>
    <b v="1"/>
    <x v="11"/>
  </r>
  <r>
    <x v="1276"/>
    <x v="1276"/>
    <x v="1275"/>
    <n v="3000"/>
    <x v="887"/>
    <x v="0"/>
    <s v="US"/>
    <s v="USD"/>
    <n v="1251777600"/>
    <n v="1247504047"/>
    <x v="1276"/>
    <x v="420"/>
    <b v="1"/>
    <n v="68"/>
    <b v="1"/>
    <x v="11"/>
  </r>
  <r>
    <x v="1277"/>
    <x v="1277"/>
    <x v="1276"/>
    <n v="15000"/>
    <x v="888"/>
    <x v="0"/>
    <s v="US"/>
    <s v="USD"/>
    <n v="1346765347"/>
    <n v="1343741347"/>
    <x v="1277"/>
    <x v="421"/>
    <b v="1"/>
    <n v="413"/>
    <b v="1"/>
    <x v="11"/>
  </r>
  <r>
    <x v="1278"/>
    <x v="1278"/>
    <x v="1277"/>
    <n v="6500"/>
    <x v="889"/>
    <x v="0"/>
    <s v="US"/>
    <s v="USD"/>
    <n v="1403661600"/>
    <n v="1401196766"/>
    <x v="1278"/>
    <x v="422"/>
    <b v="1"/>
    <n v="190"/>
    <b v="1"/>
    <x v="11"/>
  </r>
  <r>
    <x v="1279"/>
    <x v="1279"/>
    <x v="1278"/>
    <n v="12516"/>
    <x v="890"/>
    <x v="0"/>
    <s v="US"/>
    <s v="USD"/>
    <n v="1395624170"/>
    <n v="1392171770"/>
    <x v="1279"/>
    <x v="423"/>
    <b v="1"/>
    <n v="189"/>
    <b v="1"/>
    <x v="11"/>
  </r>
  <r>
    <x v="1280"/>
    <x v="1280"/>
    <x v="1279"/>
    <n v="15000"/>
    <x v="891"/>
    <x v="0"/>
    <s v="US"/>
    <s v="USD"/>
    <n v="1299003054"/>
    <n v="1291227054"/>
    <x v="1280"/>
    <x v="424"/>
    <b v="1"/>
    <n v="130"/>
    <b v="1"/>
    <x v="11"/>
  </r>
  <r>
    <x v="1281"/>
    <x v="1281"/>
    <x v="1280"/>
    <n v="7000"/>
    <x v="892"/>
    <x v="0"/>
    <s v="US"/>
    <s v="USD"/>
    <n v="1375033836"/>
    <n v="1373305836"/>
    <x v="1281"/>
    <x v="425"/>
    <b v="1"/>
    <n v="74"/>
    <b v="1"/>
    <x v="11"/>
  </r>
  <r>
    <x v="1282"/>
    <x v="1282"/>
    <x v="1281"/>
    <n v="15000"/>
    <x v="893"/>
    <x v="0"/>
    <s v="US"/>
    <s v="USD"/>
    <n v="1386565140"/>
    <n v="1383909855"/>
    <x v="1282"/>
    <x v="426"/>
    <b v="1"/>
    <n v="274"/>
    <b v="1"/>
    <x v="11"/>
  </r>
  <r>
    <x v="1283"/>
    <x v="1283"/>
    <x v="1282"/>
    <n v="1000"/>
    <x v="894"/>
    <x v="0"/>
    <s v="US"/>
    <s v="USD"/>
    <n v="1362974400"/>
    <n v="1360948389"/>
    <x v="1283"/>
    <x v="427"/>
    <b v="1"/>
    <n v="22"/>
    <b v="1"/>
    <x v="11"/>
  </r>
  <r>
    <x v="1284"/>
    <x v="1284"/>
    <x v="1283"/>
    <n v="2000"/>
    <x v="895"/>
    <x v="0"/>
    <s v="US"/>
    <s v="USD"/>
    <n v="1483203540"/>
    <n v="1481175482"/>
    <x v="1284"/>
    <x v="342"/>
    <b v="0"/>
    <n v="31"/>
    <b v="1"/>
    <x v="6"/>
  </r>
  <r>
    <x v="1285"/>
    <x v="1285"/>
    <x v="1284"/>
    <n v="2000"/>
    <x v="896"/>
    <x v="0"/>
    <s v="GB"/>
    <s v="GBP"/>
    <n v="1434808775"/>
    <n v="1433512775"/>
    <x v="1285"/>
    <x v="428"/>
    <b v="0"/>
    <n v="63"/>
    <b v="1"/>
    <x v="6"/>
  </r>
  <r>
    <x v="1286"/>
    <x v="1286"/>
    <x v="1285"/>
    <n v="1500"/>
    <x v="897"/>
    <x v="0"/>
    <s v="GB"/>
    <s v="GBP"/>
    <n v="1424181600"/>
    <n v="1423041227"/>
    <x v="1286"/>
    <x v="429"/>
    <b v="0"/>
    <n v="20"/>
    <b v="1"/>
    <x v="6"/>
  </r>
  <r>
    <x v="1287"/>
    <x v="1287"/>
    <x v="1286"/>
    <n v="250"/>
    <x v="898"/>
    <x v="0"/>
    <s v="GB"/>
    <s v="GBP"/>
    <n v="1434120856"/>
    <n v="1428936856"/>
    <x v="1287"/>
    <x v="272"/>
    <b v="0"/>
    <n v="25"/>
    <b v="1"/>
    <x v="6"/>
  </r>
  <r>
    <x v="1288"/>
    <x v="1288"/>
    <x v="1287"/>
    <n v="4000"/>
    <x v="899"/>
    <x v="0"/>
    <s v="US"/>
    <s v="USD"/>
    <n v="1470801600"/>
    <n v="1468122163"/>
    <x v="1288"/>
    <x v="430"/>
    <b v="0"/>
    <n v="61"/>
    <b v="1"/>
    <x v="6"/>
  </r>
  <r>
    <x v="1289"/>
    <x v="1289"/>
    <x v="1288"/>
    <n v="1500"/>
    <x v="367"/>
    <x v="0"/>
    <s v="US"/>
    <s v="USD"/>
    <n v="1483499645"/>
    <n v="1480907645"/>
    <x v="1289"/>
    <x v="431"/>
    <b v="0"/>
    <n v="52"/>
    <b v="1"/>
    <x v="6"/>
  </r>
  <r>
    <x v="1290"/>
    <x v="1290"/>
    <x v="1289"/>
    <n v="3500"/>
    <x v="900"/>
    <x v="0"/>
    <s v="US"/>
    <s v="USD"/>
    <n v="1429772340"/>
    <n v="1427121931"/>
    <x v="1290"/>
    <x v="432"/>
    <b v="0"/>
    <n v="86"/>
    <b v="1"/>
    <x v="6"/>
  </r>
  <r>
    <x v="1291"/>
    <x v="1291"/>
    <x v="1290"/>
    <n v="3000"/>
    <x v="901"/>
    <x v="0"/>
    <s v="US"/>
    <s v="USD"/>
    <n v="1428390000"/>
    <n v="1425224391"/>
    <x v="1291"/>
    <x v="433"/>
    <b v="0"/>
    <n v="42"/>
    <b v="1"/>
    <x v="6"/>
  </r>
  <r>
    <x v="1292"/>
    <x v="1292"/>
    <x v="1291"/>
    <n v="1700"/>
    <x v="902"/>
    <x v="0"/>
    <s v="GB"/>
    <s v="GBP"/>
    <n v="1444172340"/>
    <n v="1441822828"/>
    <x v="1292"/>
    <x v="158"/>
    <b v="0"/>
    <n v="52"/>
    <b v="1"/>
    <x v="6"/>
  </r>
  <r>
    <x v="1293"/>
    <x v="1293"/>
    <x v="1292"/>
    <n v="15000"/>
    <x v="903"/>
    <x v="0"/>
    <s v="US"/>
    <s v="USD"/>
    <n v="1447523371"/>
    <n v="1444927771"/>
    <x v="1293"/>
    <x v="434"/>
    <b v="0"/>
    <n v="120"/>
    <b v="1"/>
    <x v="6"/>
  </r>
  <r>
    <x v="1294"/>
    <x v="1294"/>
    <x v="1293"/>
    <n v="500"/>
    <x v="904"/>
    <x v="0"/>
    <s v="GB"/>
    <s v="GBP"/>
    <n v="1445252400"/>
    <n v="1443696797"/>
    <x v="1294"/>
    <x v="435"/>
    <b v="0"/>
    <n v="22"/>
    <b v="1"/>
    <x v="6"/>
  </r>
  <r>
    <x v="1295"/>
    <x v="1295"/>
    <x v="1294"/>
    <n v="2500"/>
    <x v="905"/>
    <x v="0"/>
    <s v="GB"/>
    <s v="GBP"/>
    <n v="1438189200"/>
    <n v="1435585497"/>
    <x v="1295"/>
    <x v="161"/>
    <b v="0"/>
    <n v="64"/>
    <b v="1"/>
    <x v="6"/>
  </r>
  <r>
    <x v="1296"/>
    <x v="1296"/>
    <x v="1295"/>
    <n v="850"/>
    <x v="647"/>
    <x v="0"/>
    <s v="GB"/>
    <s v="GBP"/>
    <n v="1457914373"/>
    <n v="1456189973"/>
    <x v="1296"/>
    <x v="436"/>
    <b v="0"/>
    <n v="23"/>
    <b v="1"/>
    <x v="6"/>
  </r>
  <r>
    <x v="1297"/>
    <x v="1297"/>
    <x v="1296"/>
    <n v="20000"/>
    <x v="906"/>
    <x v="0"/>
    <s v="US"/>
    <s v="USD"/>
    <n v="1462125358"/>
    <n v="1459533358"/>
    <x v="1297"/>
    <x v="437"/>
    <b v="0"/>
    <n v="238"/>
    <b v="1"/>
    <x v="6"/>
  </r>
  <r>
    <x v="1298"/>
    <x v="1298"/>
    <x v="1297"/>
    <n v="2000"/>
    <x v="907"/>
    <x v="0"/>
    <s v="GB"/>
    <s v="GBP"/>
    <n v="1461860432"/>
    <n v="1459268432"/>
    <x v="1298"/>
    <x v="438"/>
    <b v="0"/>
    <n v="33"/>
    <b v="1"/>
    <x v="6"/>
  </r>
  <r>
    <x v="1299"/>
    <x v="1299"/>
    <x v="1298"/>
    <n v="3500"/>
    <x v="908"/>
    <x v="0"/>
    <s v="US"/>
    <s v="USD"/>
    <n v="1436902359"/>
    <n v="1434310359"/>
    <x v="1299"/>
    <x v="439"/>
    <b v="0"/>
    <n v="32"/>
    <b v="1"/>
    <x v="6"/>
  </r>
  <r>
    <x v="1300"/>
    <x v="1300"/>
    <x v="1299"/>
    <n v="3000"/>
    <x v="909"/>
    <x v="0"/>
    <s v="US"/>
    <s v="USD"/>
    <n v="1464807420"/>
    <n v="1461427938"/>
    <x v="1300"/>
    <x v="229"/>
    <b v="0"/>
    <n v="24"/>
    <b v="1"/>
    <x v="6"/>
  </r>
  <r>
    <x v="1301"/>
    <x v="1301"/>
    <x v="1300"/>
    <n v="2000"/>
    <x v="910"/>
    <x v="0"/>
    <s v="US"/>
    <s v="USD"/>
    <n v="1437447600"/>
    <n v="1436551178"/>
    <x v="1301"/>
    <x v="440"/>
    <b v="0"/>
    <n v="29"/>
    <b v="1"/>
    <x v="6"/>
  </r>
  <r>
    <x v="1302"/>
    <x v="1302"/>
    <x v="1301"/>
    <n v="2500"/>
    <x v="911"/>
    <x v="0"/>
    <s v="US"/>
    <s v="USD"/>
    <n v="1480559011"/>
    <n v="1477963411"/>
    <x v="1302"/>
    <x v="313"/>
    <b v="0"/>
    <n v="50"/>
    <b v="1"/>
    <x v="6"/>
  </r>
  <r>
    <x v="1303"/>
    <x v="1303"/>
    <x v="1302"/>
    <n v="3500"/>
    <x v="912"/>
    <x v="0"/>
    <s v="GB"/>
    <s v="GBP"/>
    <n v="1469962800"/>
    <n v="1468578920"/>
    <x v="1303"/>
    <x v="441"/>
    <b v="0"/>
    <n v="108"/>
    <b v="1"/>
    <x v="6"/>
  </r>
  <r>
    <x v="1304"/>
    <x v="1304"/>
    <x v="1303"/>
    <n v="40000"/>
    <x v="913"/>
    <x v="1"/>
    <s v="GB"/>
    <s v="GBP"/>
    <n v="1489376405"/>
    <n v="1484196005"/>
    <x v="1304"/>
    <x v="442"/>
    <b v="0"/>
    <n v="104"/>
    <b v="0"/>
    <x v="8"/>
  </r>
  <r>
    <x v="1305"/>
    <x v="1305"/>
    <x v="1304"/>
    <n v="30000"/>
    <x v="914"/>
    <x v="1"/>
    <s v="US"/>
    <s v="USD"/>
    <n v="1469122200"/>
    <n v="1466611108"/>
    <x v="1305"/>
    <x v="443"/>
    <b v="0"/>
    <n v="86"/>
    <b v="0"/>
    <x v="8"/>
  </r>
  <r>
    <x v="1306"/>
    <x v="1306"/>
    <x v="1305"/>
    <n v="110000"/>
    <x v="915"/>
    <x v="1"/>
    <s v="US"/>
    <s v="USD"/>
    <n v="1417690734"/>
    <n v="1415098734"/>
    <x v="1306"/>
    <x v="194"/>
    <b v="0"/>
    <n v="356"/>
    <b v="0"/>
    <x v="8"/>
  </r>
  <r>
    <x v="1307"/>
    <x v="1307"/>
    <x v="1306"/>
    <n v="50000"/>
    <x v="916"/>
    <x v="1"/>
    <s v="US"/>
    <s v="USD"/>
    <n v="1455710679"/>
    <n v="1453118679"/>
    <x v="1307"/>
    <x v="444"/>
    <b v="0"/>
    <n v="45"/>
    <b v="0"/>
    <x v="8"/>
  </r>
  <r>
    <x v="1308"/>
    <x v="1308"/>
    <x v="1307"/>
    <n v="10000"/>
    <x v="917"/>
    <x v="1"/>
    <s v="US"/>
    <s v="USD"/>
    <n v="1475937812"/>
    <n v="1472481812"/>
    <x v="1308"/>
    <x v="173"/>
    <b v="0"/>
    <n v="38"/>
    <b v="0"/>
    <x v="8"/>
  </r>
  <r>
    <x v="1309"/>
    <x v="1309"/>
    <x v="1308"/>
    <n v="11500"/>
    <x v="918"/>
    <x v="1"/>
    <s v="US"/>
    <s v="USD"/>
    <n v="1444943468"/>
    <n v="1441919468"/>
    <x v="1309"/>
    <x v="445"/>
    <b v="0"/>
    <n v="35"/>
    <b v="0"/>
    <x v="8"/>
  </r>
  <r>
    <x v="1310"/>
    <x v="1310"/>
    <x v="1309"/>
    <n v="20000"/>
    <x v="109"/>
    <x v="1"/>
    <s v="US"/>
    <s v="USD"/>
    <n v="1471622450"/>
    <n v="1467734450"/>
    <x v="1310"/>
    <x v="238"/>
    <b v="0"/>
    <n v="24"/>
    <b v="0"/>
    <x v="8"/>
  </r>
  <r>
    <x v="1311"/>
    <x v="1311"/>
    <x v="1310"/>
    <n v="250000"/>
    <x v="919"/>
    <x v="1"/>
    <s v="US"/>
    <s v="USD"/>
    <n v="1480536919"/>
    <n v="1477509319"/>
    <x v="1311"/>
    <x v="446"/>
    <b v="0"/>
    <n v="100"/>
    <b v="0"/>
    <x v="8"/>
  </r>
  <r>
    <x v="1312"/>
    <x v="1312"/>
    <x v="1311"/>
    <n v="4600"/>
    <x v="920"/>
    <x v="1"/>
    <s v="US"/>
    <s v="USD"/>
    <n v="1429375922"/>
    <n v="1426783922"/>
    <x v="1312"/>
    <x v="143"/>
    <b v="0"/>
    <n v="1"/>
    <b v="0"/>
    <x v="8"/>
  </r>
  <r>
    <x v="1313"/>
    <x v="1313"/>
    <x v="1312"/>
    <n v="40000"/>
    <x v="921"/>
    <x v="1"/>
    <s v="US"/>
    <s v="USD"/>
    <n v="1457024514"/>
    <n v="1454432514"/>
    <x v="1313"/>
    <x v="447"/>
    <b v="0"/>
    <n v="122"/>
    <b v="0"/>
    <x v="8"/>
  </r>
  <r>
    <x v="1314"/>
    <x v="1314"/>
    <x v="664"/>
    <n v="180000"/>
    <x v="922"/>
    <x v="1"/>
    <s v="US"/>
    <s v="USD"/>
    <n v="1477065860"/>
    <n v="1471881860"/>
    <x v="1314"/>
    <x v="328"/>
    <b v="0"/>
    <n v="11"/>
    <b v="0"/>
    <x v="8"/>
  </r>
  <r>
    <x v="1315"/>
    <x v="1315"/>
    <x v="1313"/>
    <n v="100000"/>
    <x v="923"/>
    <x v="1"/>
    <s v="US"/>
    <s v="USD"/>
    <n v="1446771600"/>
    <n v="1443700648"/>
    <x v="1315"/>
    <x v="435"/>
    <b v="0"/>
    <n v="248"/>
    <b v="0"/>
    <x v="8"/>
  </r>
  <r>
    <x v="1316"/>
    <x v="1316"/>
    <x v="1314"/>
    <n v="75000"/>
    <x v="116"/>
    <x v="1"/>
    <s v="US"/>
    <s v="USD"/>
    <n v="1456700709"/>
    <n v="1453676709"/>
    <x v="1316"/>
    <x v="448"/>
    <b v="0"/>
    <n v="1"/>
    <b v="0"/>
    <x v="8"/>
  </r>
  <r>
    <x v="1317"/>
    <x v="1317"/>
    <x v="1315"/>
    <n v="200000"/>
    <x v="924"/>
    <x v="1"/>
    <s v="DK"/>
    <s v="DKK"/>
    <n v="1469109600"/>
    <n v="1464586746"/>
    <x v="1317"/>
    <x v="449"/>
    <b v="0"/>
    <n v="19"/>
    <b v="0"/>
    <x v="8"/>
  </r>
  <r>
    <x v="1318"/>
    <x v="1318"/>
    <x v="1316"/>
    <n v="40000"/>
    <x v="925"/>
    <x v="1"/>
    <s v="US"/>
    <s v="USD"/>
    <n v="1420938172"/>
    <n v="1418346172"/>
    <x v="1318"/>
    <x v="450"/>
    <b v="0"/>
    <n v="135"/>
    <b v="0"/>
    <x v="8"/>
  </r>
  <r>
    <x v="1319"/>
    <x v="1319"/>
    <x v="1317"/>
    <n v="5800"/>
    <x v="926"/>
    <x v="1"/>
    <s v="GB"/>
    <s v="GBP"/>
    <n v="1405094400"/>
    <n v="1403810965"/>
    <x v="1319"/>
    <x v="451"/>
    <b v="0"/>
    <n v="9"/>
    <b v="0"/>
    <x v="8"/>
  </r>
  <r>
    <x v="1320"/>
    <x v="1320"/>
    <x v="1318"/>
    <n v="100000"/>
    <x v="927"/>
    <x v="1"/>
    <s v="NL"/>
    <s v="EUR"/>
    <n v="1483138800"/>
    <n v="1480610046"/>
    <x v="1320"/>
    <x v="300"/>
    <b v="0"/>
    <n v="3"/>
    <b v="0"/>
    <x v="8"/>
  </r>
  <r>
    <x v="1321"/>
    <x v="1321"/>
    <x v="1319"/>
    <n v="462000"/>
    <x v="928"/>
    <x v="1"/>
    <s v="SE"/>
    <s v="SEK"/>
    <n v="1482515937"/>
    <n v="1479923937"/>
    <x v="1321"/>
    <x v="452"/>
    <b v="0"/>
    <n v="7"/>
    <b v="0"/>
    <x v="8"/>
  </r>
  <r>
    <x v="1322"/>
    <x v="1322"/>
    <x v="1320"/>
    <n v="35000"/>
    <x v="437"/>
    <x v="1"/>
    <s v="GB"/>
    <s v="GBP"/>
    <n v="1432223125"/>
    <n v="1429631125"/>
    <x v="1322"/>
    <x v="453"/>
    <b v="0"/>
    <n v="4"/>
    <b v="0"/>
    <x v="8"/>
  </r>
  <r>
    <x v="1323"/>
    <x v="1323"/>
    <x v="1321"/>
    <n v="15000"/>
    <x v="929"/>
    <x v="1"/>
    <s v="US"/>
    <s v="USD"/>
    <n v="1461653700"/>
    <n v="1458665146"/>
    <x v="1323"/>
    <x v="454"/>
    <b v="0"/>
    <n v="44"/>
    <b v="0"/>
    <x v="8"/>
  </r>
  <r>
    <x v="1324"/>
    <x v="1324"/>
    <x v="1322"/>
    <n v="50000"/>
    <x v="930"/>
    <x v="1"/>
    <s v="US"/>
    <s v="USD"/>
    <n v="1476371552"/>
    <n v="1473779552"/>
    <x v="1324"/>
    <x v="455"/>
    <b v="0"/>
    <n v="90"/>
    <b v="0"/>
    <x v="8"/>
  </r>
  <r>
    <x v="1325"/>
    <x v="1325"/>
    <x v="1323"/>
    <n v="20000"/>
    <x v="931"/>
    <x v="1"/>
    <s v="US"/>
    <s v="USD"/>
    <n v="1483063435"/>
    <n v="1480471435"/>
    <x v="1325"/>
    <x v="456"/>
    <b v="0"/>
    <n v="8"/>
    <b v="0"/>
    <x v="8"/>
  </r>
  <r>
    <x v="1326"/>
    <x v="1326"/>
    <x v="1324"/>
    <n v="100000"/>
    <x v="932"/>
    <x v="1"/>
    <s v="US"/>
    <s v="USD"/>
    <n v="1421348428"/>
    <n v="1417460428"/>
    <x v="1326"/>
    <x v="307"/>
    <b v="0"/>
    <n v="11"/>
    <b v="0"/>
    <x v="8"/>
  </r>
  <r>
    <x v="1327"/>
    <x v="1327"/>
    <x v="1325"/>
    <n v="48000"/>
    <x v="933"/>
    <x v="1"/>
    <s v="US"/>
    <s v="USD"/>
    <n v="1432916235"/>
    <n v="1430324235"/>
    <x v="1327"/>
    <x v="341"/>
    <b v="0"/>
    <n v="41"/>
    <b v="0"/>
    <x v="8"/>
  </r>
  <r>
    <x v="1328"/>
    <x v="1328"/>
    <x v="1326"/>
    <n v="75000"/>
    <x v="934"/>
    <x v="1"/>
    <s v="US"/>
    <s v="USD"/>
    <n v="1476458734"/>
    <n v="1472570734"/>
    <x v="1328"/>
    <x v="457"/>
    <b v="0"/>
    <n v="15"/>
    <b v="0"/>
    <x v="8"/>
  </r>
  <r>
    <x v="1329"/>
    <x v="1329"/>
    <x v="1327"/>
    <n v="50000"/>
    <x v="935"/>
    <x v="1"/>
    <s v="US"/>
    <s v="USD"/>
    <n v="1417501145"/>
    <n v="1414041545"/>
    <x v="1329"/>
    <x v="108"/>
    <b v="0"/>
    <n v="9"/>
    <b v="0"/>
    <x v="8"/>
  </r>
  <r>
    <x v="1330"/>
    <x v="1330"/>
    <x v="1328"/>
    <n v="35000"/>
    <x v="936"/>
    <x v="1"/>
    <s v="US"/>
    <s v="USD"/>
    <n v="1467432000"/>
    <n v="1464763109"/>
    <x v="1330"/>
    <x v="458"/>
    <b v="0"/>
    <n v="50"/>
    <b v="0"/>
    <x v="8"/>
  </r>
  <r>
    <x v="1331"/>
    <x v="1331"/>
    <x v="1329"/>
    <n v="250000"/>
    <x v="937"/>
    <x v="1"/>
    <s v="US"/>
    <s v="USD"/>
    <n v="1471435554"/>
    <n v="1468843554"/>
    <x v="1331"/>
    <x v="459"/>
    <b v="0"/>
    <n v="34"/>
    <b v="0"/>
    <x v="8"/>
  </r>
  <r>
    <x v="1332"/>
    <x v="1332"/>
    <x v="1330"/>
    <n v="10115"/>
    <x v="117"/>
    <x v="1"/>
    <s v="CH"/>
    <s v="CHF"/>
    <n v="1485480408"/>
    <n v="1482888408"/>
    <x v="1332"/>
    <x v="364"/>
    <b v="0"/>
    <n v="0"/>
    <b v="0"/>
    <x v="8"/>
  </r>
  <r>
    <x v="1333"/>
    <x v="1333"/>
    <x v="1331"/>
    <n v="2500"/>
    <x v="117"/>
    <x v="1"/>
    <s v="AU"/>
    <s v="AUD"/>
    <n v="1405478025"/>
    <n v="1402886025"/>
    <x v="1333"/>
    <x v="460"/>
    <b v="0"/>
    <n v="0"/>
    <b v="0"/>
    <x v="8"/>
  </r>
  <r>
    <x v="1334"/>
    <x v="1334"/>
    <x v="1332"/>
    <n v="133000"/>
    <x v="938"/>
    <x v="1"/>
    <s v="US"/>
    <s v="USD"/>
    <n v="1457721287"/>
    <n v="1455129287"/>
    <x v="1334"/>
    <x v="461"/>
    <b v="0"/>
    <n v="276"/>
    <b v="0"/>
    <x v="8"/>
  </r>
  <r>
    <x v="1335"/>
    <x v="1335"/>
    <x v="1333"/>
    <n v="25000"/>
    <x v="939"/>
    <x v="1"/>
    <s v="US"/>
    <s v="USD"/>
    <n v="1449354502"/>
    <n v="1446762502"/>
    <x v="1335"/>
    <x v="462"/>
    <b v="0"/>
    <n v="16"/>
    <b v="0"/>
    <x v="8"/>
  </r>
  <r>
    <x v="1336"/>
    <x v="1336"/>
    <x v="1334"/>
    <n v="100000"/>
    <x v="940"/>
    <x v="1"/>
    <s v="US"/>
    <s v="USD"/>
    <n v="1418849028"/>
    <n v="1415825028"/>
    <x v="1336"/>
    <x v="463"/>
    <b v="0"/>
    <n v="224"/>
    <b v="0"/>
    <x v="8"/>
  </r>
  <r>
    <x v="1337"/>
    <x v="1337"/>
    <x v="1335"/>
    <n v="50000"/>
    <x v="941"/>
    <x v="1"/>
    <s v="US"/>
    <s v="USD"/>
    <n v="1488549079"/>
    <n v="1485957079"/>
    <x v="1337"/>
    <x v="464"/>
    <b v="0"/>
    <n v="140"/>
    <b v="0"/>
    <x v="8"/>
  </r>
  <r>
    <x v="1338"/>
    <x v="1338"/>
    <x v="1336"/>
    <n v="30000"/>
    <x v="942"/>
    <x v="1"/>
    <s v="US"/>
    <s v="USD"/>
    <n v="1438543033"/>
    <n v="1435951033"/>
    <x v="1338"/>
    <x v="465"/>
    <b v="0"/>
    <n v="15"/>
    <b v="0"/>
    <x v="8"/>
  </r>
  <r>
    <x v="1339"/>
    <x v="1339"/>
    <x v="1337"/>
    <n v="50000"/>
    <x v="943"/>
    <x v="1"/>
    <s v="US"/>
    <s v="USD"/>
    <n v="1418056315"/>
    <n v="1414164715"/>
    <x v="1339"/>
    <x v="466"/>
    <b v="0"/>
    <n v="37"/>
    <b v="0"/>
    <x v="8"/>
  </r>
  <r>
    <x v="1340"/>
    <x v="1340"/>
    <x v="1338"/>
    <n v="1680"/>
    <x v="117"/>
    <x v="1"/>
    <s v="US"/>
    <s v="USD"/>
    <n v="1408112253"/>
    <n v="1405520253"/>
    <x v="1340"/>
    <x v="153"/>
    <b v="0"/>
    <n v="0"/>
    <b v="0"/>
    <x v="8"/>
  </r>
  <r>
    <x v="1341"/>
    <x v="1341"/>
    <x v="1339"/>
    <n v="25000"/>
    <x v="944"/>
    <x v="1"/>
    <s v="GB"/>
    <s v="GBP"/>
    <n v="1475333917"/>
    <n v="1472569117"/>
    <x v="1341"/>
    <x v="457"/>
    <b v="0"/>
    <n v="46"/>
    <b v="0"/>
    <x v="8"/>
  </r>
  <r>
    <x v="1342"/>
    <x v="1342"/>
    <x v="1340"/>
    <n v="50000"/>
    <x v="173"/>
    <x v="1"/>
    <s v="US"/>
    <s v="USD"/>
    <n v="1437161739"/>
    <n v="1434569739"/>
    <x v="1342"/>
    <x v="467"/>
    <b v="0"/>
    <n v="1"/>
    <b v="0"/>
    <x v="8"/>
  </r>
  <r>
    <x v="1343"/>
    <x v="1343"/>
    <x v="1341"/>
    <n v="50000"/>
    <x v="945"/>
    <x v="1"/>
    <s v="US"/>
    <s v="USD"/>
    <n v="1471579140"/>
    <n v="1466512683"/>
    <x v="1343"/>
    <x v="468"/>
    <b v="0"/>
    <n v="323"/>
    <b v="0"/>
    <x v="8"/>
  </r>
  <r>
    <x v="1344"/>
    <x v="1344"/>
    <x v="1342"/>
    <n v="1500"/>
    <x v="946"/>
    <x v="0"/>
    <s v="CA"/>
    <s v="CAD"/>
    <n v="1467313039"/>
    <n v="1464807439"/>
    <x v="1344"/>
    <x v="37"/>
    <b v="0"/>
    <n v="139"/>
    <b v="1"/>
    <x v="9"/>
  </r>
  <r>
    <x v="1345"/>
    <x v="1345"/>
    <x v="1343"/>
    <n v="300"/>
    <x v="672"/>
    <x v="0"/>
    <s v="US"/>
    <s v="USD"/>
    <n v="1405366359"/>
    <n v="1402342359"/>
    <x v="1345"/>
    <x v="469"/>
    <b v="0"/>
    <n v="7"/>
    <b v="1"/>
    <x v="9"/>
  </r>
  <r>
    <x v="1346"/>
    <x v="1346"/>
    <x v="1344"/>
    <n v="4900"/>
    <x v="947"/>
    <x v="0"/>
    <s v="US"/>
    <s v="USD"/>
    <n v="1372297751"/>
    <n v="1369705751"/>
    <x v="1346"/>
    <x v="470"/>
    <b v="0"/>
    <n v="149"/>
    <b v="1"/>
    <x v="9"/>
  </r>
  <r>
    <x v="1347"/>
    <x v="1347"/>
    <x v="1345"/>
    <n v="2500"/>
    <x v="948"/>
    <x v="0"/>
    <s v="US"/>
    <s v="USD"/>
    <n v="1425741525"/>
    <n v="1423149525"/>
    <x v="1347"/>
    <x v="471"/>
    <b v="0"/>
    <n v="31"/>
    <b v="1"/>
    <x v="9"/>
  </r>
  <r>
    <x v="1348"/>
    <x v="1348"/>
    <x v="1346"/>
    <n v="5875"/>
    <x v="949"/>
    <x v="0"/>
    <s v="US"/>
    <s v="USD"/>
    <n v="1418904533"/>
    <n v="1416485333"/>
    <x v="1348"/>
    <x v="283"/>
    <b v="0"/>
    <n v="26"/>
    <b v="1"/>
    <x v="9"/>
  </r>
  <r>
    <x v="1349"/>
    <x v="1349"/>
    <x v="1347"/>
    <n v="5000"/>
    <x v="950"/>
    <x v="0"/>
    <s v="CA"/>
    <s v="CAD"/>
    <n v="1450249140"/>
    <n v="1447055935"/>
    <x v="1349"/>
    <x v="472"/>
    <b v="0"/>
    <n v="172"/>
    <b v="1"/>
    <x v="9"/>
  </r>
  <r>
    <x v="1350"/>
    <x v="1350"/>
    <x v="1348"/>
    <n v="5000"/>
    <x v="951"/>
    <x v="0"/>
    <s v="US"/>
    <s v="USD"/>
    <n v="1451089134"/>
    <n v="1448497134"/>
    <x v="1350"/>
    <x v="287"/>
    <b v="0"/>
    <n v="78"/>
    <b v="1"/>
    <x v="9"/>
  </r>
  <r>
    <x v="1351"/>
    <x v="1351"/>
    <x v="1349"/>
    <n v="20000"/>
    <x v="952"/>
    <x v="0"/>
    <s v="US"/>
    <s v="USD"/>
    <n v="1455299144"/>
    <n v="1452707144"/>
    <x v="1351"/>
    <x v="127"/>
    <b v="0"/>
    <n v="120"/>
    <b v="1"/>
    <x v="9"/>
  </r>
  <r>
    <x v="1352"/>
    <x v="1352"/>
    <x v="1350"/>
    <n v="10000"/>
    <x v="953"/>
    <x v="0"/>
    <s v="US"/>
    <s v="USD"/>
    <n v="1441425540"/>
    <n v="1436968366"/>
    <x v="1352"/>
    <x v="473"/>
    <b v="0"/>
    <n v="227"/>
    <b v="1"/>
    <x v="9"/>
  </r>
  <r>
    <x v="1353"/>
    <x v="1353"/>
    <x v="1351"/>
    <n v="1000"/>
    <x v="954"/>
    <x v="0"/>
    <s v="US"/>
    <s v="USD"/>
    <n v="1362960000"/>
    <n v="1359946188"/>
    <x v="1353"/>
    <x v="474"/>
    <b v="0"/>
    <n v="42"/>
    <b v="1"/>
    <x v="9"/>
  </r>
  <r>
    <x v="1354"/>
    <x v="1354"/>
    <x v="1352"/>
    <n v="1200"/>
    <x v="955"/>
    <x v="0"/>
    <s v="GB"/>
    <s v="GBP"/>
    <n v="1465672979"/>
    <n v="1463080979"/>
    <x v="1354"/>
    <x v="475"/>
    <b v="0"/>
    <n v="64"/>
    <b v="1"/>
    <x v="9"/>
  </r>
  <r>
    <x v="1355"/>
    <x v="1355"/>
    <x v="1353"/>
    <n v="2500"/>
    <x v="956"/>
    <x v="0"/>
    <s v="GB"/>
    <s v="GBP"/>
    <n v="1354269600"/>
    <n v="1351663605"/>
    <x v="1355"/>
    <x v="476"/>
    <b v="0"/>
    <n v="121"/>
    <b v="1"/>
    <x v="9"/>
  </r>
  <r>
    <x v="1356"/>
    <x v="1356"/>
    <x v="1354"/>
    <n v="3400"/>
    <x v="957"/>
    <x v="0"/>
    <s v="US"/>
    <s v="USD"/>
    <n v="1372985760"/>
    <n v="1370393760"/>
    <x v="1356"/>
    <x v="477"/>
    <b v="0"/>
    <n v="87"/>
    <b v="1"/>
    <x v="9"/>
  </r>
  <r>
    <x v="1357"/>
    <x v="1357"/>
    <x v="1355"/>
    <n v="2000"/>
    <x v="958"/>
    <x v="0"/>
    <s v="US"/>
    <s v="USD"/>
    <n v="1362117540"/>
    <n v="1359587137"/>
    <x v="1357"/>
    <x v="478"/>
    <b v="0"/>
    <n v="65"/>
    <b v="1"/>
    <x v="9"/>
  </r>
  <r>
    <x v="1358"/>
    <x v="1358"/>
    <x v="1356"/>
    <n v="3000"/>
    <x v="959"/>
    <x v="0"/>
    <s v="US"/>
    <s v="USD"/>
    <n v="1309009323"/>
    <n v="1306417323"/>
    <x v="1358"/>
    <x v="479"/>
    <b v="0"/>
    <n v="49"/>
    <b v="1"/>
    <x v="9"/>
  </r>
  <r>
    <x v="1359"/>
    <x v="1359"/>
    <x v="1357"/>
    <n v="660"/>
    <x v="960"/>
    <x v="0"/>
    <s v="US"/>
    <s v="USD"/>
    <n v="1309980790"/>
    <n v="1304623990"/>
    <x v="1359"/>
    <x v="480"/>
    <b v="0"/>
    <n v="19"/>
    <b v="1"/>
    <x v="9"/>
  </r>
  <r>
    <x v="1360"/>
    <x v="1360"/>
    <x v="1358"/>
    <n v="1500"/>
    <x v="961"/>
    <x v="0"/>
    <s v="US"/>
    <s v="USD"/>
    <n v="1343943420"/>
    <n v="1341524220"/>
    <x v="1360"/>
    <x v="481"/>
    <b v="0"/>
    <n v="81"/>
    <b v="1"/>
    <x v="9"/>
  </r>
  <r>
    <x v="1361"/>
    <x v="1361"/>
    <x v="1359"/>
    <n v="6000"/>
    <x v="962"/>
    <x v="0"/>
    <s v="GB"/>
    <s v="GBP"/>
    <n v="1403370772"/>
    <n v="1400778772"/>
    <x v="1361"/>
    <x v="337"/>
    <b v="0"/>
    <n v="264"/>
    <b v="1"/>
    <x v="9"/>
  </r>
  <r>
    <x v="1362"/>
    <x v="1362"/>
    <x v="1360"/>
    <n v="1000"/>
    <x v="963"/>
    <x v="0"/>
    <s v="US"/>
    <s v="USD"/>
    <n v="1378592731"/>
    <n v="1373408731"/>
    <x v="1362"/>
    <x v="482"/>
    <b v="0"/>
    <n v="25"/>
    <b v="1"/>
    <x v="9"/>
  </r>
  <r>
    <x v="1363"/>
    <x v="1363"/>
    <x v="1361"/>
    <n v="200"/>
    <x v="148"/>
    <x v="0"/>
    <s v="US"/>
    <s v="USD"/>
    <n v="1455523140"/>
    <n v="1453925727"/>
    <x v="1363"/>
    <x v="267"/>
    <b v="0"/>
    <n v="5"/>
    <b v="1"/>
    <x v="9"/>
  </r>
  <r>
    <x v="1364"/>
    <x v="1364"/>
    <x v="1362"/>
    <n v="42000"/>
    <x v="964"/>
    <x v="0"/>
    <s v="DK"/>
    <s v="DKK"/>
    <n v="1420648906"/>
    <n v="1415464906"/>
    <x v="1364"/>
    <x v="321"/>
    <b v="0"/>
    <n v="144"/>
    <b v="1"/>
    <x v="11"/>
  </r>
  <r>
    <x v="1365"/>
    <x v="1365"/>
    <x v="1363"/>
    <n v="7500"/>
    <x v="965"/>
    <x v="0"/>
    <s v="US"/>
    <s v="USD"/>
    <n v="1426523752"/>
    <n v="1423935352"/>
    <x v="1365"/>
    <x v="204"/>
    <b v="0"/>
    <n v="92"/>
    <b v="1"/>
    <x v="11"/>
  </r>
  <r>
    <x v="1366"/>
    <x v="1366"/>
    <x v="1364"/>
    <n v="7500"/>
    <x v="966"/>
    <x v="0"/>
    <s v="US"/>
    <s v="USD"/>
    <n v="1417049663"/>
    <n v="1413158063"/>
    <x v="1366"/>
    <x v="483"/>
    <b v="0"/>
    <n v="147"/>
    <b v="1"/>
    <x v="11"/>
  </r>
  <r>
    <x v="1367"/>
    <x v="1367"/>
    <x v="1365"/>
    <n v="5000"/>
    <x v="967"/>
    <x v="0"/>
    <s v="US"/>
    <s v="USD"/>
    <n v="1447463050"/>
    <n v="1444867450"/>
    <x v="1367"/>
    <x v="43"/>
    <b v="0"/>
    <n v="90"/>
    <b v="1"/>
    <x v="11"/>
  </r>
  <r>
    <x v="1368"/>
    <x v="1368"/>
    <x v="1366"/>
    <n v="5000"/>
    <x v="968"/>
    <x v="0"/>
    <s v="US"/>
    <s v="USD"/>
    <n v="1434342894"/>
    <n v="1432269294"/>
    <x v="1368"/>
    <x v="202"/>
    <b v="0"/>
    <n v="87"/>
    <b v="1"/>
    <x v="11"/>
  </r>
  <r>
    <x v="1369"/>
    <x v="1369"/>
    <x v="1367"/>
    <n v="32360"/>
    <x v="969"/>
    <x v="0"/>
    <s v="US"/>
    <s v="USD"/>
    <n v="1397225746"/>
    <n v="1394633746"/>
    <x v="1369"/>
    <x v="118"/>
    <b v="0"/>
    <n v="406"/>
    <b v="1"/>
    <x v="11"/>
  </r>
  <r>
    <x v="1370"/>
    <x v="1370"/>
    <x v="1368"/>
    <n v="1500"/>
    <x v="970"/>
    <x v="0"/>
    <s v="US"/>
    <s v="USD"/>
    <n v="1381881890"/>
    <n v="1380585890"/>
    <x v="1370"/>
    <x v="410"/>
    <b v="0"/>
    <n v="20"/>
    <b v="1"/>
    <x v="11"/>
  </r>
  <r>
    <x v="1371"/>
    <x v="1371"/>
    <x v="1369"/>
    <n v="6999"/>
    <x v="971"/>
    <x v="0"/>
    <s v="US"/>
    <s v="USD"/>
    <n v="1431022342"/>
    <n v="1428430342"/>
    <x v="1371"/>
    <x v="484"/>
    <b v="0"/>
    <n v="70"/>
    <b v="1"/>
    <x v="11"/>
  </r>
  <r>
    <x v="1372"/>
    <x v="1372"/>
    <x v="1370"/>
    <n v="500"/>
    <x v="972"/>
    <x v="0"/>
    <s v="US"/>
    <s v="USD"/>
    <n v="1342115132"/>
    <n v="1339523132"/>
    <x v="1372"/>
    <x v="14"/>
    <b v="0"/>
    <n v="16"/>
    <b v="1"/>
    <x v="11"/>
  </r>
  <r>
    <x v="1373"/>
    <x v="1373"/>
    <x v="1371"/>
    <n v="10000"/>
    <x v="973"/>
    <x v="0"/>
    <s v="US"/>
    <s v="USD"/>
    <n v="1483138233"/>
    <n v="1480546233"/>
    <x v="1373"/>
    <x v="485"/>
    <b v="0"/>
    <n v="52"/>
    <b v="1"/>
    <x v="11"/>
  </r>
  <r>
    <x v="1374"/>
    <x v="1374"/>
    <x v="1372"/>
    <n v="1500"/>
    <x v="740"/>
    <x v="0"/>
    <s v="US"/>
    <s v="USD"/>
    <n v="1458874388"/>
    <n v="1456285988"/>
    <x v="1374"/>
    <x v="359"/>
    <b v="0"/>
    <n v="66"/>
    <b v="1"/>
    <x v="11"/>
  </r>
  <r>
    <x v="1375"/>
    <x v="1375"/>
    <x v="1373"/>
    <n v="4000"/>
    <x v="974"/>
    <x v="0"/>
    <s v="FR"/>
    <s v="EUR"/>
    <n v="1484444119"/>
    <n v="1481852119"/>
    <x v="1375"/>
    <x v="486"/>
    <b v="0"/>
    <n v="109"/>
    <b v="1"/>
    <x v="11"/>
  </r>
  <r>
    <x v="1376"/>
    <x v="1376"/>
    <x v="1374"/>
    <n v="3700"/>
    <x v="975"/>
    <x v="0"/>
    <s v="GB"/>
    <s v="GBP"/>
    <n v="1480784606"/>
    <n v="1478189006"/>
    <x v="1376"/>
    <x v="487"/>
    <b v="0"/>
    <n v="168"/>
    <b v="1"/>
    <x v="11"/>
  </r>
  <r>
    <x v="1377"/>
    <x v="1377"/>
    <x v="1375"/>
    <n v="1300"/>
    <x v="17"/>
    <x v="0"/>
    <s v="US"/>
    <s v="USD"/>
    <n v="1486095060"/>
    <n v="1484198170"/>
    <x v="1377"/>
    <x v="442"/>
    <b v="0"/>
    <n v="31"/>
    <b v="1"/>
    <x v="11"/>
  </r>
  <r>
    <x v="1378"/>
    <x v="1378"/>
    <x v="1376"/>
    <n v="2000"/>
    <x v="976"/>
    <x v="0"/>
    <s v="GB"/>
    <s v="GBP"/>
    <n v="1470075210"/>
    <n v="1468779210"/>
    <x v="1378"/>
    <x v="488"/>
    <b v="0"/>
    <n v="133"/>
    <b v="1"/>
    <x v="11"/>
  </r>
  <r>
    <x v="1379"/>
    <x v="1379"/>
    <x v="1377"/>
    <n v="10000"/>
    <x v="977"/>
    <x v="0"/>
    <s v="US"/>
    <s v="USD"/>
    <n v="1433504876"/>
    <n v="1430912876"/>
    <x v="1379"/>
    <x v="489"/>
    <b v="0"/>
    <n v="151"/>
    <b v="1"/>
    <x v="11"/>
  </r>
  <r>
    <x v="1380"/>
    <x v="1380"/>
    <x v="1378"/>
    <n v="25"/>
    <x v="437"/>
    <x v="0"/>
    <s v="US"/>
    <s v="USD"/>
    <n v="1433815200"/>
    <n v="1431886706"/>
    <x v="1380"/>
    <x v="490"/>
    <b v="0"/>
    <n v="5"/>
    <b v="1"/>
    <x v="11"/>
  </r>
  <r>
    <x v="1381"/>
    <x v="1381"/>
    <x v="1379"/>
    <n v="5000"/>
    <x v="978"/>
    <x v="0"/>
    <s v="US"/>
    <s v="USD"/>
    <n v="1482988125"/>
    <n v="1480396125"/>
    <x v="1381"/>
    <x v="191"/>
    <b v="0"/>
    <n v="73"/>
    <b v="1"/>
    <x v="11"/>
  </r>
  <r>
    <x v="1382"/>
    <x v="1382"/>
    <x v="1380"/>
    <n v="8000"/>
    <x v="979"/>
    <x v="0"/>
    <s v="US"/>
    <s v="USD"/>
    <n v="1367867536"/>
    <n v="1365275536"/>
    <x v="1382"/>
    <x v="491"/>
    <b v="0"/>
    <n v="148"/>
    <b v="1"/>
    <x v="11"/>
  </r>
  <r>
    <x v="1383"/>
    <x v="1383"/>
    <x v="1381"/>
    <n v="2200"/>
    <x v="980"/>
    <x v="0"/>
    <s v="CA"/>
    <s v="CAD"/>
    <n v="1482457678"/>
    <n v="1480729678"/>
    <x v="1383"/>
    <x v="492"/>
    <b v="0"/>
    <n v="93"/>
    <b v="1"/>
    <x v="11"/>
  </r>
  <r>
    <x v="1384"/>
    <x v="1384"/>
    <x v="1382"/>
    <n v="3500"/>
    <x v="981"/>
    <x v="0"/>
    <s v="US"/>
    <s v="USD"/>
    <n v="1436117922"/>
    <n v="1433525922"/>
    <x v="1384"/>
    <x v="428"/>
    <b v="0"/>
    <n v="63"/>
    <b v="1"/>
    <x v="11"/>
  </r>
  <r>
    <x v="1385"/>
    <x v="1385"/>
    <x v="1383"/>
    <n v="8000"/>
    <x v="982"/>
    <x v="0"/>
    <s v="DE"/>
    <s v="EUR"/>
    <n v="1461931860"/>
    <n v="1457109121"/>
    <x v="1385"/>
    <x v="493"/>
    <b v="0"/>
    <n v="134"/>
    <b v="1"/>
    <x v="11"/>
  </r>
  <r>
    <x v="1386"/>
    <x v="1386"/>
    <x v="1384"/>
    <n v="400"/>
    <x v="983"/>
    <x v="0"/>
    <s v="US"/>
    <s v="USD"/>
    <n v="1438183889"/>
    <n v="1435591889"/>
    <x v="1386"/>
    <x v="161"/>
    <b v="0"/>
    <n v="14"/>
    <b v="1"/>
    <x v="11"/>
  </r>
  <r>
    <x v="1387"/>
    <x v="1387"/>
    <x v="1385"/>
    <n v="4000"/>
    <x v="984"/>
    <x v="0"/>
    <s v="US"/>
    <s v="USD"/>
    <n v="1433305800"/>
    <n v="1430604395"/>
    <x v="1387"/>
    <x v="200"/>
    <b v="0"/>
    <n v="78"/>
    <b v="1"/>
    <x v="11"/>
  </r>
  <r>
    <x v="1388"/>
    <x v="1388"/>
    <x v="1386"/>
    <n v="5000"/>
    <x v="985"/>
    <x v="0"/>
    <s v="US"/>
    <s v="USD"/>
    <n v="1476720840"/>
    <n v="1474469117"/>
    <x v="1388"/>
    <x v="494"/>
    <b v="0"/>
    <n v="112"/>
    <b v="1"/>
    <x v="11"/>
  </r>
  <r>
    <x v="1389"/>
    <x v="1389"/>
    <x v="1387"/>
    <n v="500"/>
    <x v="986"/>
    <x v="0"/>
    <s v="GB"/>
    <s v="GBP"/>
    <n v="1471087957"/>
    <n v="1468495957"/>
    <x v="1389"/>
    <x v="495"/>
    <b v="0"/>
    <n v="34"/>
    <b v="1"/>
    <x v="11"/>
  </r>
  <r>
    <x v="1390"/>
    <x v="1390"/>
    <x v="1388"/>
    <n v="2800"/>
    <x v="987"/>
    <x v="0"/>
    <s v="US"/>
    <s v="USD"/>
    <n v="1430154720"/>
    <n v="1427224606"/>
    <x v="1390"/>
    <x v="496"/>
    <b v="0"/>
    <n v="19"/>
    <b v="1"/>
    <x v="11"/>
  </r>
  <r>
    <x v="1391"/>
    <x v="1391"/>
    <x v="1389"/>
    <n v="500"/>
    <x v="988"/>
    <x v="0"/>
    <s v="US"/>
    <s v="USD"/>
    <n v="1440219540"/>
    <n v="1436369818"/>
    <x v="1391"/>
    <x v="382"/>
    <b v="0"/>
    <n v="13"/>
    <b v="1"/>
    <x v="11"/>
  </r>
  <r>
    <x v="1392"/>
    <x v="1392"/>
    <x v="1390"/>
    <n v="2500"/>
    <x v="989"/>
    <x v="0"/>
    <s v="US"/>
    <s v="USD"/>
    <n v="1456976586"/>
    <n v="1454298186"/>
    <x v="1392"/>
    <x v="497"/>
    <b v="0"/>
    <n v="104"/>
    <b v="1"/>
    <x v="11"/>
  </r>
  <r>
    <x v="1393"/>
    <x v="1393"/>
    <x v="1391"/>
    <n v="10000"/>
    <x v="990"/>
    <x v="0"/>
    <s v="US"/>
    <s v="USD"/>
    <n v="1470068523"/>
    <n v="1467476523"/>
    <x v="1393"/>
    <x v="498"/>
    <b v="0"/>
    <n v="52"/>
    <b v="1"/>
    <x v="11"/>
  </r>
  <r>
    <x v="1394"/>
    <x v="1394"/>
    <x v="1392"/>
    <n v="750"/>
    <x v="991"/>
    <x v="0"/>
    <s v="US"/>
    <s v="USD"/>
    <n v="1488337200"/>
    <n v="1484623726"/>
    <x v="1394"/>
    <x v="499"/>
    <b v="0"/>
    <n v="17"/>
    <b v="1"/>
    <x v="11"/>
  </r>
  <r>
    <x v="1395"/>
    <x v="1395"/>
    <x v="1393"/>
    <n v="3500"/>
    <x v="992"/>
    <x v="0"/>
    <s v="US"/>
    <s v="USD"/>
    <n v="1484430481"/>
    <n v="1481838481"/>
    <x v="1395"/>
    <x v="486"/>
    <b v="0"/>
    <n v="82"/>
    <b v="1"/>
    <x v="11"/>
  </r>
  <r>
    <x v="1396"/>
    <x v="1396"/>
    <x v="1394"/>
    <n v="6000"/>
    <x v="993"/>
    <x v="0"/>
    <s v="US"/>
    <s v="USD"/>
    <n v="1423871882"/>
    <n v="1421279882"/>
    <x v="1396"/>
    <x v="500"/>
    <b v="0"/>
    <n v="73"/>
    <b v="1"/>
    <x v="11"/>
  </r>
  <r>
    <x v="1397"/>
    <x v="1397"/>
    <x v="1395"/>
    <n v="10000"/>
    <x v="994"/>
    <x v="0"/>
    <s v="US"/>
    <s v="USD"/>
    <n v="1477603140"/>
    <n v="1475013710"/>
    <x v="1397"/>
    <x v="501"/>
    <b v="0"/>
    <n v="158"/>
    <b v="1"/>
    <x v="11"/>
  </r>
  <r>
    <x v="1398"/>
    <x v="1398"/>
    <x v="1396"/>
    <n v="4400"/>
    <x v="995"/>
    <x v="0"/>
    <s v="US"/>
    <s v="USD"/>
    <n v="1467752334"/>
    <n v="1465160334"/>
    <x v="1398"/>
    <x v="502"/>
    <b v="0"/>
    <n v="65"/>
    <b v="1"/>
    <x v="11"/>
  </r>
  <r>
    <x v="1399"/>
    <x v="1399"/>
    <x v="1397"/>
    <n v="9000"/>
    <x v="996"/>
    <x v="0"/>
    <s v="US"/>
    <s v="USD"/>
    <n v="1412640373"/>
    <n v="1410048373"/>
    <x v="1399"/>
    <x v="503"/>
    <b v="0"/>
    <n v="184"/>
    <b v="1"/>
    <x v="11"/>
  </r>
  <r>
    <x v="1400"/>
    <x v="1400"/>
    <x v="1398"/>
    <n v="350"/>
    <x v="997"/>
    <x v="0"/>
    <s v="GB"/>
    <s v="GBP"/>
    <n v="1465709400"/>
    <n v="1462695073"/>
    <x v="1400"/>
    <x v="504"/>
    <b v="0"/>
    <n v="34"/>
    <b v="1"/>
    <x v="11"/>
  </r>
  <r>
    <x v="1401"/>
    <x v="1401"/>
    <x v="1399"/>
    <n v="2500"/>
    <x v="998"/>
    <x v="0"/>
    <s v="US"/>
    <s v="USD"/>
    <n v="1369612474"/>
    <n v="1367798074"/>
    <x v="1401"/>
    <x v="505"/>
    <b v="0"/>
    <n v="240"/>
    <b v="1"/>
    <x v="11"/>
  </r>
  <r>
    <x v="1402"/>
    <x v="1402"/>
    <x v="1400"/>
    <n v="2500"/>
    <x v="999"/>
    <x v="0"/>
    <s v="GB"/>
    <s v="GBP"/>
    <n v="1430439411"/>
    <n v="1425259011"/>
    <x v="1402"/>
    <x v="433"/>
    <b v="0"/>
    <n v="113"/>
    <b v="1"/>
    <x v="11"/>
  </r>
  <r>
    <x v="1403"/>
    <x v="1403"/>
    <x v="1401"/>
    <n v="4000"/>
    <x v="1000"/>
    <x v="0"/>
    <s v="US"/>
    <s v="USD"/>
    <n v="1374802235"/>
    <n v="1372210235"/>
    <x v="1403"/>
    <x v="506"/>
    <b v="0"/>
    <n v="66"/>
    <b v="1"/>
    <x v="11"/>
  </r>
  <r>
    <x v="1404"/>
    <x v="1404"/>
    <x v="1402"/>
    <n v="14500"/>
    <x v="854"/>
    <x v="2"/>
    <s v="GB"/>
    <s v="GBP"/>
    <n v="1424607285"/>
    <n v="1422447285"/>
    <x v="1404"/>
    <x v="507"/>
    <b v="1"/>
    <n v="5"/>
    <b v="0"/>
    <x v="22"/>
  </r>
  <r>
    <x v="1405"/>
    <x v="1405"/>
    <x v="1403"/>
    <n v="25000"/>
    <x v="522"/>
    <x v="2"/>
    <s v="US"/>
    <s v="USD"/>
    <n v="1417195201"/>
    <n v="1414599601"/>
    <x v="1405"/>
    <x v="508"/>
    <b v="1"/>
    <n v="17"/>
    <b v="0"/>
    <x v="22"/>
  </r>
  <r>
    <x v="1406"/>
    <x v="1406"/>
    <x v="1404"/>
    <n v="12000"/>
    <x v="493"/>
    <x v="2"/>
    <s v="IT"/>
    <s v="EUR"/>
    <n v="1449914400"/>
    <n v="1445336607"/>
    <x v="1406"/>
    <x v="509"/>
    <b v="0"/>
    <n v="3"/>
    <b v="0"/>
    <x v="22"/>
  </r>
  <r>
    <x v="1407"/>
    <x v="1407"/>
    <x v="1405"/>
    <n v="3000"/>
    <x v="493"/>
    <x v="2"/>
    <s v="US"/>
    <s v="USD"/>
    <n v="1407847978"/>
    <n v="1405687978"/>
    <x v="1407"/>
    <x v="510"/>
    <b v="0"/>
    <n v="2"/>
    <b v="0"/>
    <x v="22"/>
  </r>
  <r>
    <x v="1408"/>
    <x v="1408"/>
    <x v="1406"/>
    <n v="1000"/>
    <x v="662"/>
    <x v="2"/>
    <s v="GB"/>
    <s v="GBP"/>
    <n v="1447451756"/>
    <n v="1444856156"/>
    <x v="1408"/>
    <x v="43"/>
    <b v="0"/>
    <n v="6"/>
    <b v="0"/>
    <x v="22"/>
  </r>
  <r>
    <x v="1409"/>
    <x v="1409"/>
    <x v="1407"/>
    <n v="4000"/>
    <x v="117"/>
    <x v="2"/>
    <s v="US"/>
    <s v="USD"/>
    <n v="1420085535"/>
    <n v="1414897935"/>
    <x v="1409"/>
    <x v="103"/>
    <b v="0"/>
    <n v="0"/>
    <b v="0"/>
    <x v="22"/>
  </r>
  <r>
    <x v="1410"/>
    <x v="1410"/>
    <x v="1408"/>
    <n v="6000"/>
    <x v="116"/>
    <x v="2"/>
    <s v="IT"/>
    <s v="EUR"/>
    <n v="1464939520"/>
    <n v="1461051520"/>
    <x v="1410"/>
    <x v="275"/>
    <b v="0"/>
    <n v="1"/>
    <b v="0"/>
    <x v="22"/>
  </r>
  <r>
    <x v="1411"/>
    <x v="1411"/>
    <x v="1409"/>
    <n v="3000"/>
    <x v="1001"/>
    <x v="2"/>
    <s v="GB"/>
    <s v="GBP"/>
    <n v="1423185900"/>
    <n v="1420766700"/>
    <x v="1411"/>
    <x v="511"/>
    <b v="0"/>
    <n v="3"/>
    <b v="0"/>
    <x v="22"/>
  </r>
  <r>
    <x v="1412"/>
    <x v="1412"/>
    <x v="1410"/>
    <n v="7000"/>
    <x v="1002"/>
    <x v="2"/>
    <s v="US"/>
    <s v="USD"/>
    <n v="1417656699"/>
    <n v="1415064699"/>
    <x v="1412"/>
    <x v="194"/>
    <b v="0"/>
    <n v="13"/>
    <b v="0"/>
    <x v="22"/>
  </r>
  <r>
    <x v="1413"/>
    <x v="1413"/>
    <x v="1411"/>
    <n v="2000"/>
    <x v="173"/>
    <x v="2"/>
    <s v="IT"/>
    <s v="EUR"/>
    <n v="1455964170"/>
    <n v="1450780170"/>
    <x v="1413"/>
    <x v="512"/>
    <b v="0"/>
    <n v="1"/>
    <b v="0"/>
    <x v="22"/>
  </r>
  <r>
    <x v="1414"/>
    <x v="1414"/>
    <x v="1412"/>
    <n v="500"/>
    <x v="116"/>
    <x v="2"/>
    <s v="US"/>
    <s v="USD"/>
    <n v="1483423467"/>
    <n v="1480831467"/>
    <x v="1414"/>
    <x v="513"/>
    <b v="0"/>
    <n v="1"/>
    <b v="0"/>
    <x v="22"/>
  </r>
  <r>
    <x v="1415"/>
    <x v="1415"/>
    <x v="1413"/>
    <n v="4400"/>
    <x v="25"/>
    <x v="2"/>
    <s v="US"/>
    <s v="USD"/>
    <n v="1439741591"/>
    <n v="1436285591"/>
    <x v="1415"/>
    <x v="514"/>
    <b v="0"/>
    <n v="9"/>
    <b v="0"/>
    <x v="22"/>
  </r>
  <r>
    <x v="1416"/>
    <x v="1416"/>
    <x v="1414"/>
    <n v="50000"/>
    <x v="117"/>
    <x v="2"/>
    <s v="US"/>
    <s v="USD"/>
    <n v="1448147619"/>
    <n v="1445552019"/>
    <x v="1416"/>
    <x v="515"/>
    <b v="0"/>
    <n v="0"/>
    <b v="0"/>
    <x v="22"/>
  </r>
  <r>
    <x v="1417"/>
    <x v="1417"/>
    <x v="1415"/>
    <n v="4500"/>
    <x v="434"/>
    <x v="2"/>
    <s v="US"/>
    <s v="USD"/>
    <n v="1442315460"/>
    <n v="1439696174"/>
    <x v="1417"/>
    <x v="227"/>
    <b v="0"/>
    <n v="2"/>
    <b v="0"/>
    <x v="22"/>
  </r>
  <r>
    <x v="1418"/>
    <x v="1418"/>
    <x v="1416"/>
    <n v="3000"/>
    <x v="360"/>
    <x v="2"/>
    <s v="ES"/>
    <s v="EUR"/>
    <n v="1456397834"/>
    <n v="1453805834"/>
    <x v="1418"/>
    <x v="163"/>
    <b v="0"/>
    <n v="1"/>
    <b v="0"/>
    <x v="22"/>
  </r>
  <r>
    <x v="1419"/>
    <x v="1419"/>
    <x v="1417"/>
    <n v="6300"/>
    <x v="1003"/>
    <x v="2"/>
    <s v="US"/>
    <s v="USD"/>
    <n v="1476010619"/>
    <n v="1473418619"/>
    <x v="1419"/>
    <x v="516"/>
    <b v="0"/>
    <n v="10"/>
    <b v="0"/>
    <x v="22"/>
  </r>
  <r>
    <x v="1420"/>
    <x v="1420"/>
    <x v="1418"/>
    <n v="110"/>
    <x v="158"/>
    <x v="2"/>
    <s v="US"/>
    <s v="USD"/>
    <n v="1467129686"/>
    <n v="1464969686"/>
    <x v="1420"/>
    <x v="517"/>
    <b v="0"/>
    <n v="3"/>
    <b v="0"/>
    <x v="22"/>
  </r>
  <r>
    <x v="1421"/>
    <x v="1421"/>
    <x v="1419"/>
    <n v="200000"/>
    <x v="148"/>
    <x v="2"/>
    <s v="SE"/>
    <s v="SEK"/>
    <n v="1423432709"/>
    <n v="1420840709"/>
    <x v="1421"/>
    <x v="518"/>
    <b v="0"/>
    <n v="2"/>
    <b v="0"/>
    <x v="22"/>
  </r>
  <r>
    <x v="1422"/>
    <x v="1422"/>
    <x v="1420"/>
    <n v="25000"/>
    <x v="375"/>
    <x v="2"/>
    <s v="NZ"/>
    <s v="NZD"/>
    <n v="1474436704"/>
    <n v="1471844704"/>
    <x v="1422"/>
    <x v="72"/>
    <b v="0"/>
    <n v="2"/>
    <b v="0"/>
    <x v="22"/>
  </r>
  <r>
    <x v="1423"/>
    <x v="1423"/>
    <x v="1421"/>
    <n v="30000"/>
    <x v="173"/>
    <x v="2"/>
    <s v="AU"/>
    <s v="AUD"/>
    <n v="1451637531"/>
    <n v="1449045531"/>
    <x v="1423"/>
    <x v="169"/>
    <b v="0"/>
    <n v="1"/>
    <b v="0"/>
    <x v="22"/>
  </r>
  <r>
    <x v="1424"/>
    <x v="1424"/>
    <x v="1422"/>
    <n v="7500"/>
    <x v="1004"/>
    <x v="2"/>
    <s v="US"/>
    <s v="USD"/>
    <n v="1479233602"/>
    <n v="1478106802"/>
    <x v="1424"/>
    <x v="190"/>
    <b v="0"/>
    <n v="14"/>
    <b v="0"/>
    <x v="22"/>
  </r>
  <r>
    <x v="1425"/>
    <x v="1425"/>
    <x v="1423"/>
    <n v="13000"/>
    <x v="117"/>
    <x v="2"/>
    <s v="US"/>
    <s v="USD"/>
    <n v="1430276959"/>
    <n v="1427684959"/>
    <x v="1425"/>
    <x v="310"/>
    <b v="0"/>
    <n v="0"/>
    <b v="0"/>
    <x v="22"/>
  </r>
  <r>
    <x v="1426"/>
    <x v="1426"/>
    <x v="1424"/>
    <n v="1000"/>
    <x v="117"/>
    <x v="2"/>
    <s v="DE"/>
    <s v="EUR"/>
    <n v="1440408120"/>
    <n v="1435224120"/>
    <x v="1426"/>
    <x v="519"/>
    <b v="0"/>
    <n v="0"/>
    <b v="0"/>
    <x v="22"/>
  </r>
  <r>
    <x v="1427"/>
    <x v="1427"/>
    <x v="1425"/>
    <n v="5000"/>
    <x v="1005"/>
    <x v="2"/>
    <s v="DE"/>
    <s v="EUR"/>
    <n v="1474230385"/>
    <n v="1471638385"/>
    <x v="1427"/>
    <x v="520"/>
    <b v="0"/>
    <n v="4"/>
    <b v="0"/>
    <x v="22"/>
  </r>
  <r>
    <x v="1428"/>
    <x v="1428"/>
    <x v="1426"/>
    <n v="1000"/>
    <x v="372"/>
    <x v="2"/>
    <s v="ES"/>
    <s v="EUR"/>
    <n v="1459584417"/>
    <n v="1456996017"/>
    <x v="1428"/>
    <x v="237"/>
    <b v="0"/>
    <n v="3"/>
    <b v="0"/>
    <x v="22"/>
  </r>
  <r>
    <x v="1429"/>
    <x v="1429"/>
    <x v="1427"/>
    <n v="10000"/>
    <x v="117"/>
    <x v="2"/>
    <s v="US"/>
    <s v="USD"/>
    <n v="1428629242"/>
    <n v="1426037242"/>
    <x v="1429"/>
    <x v="521"/>
    <b v="0"/>
    <n v="0"/>
    <b v="0"/>
    <x v="22"/>
  </r>
  <r>
    <x v="1430"/>
    <x v="1430"/>
    <x v="1428"/>
    <n v="5000"/>
    <x v="124"/>
    <x v="2"/>
    <s v="US"/>
    <s v="USD"/>
    <n v="1419017488"/>
    <n v="1416339088"/>
    <x v="1430"/>
    <x v="522"/>
    <b v="0"/>
    <n v="5"/>
    <b v="0"/>
    <x v="22"/>
  </r>
  <r>
    <x v="1431"/>
    <x v="1431"/>
    <x v="1429"/>
    <n v="17000"/>
    <x v="1006"/>
    <x v="2"/>
    <s v="US"/>
    <s v="USD"/>
    <n v="1448517816"/>
    <n v="1445922216"/>
    <x v="1431"/>
    <x v="196"/>
    <b v="0"/>
    <n v="47"/>
    <b v="0"/>
    <x v="22"/>
  </r>
  <r>
    <x v="1432"/>
    <x v="1432"/>
    <x v="1430"/>
    <n v="40000"/>
    <x v="117"/>
    <x v="2"/>
    <s v="US"/>
    <s v="USD"/>
    <n v="1437417828"/>
    <n v="1434825828"/>
    <x v="1432"/>
    <x v="523"/>
    <b v="0"/>
    <n v="0"/>
    <b v="0"/>
    <x v="22"/>
  </r>
  <r>
    <x v="1433"/>
    <x v="1433"/>
    <x v="1431"/>
    <n v="12000"/>
    <x v="1007"/>
    <x v="2"/>
    <s v="IT"/>
    <s v="EUR"/>
    <n v="1481367600"/>
    <n v="1477839675"/>
    <x v="1433"/>
    <x v="128"/>
    <b v="0"/>
    <n v="10"/>
    <b v="0"/>
    <x v="22"/>
  </r>
  <r>
    <x v="1434"/>
    <x v="1434"/>
    <x v="1432"/>
    <n v="82000"/>
    <x v="1008"/>
    <x v="2"/>
    <s v="DK"/>
    <s v="DKK"/>
    <n v="1433775600"/>
    <n v="1431973478"/>
    <x v="1434"/>
    <x v="524"/>
    <b v="0"/>
    <n v="11"/>
    <b v="0"/>
    <x v="22"/>
  </r>
  <r>
    <x v="1435"/>
    <x v="1435"/>
    <x v="1433"/>
    <n v="15000"/>
    <x v="493"/>
    <x v="2"/>
    <s v="IT"/>
    <s v="EUR"/>
    <n v="1444589020"/>
    <n v="1441997020"/>
    <x v="1435"/>
    <x v="525"/>
    <b v="0"/>
    <n v="2"/>
    <b v="0"/>
    <x v="22"/>
  </r>
  <r>
    <x v="1436"/>
    <x v="1436"/>
    <x v="1434"/>
    <n v="10000"/>
    <x v="1009"/>
    <x v="2"/>
    <s v="DE"/>
    <s v="EUR"/>
    <n v="1456043057"/>
    <n v="1453451057"/>
    <x v="1436"/>
    <x v="526"/>
    <b v="0"/>
    <n v="2"/>
    <b v="0"/>
    <x v="22"/>
  </r>
  <r>
    <x v="1437"/>
    <x v="1437"/>
    <x v="1435"/>
    <n v="3000"/>
    <x v="1010"/>
    <x v="2"/>
    <s v="US"/>
    <s v="USD"/>
    <n v="1405227540"/>
    <n v="1402058739"/>
    <x v="1437"/>
    <x v="527"/>
    <b v="0"/>
    <n v="22"/>
    <b v="0"/>
    <x v="22"/>
  </r>
  <r>
    <x v="1438"/>
    <x v="1438"/>
    <x v="1436"/>
    <n v="20000"/>
    <x v="49"/>
    <x v="2"/>
    <s v="DK"/>
    <s v="DKK"/>
    <n v="1461765300"/>
    <n v="1459198499"/>
    <x v="1438"/>
    <x v="528"/>
    <b v="0"/>
    <n v="8"/>
    <b v="0"/>
    <x v="22"/>
  </r>
  <r>
    <x v="1439"/>
    <x v="1439"/>
    <x v="1437"/>
    <n v="2725"/>
    <x v="147"/>
    <x v="2"/>
    <s v="CA"/>
    <s v="CAD"/>
    <n v="1425758101"/>
    <n v="1423166101"/>
    <x v="1439"/>
    <x v="471"/>
    <b v="0"/>
    <n v="6"/>
    <b v="0"/>
    <x v="22"/>
  </r>
  <r>
    <x v="1440"/>
    <x v="1440"/>
    <x v="1438"/>
    <n v="13000"/>
    <x v="116"/>
    <x v="2"/>
    <s v="IT"/>
    <s v="EUR"/>
    <n v="1464285463"/>
    <n v="1461693463"/>
    <x v="1440"/>
    <x v="529"/>
    <b v="0"/>
    <n v="1"/>
    <b v="0"/>
    <x v="22"/>
  </r>
  <r>
    <x v="1441"/>
    <x v="1441"/>
    <x v="1439"/>
    <n v="180000"/>
    <x v="895"/>
    <x v="2"/>
    <s v="GB"/>
    <s v="GBP"/>
    <n v="1441995769"/>
    <n v="1436811769"/>
    <x v="1441"/>
    <x v="530"/>
    <b v="0"/>
    <n v="3"/>
    <b v="0"/>
    <x v="22"/>
  </r>
  <r>
    <x v="1442"/>
    <x v="1442"/>
    <x v="1440"/>
    <n v="1500"/>
    <x v="117"/>
    <x v="2"/>
    <s v="US"/>
    <s v="USD"/>
    <n v="1464190158"/>
    <n v="1461598158"/>
    <x v="1442"/>
    <x v="531"/>
    <b v="0"/>
    <n v="0"/>
    <b v="0"/>
    <x v="22"/>
  </r>
  <r>
    <x v="1443"/>
    <x v="1443"/>
    <x v="1441"/>
    <n v="13000"/>
    <x v="117"/>
    <x v="2"/>
    <s v="FR"/>
    <s v="EUR"/>
    <n v="1483395209"/>
    <n v="1480803209"/>
    <x v="1443"/>
    <x v="513"/>
    <b v="0"/>
    <n v="0"/>
    <b v="0"/>
    <x v="22"/>
  </r>
  <r>
    <x v="1444"/>
    <x v="1444"/>
    <x v="1442"/>
    <n v="4950"/>
    <x v="117"/>
    <x v="2"/>
    <s v="DE"/>
    <s v="EUR"/>
    <n v="1442091462"/>
    <n v="1436907462"/>
    <x v="1444"/>
    <x v="532"/>
    <b v="0"/>
    <n v="0"/>
    <b v="0"/>
    <x v="22"/>
  </r>
  <r>
    <x v="1445"/>
    <x v="1445"/>
    <x v="1443"/>
    <n v="130000"/>
    <x v="117"/>
    <x v="2"/>
    <s v="DE"/>
    <s v="EUR"/>
    <n v="1434286855"/>
    <n v="1431694855"/>
    <x v="1445"/>
    <x v="533"/>
    <b v="0"/>
    <n v="0"/>
    <b v="0"/>
    <x v="22"/>
  </r>
  <r>
    <x v="1446"/>
    <x v="1446"/>
    <x v="1444"/>
    <n v="900"/>
    <x v="117"/>
    <x v="2"/>
    <s v="IT"/>
    <s v="EUR"/>
    <n v="1461235478"/>
    <n v="1459507478"/>
    <x v="1446"/>
    <x v="534"/>
    <b v="0"/>
    <n v="0"/>
    <b v="0"/>
    <x v="22"/>
  </r>
  <r>
    <x v="1447"/>
    <x v="1447"/>
    <x v="1445"/>
    <n v="500000"/>
    <x v="735"/>
    <x v="2"/>
    <s v="US"/>
    <s v="USD"/>
    <n v="1467999134"/>
    <n v="1465407134"/>
    <x v="1447"/>
    <x v="343"/>
    <b v="0"/>
    <n v="3"/>
    <b v="0"/>
    <x v="22"/>
  </r>
  <r>
    <x v="1448"/>
    <x v="1448"/>
    <x v="1446"/>
    <n v="200000"/>
    <x v="117"/>
    <x v="2"/>
    <s v="AU"/>
    <s v="AUD"/>
    <n v="1432272300"/>
    <n v="1429655318"/>
    <x v="1448"/>
    <x v="453"/>
    <b v="0"/>
    <n v="0"/>
    <b v="0"/>
    <x v="22"/>
  </r>
  <r>
    <x v="1449"/>
    <x v="1449"/>
    <x v="1447"/>
    <n v="8888"/>
    <x v="117"/>
    <x v="2"/>
    <s v="US"/>
    <s v="USD"/>
    <n v="1431286105"/>
    <n v="1427138905"/>
    <x v="1449"/>
    <x v="432"/>
    <b v="0"/>
    <n v="0"/>
    <b v="0"/>
    <x v="22"/>
  </r>
  <r>
    <x v="1450"/>
    <x v="1450"/>
    <x v="1448"/>
    <n v="100000"/>
    <x v="116"/>
    <x v="2"/>
    <s v="US"/>
    <s v="USD"/>
    <n v="1455941197"/>
    <n v="1453349197"/>
    <x v="1450"/>
    <x v="535"/>
    <b v="0"/>
    <n v="1"/>
    <b v="0"/>
    <x v="22"/>
  </r>
  <r>
    <x v="1451"/>
    <x v="1451"/>
    <x v="1449"/>
    <n v="18950"/>
    <x v="369"/>
    <x v="1"/>
    <s v="US"/>
    <s v="USD"/>
    <n v="1416355259"/>
    <n v="1413759659"/>
    <x v="1451"/>
    <x v="536"/>
    <b v="0"/>
    <n v="2"/>
    <b v="0"/>
    <x v="22"/>
  </r>
  <r>
    <x v="1452"/>
    <x v="1452"/>
    <x v="1450"/>
    <n v="14000"/>
    <x v="117"/>
    <x v="1"/>
    <s v="US"/>
    <s v="USD"/>
    <n v="1406566363"/>
    <n v="1403974363"/>
    <x v="1452"/>
    <x v="537"/>
    <b v="0"/>
    <n v="0"/>
    <b v="0"/>
    <x v="22"/>
  </r>
  <r>
    <x v="1453"/>
    <x v="1453"/>
    <x v="1451"/>
    <n v="25000"/>
    <x v="117"/>
    <x v="1"/>
    <s v="FR"/>
    <s v="EUR"/>
    <n v="1492270947"/>
    <n v="1488386547"/>
    <x v="1453"/>
    <x v="538"/>
    <b v="0"/>
    <n v="0"/>
    <b v="0"/>
    <x v="22"/>
  </r>
  <r>
    <x v="1454"/>
    <x v="1454"/>
    <x v="1452"/>
    <n v="1750"/>
    <x v="493"/>
    <x v="1"/>
    <s v="ES"/>
    <s v="EUR"/>
    <n v="1461535140"/>
    <n v="1459716480"/>
    <x v="1454"/>
    <x v="539"/>
    <b v="0"/>
    <n v="1"/>
    <b v="0"/>
    <x v="22"/>
  </r>
  <r>
    <x v="1455"/>
    <x v="1455"/>
    <x v="1453"/>
    <n v="15000"/>
    <x v="607"/>
    <x v="1"/>
    <s v="US"/>
    <s v="USD"/>
    <n v="1409924340"/>
    <n v="1405181320"/>
    <x v="1455"/>
    <x v="540"/>
    <b v="0"/>
    <n v="7"/>
    <b v="0"/>
    <x v="22"/>
  </r>
  <r>
    <x v="1456"/>
    <x v="1456"/>
    <x v="1454"/>
    <n v="5000"/>
    <x v="1011"/>
    <x v="1"/>
    <s v="IT"/>
    <s v="EUR"/>
    <n v="1483459365"/>
    <n v="1480867365"/>
    <x v="1456"/>
    <x v="431"/>
    <b v="0"/>
    <n v="3"/>
    <b v="0"/>
    <x v="22"/>
  </r>
  <r>
    <x v="1457"/>
    <x v="1457"/>
    <x v="1455"/>
    <n v="6000"/>
    <x v="117"/>
    <x v="1"/>
    <s v="US"/>
    <s v="USD"/>
    <n v="1447281044"/>
    <n v="1444685444"/>
    <x v="1457"/>
    <x v="197"/>
    <b v="0"/>
    <n v="0"/>
    <b v="0"/>
    <x v="22"/>
  </r>
  <r>
    <x v="1458"/>
    <x v="1458"/>
    <x v="1456"/>
    <n v="5000"/>
    <x v="117"/>
    <x v="1"/>
    <s v="US"/>
    <s v="USD"/>
    <n v="1407729600"/>
    <n v="1405097760"/>
    <x v="1458"/>
    <x v="231"/>
    <b v="0"/>
    <n v="0"/>
    <b v="0"/>
    <x v="22"/>
  </r>
  <r>
    <x v="1459"/>
    <x v="1459"/>
    <x v="1457"/>
    <n v="37000"/>
    <x v="117"/>
    <x v="1"/>
    <s v="DK"/>
    <s v="DKK"/>
    <n v="1449077100"/>
    <n v="1446612896"/>
    <x v="1459"/>
    <x v="541"/>
    <b v="0"/>
    <n v="0"/>
    <b v="0"/>
    <x v="22"/>
  </r>
  <r>
    <x v="1460"/>
    <x v="1460"/>
    <x v="1458"/>
    <n v="25000000"/>
    <x v="117"/>
    <x v="1"/>
    <s v="US"/>
    <s v="USD"/>
    <n v="1417391100"/>
    <n v="1412371898"/>
    <x v="1460"/>
    <x v="542"/>
    <b v="0"/>
    <n v="0"/>
    <b v="0"/>
    <x v="22"/>
  </r>
  <r>
    <x v="1461"/>
    <x v="1461"/>
    <x v="1459"/>
    <n v="15000"/>
    <x v="1012"/>
    <x v="0"/>
    <s v="US"/>
    <s v="USD"/>
    <n v="1413849600"/>
    <n v="1410967754"/>
    <x v="1461"/>
    <x v="543"/>
    <b v="1"/>
    <n v="340"/>
    <b v="1"/>
    <x v="23"/>
  </r>
  <r>
    <x v="1462"/>
    <x v="1462"/>
    <x v="1460"/>
    <n v="4000"/>
    <x v="1013"/>
    <x v="0"/>
    <s v="US"/>
    <s v="USD"/>
    <n v="1365609271"/>
    <n v="1363017271"/>
    <x v="1462"/>
    <x v="544"/>
    <b v="1"/>
    <n v="150"/>
    <b v="1"/>
    <x v="23"/>
  </r>
  <r>
    <x v="1463"/>
    <x v="1463"/>
    <x v="1461"/>
    <n v="600"/>
    <x v="807"/>
    <x v="0"/>
    <s v="US"/>
    <s v="USD"/>
    <n v="1365367938"/>
    <n v="1361483538"/>
    <x v="1463"/>
    <x v="545"/>
    <b v="1"/>
    <n v="25"/>
    <b v="1"/>
    <x v="23"/>
  </r>
  <r>
    <x v="1464"/>
    <x v="1464"/>
    <x v="1462"/>
    <n v="5000"/>
    <x v="1014"/>
    <x v="0"/>
    <s v="US"/>
    <s v="USD"/>
    <n v="1361029958"/>
    <n v="1358437958"/>
    <x v="1464"/>
    <x v="546"/>
    <b v="1"/>
    <n v="234"/>
    <b v="1"/>
    <x v="23"/>
  </r>
  <r>
    <x v="1465"/>
    <x v="1465"/>
    <x v="1463"/>
    <n v="30000"/>
    <x v="1015"/>
    <x v="0"/>
    <s v="US"/>
    <s v="USD"/>
    <n v="1332385200"/>
    <n v="1329759452"/>
    <x v="1465"/>
    <x v="547"/>
    <b v="1"/>
    <n v="2602"/>
    <b v="1"/>
    <x v="23"/>
  </r>
  <r>
    <x v="1466"/>
    <x v="1466"/>
    <x v="1464"/>
    <n v="16000"/>
    <x v="1016"/>
    <x v="0"/>
    <s v="US"/>
    <s v="USD"/>
    <n v="1452574800"/>
    <n v="1449029266"/>
    <x v="1466"/>
    <x v="169"/>
    <b v="1"/>
    <n v="248"/>
    <b v="1"/>
    <x v="23"/>
  </r>
  <r>
    <x v="1467"/>
    <x v="1467"/>
    <x v="1465"/>
    <n v="40000"/>
    <x v="1017"/>
    <x v="0"/>
    <s v="US"/>
    <s v="USD"/>
    <n v="1332699285"/>
    <n v="1327518885"/>
    <x v="1467"/>
    <x v="416"/>
    <b v="1"/>
    <n v="600"/>
    <b v="1"/>
    <x v="23"/>
  </r>
  <r>
    <x v="1468"/>
    <x v="1468"/>
    <x v="1466"/>
    <n v="9500"/>
    <x v="1018"/>
    <x v="0"/>
    <s v="US"/>
    <s v="USD"/>
    <n v="1307838049"/>
    <n v="1302654049"/>
    <x v="1468"/>
    <x v="84"/>
    <b v="1"/>
    <n v="293"/>
    <b v="1"/>
    <x v="23"/>
  </r>
  <r>
    <x v="1469"/>
    <x v="1469"/>
    <x v="1467"/>
    <n v="44250"/>
    <x v="1019"/>
    <x v="0"/>
    <s v="US"/>
    <s v="USD"/>
    <n v="1360938109"/>
    <n v="1358346109"/>
    <x v="1469"/>
    <x v="548"/>
    <b v="1"/>
    <n v="321"/>
    <b v="1"/>
    <x v="23"/>
  </r>
  <r>
    <x v="1470"/>
    <x v="1470"/>
    <x v="1468"/>
    <n v="1500"/>
    <x v="1020"/>
    <x v="0"/>
    <s v="US"/>
    <s v="USD"/>
    <n v="1356724263"/>
    <n v="1354909863"/>
    <x v="1470"/>
    <x v="549"/>
    <b v="1"/>
    <n v="81"/>
    <b v="1"/>
    <x v="23"/>
  </r>
  <r>
    <x v="1471"/>
    <x v="1471"/>
    <x v="1469"/>
    <n v="32000"/>
    <x v="1021"/>
    <x v="0"/>
    <s v="US"/>
    <s v="USD"/>
    <n v="1428620334"/>
    <n v="1426028334"/>
    <x v="1471"/>
    <x v="521"/>
    <b v="1"/>
    <n v="343"/>
    <b v="1"/>
    <x v="23"/>
  </r>
  <r>
    <x v="1472"/>
    <x v="1472"/>
    <x v="1470"/>
    <n v="25000"/>
    <x v="1022"/>
    <x v="0"/>
    <s v="US"/>
    <s v="USD"/>
    <n v="1381928503"/>
    <n v="1379336503"/>
    <x v="1472"/>
    <x v="550"/>
    <b v="1"/>
    <n v="336"/>
    <b v="1"/>
    <x v="23"/>
  </r>
  <r>
    <x v="1473"/>
    <x v="1473"/>
    <x v="1471"/>
    <n v="1500"/>
    <x v="1023"/>
    <x v="0"/>
    <s v="US"/>
    <s v="USD"/>
    <n v="1330644639"/>
    <n v="1328052639"/>
    <x v="1473"/>
    <x v="384"/>
    <b v="1"/>
    <n v="47"/>
    <b v="1"/>
    <x v="23"/>
  </r>
  <r>
    <x v="1474"/>
    <x v="1474"/>
    <x v="1472"/>
    <n v="3000"/>
    <x v="1024"/>
    <x v="0"/>
    <s v="US"/>
    <s v="USD"/>
    <n v="1379093292"/>
    <n v="1376501292"/>
    <x v="1474"/>
    <x v="551"/>
    <b v="1"/>
    <n v="76"/>
    <b v="1"/>
    <x v="23"/>
  </r>
  <r>
    <x v="1475"/>
    <x v="1475"/>
    <x v="1473"/>
    <n v="15000"/>
    <x v="1025"/>
    <x v="0"/>
    <s v="US"/>
    <s v="USD"/>
    <n v="1419051540"/>
    <n v="1416244863"/>
    <x v="1475"/>
    <x v="552"/>
    <b v="1"/>
    <n v="441"/>
    <b v="1"/>
    <x v="23"/>
  </r>
  <r>
    <x v="1476"/>
    <x v="1476"/>
    <x v="1474"/>
    <n v="6000"/>
    <x v="1026"/>
    <x v="0"/>
    <s v="US"/>
    <s v="USD"/>
    <n v="1315616422"/>
    <n v="1313024422"/>
    <x v="1476"/>
    <x v="553"/>
    <b v="1"/>
    <n v="916"/>
    <b v="1"/>
    <x v="23"/>
  </r>
  <r>
    <x v="1477"/>
    <x v="1477"/>
    <x v="1475"/>
    <n v="30000"/>
    <x v="1027"/>
    <x v="0"/>
    <s v="US"/>
    <s v="USD"/>
    <n v="1324609200"/>
    <n v="1319467604"/>
    <x v="1477"/>
    <x v="554"/>
    <b v="1"/>
    <n v="369"/>
    <b v="1"/>
    <x v="23"/>
  </r>
  <r>
    <x v="1478"/>
    <x v="1478"/>
    <x v="1476"/>
    <n v="50000"/>
    <x v="1028"/>
    <x v="0"/>
    <s v="US"/>
    <s v="USD"/>
    <n v="1368564913"/>
    <n v="1367355313"/>
    <x v="1478"/>
    <x v="555"/>
    <b v="1"/>
    <n v="20242"/>
    <b v="1"/>
    <x v="23"/>
  </r>
  <r>
    <x v="1479"/>
    <x v="1479"/>
    <x v="1477"/>
    <n v="1600"/>
    <x v="1029"/>
    <x v="0"/>
    <s v="US"/>
    <s v="USD"/>
    <n v="1399694340"/>
    <n v="1398448389"/>
    <x v="1479"/>
    <x v="556"/>
    <b v="1"/>
    <n v="71"/>
    <b v="1"/>
    <x v="23"/>
  </r>
  <r>
    <x v="1480"/>
    <x v="1480"/>
    <x v="1478"/>
    <n v="50000"/>
    <x v="1030"/>
    <x v="0"/>
    <s v="US"/>
    <s v="USD"/>
    <n v="1374858000"/>
    <n v="1373408699"/>
    <x v="1480"/>
    <x v="482"/>
    <b v="1"/>
    <n v="635"/>
    <b v="1"/>
    <x v="23"/>
  </r>
  <r>
    <x v="1481"/>
    <x v="1481"/>
    <x v="1479"/>
    <n v="5000"/>
    <x v="522"/>
    <x v="2"/>
    <s v="CA"/>
    <s v="CAD"/>
    <n v="1383430145"/>
    <n v="1380838145"/>
    <x v="1481"/>
    <x v="557"/>
    <b v="0"/>
    <n v="6"/>
    <b v="0"/>
    <x v="10"/>
  </r>
  <r>
    <x v="1482"/>
    <x v="1482"/>
    <x v="1480"/>
    <n v="5000"/>
    <x v="139"/>
    <x v="2"/>
    <s v="US"/>
    <s v="USD"/>
    <n v="1347004260"/>
    <n v="1345062936"/>
    <x v="1482"/>
    <x v="558"/>
    <b v="0"/>
    <n v="1"/>
    <b v="0"/>
    <x v="10"/>
  </r>
  <r>
    <x v="1483"/>
    <x v="1483"/>
    <x v="1481"/>
    <n v="7000"/>
    <x v="155"/>
    <x v="2"/>
    <s v="US"/>
    <s v="USD"/>
    <n v="1469162275"/>
    <n v="1467002275"/>
    <x v="1483"/>
    <x v="559"/>
    <b v="0"/>
    <n v="2"/>
    <b v="0"/>
    <x v="10"/>
  </r>
  <r>
    <x v="1484"/>
    <x v="1484"/>
    <x v="1482"/>
    <n v="2000"/>
    <x v="117"/>
    <x v="2"/>
    <s v="US"/>
    <s v="USD"/>
    <n v="1342882260"/>
    <n v="1337834963"/>
    <x v="1484"/>
    <x v="560"/>
    <b v="0"/>
    <n v="0"/>
    <b v="0"/>
    <x v="10"/>
  </r>
  <r>
    <x v="1485"/>
    <x v="1485"/>
    <x v="1483"/>
    <n v="6700"/>
    <x v="403"/>
    <x v="2"/>
    <s v="US"/>
    <s v="USD"/>
    <n v="1434827173"/>
    <n v="1430939173"/>
    <x v="1485"/>
    <x v="340"/>
    <b v="0"/>
    <n v="3"/>
    <b v="0"/>
    <x v="10"/>
  </r>
  <r>
    <x v="1486"/>
    <x v="1486"/>
    <x v="1484"/>
    <n v="20000"/>
    <x v="1031"/>
    <x v="2"/>
    <s v="US"/>
    <s v="USD"/>
    <n v="1425009761"/>
    <n v="1422417761"/>
    <x v="1486"/>
    <x v="561"/>
    <b v="0"/>
    <n v="3"/>
    <b v="0"/>
    <x v="10"/>
  </r>
  <r>
    <x v="1487"/>
    <x v="1487"/>
    <x v="1485"/>
    <n v="10000"/>
    <x v="117"/>
    <x v="2"/>
    <s v="US"/>
    <s v="USD"/>
    <n v="1470175271"/>
    <n v="1467583271"/>
    <x v="1487"/>
    <x v="212"/>
    <b v="0"/>
    <n v="0"/>
    <b v="0"/>
    <x v="10"/>
  </r>
  <r>
    <x v="1488"/>
    <x v="1488"/>
    <x v="1486"/>
    <n v="15000"/>
    <x v="175"/>
    <x v="2"/>
    <s v="AU"/>
    <s v="AUD"/>
    <n v="1388928660"/>
    <n v="1386336660"/>
    <x v="1488"/>
    <x v="562"/>
    <b v="0"/>
    <n v="6"/>
    <b v="0"/>
    <x v="10"/>
  </r>
  <r>
    <x v="1489"/>
    <x v="1489"/>
    <x v="1487"/>
    <n v="5000"/>
    <x v="117"/>
    <x v="2"/>
    <s v="US"/>
    <s v="USD"/>
    <n v="1352994052"/>
    <n v="1350398452"/>
    <x v="1489"/>
    <x v="563"/>
    <b v="0"/>
    <n v="0"/>
    <b v="0"/>
    <x v="10"/>
  </r>
  <r>
    <x v="1490"/>
    <x v="1490"/>
    <x v="1488"/>
    <n v="2900"/>
    <x v="1032"/>
    <x v="2"/>
    <s v="US"/>
    <s v="USD"/>
    <n v="1380720474"/>
    <n v="1378214874"/>
    <x v="1490"/>
    <x v="564"/>
    <b v="0"/>
    <n v="19"/>
    <b v="0"/>
    <x v="10"/>
  </r>
  <r>
    <x v="1491"/>
    <x v="1491"/>
    <x v="1489"/>
    <n v="1200"/>
    <x v="173"/>
    <x v="2"/>
    <s v="US"/>
    <s v="USD"/>
    <n v="1424014680"/>
    <n v="1418922443"/>
    <x v="1491"/>
    <x v="565"/>
    <b v="0"/>
    <n v="1"/>
    <b v="0"/>
    <x v="10"/>
  </r>
  <r>
    <x v="1492"/>
    <x v="1492"/>
    <x v="1490"/>
    <n v="4000"/>
    <x v="134"/>
    <x v="2"/>
    <s v="US"/>
    <s v="USD"/>
    <n v="1308431646"/>
    <n v="1305839646"/>
    <x v="1492"/>
    <x v="566"/>
    <b v="0"/>
    <n v="2"/>
    <b v="0"/>
    <x v="10"/>
  </r>
  <r>
    <x v="1493"/>
    <x v="1493"/>
    <x v="1491"/>
    <n v="2400"/>
    <x v="117"/>
    <x v="2"/>
    <s v="US"/>
    <s v="USD"/>
    <n v="1371415675"/>
    <n v="1368823675"/>
    <x v="1493"/>
    <x v="567"/>
    <b v="0"/>
    <n v="0"/>
    <b v="0"/>
    <x v="10"/>
  </r>
  <r>
    <x v="1494"/>
    <x v="1494"/>
    <x v="1492"/>
    <n v="5000"/>
    <x v="1003"/>
    <x v="2"/>
    <s v="US"/>
    <s v="USD"/>
    <n v="1428075480"/>
    <n v="1425489613"/>
    <x v="1494"/>
    <x v="568"/>
    <b v="0"/>
    <n v="11"/>
    <b v="0"/>
    <x v="10"/>
  </r>
  <r>
    <x v="1495"/>
    <x v="1495"/>
    <x v="1493"/>
    <n v="2000"/>
    <x v="117"/>
    <x v="2"/>
    <s v="US"/>
    <s v="USD"/>
    <n v="1314471431"/>
    <n v="1311879431"/>
    <x v="1495"/>
    <x v="569"/>
    <b v="0"/>
    <n v="0"/>
    <b v="0"/>
    <x v="10"/>
  </r>
  <r>
    <x v="1496"/>
    <x v="1496"/>
    <x v="1494"/>
    <n v="1500"/>
    <x v="117"/>
    <x v="2"/>
    <s v="US"/>
    <s v="USD"/>
    <n v="1410866659"/>
    <n v="1405682659"/>
    <x v="1496"/>
    <x v="251"/>
    <b v="0"/>
    <n v="0"/>
    <b v="0"/>
    <x v="10"/>
  </r>
  <r>
    <x v="1497"/>
    <x v="1497"/>
    <x v="1495"/>
    <n v="15000"/>
    <x v="116"/>
    <x v="2"/>
    <s v="US"/>
    <s v="USD"/>
    <n v="1375299780"/>
    <n v="1371655522"/>
    <x v="1497"/>
    <x v="570"/>
    <b v="0"/>
    <n v="1"/>
    <b v="0"/>
    <x v="10"/>
  </r>
  <r>
    <x v="1498"/>
    <x v="1498"/>
    <x v="1496"/>
    <n v="3000"/>
    <x v="1033"/>
    <x v="2"/>
    <s v="US"/>
    <s v="USD"/>
    <n v="1409787378"/>
    <n v="1405899378"/>
    <x v="1498"/>
    <x v="571"/>
    <b v="0"/>
    <n v="3"/>
    <b v="0"/>
    <x v="10"/>
  </r>
  <r>
    <x v="1499"/>
    <x v="1499"/>
    <x v="1497"/>
    <n v="2000"/>
    <x v="139"/>
    <x v="2"/>
    <s v="US"/>
    <s v="USD"/>
    <n v="1470355833"/>
    <n v="1465171833"/>
    <x v="1499"/>
    <x v="502"/>
    <b v="0"/>
    <n v="1"/>
    <b v="0"/>
    <x v="10"/>
  </r>
  <r>
    <x v="1500"/>
    <x v="1500"/>
    <x v="1498"/>
    <n v="2800"/>
    <x v="1034"/>
    <x v="2"/>
    <s v="US"/>
    <s v="USD"/>
    <n v="1367444557"/>
    <n v="1364852557"/>
    <x v="1500"/>
    <x v="572"/>
    <b v="0"/>
    <n v="15"/>
    <b v="0"/>
    <x v="10"/>
  </r>
  <r>
    <x v="1501"/>
    <x v="1501"/>
    <x v="1499"/>
    <n v="52000"/>
    <x v="1035"/>
    <x v="0"/>
    <s v="CA"/>
    <s v="CAD"/>
    <n v="1436364023"/>
    <n v="1433772023"/>
    <x v="1501"/>
    <x v="573"/>
    <b v="1"/>
    <n v="885"/>
    <b v="1"/>
    <x v="20"/>
  </r>
  <r>
    <x v="1502"/>
    <x v="1502"/>
    <x v="1500"/>
    <n v="22000"/>
    <x v="1036"/>
    <x v="0"/>
    <s v="GB"/>
    <s v="GBP"/>
    <n v="1458943200"/>
    <n v="1456491680"/>
    <x v="1502"/>
    <x v="574"/>
    <b v="1"/>
    <n v="329"/>
    <b v="1"/>
    <x v="20"/>
  </r>
  <r>
    <x v="1503"/>
    <x v="1503"/>
    <x v="1501"/>
    <n v="3750"/>
    <x v="1037"/>
    <x v="0"/>
    <s v="BE"/>
    <s v="EUR"/>
    <n v="1477210801"/>
    <n v="1472026801"/>
    <x v="1503"/>
    <x v="575"/>
    <b v="1"/>
    <n v="71"/>
    <b v="1"/>
    <x v="20"/>
  </r>
  <r>
    <x v="1504"/>
    <x v="1504"/>
    <x v="1502"/>
    <n v="6500"/>
    <x v="1038"/>
    <x v="0"/>
    <s v="GB"/>
    <s v="GBP"/>
    <n v="1402389180"/>
    <n v="1399996024"/>
    <x v="1504"/>
    <x v="171"/>
    <b v="1"/>
    <n v="269"/>
    <b v="1"/>
    <x v="20"/>
  </r>
  <r>
    <x v="1505"/>
    <x v="1505"/>
    <x v="1503"/>
    <n v="16000"/>
    <x v="1039"/>
    <x v="0"/>
    <s v="DE"/>
    <s v="EUR"/>
    <n v="1458676860"/>
    <n v="1455446303"/>
    <x v="1505"/>
    <x v="259"/>
    <b v="1"/>
    <n v="345"/>
    <b v="1"/>
    <x v="20"/>
  </r>
  <r>
    <x v="1506"/>
    <x v="1506"/>
    <x v="1504"/>
    <n v="1500"/>
    <x v="1040"/>
    <x v="0"/>
    <s v="GB"/>
    <s v="GBP"/>
    <n v="1406227904"/>
    <n v="1403635904"/>
    <x v="1506"/>
    <x v="576"/>
    <b v="1"/>
    <n v="43"/>
    <b v="1"/>
    <x v="20"/>
  </r>
  <r>
    <x v="1507"/>
    <x v="1507"/>
    <x v="1505"/>
    <n v="1200"/>
    <x v="1041"/>
    <x v="0"/>
    <s v="US"/>
    <s v="USD"/>
    <n v="1273911000"/>
    <n v="1268822909"/>
    <x v="1507"/>
    <x v="577"/>
    <b v="1"/>
    <n v="33"/>
    <b v="1"/>
    <x v="20"/>
  </r>
  <r>
    <x v="1508"/>
    <x v="1508"/>
    <x v="1506"/>
    <n v="18500"/>
    <x v="1042"/>
    <x v="0"/>
    <s v="US"/>
    <s v="USD"/>
    <n v="1403880281"/>
    <n v="1401201881"/>
    <x v="1508"/>
    <x v="422"/>
    <b v="1"/>
    <n v="211"/>
    <b v="1"/>
    <x v="20"/>
  </r>
  <r>
    <x v="1509"/>
    <x v="1509"/>
    <x v="1507"/>
    <n v="17500"/>
    <x v="1043"/>
    <x v="0"/>
    <s v="DE"/>
    <s v="EUR"/>
    <n v="1487113140"/>
    <n v="1484570885"/>
    <x v="1509"/>
    <x v="499"/>
    <b v="1"/>
    <n v="196"/>
    <b v="1"/>
    <x v="20"/>
  </r>
  <r>
    <x v="1510"/>
    <x v="1510"/>
    <x v="1508"/>
    <n v="16000"/>
    <x v="1044"/>
    <x v="0"/>
    <s v="GB"/>
    <s v="GBP"/>
    <n v="1405761278"/>
    <n v="1403169278"/>
    <x v="1510"/>
    <x v="578"/>
    <b v="1"/>
    <n v="405"/>
    <b v="1"/>
    <x v="20"/>
  </r>
  <r>
    <x v="1511"/>
    <x v="1511"/>
    <x v="1509"/>
    <n v="14000"/>
    <x v="1045"/>
    <x v="0"/>
    <s v="US"/>
    <s v="USD"/>
    <n v="1447858804"/>
    <n v="1445263204"/>
    <x v="1511"/>
    <x v="509"/>
    <b v="1"/>
    <n v="206"/>
    <b v="1"/>
    <x v="20"/>
  </r>
  <r>
    <x v="1512"/>
    <x v="1512"/>
    <x v="1510"/>
    <n v="3500"/>
    <x v="1046"/>
    <x v="0"/>
    <s v="US"/>
    <s v="USD"/>
    <n v="1486311939"/>
    <n v="1483719939"/>
    <x v="1512"/>
    <x v="154"/>
    <b v="1"/>
    <n v="335"/>
    <b v="1"/>
    <x v="20"/>
  </r>
  <r>
    <x v="1513"/>
    <x v="1513"/>
    <x v="1511"/>
    <n v="8000"/>
    <x v="1047"/>
    <x v="0"/>
    <s v="GB"/>
    <s v="GBP"/>
    <n v="1405523866"/>
    <n v="1402931866"/>
    <x v="1513"/>
    <x v="579"/>
    <b v="1"/>
    <n v="215"/>
    <b v="1"/>
    <x v="20"/>
  </r>
  <r>
    <x v="1514"/>
    <x v="1514"/>
    <x v="1512"/>
    <n v="25000"/>
    <x v="1048"/>
    <x v="0"/>
    <s v="US"/>
    <s v="USD"/>
    <n v="1443363640"/>
    <n v="1439907640"/>
    <x v="1514"/>
    <x v="580"/>
    <b v="1"/>
    <n v="176"/>
    <b v="1"/>
    <x v="20"/>
  </r>
  <r>
    <x v="1515"/>
    <x v="1515"/>
    <x v="1513"/>
    <n v="300000"/>
    <x v="1049"/>
    <x v="0"/>
    <s v="NO"/>
    <s v="NOK"/>
    <n v="1458104697"/>
    <n v="1455516297"/>
    <x v="1515"/>
    <x v="581"/>
    <b v="1"/>
    <n v="555"/>
    <b v="1"/>
    <x v="20"/>
  </r>
  <r>
    <x v="1516"/>
    <x v="1516"/>
    <x v="1514"/>
    <n v="17000"/>
    <x v="1050"/>
    <x v="0"/>
    <s v="US"/>
    <s v="USD"/>
    <n v="1475762400"/>
    <n v="1473160292"/>
    <x v="1516"/>
    <x v="582"/>
    <b v="1"/>
    <n v="116"/>
    <b v="1"/>
    <x v="20"/>
  </r>
  <r>
    <x v="1517"/>
    <x v="1517"/>
    <x v="1515"/>
    <n v="15000"/>
    <x v="1051"/>
    <x v="0"/>
    <s v="US"/>
    <s v="USD"/>
    <n v="1417845600"/>
    <n v="1415194553"/>
    <x v="1517"/>
    <x v="583"/>
    <b v="1"/>
    <n v="615"/>
    <b v="1"/>
    <x v="20"/>
  </r>
  <r>
    <x v="1518"/>
    <x v="1518"/>
    <x v="1516"/>
    <n v="15000"/>
    <x v="1052"/>
    <x v="0"/>
    <s v="US"/>
    <s v="USD"/>
    <n v="1401565252"/>
    <n v="1398973252"/>
    <x v="1518"/>
    <x v="584"/>
    <b v="1"/>
    <n v="236"/>
    <b v="1"/>
    <x v="20"/>
  </r>
  <r>
    <x v="1519"/>
    <x v="1519"/>
    <x v="1517"/>
    <n v="9000"/>
    <x v="1053"/>
    <x v="0"/>
    <s v="US"/>
    <s v="USD"/>
    <n v="1403301540"/>
    <n v="1400867283"/>
    <x v="1519"/>
    <x v="585"/>
    <b v="1"/>
    <n v="145"/>
    <b v="1"/>
    <x v="20"/>
  </r>
  <r>
    <x v="1520"/>
    <x v="1520"/>
    <x v="1518"/>
    <n v="18000"/>
    <x v="1054"/>
    <x v="0"/>
    <s v="US"/>
    <s v="USD"/>
    <n v="1418961600"/>
    <n v="1415824513"/>
    <x v="1520"/>
    <x v="463"/>
    <b v="1"/>
    <n v="167"/>
    <b v="1"/>
    <x v="20"/>
  </r>
  <r>
    <x v="1521"/>
    <x v="1521"/>
    <x v="1519"/>
    <n v="37500"/>
    <x v="1055"/>
    <x v="0"/>
    <s v="US"/>
    <s v="USD"/>
    <n v="1465272091"/>
    <n v="1462248091"/>
    <x v="1521"/>
    <x v="586"/>
    <b v="1"/>
    <n v="235"/>
    <b v="1"/>
    <x v="20"/>
  </r>
  <r>
    <x v="1522"/>
    <x v="1522"/>
    <x v="1520"/>
    <n v="43500"/>
    <x v="1056"/>
    <x v="0"/>
    <s v="US"/>
    <s v="USD"/>
    <n v="1413575739"/>
    <n v="1410983739"/>
    <x v="1522"/>
    <x v="543"/>
    <b v="1"/>
    <n v="452"/>
    <b v="1"/>
    <x v="20"/>
  </r>
  <r>
    <x v="1523"/>
    <x v="1523"/>
    <x v="1521"/>
    <n v="18500"/>
    <x v="1057"/>
    <x v="0"/>
    <s v="US"/>
    <s v="USD"/>
    <n v="1419292800"/>
    <n v="1416592916"/>
    <x v="1523"/>
    <x v="587"/>
    <b v="1"/>
    <n v="241"/>
    <b v="1"/>
    <x v="20"/>
  </r>
  <r>
    <x v="1524"/>
    <x v="1524"/>
    <x v="1522"/>
    <n v="3000"/>
    <x v="1058"/>
    <x v="0"/>
    <s v="SE"/>
    <s v="SEK"/>
    <n v="1487592090"/>
    <n v="1485000090"/>
    <x v="1524"/>
    <x v="588"/>
    <b v="1"/>
    <n v="28"/>
    <b v="1"/>
    <x v="20"/>
  </r>
  <r>
    <x v="1525"/>
    <x v="1525"/>
    <x v="1523"/>
    <n v="2600"/>
    <x v="1059"/>
    <x v="0"/>
    <s v="US"/>
    <s v="USD"/>
    <n v="1471539138"/>
    <n v="1468947138"/>
    <x v="1525"/>
    <x v="589"/>
    <b v="1"/>
    <n v="140"/>
    <b v="1"/>
    <x v="20"/>
  </r>
  <r>
    <x v="1526"/>
    <x v="1526"/>
    <x v="1524"/>
    <n v="23000"/>
    <x v="1060"/>
    <x v="0"/>
    <s v="US"/>
    <s v="USD"/>
    <n v="1453185447"/>
    <n v="1448951847"/>
    <x v="1526"/>
    <x v="590"/>
    <b v="1"/>
    <n v="280"/>
    <b v="1"/>
    <x v="20"/>
  </r>
  <r>
    <x v="1527"/>
    <x v="1527"/>
    <x v="1525"/>
    <n v="3500"/>
    <x v="1061"/>
    <x v="0"/>
    <s v="US"/>
    <s v="USD"/>
    <n v="1489497886"/>
    <n v="1487082286"/>
    <x v="1527"/>
    <x v="186"/>
    <b v="1"/>
    <n v="70"/>
    <b v="1"/>
    <x v="20"/>
  </r>
  <r>
    <x v="1528"/>
    <x v="1528"/>
    <x v="1526"/>
    <n v="3000"/>
    <x v="1062"/>
    <x v="0"/>
    <s v="US"/>
    <s v="USD"/>
    <n v="1485907200"/>
    <n v="1483292122"/>
    <x v="1528"/>
    <x v="306"/>
    <b v="1"/>
    <n v="160"/>
    <b v="1"/>
    <x v="20"/>
  </r>
  <r>
    <x v="1529"/>
    <x v="1529"/>
    <x v="1527"/>
    <n v="19000"/>
    <x v="1063"/>
    <x v="0"/>
    <s v="US"/>
    <s v="USD"/>
    <n v="1426773920"/>
    <n v="1424185520"/>
    <x v="1529"/>
    <x v="591"/>
    <b v="1"/>
    <n v="141"/>
    <b v="1"/>
    <x v="20"/>
  </r>
  <r>
    <x v="1530"/>
    <x v="1530"/>
    <x v="1528"/>
    <n v="35000"/>
    <x v="1064"/>
    <x v="0"/>
    <s v="US"/>
    <s v="USD"/>
    <n v="1445624695"/>
    <n v="1443464695"/>
    <x v="1530"/>
    <x v="336"/>
    <b v="1"/>
    <n v="874"/>
    <b v="1"/>
    <x v="20"/>
  </r>
  <r>
    <x v="1531"/>
    <x v="1531"/>
    <x v="1529"/>
    <n v="2350"/>
    <x v="1065"/>
    <x v="0"/>
    <s v="US"/>
    <s v="USD"/>
    <n v="1417402800"/>
    <n v="1414610126"/>
    <x v="1531"/>
    <x v="508"/>
    <b v="1"/>
    <n v="73"/>
    <b v="1"/>
    <x v="20"/>
  </r>
  <r>
    <x v="1532"/>
    <x v="1532"/>
    <x v="1530"/>
    <n v="5000"/>
    <x v="1066"/>
    <x v="0"/>
    <s v="AU"/>
    <s v="AUD"/>
    <n v="1455548400"/>
    <n v="1453461865"/>
    <x v="1532"/>
    <x v="526"/>
    <b v="1"/>
    <n v="294"/>
    <b v="1"/>
    <x v="20"/>
  </r>
  <r>
    <x v="1533"/>
    <x v="1533"/>
    <x v="1531"/>
    <n v="45000"/>
    <x v="1067"/>
    <x v="0"/>
    <s v="US"/>
    <s v="USD"/>
    <n v="1462161540"/>
    <n v="1457913777"/>
    <x v="1533"/>
    <x v="592"/>
    <b v="1"/>
    <n v="740"/>
    <b v="1"/>
    <x v="20"/>
  </r>
  <r>
    <x v="1534"/>
    <x v="1534"/>
    <x v="1532"/>
    <n v="7500"/>
    <x v="1068"/>
    <x v="0"/>
    <s v="US"/>
    <s v="USD"/>
    <n v="1441383062"/>
    <n v="1438791062"/>
    <x v="1534"/>
    <x v="593"/>
    <b v="1"/>
    <n v="369"/>
    <b v="1"/>
    <x v="20"/>
  </r>
  <r>
    <x v="1535"/>
    <x v="1535"/>
    <x v="1533"/>
    <n v="4000"/>
    <x v="1069"/>
    <x v="0"/>
    <s v="US"/>
    <s v="USD"/>
    <n v="1464040800"/>
    <n v="1461527631"/>
    <x v="1535"/>
    <x v="594"/>
    <b v="1"/>
    <n v="110"/>
    <b v="1"/>
    <x v="20"/>
  </r>
  <r>
    <x v="1536"/>
    <x v="1536"/>
    <x v="1534"/>
    <n v="12000"/>
    <x v="1070"/>
    <x v="0"/>
    <s v="US"/>
    <s v="USD"/>
    <n v="1440702910"/>
    <n v="1438110910"/>
    <x v="1536"/>
    <x v="595"/>
    <b v="1"/>
    <n v="455"/>
    <b v="1"/>
    <x v="20"/>
  </r>
  <r>
    <x v="1537"/>
    <x v="1537"/>
    <x v="1535"/>
    <n v="12000"/>
    <x v="1071"/>
    <x v="0"/>
    <s v="DE"/>
    <s v="EUR"/>
    <n v="1470506400"/>
    <n v="1467358427"/>
    <x v="1537"/>
    <x v="596"/>
    <b v="1"/>
    <n v="224"/>
    <b v="1"/>
    <x v="20"/>
  </r>
  <r>
    <x v="1538"/>
    <x v="1538"/>
    <x v="1536"/>
    <n v="7000"/>
    <x v="1072"/>
    <x v="0"/>
    <s v="US"/>
    <s v="USD"/>
    <n v="1421952370"/>
    <n v="1418064370"/>
    <x v="1538"/>
    <x v="597"/>
    <b v="1"/>
    <n v="46"/>
    <b v="1"/>
    <x v="20"/>
  </r>
  <r>
    <x v="1539"/>
    <x v="1539"/>
    <x v="1537"/>
    <n v="20000"/>
    <x v="1073"/>
    <x v="0"/>
    <s v="US"/>
    <s v="USD"/>
    <n v="1483481019"/>
    <n v="1480629819"/>
    <x v="1539"/>
    <x v="300"/>
    <b v="0"/>
    <n v="284"/>
    <b v="1"/>
    <x v="20"/>
  </r>
  <r>
    <x v="1540"/>
    <x v="1540"/>
    <x v="1538"/>
    <n v="15000"/>
    <x v="1074"/>
    <x v="0"/>
    <s v="US"/>
    <s v="USD"/>
    <n v="1416964500"/>
    <n v="1414368616"/>
    <x v="1540"/>
    <x v="331"/>
    <b v="1"/>
    <n v="98"/>
    <b v="1"/>
    <x v="20"/>
  </r>
  <r>
    <x v="1541"/>
    <x v="1541"/>
    <x v="1539"/>
    <n v="18000"/>
    <x v="360"/>
    <x v="2"/>
    <s v="US"/>
    <s v="USD"/>
    <n v="1420045538"/>
    <n v="1417453538"/>
    <x v="1541"/>
    <x v="307"/>
    <b v="0"/>
    <n v="2"/>
    <b v="0"/>
    <x v="24"/>
  </r>
  <r>
    <x v="1542"/>
    <x v="1542"/>
    <x v="1540"/>
    <n v="500"/>
    <x v="170"/>
    <x v="2"/>
    <s v="CA"/>
    <s v="CAD"/>
    <n v="1435708500"/>
    <n v="1434412500"/>
    <x v="1542"/>
    <x v="334"/>
    <b v="0"/>
    <n v="1"/>
    <b v="0"/>
    <x v="24"/>
  </r>
  <r>
    <x v="1543"/>
    <x v="1543"/>
    <x v="1541"/>
    <n v="2250"/>
    <x v="115"/>
    <x v="2"/>
    <s v="US"/>
    <s v="USD"/>
    <n v="1416662034"/>
    <n v="1414066434"/>
    <x v="1543"/>
    <x v="598"/>
    <b v="0"/>
    <n v="1"/>
    <b v="0"/>
    <x v="24"/>
  </r>
  <r>
    <x v="1544"/>
    <x v="1544"/>
    <x v="1542"/>
    <n v="1000"/>
    <x v="117"/>
    <x v="2"/>
    <s v="US"/>
    <s v="USD"/>
    <n v="1427847480"/>
    <n v="1424222024"/>
    <x v="1544"/>
    <x v="591"/>
    <b v="0"/>
    <n v="0"/>
    <b v="0"/>
    <x v="24"/>
  </r>
  <r>
    <x v="1545"/>
    <x v="1545"/>
    <x v="1543"/>
    <n v="3000"/>
    <x v="116"/>
    <x v="2"/>
    <s v="US"/>
    <s v="USD"/>
    <n v="1425330960"/>
    <n v="1422393234"/>
    <x v="1545"/>
    <x v="561"/>
    <b v="0"/>
    <n v="1"/>
    <b v="0"/>
    <x v="24"/>
  </r>
  <r>
    <x v="1546"/>
    <x v="1546"/>
    <x v="1544"/>
    <n v="1000"/>
    <x v="683"/>
    <x v="2"/>
    <s v="GB"/>
    <s v="GBP"/>
    <n v="1410930399"/>
    <n v="1405746399"/>
    <x v="1546"/>
    <x v="510"/>
    <b v="0"/>
    <n v="11"/>
    <b v="0"/>
    <x v="24"/>
  </r>
  <r>
    <x v="1547"/>
    <x v="1547"/>
    <x v="1545"/>
    <n v="20"/>
    <x v="117"/>
    <x v="2"/>
    <s v="US"/>
    <s v="USD"/>
    <n v="1487844882"/>
    <n v="1487240082"/>
    <x v="1547"/>
    <x v="599"/>
    <b v="0"/>
    <n v="0"/>
    <b v="0"/>
    <x v="24"/>
  </r>
  <r>
    <x v="1548"/>
    <x v="1548"/>
    <x v="1546"/>
    <n v="700"/>
    <x v="177"/>
    <x v="2"/>
    <s v="US"/>
    <s v="USD"/>
    <n v="1447020620"/>
    <n v="1444425020"/>
    <x v="1548"/>
    <x v="600"/>
    <b v="0"/>
    <n v="1"/>
    <b v="0"/>
    <x v="24"/>
  </r>
  <r>
    <x v="1549"/>
    <x v="1549"/>
    <x v="1547"/>
    <n v="500"/>
    <x v="575"/>
    <x v="2"/>
    <s v="US"/>
    <s v="USD"/>
    <n v="1446524159"/>
    <n v="1443928559"/>
    <x v="1549"/>
    <x v="601"/>
    <b v="0"/>
    <n v="6"/>
    <b v="0"/>
    <x v="24"/>
  </r>
  <r>
    <x v="1550"/>
    <x v="1550"/>
    <x v="1548"/>
    <n v="750"/>
    <x v="462"/>
    <x v="2"/>
    <s v="GB"/>
    <s v="GBP"/>
    <n v="1463050034"/>
    <n v="1460458034"/>
    <x v="1550"/>
    <x v="602"/>
    <b v="0"/>
    <n v="7"/>
    <b v="0"/>
    <x v="24"/>
  </r>
  <r>
    <x v="1551"/>
    <x v="1551"/>
    <x v="1549"/>
    <n v="3500"/>
    <x v="117"/>
    <x v="2"/>
    <s v="US"/>
    <s v="USD"/>
    <n v="1432756039"/>
    <n v="1430164039"/>
    <x v="1551"/>
    <x v="603"/>
    <b v="0"/>
    <n v="0"/>
    <b v="0"/>
    <x v="24"/>
  </r>
  <r>
    <x v="1552"/>
    <x v="1552"/>
    <x v="1550"/>
    <n v="4300"/>
    <x v="1075"/>
    <x v="2"/>
    <s v="US"/>
    <s v="USD"/>
    <n v="1412135940"/>
    <n v="1410366708"/>
    <x v="1552"/>
    <x v="604"/>
    <b v="0"/>
    <n v="16"/>
    <b v="0"/>
    <x v="24"/>
  </r>
  <r>
    <x v="1553"/>
    <x v="1553"/>
    <x v="1551"/>
    <n v="6000"/>
    <x v="117"/>
    <x v="2"/>
    <s v="US"/>
    <s v="USD"/>
    <n v="1441176447"/>
    <n v="1438584447"/>
    <x v="1553"/>
    <x v="81"/>
    <b v="0"/>
    <n v="0"/>
    <b v="0"/>
    <x v="24"/>
  </r>
  <r>
    <x v="1554"/>
    <x v="1554"/>
    <x v="1552"/>
    <n v="20000"/>
    <x v="117"/>
    <x v="2"/>
    <s v="AU"/>
    <s v="AUD"/>
    <n v="1438495390"/>
    <n v="1435903390"/>
    <x v="1554"/>
    <x v="605"/>
    <b v="0"/>
    <n v="0"/>
    <b v="0"/>
    <x v="24"/>
  </r>
  <r>
    <x v="1555"/>
    <x v="1555"/>
    <x v="1553"/>
    <n v="750"/>
    <x v="117"/>
    <x v="2"/>
    <s v="US"/>
    <s v="USD"/>
    <n v="1442509200"/>
    <n v="1440513832"/>
    <x v="1555"/>
    <x v="606"/>
    <b v="0"/>
    <n v="0"/>
    <b v="0"/>
    <x v="24"/>
  </r>
  <r>
    <x v="1556"/>
    <x v="1556"/>
    <x v="1554"/>
    <n v="1500"/>
    <x v="1076"/>
    <x v="2"/>
    <s v="CA"/>
    <s v="CAD"/>
    <n v="1467603624"/>
    <n v="1465011624"/>
    <x v="1556"/>
    <x v="517"/>
    <b v="0"/>
    <n v="12"/>
    <b v="0"/>
    <x v="24"/>
  </r>
  <r>
    <x v="1557"/>
    <x v="1557"/>
    <x v="1555"/>
    <n v="2500"/>
    <x v="173"/>
    <x v="2"/>
    <s v="US"/>
    <s v="USD"/>
    <n v="1411227633"/>
    <n v="1408549233"/>
    <x v="1557"/>
    <x v="312"/>
    <b v="0"/>
    <n v="1"/>
    <b v="0"/>
    <x v="24"/>
  </r>
  <r>
    <x v="1558"/>
    <x v="1558"/>
    <x v="1556"/>
    <n v="750"/>
    <x v="428"/>
    <x v="2"/>
    <s v="GB"/>
    <s v="GBP"/>
    <n v="1440763920"/>
    <n v="1435656759"/>
    <x v="1558"/>
    <x v="161"/>
    <b v="0"/>
    <n v="3"/>
    <b v="0"/>
    <x v="24"/>
  </r>
  <r>
    <x v="1559"/>
    <x v="1559"/>
    <x v="1557"/>
    <n v="15000"/>
    <x v="155"/>
    <x v="2"/>
    <s v="US"/>
    <s v="USD"/>
    <n v="1430270199"/>
    <n v="1428974199"/>
    <x v="1559"/>
    <x v="272"/>
    <b v="0"/>
    <n v="1"/>
    <b v="0"/>
    <x v="24"/>
  </r>
  <r>
    <x v="1560"/>
    <x v="1560"/>
    <x v="1558"/>
    <n v="2500"/>
    <x v="1077"/>
    <x v="2"/>
    <s v="US"/>
    <s v="USD"/>
    <n v="1415842193"/>
    <n v="1414110593"/>
    <x v="1560"/>
    <x v="598"/>
    <b v="0"/>
    <n v="4"/>
    <b v="0"/>
    <x v="24"/>
  </r>
  <r>
    <x v="1561"/>
    <x v="1561"/>
    <x v="1559"/>
    <n v="10000"/>
    <x v="1078"/>
    <x v="1"/>
    <s v="US"/>
    <s v="USD"/>
    <n v="1383789603"/>
    <n v="1381194003"/>
    <x v="1561"/>
    <x v="607"/>
    <b v="0"/>
    <n v="1"/>
    <b v="0"/>
    <x v="25"/>
  </r>
  <r>
    <x v="1562"/>
    <x v="1562"/>
    <x v="1560"/>
    <n v="4000"/>
    <x v="117"/>
    <x v="1"/>
    <s v="US"/>
    <s v="USD"/>
    <n v="1259715000"/>
    <n v="1253712916"/>
    <x v="1562"/>
    <x v="608"/>
    <b v="0"/>
    <n v="0"/>
    <b v="0"/>
    <x v="25"/>
  </r>
  <r>
    <x v="1563"/>
    <x v="1563"/>
    <x v="1561"/>
    <n v="6000"/>
    <x v="1079"/>
    <x v="1"/>
    <s v="GB"/>
    <s v="GBP"/>
    <n v="1394815751"/>
    <n v="1389635351"/>
    <x v="1563"/>
    <x v="609"/>
    <b v="0"/>
    <n v="2"/>
    <b v="0"/>
    <x v="25"/>
  </r>
  <r>
    <x v="1564"/>
    <x v="1564"/>
    <x v="1562"/>
    <n v="10000"/>
    <x v="115"/>
    <x v="1"/>
    <s v="US"/>
    <s v="USD"/>
    <n v="1432843500"/>
    <n v="1430124509"/>
    <x v="1564"/>
    <x v="610"/>
    <b v="0"/>
    <n v="1"/>
    <b v="0"/>
    <x v="25"/>
  </r>
  <r>
    <x v="1565"/>
    <x v="1565"/>
    <x v="1563"/>
    <n v="4000"/>
    <x v="173"/>
    <x v="1"/>
    <s v="US"/>
    <s v="USD"/>
    <n v="1307554261"/>
    <n v="1304962261"/>
    <x v="1565"/>
    <x v="611"/>
    <b v="0"/>
    <n v="1"/>
    <b v="0"/>
    <x v="25"/>
  </r>
  <r>
    <x v="1566"/>
    <x v="1566"/>
    <x v="1564"/>
    <n v="30000"/>
    <x v="1080"/>
    <x v="1"/>
    <s v="US"/>
    <s v="USD"/>
    <n v="1469656800"/>
    <n v="1467151204"/>
    <x v="1566"/>
    <x v="612"/>
    <b v="0"/>
    <n v="59"/>
    <b v="0"/>
    <x v="25"/>
  </r>
  <r>
    <x v="1567"/>
    <x v="1567"/>
    <x v="1565"/>
    <n v="8500"/>
    <x v="457"/>
    <x v="1"/>
    <s v="US"/>
    <s v="USD"/>
    <n v="1392595200"/>
    <n v="1391293745"/>
    <x v="1567"/>
    <x v="613"/>
    <b v="0"/>
    <n v="13"/>
    <b v="0"/>
    <x v="25"/>
  </r>
  <r>
    <x v="1568"/>
    <x v="1568"/>
    <x v="1566"/>
    <n v="25000"/>
    <x v="1081"/>
    <x v="1"/>
    <s v="US"/>
    <s v="USD"/>
    <n v="1419384585"/>
    <n v="1416360585"/>
    <x v="1568"/>
    <x v="522"/>
    <b v="0"/>
    <n v="22"/>
    <b v="0"/>
    <x v="25"/>
  </r>
  <r>
    <x v="1569"/>
    <x v="1569"/>
    <x v="1567"/>
    <n v="30000"/>
    <x v="117"/>
    <x v="1"/>
    <s v="US"/>
    <s v="USD"/>
    <n v="1369498714"/>
    <n v="1366906714"/>
    <x v="1569"/>
    <x v="614"/>
    <b v="0"/>
    <n v="0"/>
    <b v="0"/>
    <x v="25"/>
  </r>
  <r>
    <x v="1570"/>
    <x v="1570"/>
    <x v="1568"/>
    <n v="6000"/>
    <x v="685"/>
    <x v="1"/>
    <s v="US"/>
    <s v="USD"/>
    <n v="1460140282"/>
    <n v="1457551882"/>
    <x v="1570"/>
    <x v="615"/>
    <b v="0"/>
    <n v="52"/>
    <b v="0"/>
    <x v="25"/>
  </r>
  <r>
    <x v="1571"/>
    <x v="1571"/>
    <x v="1569"/>
    <n v="12100"/>
    <x v="439"/>
    <x v="1"/>
    <s v="GB"/>
    <s v="GBP"/>
    <n v="1434738483"/>
    <n v="1432146483"/>
    <x v="1571"/>
    <x v="616"/>
    <b v="0"/>
    <n v="4"/>
    <b v="0"/>
    <x v="25"/>
  </r>
  <r>
    <x v="1572"/>
    <x v="1572"/>
    <x v="1570"/>
    <n v="2500"/>
    <x v="366"/>
    <x v="1"/>
    <s v="GB"/>
    <s v="GBP"/>
    <n v="1456703940"/>
    <n v="1454546859"/>
    <x v="1572"/>
    <x v="617"/>
    <b v="0"/>
    <n v="3"/>
    <b v="0"/>
    <x v="25"/>
  </r>
  <r>
    <x v="1573"/>
    <x v="1573"/>
    <x v="1571"/>
    <n v="9000"/>
    <x v="445"/>
    <x v="1"/>
    <s v="CA"/>
    <s v="CAD"/>
    <n v="1491019140"/>
    <n v="1487548802"/>
    <x v="1573"/>
    <x v="618"/>
    <b v="0"/>
    <n v="3"/>
    <b v="0"/>
    <x v="25"/>
  </r>
  <r>
    <x v="1574"/>
    <x v="1574"/>
    <x v="1572"/>
    <n v="10000"/>
    <x v="1082"/>
    <x v="1"/>
    <s v="US"/>
    <s v="USD"/>
    <n v="1424211329"/>
    <n v="1421187329"/>
    <x v="1574"/>
    <x v="619"/>
    <b v="0"/>
    <n v="6"/>
    <b v="0"/>
    <x v="25"/>
  </r>
  <r>
    <x v="1575"/>
    <x v="1575"/>
    <x v="1573"/>
    <n v="10000"/>
    <x v="1083"/>
    <x v="1"/>
    <s v="US"/>
    <s v="USD"/>
    <n v="1404909296"/>
    <n v="1402317296"/>
    <x v="1575"/>
    <x v="469"/>
    <b v="0"/>
    <n v="35"/>
    <b v="0"/>
    <x v="25"/>
  </r>
  <r>
    <x v="1576"/>
    <x v="1576"/>
    <x v="1574"/>
    <n v="5000"/>
    <x v="1084"/>
    <x v="1"/>
    <s v="US"/>
    <s v="USD"/>
    <n v="1435698368"/>
    <n v="1431810368"/>
    <x v="1576"/>
    <x v="620"/>
    <b v="0"/>
    <n v="10"/>
    <b v="0"/>
    <x v="25"/>
  </r>
  <r>
    <x v="1577"/>
    <x v="1577"/>
    <x v="1575"/>
    <n v="10000"/>
    <x v="434"/>
    <x v="1"/>
    <s v="US"/>
    <s v="USD"/>
    <n v="1343161248"/>
    <n v="1337977248"/>
    <x v="1577"/>
    <x v="621"/>
    <b v="0"/>
    <n v="2"/>
    <b v="0"/>
    <x v="25"/>
  </r>
  <r>
    <x v="1578"/>
    <x v="1578"/>
    <x v="1576"/>
    <n v="1897"/>
    <x v="82"/>
    <x v="1"/>
    <s v="US"/>
    <s v="USD"/>
    <n v="1283392800"/>
    <n v="1281317691"/>
    <x v="1578"/>
    <x v="622"/>
    <b v="0"/>
    <n v="4"/>
    <b v="0"/>
    <x v="25"/>
  </r>
  <r>
    <x v="1579"/>
    <x v="1579"/>
    <x v="1577"/>
    <n v="3333"/>
    <x v="920"/>
    <x v="1"/>
    <s v="US"/>
    <s v="USD"/>
    <n v="1377734091"/>
    <n v="1374882891"/>
    <x v="1579"/>
    <x v="623"/>
    <b v="0"/>
    <n v="2"/>
    <b v="0"/>
    <x v="25"/>
  </r>
  <r>
    <x v="1580"/>
    <x v="1580"/>
    <x v="1578"/>
    <n v="1750"/>
    <x v="117"/>
    <x v="1"/>
    <s v="US"/>
    <s v="USD"/>
    <n v="1337562726"/>
    <n v="1332378726"/>
    <x v="1580"/>
    <x v="624"/>
    <b v="0"/>
    <n v="0"/>
    <b v="0"/>
    <x v="25"/>
  </r>
  <r>
    <x v="1581"/>
    <x v="1581"/>
    <x v="1579"/>
    <n v="1000"/>
    <x v="139"/>
    <x v="2"/>
    <s v="GB"/>
    <s v="GBP"/>
    <n v="1450521990"/>
    <n v="1447757190"/>
    <x v="1581"/>
    <x v="170"/>
    <b v="0"/>
    <n v="1"/>
    <b v="0"/>
    <x v="26"/>
  </r>
  <r>
    <x v="1582"/>
    <x v="1582"/>
    <x v="1580"/>
    <n v="1000"/>
    <x v="1085"/>
    <x v="2"/>
    <s v="US"/>
    <s v="USD"/>
    <n v="1445894400"/>
    <n v="1440961053"/>
    <x v="1582"/>
    <x v="625"/>
    <b v="0"/>
    <n v="3"/>
    <b v="0"/>
    <x v="26"/>
  </r>
  <r>
    <x v="1583"/>
    <x v="1583"/>
    <x v="1581"/>
    <n v="20000"/>
    <x v="493"/>
    <x v="2"/>
    <s v="GB"/>
    <s v="GBP"/>
    <n v="1411681391"/>
    <n v="1409089391"/>
    <x v="1583"/>
    <x v="626"/>
    <b v="0"/>
    <n v="1"/>
    <b v="0"/>
    <x v="26"/>
  </r>
  <r>
    <x v="1584"/>
    <x v="1584"/>
    <x v="1582"/>
    <n v="1200"/>
    <x v="117"/>
    <x v="2"/>
    <s v="US"/>
    <s v="USD"/>
    <n v="1401464101"/>
    <n v="1400600101"/>
    <x v="1584"/>
    <x v="627"/>
    <b v="0"/>
    <n v="0"/>
    <b v="0"/>
    <x v="26"/>
  </r>
  <r>
    <x v="1585"/>
    <x v="1585"/>
    <x v="1583"/>
    <n v="2000"/>
    <x v="1086"/>
    <x v="2"/>
    <s v="CA"/>
    <s v="CAD"/>
    <n v="1482663600"/>
    <n v="1480800568"/>
    <x v="1585"/>
    <x v="513"/>
    <b v="0"/>
    <n v="12"/>
    <b v="0"/>
    <x v="26"/>
  </r>
  <r>
    <x v="1586"/>
    <x v="1586"/>
    <x v="1584"/>
    <n v="1500"/>
    <x v="117"/>
    <x v="2"/>
    <s v="US"/>
    <s v="USD"/>
    <n v="1428197422"/>
    <n v="1425609022"/>
    <x v="1586"/>
    <x v="628"/>
    <b v="0"/>
    <n v="0"/>
    <b v="0"/>
    <x v="26"/>
  </r>
  <r>
    <x v="1587"/>
    <x v="1587"/>
    <x v="1585"/>
    <n v="7500"/>
    <x v="116"/>
    <x v="2"/>
    <s v="US"/>
    <s v="USD"/>
    <n v="1418510965"/>
    <n v="1415918965"/>
    <x v="1587"/>
    <x v="629"/>
    <b v="0"/>
    <n v="1"/>
    <b v="0"/>
    <x v="26"/>
  </r>
  <r>
    <x v="1588"/>
    <x v="1588"/>
    <x v="1586"/>
    <n v="516"/>
    <x v="117"/>
    <x v="2"/>
    <s v="US"/>
    <s v="USD"/>
    <n v="1422735120"/>
    <n v="1420091999"/>
    <x v="1588"/>
    <x v="630"/>
    <b v="0"/>
    <n v="0"/>
    <b v="0"/>
    <x v="26"/>
  </r>
  <r>
    <x v="1589"/>
    <x v="1589"/>
    <x v="1587"/>
    <n v="1200"/>
    <x v="117"/>
    <x v="2"/>
    <s v="US"/>
    <s v="USD"/>
    <n v="1444433886"/>
    <n v="1441841886"/>
    <x v="1589"/>
    <x v="158"/>
    <b v="0"/>
    <n v="0"/>
    <b v="0"/>
    <x v="26"/>
  </r>
  <r>
    <x v="1590"/>
    <x v="1590"/>
    <x v="1588"/>
    <n v="60000"/>
    <x v="806"/>
    <x v="2"/>
    <s v="IT"/>
    <s v="EUR"/>
    <n v="1443040464"/>
    <n v="1440448464"/>
    <x v="1590"/>
    <x v="631"/>
    <b v="0"/>
    <n v="2"/>
    <b v="0"/>
    <x v="26"/>
  </r>
  <r>
    <x v="1591"/>
    <x v="1591"/>
    <x v="1589"/>
    <n v="14000"/>
    <x v="1087"/>
    <x v="2"/>
    <s v="GB"/>
    <s v="GBP"/>
    <n v="1459700741"/>
    <n v="1457112341"/>
    <x v="1591"/>
    <x v="493"/>
    <b v="0"/>
    <n v="92"/>
    <b v="0"/>
    <x v="26"/>
  </r>
  <r>
    <x v="1592"/>
    <x v="1592"/>
    <x v="1590"/>
    <n v="25"/>
    <x v="117"/>
    <x v="2"/>
    <s v="US"/>
    <s v="USD"/>
    <n v="1427503485"/>
    <n v="1423619085"/>
    <x v="1592"/>
    <x v="632"/>
    <b v="0"/>
    <n v="0"/>
    <b v="0"/>
    <x v="26"/>
  </r>
  <r>
    <x v="1593"/>
    <x v="1593"/>
    <x v="1591"/>
    <n v="22000"/>
    <x v="158"/>
    <x v="2"/>
    <s v="US"/>
    <s v="USD"/>
    <n v="1425154655"/>
    <n v="1422562655"/>
    <x v="1593"/>
    <x v="338"/>
    <b v="0"/>
    <n v="3"/>
    <b v="0"/>
    <x v="26"/>
  </r>
  <r>
    <x v="1594"/>
    <x v="1594"/>
    <x v="1592"/>
    <n v="1000"/>
    <x v="82"/>
    <x v="2"/>
    <s v="US"/>
    <s v="USD"/>
    <n v="1463329260"/>
    <n v="1458147982"/>
    <x v="1594"/>
    <x v="415"/>
    <b v="0"/>
    <n v="10"/>
    <b v="0"/>
    <x v="26"/>
  </r>
  <r>
    <x v="1595"/>
    <x v="1595"/>
    <x v="1593"/>
    <n v="100000"/>
    <x v="668"/>
    <x v="2"/>
    <s v="US"/>
    <s v="USD"/>
    <n v="1403122380"/>
    <n v="1400634728"/>
    <x v="1595"/>
    <x v="627"/>
    <b v="0"/>
    <n v="7"/>
    <b v="0"/>
    <x v="26"/>
  </r>
  <r>
    <x v="1596"/>
    <x v="1596"/>
    <x v="1594"/>
    <n v="3250"/>
    <x v="735"/>
    <x v="2"/>
    <s v="GB"/>
    <s v="GBP"/>
    <n v="1418469569"/>
    <n v="1414577969"/>
    <x v="1596"/>
    <x v="181"/>
    <b v="0"/>
    <n v="3"/>
    <b v="0"/>
    <x v="26"/>
  </r>
  <r>
    <x v="1597"/>
    <x v="1597"/>
    <x v="1595"/>
    <n v="15000"/>
    <x v="117"/>
    <x v="2"/>
    <s v="US"/>
    <s v="USD"/>
    <n v="1474360197"/>
    <n v="1471768197"/>
    <x v="1597"/>
    <x v="633"/>
    <b v="0"/>
    <n v="0"/>
    <b v="0"/>
    <x v="26"/>
  </r>
  <r>
    <x v="1598"/>
    <x v="1598"/>
    <x v="1596"/>
    <n v="800"/>
    <x v="116"/>
    <x v="2"/>
    <s v="US"/>
    <s v="USD"/>
    <n v="1437926458"/>
    <n v="1432742458"/>
    <x v="1598"/>
    <x v="355"/>
    <b v="0"/>
    <n v="1"/>
    <b v="0"/>
    <x v="26"/>
  </r>
  <r>
    <x v="1599"/>
    <x v="1599"/>
    <x v="1597"/>
    <n v="500"/>
    <x v="117"/>
    <x v="2"/>
    <s v="GB"/>
    <s v="GBP"/>
    <n v="1460116576"/>
    <n v="1457528176"/>
    <x v="1599"/>
    <x v="615"/>
    <b v="0"/>
    <n v="0"/>
    <b v="0"/>
    <x v="26"/>
  </r>
  <r>
    <x v="1600"/>
    <x v="1600"/>
    <x v="1598"/>
    <n v="5000"/>
    <x v="1088"/>
    <x v="2"/>
    <s v="US"/>
    <s v="USD"/>
    <n v="1405401060"/>
    <n v="1401585752"/>
    <x v="1600"/>
    <x v="634"/>
    <b v="0"/>
    <n v="9"/>
    <b v="0"/>
    <x v="26"/>
  </r>
  <r>
    <x v="1601"/>
    <x v="1601"/>
    <x v="1599"/>
    <n v="2500"/>
    <x v="1089"/>
    <x v="0"/>
    <s v="US"/>
    <s v="USD"/>
    <n v="1304561633"/>
    <n v="1301969633"/>
    <x v="1601"/>
    <x v="635"/>
    <b v="0"/>
    <n v="56"/>
    <b v="1"/>
    <x v="11"/>
  </r>
  <r>
    <x v="1602"/>
    <x v="1602"/>
    <x v="1600"/>
    <n v="1500"/>
    <x v="1090"/>
    <x v="0"/>
    <s v="US"/>
    <s v="USD"/>
    <n v="1318633200"/>
    <n v="1314947317"/>
    <x v="1602"/>
    <x v="636"/>
    <b v="0"/>
    <n v="32"/>
    <b v="1"/>
    <x v="11"/>
  </r>
  <r>
    <x v="1603"/>
    <x v="1603"/>
    <x v="1601"/>
    <n v="2000"/>
    <x v="1091"/>
    <x v="0"/>
    <s v="US"/>
    <s v="USD"/>
    <n v="1327723459"/>
    <n v="1322539459"/>
    <x v="1603"/>
    <x v="637"/>
    <b v="0"/>
    <n v="30"/>
    <b v="1"/>
    <x v="11"/>
  </r>
  <r>
    <x v="1604"/>
    <x v="1604"/>
    <x v="1602"/>
    <n v="2800"/>
    <x v="1092"/>
    <x v="0"/>
    <s v="US"/>
    <s v="USD"/>
    <n v="1332011835"/>
    <n v="1328559435"/>
    <x v="1604"/>
    <x v="638"/>
    <b v="0"/>
    <n v="70"/>
    <b v="1"/>
    <x v="11"/>
  </r>
  <r>
    <x v="1605"/>
    <x v="1605"/>
    <x v="1603"/>
    <n v="6000"/>
    <x v="1093"/>
    <x v="0"/>
    <s v="US"/>
    <s v="USD"/>
    <n v="1312182000"/>
    <n v="1311380313"/>
    <x v="1605"/>
    <x v="639"/>
    <b v="0"/>
    <n v="44"/>
    <b v="1"/>
    <x v="11"/>
  </r>
  <r>
    <x v="1606"/>
    <x v="1606"/>
    <x v="1604"/>
    <n v="8000"/>
    <x v="1094"/>
    <x v="0"/>
    <s v="US"/>
    <s v="USD"/>
    <n v="1300930838"/>
    <n v="1293158438"/>
    <x v="1606"/>
    <x v="640"/>
    <b v="0"/>
    <n v="92"/>
    <b v="1"/>
    <x v="11"/>
  </r>
  <r>
    <x v="1607"/>
    <x v="1607"/>
    <x v="1605"/>
    <n v="10000"/>
    <x v="1095"/>
    <x v="0"/>
    <s v="US"/>
    <s v="USD"/>
    <n v="1339701851"/>
    <n v="1337887451"/>
    <x v="1607"/>
    <x v="641"/>
    <b v="0"/>
    <n v="205"/>
    <b v="1"/>
    <x v="11"/>
  </r>
  <r>
    <x v="1608"/>
    <x v="1608"/>
    <x v="1606"/>
    <n v="1200"/>
    <x v="1096"/>
    <x v="0"/>
    <s v="US"/>
    <s v="USD"/>
    <n v="1388553960"/>
    <n v="1385754986"/>
    <x v="1608"/>
    <x v="642"/>
    <b v="0"/>
    <n v="23"/>
    <b v="1"/>
    <x v="11"/>
  </r>
  <r>
    <x v="1609"/>
    <x v="1609"/>
    <x v="1607"/>
    <n v="1500"/>
    <x v="1097"/>
    <x v="0"/>
    <s v="US"/>
    <s v="USD"/>
    <n v="1320220800"/>
    <n v="1315612909"/>
    <x v="1609"/>
    <x v="268"/>
    <b v="0"/>
    <n v="4"/>
    <b v="1"/>
    <x v="11"/>
  </r>
  <r>
    <x v="1610"/>
    <x v="1610"/>
    <x v="1608"/>
    <n v="2000"/>
    <x v="1098"/>
    <x v="0"/>
    <s v="US"/>
    <s v="USD"/>
    <n v="1355609510"/>
    <n v="1353017510"/>
    <x v="1610"/>
    <x v="643"/>
    <b v="0"/>
    <n v="112"/>
    <b v="1"/>
    <x v="11"/>
  </r>
  <r>
    <x v="1611"/>
    <x v="1611"/>
    <x v="1609"/>
    <n v="800"/>
    <x v="1099"/>
    <x v="0"/>
    <s v="US"/>
    <s v="USD"/>
    <n v="1370390432"/>
    <n v="1368576032"/>
    <x v="1611"/>
    <x v="391"/>
    <b v="0"/>
    <n v="27"/>
    <b v="1"/>
    <x v="11"/>
  </r>
  <r>
    <x v="1612"/>
    <x v="1612"/>
    <x v="1610"/>
    <n v="500"/>
    <x v="1100"/>
    <x v="0"/>
    <s v="US"/>
    <s v="USD"/>
    <n v="1357160384"/>
    <n v="1354568384"/>
    <x v="1612"/>
    <x v="644"/>
    <b v="0"/>
    <n v="11"/>
    <b v="1"/>
    <x v="11"/>
  </r>
  <r>
    <x v="1613"/>
    <x v="1613"/>
    <x v="1611"/>
    <n v="1000"/>
    <x v="1101"/>
    <x v="0"/>
    <s v="US"/>
    <s v="USD"/>
    <n v="1342921202"/>
    <n v="1340329202"/>
    <x v="1613"/>
    <x v="94"/>
    <b v="0"/>
    <n v="26"/>
    <b v="1"/>
    <x v="11"/>
  </r>
  <r>
    <x v="1614"/>
    <x v="1614"/>
    <x v="1612"/>
    <n v="5000"/>
    <x v="1102"/>
    <x v="0"/>
    <s v="US"/>
    <s v="USD"/>
    <n v="1407085200"/>
    <n v="1401924769"/>
    <x v="1614"/>
    <x v="645"/>
    <b v="0"/>
    <n v="77"/>
    <b v="1"/>
    <x v="11"/>
  </r>
  <r>
    <x v="1615"/>
    <x v="1615"/>
    <x v="1613"/>
    <n v="8000"/>
    <x v="1103"/>
    <x v="0"/>
    <s v="US"/>
    <s v="USD"/>
    <n v="1323742396"/>
    <n v="1319850796"/>
    <x v="1615"/>
    <x v="646"/>
    <b v="0"/>
    <n v="136"/>
    <b v="1"/>
    <x v="11"/>
  </r>
  <r>
    <x v="1616"/>
    <x v="1616"/>
    <x v="1614"/>
    <n v="10000"/>
    <x v="1104"/>
    <x v="0"/>
    <s v="US"/>
    <s v="USD"/>
    <n v="1353621600"/>
    <n v="1350061821"/>
    <x v="1616"/>
    <x v="647"/>
    <b v="0"/>
    <n v="157"/>
    <b v="1"/>
    <x v="11"/>
  </r>
  <r>
    <x v="1617"/>
    <x v="1617"/>
    <x v="1615"/>
    <n v="7000"/>
    <x v="950"/>
    <x v="0"/>
    <s v="US"/>
    <s v="USD"/>
    <n v="1383332400"/>
    <n v="1380470188"/>
    <x v="1617"/>
    <x v="648"/>
    <b v="0"/>
    <n v="158"/>
    <b v="1"/>
    <x v="11"/>
  </r>
  <r>
    <x v="1618"/>
    <x v="1618"/>
    <x v="1616"/>
    <n v="1500"/>
    <x v="1105"/>
    <x v="0"/>
    <s v="US"/>
    <s v="USD"/>
    <n v="1362757335"/>
    <n v="1359301335"/>
    <x v="1618"/>
    <x v="649"/>
    <b v="0"/>
    <n v="27"/>
    <b v="1"/>
    <x v="11"/>
  </r>
  <r>
    <x v="1619"/>
    <x v="1619"/>
    <x v="1617"/>
    <n v="1500"/>
    <x v="41"/>
    <x v="0"/>
    <s v="US"/>
    <s v="USD"/>
    <n v="1410755286"/>
    <n v="1408940886"/>
    <x v="1619"/>
    <x v="650"/>
    <b v="0"/>
    <n v="23"/>
    <b v="1"/>
    <x v="11"/>
  </r>
  <r>
    <x v="1620"/>
    <x v="1620"/>
    <x v="1618"/>
    <n v="1000"/>
    <x v="932"/>
    <x v="0"/>
    <s v="US"/>
    <s v="USD"/>
    <n v="1361606940"/>
    <n v="1361002140"/>
    <x v="1620"/>
    <x v="427"/>
    <b v="0"/>
    <n v="17"/>
    <b v="1"/>
    <x v="11"/>
  </r>
  <r>
    <x v="1621"/>
    <x v="1621"/>
    <x v="1619"/>
    <n v="5000"/>
    <x v="1106"/>
    <x v="0"/>
    <s v="US"/>
    <s v="USD"/>
    <n v="1338177540"/>
    <n v="1333550015"/>
    <x v="1621"/>
    <x v="98"/>
    <b v="0"/>
    <n v="37"/>
    <b v="1"/>
    <x v="11"/>
  </r>
  <r>
    <x v="1622"/>
    <x v="1622"/>
    <x v="1620"/>
    <n v="6900"/>
    <x v="1107"/>
    <x v="0"/>
    <s v="US"/>
    <s v="USD"/>
    <n v="1418803140"/>
    <n v="1415343874"/>
    <x v="1622"/>
    <x v="651"/>
    <b v="0"/>
    <n v="65"/>
    <b v="1"/>
    <x v="11"/>
  </r>
  <r>
    <x v="1623"/>
    <x v="1623"/>
    <x v="1621"/>
    <n v="750"/>
    <x v="1108"/>
    <x v="0"/>
    <s v="GB"/>
    <s v="GBP"/>
    <n v="1377621089"/>
    <n v="1372437089"/>
    <x v="1623"/>
    <x v="652"/>
    <b v="0"/>
    <n v="18"/>
    <b v="1"/>
    <x v="11"/>
  </r>
  <r>
    <x v="1624"/>
    <x v="1624"/>
    <x v="1622"/>
    <n v="1000"/>
    <x v="1109"/>
    <x v="0"/>
    <s v="US"/>
    <s v="USD"/>
    <n v="1357721335"/>
    <n v="1354265335"/>
    <x v="1624"/>
    <x v="653"/>
    <b v="0"/>
    <n v="25"/>
    <b v="1"/>
    <x v="11"/>
  </r>
  <r>
    <x v="1625"/>
    <x v="1625"/>
    <x v="1623"/>
    <n v="7500"/>
    <x v="1110"/>
    <x v="0"/>
    <s v="US"/>
    <s v="USD"/>
    <n v="1347382053"/>
    <n v="1344962853"/>
    <x v="1625"/>
    <x v="654"/>
    <b v="0"/>
    <n v="104"/>
    <b v="1"/>
    <x v="11"/>
  </r>
  <r>
    <x v="1626"/>
    <x v="1626"/>
    <x v="1624"/>
    <n v="8000"/>
    <x v="1111"/>
    <x v="0"/>
    <s v="US"/>
    <s v="USD"/>
    <n v="1385932867"/>
    <n v="1383337267"/>
    <x v="1626"/>
    <x v="403"/>
    <b v="0"/>
    <n v="108"/>
    <b v="1"/>
    <x v="11"/>
  </r>
  <r>
    <x v="1627"/>
    <x v="1627"/>
    <x v="1625"/>
    <n v="2000"/>
    <x v="859"/>
    <x v="0"/>
    <s v="US"/>
    <s v="USD"/>
    <n v="1353905940"/>
    <n v="1351011489"/>
    <x v="1627"/>
    <x v="655"/>
    <b v="0"/>
    <n v="38"/>
    <b v="1"/>
    <x v="11"/>
  </r>
  <r>
    <x v="1628"/>
    <x v="1628"/>
    <x v="1626"/>
    <n v="4000"/>
    <x v="1112"/>
    <x v="0"/>
    <s v="US"/>
    <s v="USD"/>
    <n v="1403026882"/>
    <n v="1400175682"/>
    <x v="1628"/>
    <x v="395"/>
    <b v="0"/>
    <n v="88"/>
    <b v="1"/>
    <x v="11"/>
  </r>
  <r>
    <x v="1629"/>
    <x v="1629"/>
    <x v="1627"/>
    <n v="6000"/>
    <x v="1113"/>
    <x v="0"/>
    <s v="US"/>
    <s v="USD"/>
    <n v="1392929333"/>
    <n v="1389041333"/>
    <x v="1629"/>
    <x v="247"/>
    <b v="0"/>
    <n v="82"/>
    <b v="1"/>
    <x v="11"/>
  </r>
  <r>
    <x v="1630"/>
    <x v="1630"/>
    <x v="1628"/>
    <n v="4000"/>
    <x v="1114"/>
    <x v="0"/>
    <s v="US"/>
    <s v="USD"/>
    <n v="1330671540"/>
    <n v="1328040375"/>
    <x v="1630"/>
    <x v="384"/>
    <b v="0"/>
    <n v="126"/>
    <b v="1"/>
    <x v="11"/>
  </r>
  <r>
    <x v="1631"/>
    <x v="1631"/>
    <x v="1629"/>
    <n v="10000"/>
    <x v="1115"/>
    <x v="0"/>
    <s v="US"/>
    <s v="USD"/>
    <n v="1350074261"/>
    <n v="1347482261"/>
    <x v="1631"/>
    <x v="656"/>
    <b v="0"/>
    <n v="133"/>
    <b v="1"/>
    <x v="11"/>
  </r>
  <r>
    <x v="1632"/>
    <x v="1632"/>
    <x v="1630"/>
    <n v="4000"/>
    <x v="1116"/>
    <x v="0"/>
    <s v="US"/>
    <s v="USD"/>
    <n v="1316851854"/>
    <n v="1311667854"/>
    <x v="1632"/>
    <x v="657"/>
    <b v="0"/>
    <n v="47"/>
    <b v="1"/>
    <x v="11"/>
  </r>
  <r>
    <x v="1633"/>
    <x v="1633"/>
    <x v="1631"/>
    <n v="10000"/>
    <x v="1117"/>
    <x v="0"/>
    <s v="US"/>
    <s v="USD"/>
    <n v="1326690000"/>
    <n v="1324329156"/>
    <x v="1633"/>
    <x v="658"/>
    <b v="0"/>
    <n v="58"/>
    <b v="1"/>
    <x v="11"/>
  </r>
  <r>
    <x v="1634"/>
    <x v="1634"/>
    <x v="1632"/>
    <n v="2000"/>
    <x v="1118"/>
    <x v="0"/>
    <s v="US"/>
    <s v="USD"/>
    <n v="1306994340"/>
    <n v="1303706001"/>
    <x v="1634"/>
    <x v="659"/>
    <b v="0"/>
    <n v="32"/>
    <b v="1"/>
    <x v="11"/>
  </r>
  <r>
    <x v="1635"/>
    <x v="1635"/>
    <x v="1633"/>
    <n v="2000"/>
    <x v="958"/>
    <x v="0"/>
    <s v="US"/>
    <s v="USD"/>
    <n v="1468270261"/>
    <n v="1463086261"/>
    <x v="1635"/>
    <x v="475"/>
    <b v="0"/>
    <n v="37"/>
    <b v="1"/>
    <x v="11"/>
  </r>
  <r>
    <x v="1636"/>
    <x v="1636"/>
    <x v="1634"/>
    <n v="4500"/>
    <x v="1119"/>
    <x v="0"/>
    <s v="US"/>
    <s v="USD"/>
    <n v="1307851200"/>
    <n v="1304129088"/>
    <x v="1636"/>
    <x v="660"/>
    <b v="0"/>
    <n v="87"/>
    <b v="1"/>
    <x v="11"/>
  </r>
  <r>
    <x v="1637"/>
    <x v="1637"/>
    <x v="1635"/>
    <n v="500"/>
    <x v="1120"/>
    <x v="0"/>
    <s v="US"/>
    <s v="USD"/>
    <n v="1262302740"/>
    <n v="1257444140"/>
    <x v="1637"/>
    <x v="661"/>
    <b v="0"/>
    <n v="15"/>
    <b v="1"/>
    <x v="11"/>
  </r>
  <r>
    <x v="1638"/>
    <x v="1638"/>
    <x v="1636"/>
    <n v="1000"/>
    <x v="1121"/>
    <x v="0"/>
    <s v="US"/>
    <s v="USD"/>
    <n v="1362086700"/>
    <n v="1358180968"/>
    <x v="1638"/>
    <x v="109"/>
    <b v="0"/>
    <n v="27"/>
    <b v="1"/>
    <x v="11"/>
  </r>
  <r>
    <x v="1639"/>
    <x v="1639"/>
    <x v="1637"/>
    <n v="1800"/>
    <x v="1122"/>
    <x v="0"/>
    <s v="US"/>
    <s v="USD"/>
    <n v="1330789165"/>
    <n v="1328197165"/>
    <x v="1639"/>
    <x v="662"/>
    <b v="0"/>
    <n v="19"/>
    <b v="1"/>
    <x v="11"/>
  </r>
  <r>
    <x v="1640"/>
    <x v="1640"/>
    <x v="1638"/>
    <n v="400"/>
    <x v="1123"/>
    <x v="0"/>
    <s v="US"/>
    <s v="USD"/>
    <n v="1280800740"/>
    <n v="1279603955"/>
    <x v="1640"/>
    <x v="663"/>
    <b v="0"/>
    <n v="17"/>
    <b v="1"/>
    <x v="11"/>
  </r>
  <r>
    <x v="1641"/>
    <x v="1641"/>
    <x v="1639"/>
    <n v="2500"/>
    <x v="535"/>
    <x v="0"/>
    <s v="US"/>
    <s v="USD"/>
    <n v="1418998744"/>
    <n v="1416406744"/>
    <x v="1641"/>
    <x v="664"/>
    <b v="0"/>
    <n v="26"/>
    <b v="1"/>
    <x v="27"/>
  </r>
  <r>
    <x v="1642"/>
    <x v="1642"/>
    <x v="1640"/>
    <n v="1200"/>
    <x v="647"/>
    <x v="0"/>
    <s v="US"/>
    <s v="USD"/>
    <n v="1308011727"/>
    <n v="1306283727"/>
    <x v="1642"/>
    <x v="665"/>
    <b v="0"/>
    <n v="28"/>
    <b v="1"/>
    <x v="27"/>
  </r>
  <r>
    <x v="1643"/>
    <x v="1643"/>
    <x v="1641"/>
    <n v="5000"/>
    <x v="1124"/>
    <x v="0"/>
    <s v="US"/>
    <s v="USD"/>
    <n v="1348516012"/>
    <n v="1345924012"/>
    <x v="1643"/>
    <x v="666"/>
    <b v="0"/>
    <n v="37"/>
    <b v="1"/>
    <x v="27"/>
  </r>
  <r>
    <x v="1644"/>
    <x v="1644"/>
    <x v="1642"/>
    <n v="10000"/>
    <x v="1125"/>
    <x v="0"/>
    <s v="US"/>
    <s v="USD"/>
    <n v="1353551160"/>
    <n v="1348363560"/>
    <x v="1644"/>
    <x v="667"/>
    <b v="0"/>
    <n v="128"/>
    <b v="1"/>
    <x v="27"/>
  </r>
  <r>
    <x v="1645"/>
    <x v="1645"/>
    <x v="1643"/>
    <n v="5000"/>
    <x v="1126"/>
    <x v="0"/>
    <s v="US"/>
    <s v="USD"/>
    <n v="1379515740"/>
    <n v="1378306140"/>
    <x v="1645"/>
    <x v="668"/>
    <b v="0"/>
    <n v="10"/>
    <b v="1"/>
    <x v="27"/>
  </r>
  <r>
    <x v="1646"/>
    <x v="1646"/>
    <x v="1644"/>
    <n v="2000"/>
    <x v="1127"/>
    <x v="0"/>
    <s v="GB"/>
    <s v="GBP"/>
    <n v="1408039860"/>
    <n v="1405248503"/>
    <x v="1646"/>
    <x v="540"/>
    <b v="0"/>
    <n v="83"/>
    <b v="1"/>
    <x v="27"/>
  </r>
  <r>
    <x v="1647"/>
    <x v="1647"/>
    <x v="1645"/>
    <n v="5000"/>
    <x v="1128"/>
    <x v="0"/>
    <s v="US"/>
    <s v="USD"/>
    <n v="1339235377"/>
    <n v="1336643377"/>
    <x v="1647"/>
    <x v="669"/>
    <b v="0"/>
    <n v="46"/>
    <b v="1"/>
    <x v="27"/>
  </r>
  <r>
    <x v="1648"/>
    <x v="1648"/>
    <x v="1646"/>
    <n v="2300"/>
    <x v="1129"/>
    <x v="0"/>
    <s v="US"/>
    <s v="USD"/>
    <n v="1300636482"/>
    <n v="1298048082"/>
    <x v="1648"/>
    <x v="670"/>
    <b v="0"/>
    <n v="90"/>
    <b v="1"/>
    <x v="27"/>
  </r>
  <r>
    <x v="1649"/>
    <x v="1649"/>
    <x v="1647"/>
    <n v="3800"/>
    <x v="1130"/>
    <x v="0"/>
    <s v="US"/>
    <s v="USD"/>
    <n v="1400862355"/>
    <n v="1396974355"/>
    <x v="1649"/>
    <x v="671"/>
    <b v="0"/>
    <n v="81"/>
    <b v="1"/>
    <x v="27"/>
  </r>
  <r>
    <x v="1650"/>
    <x v="1650"/>
    <x v="1648"/>
    <n v="2000"/>
    <x v="1131"/>
    <x v="0"/>
    <s v="US"/>
    <s v="USD"/>
    <n v="1381314437"/>
    <n v="1378722437"/>
    <x v="1650"/>
    <x v="285"/>
    <b v="0"/>
    <n v="32"/>
    <b v="1"/>
    <x v="27"/>
  </r>
  <r>
    <x v="1651"/>
    <x v="1651"/>
    <x v="1649"/>
    <n v="2000"/>
    <x v="1132"/>
    <x v="0"/>
    <s v="US"/>
    <s v="USD"/>
    <n v="1303801140"/>
    <n v="1300916220"/>
    <x v="1651"/>
    <x v="672"/>
    <b v="0"/>
    <n v="20"/>
    <b v="1"/>
    <x v="27"/>
  </r>
  <r>
    <x v="1652"/>
    <x v="1652"/>
    <x v="1650"/>
    <n v="4500"/>
    <x v="1133"/>
    <x v="0"/>
    <s v="US"/>
    <s v="USD"/>
    <n v="1385297393"/>
    <n v="1382701793"/>
    <x v="1652"/>
    <x v="244"/>
    <b v="0"/>
    <n v="70"/>
    <b v="1"/>
    <x v="27"/>
  </r>
  <r>
    <x v="1653"/>
    <x v="1653"/>
    <x v="1651"/>
    <n v="5000"/>
    <x v="1134"/>
    <x v="0"/>
    <s v="US"/>
    <s v="USD"/>
    <n v="1303675296"/>
    <n v="1300996896"/>
    <x v="1653"/>
    <x v="673"/>
    <b v="0"/>
    <n v="168"/>
    <b v="1"/>
    <x v="27"/>
  </r>
  <r>
    <x v="1654"/>
    <x v="1654"/>
    <x v="1652"/>
    <n v="1100"/>
    <x v="1135"/>
    <x v="0"/>
    <s v="US"/>
    <s v="USD"/>
    <n v="1334784160"/>
    <n v="1332192160"/>
    <x v="1654"/>
    <x v="674"/>
    <b v="0"/>
    <n v="34"/>
    <b v="1"/>
    <x v="27"/>
  </r>
  <r>
    <x v="1655"/>
    <x v="1655"/>
    <x v="1653"/>
    <n v="1500"/>
    <x v="1136"/>
    <x v="0"/>
    <s v="US"/>
    <s v="USD"/>
    <n v="1333648820"/>
    <n v="1331060420"/>
    <x v="1655"/>
    <x v="675"/>
    <b v="0"/>
    <n v="48"/>
    <b v="1"/>
    <x v="27"/>
  </r>
  <r>
    <x v="1656"/>
    <x v="1656"/>
    <x v="1654"/>
    <n v="7500"/>
    <x v="1137"/>
    <x v="0"/>
    <s v="US"/>
    <s v="USD"/>
    <n v="1355437052"/>
    <n v="1352845052"/>
    <x v="1656"/>
    <x v="676"/>
    <b v="0"/>
    <n v="48"/>
    <b v="1"/>
    <x v="27"/>
  </r>
  <r>
    <x v="1657"/>
    <x v="1657"/>
    <x v="1655"/>
    <n v="25000"/>
    <x v="1138"/>
    <x v="0"/>
    <s v="US"/>
    <s v="USD"/>
    <n v="1337885168"/>
    <n v="1335293168"/>
    <x v="1657"/>
    <x v="677"/>
    <b v="0"/>
    <n v="221"/>
    <b v="1"/>
    <x v="27"/>
  </r>
  <r>
    <x v="1658"/>
    <x v="1658"/>
    <x v="1656"/>
    <n v="6000"/>
    <x v="1139"/>
    <x v="0"/>
    <s v="US"/>
    <s v="USD"/>
    <n v="1355840400"/>
    <n v="1352524767"/>
    <x v="1658"/>
    <x v="678"/>
    <b v="0"/>
    <n v="107"/>
    <b v="1"/>
    <x v="27"/>
  </r>
  <r>
    <x v="1659"/>
    <x v="1659"/>
    <x v="1657"/>
    <n v="500"/>
    <x v="1140"/>
    <x v="0"/>
    <s v="GB"/>
    <s v="GBP"/>
    <n v="1387281600"/>
    <n v="1384811721"/>
    <x v="1659"/>
    <x v="679"/>
    <b v="0"/>
    <n v="45"/>
    <b v="1"/>
    <x v="27"/>
  </r>
  <r>
    <x v="1660"/>
    <x v="1660"/>
    <x v="1658"/>
    <n v="80"/>
    <x v="1141"/>
    <x v="0"/>
    <s v="IT"/>
    <s v="EUR"/>
    <n v="1462053540"/>
    <n v="1459355950"/>
    <x v="1660"/>
    <x v="680"/>
    <b v="0"/>
    <n v="36"/>
    <b v="1"/>
    <x v="27"/>
  </r>
  <r>
    <x v="1661"/>
    <x v="1661"/>
    <x v="1659"/>
    <n v="7900"/>
    <x v="1142"/>
    <x v="0"/>
    <s v="AT"/>
    <s v="EUR"/>
    <n v="1453064400"/>
    <n v="1449359831"/>
    <x v="1661"/>
    <x v="681"/>
    <b v="0"/>
    <n v="101"/>
    <b v="1"/>
    <x v="27"/>
  </r>
  <r>
    <x v="1662"/>
    <x v="1662"/>
    <x v="1660"/>
    <n v="8000"/>
    <x v="1143"/>
    <x v="0"/>
    <s v="US"/>
    <s v="USD"/>
    <n v="1325310336"/>
    <n v="1320122736"/>
    <x v="1662"/>
    <x v="682"/>
    <b v="0"/>
    <n v="62"/>
    <b v="1"/>
    <x v="27"/>
  </r>
  <r>
    <x v="1663"/>
    <x v="1663"/>
    <x v="1661"/>
    <n v="1000"/>
    <x v="1144"/>
    <x v="0"/>
    <s v="US"/>
    <s v="USD"/>
    <n v="1422750707"/>
    <n v="1420158707"/>
    <x v="1663"/>
    <x v="683"/>
    <b v="0"/>
    <n v="32"/>
    <b v="1"/>
    <x v="27"/>
  </r>
  <r>
    <x v="1664"/>
    <x v="1664"/>
    <x v="1662"/>
    <n v="2500"/>
    <x v="1145"/>
    <x v="0"/>
    <s v="US"/>
    <s v="USD"/>
    <n v="1331870340"/>
    <n v="1328033818"/>
    <x v="1664"/>
    <x v="384"/>
    <b v="0"/>
    <n v="89"/>
    <b v="1"/>
    <x v="27"/>
  </r>
  <r>
    <x v="1665"/>
    <x v="1665"/>
    <x v="1663"/>
    <n v="3500"/>
    <x v="1146"/>
    <x v="0"/>
    <s v="US"/>
    <s v="USD"/>
    <n v="1298343600"/>
    <n v="1295624113"/>
    <x v="1665"/>
    <x v="684"/>
    <b v="0"/>
    <n v="93"/>
    <b v="1"/>
    <x v="27"/>
  </r>
  <r>
    <x v="1666"/>
    <x v="1666"/>
    <x v="1664"/>
    <n v="2500"/>
    <x v="1147"/>
    <x v="0"/>
    <s v="US"/>
    <s v="USD"/>
    <n v="1364447073"/>
    <n v="1361858673"/>
    <x v="1666"/>
    <x v="685"/>
    <b v="0"/>
    <n v="98"/>
    <b v="1"/>
    <x v="27"/>
  </r>
  <r>
    <x v="1667"/>
    <x v="1667"/>
    <x v="1665"/>
    <n v="3400"/>
    <x v="1148"/>
    <x v="0"/>
    <s v="US"/>
    <s v="USD"/>
    <n v="1394521140"/>
    <n v="1392169298"/>
    <x v="1667"/>
    <x v="423"/>
    <b v="0"/>
    <n v="82"/>
    <b v="1"/>
    <x v="27"/>
  </r>
  <r>
    <x v="1668"/>
    <x v="1668"/>
    <x v="1666"/>
    <n v="8000"/>
    <x v="1143"/>
    <x v="0"/>
    <s v="US"/>
    <s v="USD"/>
    <n v="1322454939"/>
    <n v="1319859339"/>
    <x v="1668"/>
    <x v="646"/>
    <b v="0"/>
    <n v="116"/>
    <b v="1"/>
    <x v="27"/>
  </r>
  <r>
    <x v="1669"/>
    <x v="1669"/>
    <x v="1667"/>
    <n v="2000"/>
    <x v="1149"/>
    <x v="0"/>
    <s v="US"/>
    <s v="USD"/>
    <n v="1464729276"/>
    <n v="1459545276"/>
    <x v="1669"/>
    <x v="437"/>
    <b v="0"/>
    <n v="52"/>
    <b v="1"/>
    <x v="27"/>
  </r>
  <r>
    <x v="1670"/>
    <x v="1670"/>
    <x v="1668"/>
    <n v="1000"/>
    <x v="772"/>
    <x v="0"/>
    <s v="US"/>
    <s v="USD"/>
    <n v="1278302400"/>
    <n v="1273961999"/>
    <x v="1670"/>
    <x v="686"/>
    <b v="0"/>
    <n v="23"/>
    <b v="1"/>
    <x v="27"/>
  </r>
  <r>
    <x v="1671"/>
    <x v="1671"/>
    <x v="1669"/>
    <n v="2000"/>
    <x v="1150"/>
    <x v="0"/>
    <s v="US"/>
    <s v="USD"/>
    <n v="1470056614"/>
    <n v="1467464614"/>
    <x v="1671"/>
    <x v="498"/>
    <b v="0"/>
    <n v="77"/>
    <b v="1"/>
    <x v="27"/>
  </r>
  <r>
    <x v="1672"/>
    <x v="1672"/>
    <x v="1670"/>
    <n v="1700"/>
    <x v="1151"/>
    <x v="0"/>
    <s v="US"/>
    <s v="USD"/>
    <n v="1338824730"/>
    <n v="1336232730"/>
    <x v="1672"/>
    <x v="687"/>
    <b v="0"/>
    <n v="49"/>
    <b v="1"/>
    <x v="27"/>
  </r>
  <r>
    <x v="1673"/>
    <x v="1673"/>
    <x v="1671"/>
    <n v="2100"/>
    <x v="1152"/>
    <x v="0"/>
    <s v="US"/>
    <s v="USD"/>
    <n v="1425675892"/>
    <n v="1423083892"/>
    <x v="1673"/>
    <x v="688"/>
    <b v="0"/>
    <n v="59"/>
    <b v="1"/>
    <x v="27"/>
  </r>
  <r>
    <x v="1674"/>
    <x v="1674"/>
    <x v="1672"/>
    <n v="5000"/>
    <x v="413"/>
    <x v="0"/>
    <s v="US"/>
    <s v="USD"/>
    <n v="1471503540"/>
    <n v="1468852306"/>
    <x v="1674"/>
    <x v="459"/>
    <b v="0"/>
    <n v="113"/>
    <b v="1"/>
    <x v="27"/>
  </r>
  <r>
    <x v="1675"/>
    <x v="1675"/>
    <x v="1673"/>
    <n v="1000"/>
    <x v="1153"/>
    <x v="0"/>
    <s v="US"/>
    <s v="USD"/>
    <n v="1318802580"/>
    <n v="1316194540"/>
    <x v="1675"/>
    <x v="248"/>
    <b v="0"/>
    <n v="34"/>
    <b v="1"/>
    <x v="27"/>
  </r>
  <r>
    <x v="1676"/>
    <x v="1676"/>
    <x v="1674"/>
    <n v="3000"/>
    <x v="1154"/>
    <x v="0"/>
    <s v="US"/>
    <s v="USD"/>
    <n v="1334980740"/>
    <n v="1330968347"/>
    <x v="1676"/>
    <x v="278"/>
    <b v="0"/>
    <n v="42"/>
    <b v="1"/>
    <x v="27"/>
  </r>
  <r>
    <x v="1677"/>
    <x v="1677"/>
    <x v="1675"/>
    <n v="6000"/>
    <x v="1155"/>
    <x v="0"/>
    <s v="ES"/>
    <s v="EUR"/>
    <n v="1460786340"/>
    <n v="1455615976"/>
    <x v="1677"/>
    <x v="689"/>
    <b v="0"/>
    <n v="42"/>
    <b v="1"/>
    <x v="27"/>
  </r>
  <r>
    <x v="1678"/>
    <x v="1678"/>
    <x v="1676"/>
    <n v="1500"/>
    <x v="702"/>
    <x v="0"/>
    <s v="US"/>
    <s v="USD"/>
    <n v="1391718671"/>
    <n v="1390509071"/>
    <x v="1678"/>
    <x v="690"/>
    <b v="0"/>
    <n v="49"/>
    <b v="1"/>
    <x v="27"/>
  </r>
  <r>
    <x v="1679"/>
    <x v="1679"/>
    <x v="1677"/>
    <n v="2000"/>
    <x v="98"/>
    <x v="0"/>
    <s v="US"/>
    <s v="USD"/>
    <n v="1311298745"/>
    <n v="1309311545"/>
    <x v="1679"/>
    <x v="691"/>
    <b v="0"/>
    <n v="56"/>
    <b v="1"/>
    <x v="27"/>
  </r>
  <r>
    <x v="1680"/>
    <x v="1680"/>
    <x v="1678"/>
    <n v="1000"/>
    <x v="1156"/>
    <x v="0"/>
    <s v="US"/>
    <s v="USD"/>
    <n v="1405188667"/>
    <n v="1402596667"/>
    <x v="1680"/>
    <x v="102"/>
    <b v="0"/>
    <n v="25"/>
    <b v="1"/>
    <x v="27"/>
  </r>
  <r>
    <x v="1681"/>
    <x v="1681"/>
    <x v="1679"/>
    <n v="65000"/>
    <x v="1157"/>
    <x v="3"/>
    <s v="US"/>
    <s v="USD"/>
    <n v="1490752800"/>
    <n v="1486522484"/>
    <x v="1681"/>
    <x v="692"/>
    <b v="0"/>
    <n v="884"/>
    <b v="0"/>
    <x v="28"/>
  </r>
  <r>
    <x v="1682"/>
    <x v="1682"/>
    <x v="1680"/>
    <n v="6000"/>
    <x v="117"/>
    <x v="3"/>
    <s v="US"/>
    <s v="USD"/>
    <n v="1492142860"/>
    <n v="1486962460"/>
    <x v="1682"/>
    <x v="693"/>
    <b v="0"/>
    <n v="0"/>
    <b v="0"/>
    <x v="28"/>
  </r>
  <r>
    <x v="1683"/>
    <x v="1683"/>
    <x v="1681"/>
    <n v="3500"/>
    <x v="1158"/>
    <x v="3"/>
    <s v="FR"/>
    <s v="EUR"/>
    <n v="1491590738"/>
    <n v="1489517138"/>
    <x v="1683"/>
    <x v="694"/>
    <b v="0"/>
    <n v="10"/>
    <b v="0"/>
    <x v="28"/>
  </r>
  <r>
    <x v="1684"/>
    <x v="1684"/>
    <x v="1682"/>
    <n v="8000"/>
    <x v="1159"/>
    <x v="3"/>
    <s v="US"/>
    <s v="USD"/>
    <n v="1489775641"/>
    <n v="1487360041"/>
    <x v="1684"/>
    <x v="695"/>
    <b v="0"/>
    <n v="101"/>
    <b v="0"/>
    <x v="28"/>
  </r>
  <r>
    <x v="1685"/>
    <x v="1685"/>
    <x v="1683"/>
    <n v="350"/>
    <x v="175"/>
    <x v="3"/>
    <s v="US"/>
    <s v="USD"/>
    <n v="1490331623"/>
    <n v="1487743223"/>
    <x v="1685"/>
    <x v="696"/>
    <b v="0"/>
    <n v="15"/>
    <b v="0"/>
    <x v="28"/>
  </r>
  <r>
    <x v="1686"/>
    <x v="1686"/>
    <x v="1684"/>
    <n v="5000"/>
    <x v="461"/>
    <x v="3"/>
    <s v="CA"/>
    <s v="CAD"/>
    <n v="1493320519"/>
    <n v="1488140119"/>
    <x v="1686"/>
    <x v="697"/>
    <b v="0"/>
    <n v="1"/>
    <b v="0"/>
    <x v="28"/>
  </r>
  <r>
    <x v="1687"/>
    <x v="1687"/>
    <x v="1685"/>
    <n v="10000"/>
    <x v="1160"/>
    <x v="3"/>
    <s v="US"/>
    <s v="USD"/>
    <n v="1491855300"/>
    <n v="1488935245"/>
    <x v="1687"/>
    <x v="698"/>
    <b v="0"/>
    <n v="39"/>
    <b v="0"/>
    <x v="28"/>
  </r>
  <r>
    <x v="1688"/>
    <x v="1688"/>
    <x v="1686"/>
    <n v="4000"/>
    <x v="1161"/>
    <x v="3"/>
    <s v="US"/>
    <s v="USD"/>
    <n v="1491738594"/>
    <n v="1489150194"/>
    <x v="1688"/>
    <x v="699"/>
    <b v="0"/>
    <n v="7"/>
    <b v="0"/>
    <x v="28"/>
  </r>
  <r>
    <x v="1689"/>
    <x v="1689"/>
    <x v="1687"/>
    <n v="2400"/>
    <x v="1162"/>
    <x v="3"/>
    <s v="US"/>
    <s v="USD"/>
    <n v="1489700230"/>
    <n v="1487111830"/>
    <x v="1689"/>
    <x v="186"/>
    <b v="0"/>
    <n v="14"/>
    <b v="0"/>
    <x v="28"/>
  </r>
  <r>
    <x v="1690"/>
    <x v="1690"/>
    <x v="1688"/>
    <n v="2500"/>
    <x v="1163"/>
    <x v="3"/>
    <s v="US"/>
    <s v="USD"/>
    <n v="1491470442"/>
    <n v="1488882042"/>
    <x v="1690"/>
    <x v="700"/>
    <b v="0"/>
    <n v="11"/>
    <b v="0"/>
    <x v="28"/>
  </r>
  <r>
    <x v="1691"/>
    <x v="1691"/>
    <x v="1689"/>
    <n v="30000"/>
    <x v="1164"/>
    <x v="3"/>
    <s v="US"/>
    <s v="USD"/>
    <n v="1491181200"/>
    <n v="1488387008"/>
    <x v="1691"/>
    <x v="538"/>
    <b v="0"/>
    <n v="38"/>
    <b v="0"/>
    <x v="28"/>
  </r>
  <r>
    <x v="1692"/>
    <x v="1692"/>
    <x v="1690"/>
    <n v="5000"/>
    <x v="1165"/>
    <x v="3"/>
    <s v="US"/>
    <s v="USD"/>
    <n v="1490572740"/>
    <n v="1487734667"/>
    <x v="1692"/>
    <x v="696"/>
    <b v="0"/>
    <n v="15"/>
    <b v="0"/>
    <x v="28"/>
  </r>
  <r>
    <x v="1693"/>
    <x v="1693"/>
    <x v="1691"/>
    <n v="3000"/>
    <x v="668"/>
    <x v="3"/>
    <s v="GB"/>
    <s v="GBP"/>
    <n v="1491768000"/>
    <n v="1489097112"/>
    <x v="1693"/>
    <x v="701"/>
    <b v="0"/>
    <n v="8"/>
    <b v="0"/>
    <x v="28"/>
  </r>
  <r>
    <x v="1694"/>
    <x v="1694"/>
    <x v="1692"/>
    <n v="10000"/>
    <x v="139"/>
    <x v="3"/>
    <s v="US"/>
    <s v="USD"/>
    <n v="1490589360"/>
    <n v="1488038674"/>
    <x v="1694"/>
    <x v="702"/>
    <b v="0"/>
    <n v="1"/>
    <b v="0"/>
    <x v="28"/>
  </r>
  <r>
    <x v="1695"/>
    <x v="1695"/>
    <x v="1693"/>
    <n v="12000"/>
    <x v="1166"/>
    <x v="3"/>
    <s v="US"/>
    <s v="USD"/>
    <n v="1491786000"/>
    <n v="1488847514"/>
    <x v="1695"/>
    <x v="700"/>
    <b v="0"/>
    <n v="23"/>
    <b v="0"/>
    <x v="28"/>
  </r>
  <r>
    <x v="1696"/>
    <x v="1696"/>
    <x v="1694"/>
    <n v="300000"/>
    <x v="117"/>
    <x v="3"/>
    <s v="US"/>
    <s v="USD"/>
    <n v="1491007211"/>
    <n v="1488418811"/>
    <x v="1696"/>
    <x v="538"/>
    <b v="0"/>
    <n v="0"/>
    <b v="0"/>
    <x v="28"/>
  </r>
  <r>
    <x v="1697"/>
    <x v="1697"/>
    <x v="1695"/>
    <n v="12500"/>
    <x v="1167"/>
    <x v="3"/>
    <s v="US"/>
    <s v="USD"/>
    <n v="1491781648"/>
    <n v="1489193248"/>
    <x v="1697"/>
    <x v="699"/>
    <b v="0"/>
    <n v="22"/>
    <b v="0"/>
    <x v="28"/>
  </r>
  <r>
    <x v="1698"/>
    <x v="1698"/>
    <x v="1696"/>
    <n v="125000"/>
    <x v="117"/>
    <x v="3"/>
    <s v="US"/>
    <s v="USD"/>
    <n v="1490499180"/>
    <n v="1488430760"/>
    <x v="1698"/>
    <x v="538"/>
    <b v="0"/>
    <n v="0"/>
    <b v="0"/>
    <x v="28"/>
  </r>
  <r>
    <x v="1699"/>
    <x v="1699"/>
    <x v="1697"/>
    <n v="5105"/>
    <x v="1168"/>
    <x v="3"/>
    <s v="US"/>
    <s v="USD"/>
    <n v="1491943445"/>
    <n v="1489351445"/>
    <x v="1699"/>
    <x v="703"/>
    <b v="0"/>
    <n v="4"/>
    <b v="0"/>
    <x v="28"/>
  </r>
  <r>
    <x v="1700"/>
    <x v="1700"/>
    <x v="1698"/>
    <n v="20000"/>
    <x v="1169"/>
    <x v="3"/>
    <s v="US"/>
    <s v="USD"/>
    <n v="1491019200"/>
    <n v="1488418990"/>
    <x v="1700"/>
    <x v="538"/>
    <b v="0"/>
    <n v="79"/>
    <b v="0"/>
    <x v="28"/>
  </r>
  <r>
    <x v="1701"/>
    <x v="1701"/>
    <x v="1699"/>
    <n v="5050"/>
    <x v="115"/>
    <x v="2"/>
    <s v="US"/>
    <s v="USD"/>
    <n v="1421337405"/>
    <n v="1418745405"/>
    <x v="1701"/>
    <x v="704"/>
    <b v="0"/>
    <n v="2"/>
    <b v="0"/>
    <x v="28"/>
  </r>
  <r>
    <x v="1702"/>
    <x v="1702"/>
    <x v="1700"/>
    <n v="16500"/>
    <x v="116"/>
    <x v="2"/>
    <s v="US"/>
    <s v="USD"/>
    <n v="1427745150"/>
    <n v="1425156750"/>
    <x v="1702"/>
    <x v="705"/>
    <b v="0"/>
    <n v="1"/>
    <b v="0"/>
    <x v="28"/>
  </r>
  <r>
    <x v="1703"/>
    <x v="1703"/>
    <x v="1701"/>
    <n v="5000"/>
    <x v="152"/>
    <x v="2"/>
    <s v="US"/>
    <s v="USD"/>
    <n v="1441003537"/>
    <n v="1435819537"/>
    <x v="1703"/>
    <x v="706"/>
    <b v="0"/>
    <n v="2"/>
    <b v="0"/>
    <x v="28"/>
  </r>
  <r>
    <x v="1704"/>
    <x v="1704"/>
    <x v="1702"/>
    <n v="2000"/>
    <x v="1170"/>
    <x v="2"/>
    <s v="US"/>
    <s v="USD"/>
    <n v="1424056873"/>
    <n v="1421464873"/>
    <x v="1704"/>
    <x v="707"/>
    <b v="0"/>
    <n v="11"/>
    <b v="0"/>
    <x v="28"/>
  </r>
  <r>
    <x v="1705"/>
    <x v="1705"/>
    <x v="1703"/>
    <n v="2000"/>
    <x v="117"/>
    <x v="2"/>
    <s v="US"/>
    <s v="USD"/>
    <n v="1441814400"/>
    <n v="1440807846"/>
    <x v="1705"/>
    <x v="708"/>
    <b v="0"/>
    <n v="0"/>
    <b v="0"/>
    <x v="28"/>
  </r>
  <r>
    <x v="1706"/>
    <x v="1706"/>
    <x v="1704"/>
    <n v="5500"/>
    <x v="117"/>
    <x v="2"/>
    <s v="DE"/>
    <s v="EUR"/>
    <n v="1440314472"/>
    <n v="1435130472"/>
    <x v="1706"/>
    <x v="709"/>
    <b v="0"/>
    <n v="0"/>
    <b v="0"/>
    <x v="28"/>
  </r>
  <r>
    <x v="1707"/>
    <x v="1707"/>
    <x v="1705"/>
    <n v="5000"/>
    <x v="1171"/>
    <x v="2"/>
    <s v="US"/>
    <s v="USD"/>
    <n v="1459181895"/>
    <n v="1456593495"/>
    <x v="1707"/>
    <x v="710"/>
    <b v="0"/>
    <n v="9"/>
    <b v="0"/>
    <x v="28"/>
  </r>
  <r>
    <x v="1708"/>
    <x v="1708"/>
    <x v="1706"/>
    <n v="7000"/>
    <x v="117"/>
    <x v="2"/>
    <s v="US"/>
    <s v="USD"/>
    <n v="1462135706"/>
    <n v="1458679706"/>
    <x v="1708"/>
    <x v="454"/>
    <b v="0"/>
    <n v="0"/>
    <b v="0"/>
    <x v="28"/>
  </r>
  <r>
    <x v="1709"/>
    <x v="1709"/>
    <x v="1707"/>
    <n v="1750"/>
    <x v="1079"/>
    <x v="2"/>
    <s v="US"/>
    <s v="USD"/>
    <n v="1409513940"/>
    <n v="1405949514"/>
    <x v="1709"/>
    <x v="76"/>
    <b v="0"/>
    <n v="4"/>
    <b v="0"/>
    <x v="28"/>
  </r>
  <r>
    <x v="1710"/>
    <x v="1710"/>
    <x v="1708"/>
    <n v="5000"/>
    <x v="1172"/>
    <x v="2"/>
    <s v="DE"/>
    <s v="EUR"/>
    <n v="1453122000"/>
    <n v="1449151888"/>
    <x v="1710"/>
    <x v="89"/>
    <b v="0"/>
    <n v="1"/>
    <b v="0"/>
    <x v="28"/>
  </r>
  <r>
    <x v="1711"/>
    <x v="1711"/>
    <x v="1709"/>
    <n v="10000"/>
    <x v="1121"/>
    <x v="2"/>
    <s v="US"/>
    <s v="USD"/>
    <n v="1409585434"/>
    <n v="1406907034"/>
    <x v="1711"/>
    <x v="344"/>
    <b v="0"/>
    <n v="2"/>
    <b v="0"/>
    <x v="28"/>
  </r>
  <r>
    <x v="1712"/>
    <x v="1712"/>
    <x v="1710"/>
    <n v="5000"/>
    <x v="117"/>
    <x v="2"/>
    <s v="US"/>
    <s v="USD"/>
    <n v="1435701353"/>
    <n v="1430517353"/>
    <x v="1712"/>
    <x v="356"/>
    <b v="0"/>
    <n v="0"/>
    <b v="0"/>
    <x v="28"/>
  </r>
  <r>
    <x v="1713"/>
    <x v="1713"/>
    <x v="1711"/>
    <n v="3000"/>
    <x v="155"/>
    <x v="2"/>
    <s v="US"/>
    <s v="USD"/>
    <n v="1412536412"/>
    <n v="1409944412"/>
    <x v="1713"/>
    <x v="75"/>
    <b v="0"/>
    <n v="1"/>
    <b v="0"/>
    <x v="28"/>
  </r>
  <r>
    <x v="1714"/>
    <x v="1714"/>
    <x v="1712"/>
    <n v="25000"/>
    <x v="1173"/>
    <x v="2"/>
    <s v="US"/>
    <s v="USD"/>
    <n v="1430517761"/>
    <n v="1427925761"/>
    <x v="1714"/>
    <x v="711"/>
    <b v="0"/>
    <n v="17"/>
    <b v="0"/>
    <x v="28"/>
  </r>
  <r>
    <x v="1715"/>
    <x v="1715"/>
    <x v="1713"/>
    <n v="5000"/>
    <x v="143"/>
    <x v="2"/>
    <s v="US"/>
    <s v="USD"/>
    <n v="1427772120"/>
    <n v="1425186785"/>
    <x v="1715"/>
    <x v="705"/>
    <b v="0"/>
    <n v="2"/>
    <b v="0"/>
    <x v="28"/>
  </r>
  <r>
    <x v="1716"/>
    <x v="1716"/>
    <x v="1714"/>
    <n v="2000"/>
    <x v="403"/>
    <x v="2"/>
    <s v="US"/>
    <s v="USD"/>
    <n v="1481295099"/>
    <n v="1477835499"/>
    <x v="1716"/>
    <x v="128"/>
    <b v="0"/>
    <n v="3"/>
    <b v="0"/>
    <x v="28"/>
  </r>
  <r>
    <x v="1717"/>
    <x v="1717"/>
    <x v="1715"/>
    <n v="3265"/>
    <x v="1174"/>
    <x v="2"/>
    <s v="US"/>
    <s v="USD"/>
    <n v="1461211200"/>
    <n v="1459467238"/>
    <x v="1717"/>
    <x v="534"/>
    <b v="0"/>
    <n v="41"/>
    <b v="0"/>
    <x v="28"/>
  </r>
  <r>
    <x v="1718"/>
    <x v="1718"/>
    <x v="1716"/>
    <n v="35000"/>
    <x v="735"/>
    <x v="2"/>
    <s v="US"/>
    <s v="USD"/>
    <n v="1463201940"/>
    <n v="1459435149"/>
    <x v="1718"/>
    <x v="534"/>
    <b v="0"/>
    <n v="2"/>
    <b v="0"/>
    <x v="28"/>
  </r>
  <r>
    <x v="1719"/>
    <x v="1719"/>
    <x v="1717"/>
    <n v="4000"/>
    <x v="428"/>
    <x v="2"/>
    <s v="US"/>
    <s v="USD"/>
    <n v="1410958191"/>
    <n v="1408366191"/>
    <x v="1719"/>
    <x v="712"/>
    <b v="0"/>
    <n v="3"/>
    <b v="0"/>
    <x v="28"/>
  </r>
  <r>
    <x v="1720"/>
    <x v="1720"/>
    <x v="1718"/>
    <n v="4000"/>
    <x v="1175"/>
    <x v="2"/>
    <s v="US"/>
    <s v="USD"/>
    <n v="1415562471"/>
    <n v="1412966871"/>
    <x v="1720"/>
    <x v="713"/>
    <b v="0"/>
    <n v="8"/>
    <b v="0"/>
    <x v="28"/>
  </r>
  <r>
    <x v="1721"/>
    <x v="1721"/>
    <x v="1719"/>
    <n v="5000"/>
    <x v="117"/>
    <x v="2"/>
    <s v="US"/>
    <s v="USD"/>
    <n v="1449831863"/>
    <n v="1447239863"/>
    <x v="1721"/>
    <x v="363"/>
    <b v="0"/>
    <n v="0"/>
    <b v="0"/>
    <x v="28"/>
  </r>
  <r>
    <x v="1722"/>
    <x v="1722"/>
    <x v="1720"/>
    <n v="2880"/>
    <x v="116"/>
    <x v="2"/>
    <s v="US"/>
    <s v="USD"/>
    <n v="1459642200"/>
    <n v="1456441429"/>
    <x v="1722"/>
    <x v="205"/>
    <b v="0"/>
    <n v="1"/>
    <b v="0"/>
    <x v="28"/>
  </r>
  <r>
    <x v="1723"/>
    <x v="1723"/>
    <x v="1721"/>
    <n v="10000"/>
    <x v="1084"/>
    <x v="2"/>
    <s v="US"/>
    <s v="USD"/>
    <n v="1435730400"/>
    <n v="1430855315"/>
    <x v="1723"/>
    <x v="489"/>
    <b v="0"/>
    <n v="3"/>
    <b v="0"/>
    <x v="28"/>
  </r>
  <r>
    <x v="1724"/>
    <x v="1724"/>
    <x v="1722"/>
    <n v="6000"/>
    <x v="428"/>
    <x v="2"/>
    <s v="US"/>
    <s v="USD"/>
    <n v="1414707762"/>
    <n v="1412115762"/>
    <x v="1724"/>
    <x v="714"/>
    <b v="0"/>
    <n v="4"/>
    <b v="0"/>
    <x v="28"/>
  </r>
  <r>
    <x v="1725"/>
    <x v="1725"/>
    <x v="1723"/>
    <n v="5500"/>
    <x v="145"/>
    <x v="2"/>
    <s v="US"/>
    <s v="USD"/>
    <n v="1408922049"/>
    <n v="1406330049"/>
    <x v="1725"/>
    <x v="260"/>
    <b v="0"/>
    <n v="9"/>
    <b v="0"/>
    <x v="28"/>
  </r>
  <r>
    <x v="1726"/>
    <x v="1726"/>
    <x v="1724"/>
    <n v="6500"/>
    <x v="1176"/>
    <x v="2"/>
    <s v="US"/>
    <s v="USD"/>
    <n v="1403906664"/>
    <n v="1401401064"/>
    <x v="1726"/>
    <x v="715"/>
    <b v="0"/>
    <n v="16"/>
    <b v="0"/>
    <x v="28"/>
  </r>
  <r>
    <x v="1727"/>
    <x v="1727"/>
    <x v="1725"/>
    <n v="3000"/>
    <x v="116"/>
    <x v="2"/>
    <s v="GB"/>
    <s v="GBP"/>
    <n v="1428231600"/>
    <n v="1423520177"/>
    <x v="1727"/>
    <x v="208"/>
    <b v="0"/>
    <n v="1"/>
    <b v="0"/>
    <x v="28"/>
  </r>
  <r>
    <x v="1728"/>
    <x v="1728"/>
    <x v="1726"/>
    <n v="1250"/>
    <x v="1177"/>
    <x v="2"/>
    <s v="US"/>
    <s v="USD"/>
    <n v="1445439674"/>
    <n v="1442847674"/>
    <x v="1728"/>
    <x v="716"/>
    <b v="0"/>
    <n v="7"/>
    <b v="0"/>
    <x v="28"/>
  </r>
  <r>
    <x v="1729"/>
    <x v="1729"/>
    <x v="1727"/>
    <n v="10000"/>
    <x v="117"/>
    <x v="2"/>
    <s v="US"/>
    <s v="USD"/>
    <n v="1465521306"/>
    <n v="1460337306"/>
    <x v="1729"/>
    <x v="717"/>
    <b v="0"/>
    <n v="0"/>
    <b v="0"/>
    <x v="28"/>
  </r>
  <r>
    <x v="1730"/>
    <x v="1730"/>
    <x v="1728"/>
    <n v="3000"/>
    <x v="117"/>
    <x v="2"/>
    <s v="US"/>
    <s v="USD"/>
    <n v="1445738783"/>
    <n v="1443146783"/>
    <x v="1730"/>
    <x v="718"/>
    <b v="0"/>
    <n v="0"/>
    <b v="0"/>
    <x v="28"/>
  </r>
  <r>
    <x v="1731"/>
    <x v="1731"/>
    <x v="1729"/>
    <n v="1000"/>
    <x v="117"/>
    <x v="2"/>
    <s v="US"/>
    <s v="USD"/>
    <n v="1434034800"/>
    <n v="1432849552"/>
    <x v="1731"/>
    <x v="719"/>
    <b v="0"/>
    <n v="0"/>
    <b v="0"/>
    <x v="28"/>
  </r>
  <r>
    <x v="1732"/>
    <x v="1732"/>
    <x v="1730"/>
    <n v="4000"/>
    <x v="117"/>
    <x v="2"/>
    <s v="US"/>
    <s v="USD"/>
    <n v="1452920400"/>
    <n v="1447777481"/>
    <x v="1732"/>
    <x v="185"/>
    <b v="0"/>
    <n v="0"/>
    <b v="0"/>
    <x v="28"/>
  </r>
  <r>
    <x v="1733"/>
    <x v="1733"/>
    <x v="1731"/>
    <n v="10000"/>
    <x v="117"/>
    <x v="2"/>
    <s v="US"/>
    <s v="USD"/>
    <n v="1473802200"/>
    <n v="1472746374"/>
    <x v="1733"/>
    <x v="720"/>
    <b v="0"/>
    <n v="0"/>
    <b v="0"/>
    <x v="28"/>
  </r>
  <r>
    <x v="1734"/>
    <x v="1734"/>
    <x v="1732"/>
    <n v="4500"/>
    <x v="116"/>
    <x v="2"/>
    <s v="US"/>
    <s v="USD"/>
    <n v="1431046356"/>
    <n v="1428454356"/>
    <x v="1734"/>
    <x v="484"/>
    <b v="0"/>
    <n v="1"/>
    <b v="0"/>
    <x v="28"/>
  </r>
  <r>
    <x v="1735"/>
    <x v="1735"/>
    <x v="1733"/>
    <n v="1000"/>
    <x v="178"/>
    <x v="2"/>
    <s v="US"/>
    <s v="USD"/>
    <n v="1470598345"/>
    <n v="1468006345"/>
    <x v="1735"/>
    <x v="721"/>
    <b v="0"/>
    <n v="2"/>
    <b v="0"/>
    <x v="28"/>
  </r>
  <r>
    <x v="1736"/>
    <x v="1736"/>
    <x v="1734"/>
    <n v="3000"/>
    <x v="1178"/>
    <x v="2"/>
    <s v="US"/>
    <s v="USD"/>
    <n v="1447018833"/>
    <n v="1444423233"/>
    <x v="1736"/>
    <x v="600"/>
    <b v="0"/>
    <n v="1"/>
    <b v="0"/>
    <x v="28"/>
  </r>
  <r>
    <x v="1737"/>
    <x v="1737"/>
    <x v="1735"/>
    <n v="4000"/>
    <x v="447"/>
    <x v="2"/>
    <s v="US"/>
    <s v="USD"/>
    <n v="1437432392"/>
    <n v="1434840392"/>
    <x v="1737"/>
    <x v="523"/>
    <b v="0"/>
    <n v="15"/>
    <b v="0"/>
    <x v="28"/>
  </r>
  <r>
    <x v="1738"/>
    <x v="1738"/>
    <x v="1736"/>
    <n v="5000"/>
    <x v="170"/>
    <x v="2"/>
    <s v="US"/>
    <s v="USD"/>
    <n v="1412283542"/>
    <n v="1409691542"/>
    <x v="1738"/>
    <x v="722"/>
    <b v="0"/>
    <n v="1"/>
    <b v="0"/>
    <x v="28"/>
  </r>
  <r>
    <x v="1739"/>
    <x v="1739"/>
    <x v="1737"/>
    <n v="1000"/>
    <x v="116"/>
    <x v="2"/>
    <s v="US"/>
    <s v="USD"/>
    <n v="1462391932"/>
    <n v="1457297932"/>
    <x v="1739"/>
    <x v="723"/>
    <b v="0"/>
    <n v="1"/>
    <b v="0"/>
    <x v="28"/>
  </r>
  <r>
    <x v="1740"/>
    <x v="1740"/>
    <x v="1738"/>
    <n v="3000"/>
    <x v="117"/>
    <x v="2"/>
    <s v="US"/>
    <s v="USD"/>
    <n v="1437075422"/>
    <n v="1434483422"/>
    <x v="1740"/>
    <x v="724"/>
    <b v="0"/>
    <n v="0"/>
    <b v="0"/>
    <x v="28"/>
  </r>
  <r>
    <x v="1741"/>
    <x v="1741"/>
    <x v="1739"/>
    <n v="1200"/>
    <x v="414"/>
    <x v="0"/>
    <s v="GB"/>
    <s v="GBP"/>
    <n v="1433948671"/>
    <n v="1430060671"/>
    <x v="1741"/>
    <x v="610"/>
    <b v="0"/>
    <n v="52"/>
    <b v="1"/>
    <x v="20"/>
  </r>
  <r>
    <x v="1742"/>
    <x v="1742"/>
    <x v="1740"/>
    <n v="2000"/>
    <x v="1179"/>
    <x v="0"/>
    <s v="US"/>
    <s v="USD"/>
    <n v="1483822800"/>
    <n v="1481058170"/>
    <x v="1742"/>
    <x v="725"/>
    <b v="0"/>
    <n v="34"/>
    <b v="1"/>
    <x v="20"/>
  </r>
  <r>
    <x v="1743"/>
    <x v="1743"/>
    <x v="1741"/>
    <n v="6000"/>
    <x v="11"/>
    <x v="0"/>
    <s v="US"/>
    <s v="USD"/>
    <n v="1472270340"/>
    <n v="1470348775"/>
    <x v="1743"/>
    <x v="726"/>
    <b v="0"/>
    <n v="67"/>
    <b v="1"/>
    <x v="20"/>
  </r>
  <r>
    <x v="1744"/>
    <x v="1744"/>
    <x v="1742"/>
    <n v="5500"/>
    <x v="1180"/>
    <x v="0"/>
    <s v="GB"/>
    <s v="GBP"/>
    <n v="1425821477"/>
    <n v="1421937077"/>
    <x v="1744"/>
    <x v="329"/>
    <b v="0"/>
    <n v="70"/>
    <b v="1"/>
    <x v="20"/>
  </r>
  <r>
    <x v="1745"/>
    <x v="1745"/>
    <x v="1743"/>
    <n v="7000"/>
    <x v="1181"/>
    <x v="0"/>
    <s v="US"/>
    <s v="USD"/>
    <n v="1482372000"/>
    <n v="1479276838"/>
    <x v="1745"/>
    <x v="727"/>
    <b v="0"/>
    <n v="89"/>
    <b v="1"/>
    <x v="20"/>
  </r>
  <r>
    <x v="1746"/>
    <x v="1746"/>
    <x v="1744"/>
    <n v="15000"/>
    <x v="1182"/>
    <x v="0"/>
    <s v="US"/>
    <s v="USD"/>
    <n v="1479952800"/>
    <n v="1477368867"/>
    <x v="1746"/>
    <x v="728"/>
    <b v="0"/>
    <n v="107"/>
    <b v="1"/>
    <x v="20"/>
  </r>
  <r>
    <x v="1747"/>
    <x v="1747"/>
    <x v="1745"/>
    <n v="9000"/>
    <x v="1183"/>
    <x v="0"/>
    <s v="GB"/>
    <s v="GBP"/>
    <n v="1447426800"/>
    <n v="1444904830"/>
    <x v="1747"/>
    <x v="43"/>
    <b v="0"/>
    <n v="159"/>
    <b v="1"/>
    <x v="20"/>
  </r>
  <r>
    <x v="1748"/>
    <x v="1748"/>
    <x v="1746"/>
    <n v="50000"/>
    <x v="1184"/>
    <x v="0"/>
    <s v="CA"/>
    <s v="CAD"/>
    <n v="1441234143"/>
    <n v="1438642143"/>
    <x v="1748"/>
    <x v="729"/>
    <b v="0"/>
    <n v="181"/>
    <b v="1"/>
    <x v="20"/>
  </r>
  <r>
    <x v="1749"/>
    <x v="1749"/>
    <x v="1747"/>
    <n v="10050"/>
    <x v="1185"/>
    <x v="0"/>
    <s v="LU"/>
    <s v="EUR"/>
    <n v="1488394800"/>
    <n v="1485213921"/>
    <x v="1749"/>
    <x v="730"/>
    <b v="0"/>
    <n v="131"/>
    <b v="1"/>
    <x v="20"/>
  </r>
  <r>
    <x v="1750"/>
    <x v="1750"/>
    <x v="1748"/>
    <n v="5000"/>
    <x v="1186"/>
    <x v="0"/>
    <s v="US"/>
    <s v="USD"/>
    <n v="1461096304"/>
    <n v="1458936304"/>
    <x v="1750"/>
    <x v="731"/>
    <b v="0"/>
    <n v="125"/>
    <b v="1"/>
    <x v="20"/>
  </r>
  <r>
    <x v="1751"/>
    <x v="1751"/>
    <x v="1749"/>
    <n v="10000"/>
    <x v="1187"/>
    <x v="0"/>
    <s v="US"/>
    <s v="USD"/>
    <n v="1426787123"/>
    <n v="1424198723"/>
    <x v="1751"/>
    <x v="591"/>
    <b v="0"/>
    <n v="61"/>
    <b v="1"/>
    <x v="20"/>
  </r>
  <r>
    <x v="1752"/>
    <x v="1752"/>
    <x v="1750"/>
    <n v="1200"/>
    <x v="1188"/>
    <x v="0"/>
    <s v="GB"/>
    <s v="GBP"/>
    <n v="1476425082"/>
    <n v="1473833082"/>
    <x v="1752"/>
    <x v="455"/>
    <b v="0"/>
    <n v="90"/>
    <b v="1"/>
    <x v="20"/>
  </r>
  <r>
    <x v="1753"/>
    <x v="1753"/>
    <x v="1751"/>
    <n v="15000"/>
    <x v="1189"/>
    <x v="0"/>
    <s v="DK"/>
    <s v="DKK"/>
    <n v="1458579568"/>
    <n v="1455991168"/>
    <x v="1753"/>
    <x v="732"/>
    <b v="0"/>
    <n v="35"/>
    <b v="1"/>
    <x v="20"/>
  </r>
  <r>
    <x v="1754"/>
    <x v="1754"/>
    <x v="1752"/>
    <n v="8500"/>
    <x v="1190"/>
    <x v="0"/>
    <s v="CA"/>
    <s v="CAD"/>
    <n v="1428091353"/>
    <n v="1425502953"/>
    <x v="1754"/>
    <x v="568"/>
    <b v="0"/>
    <n v="90"/>
    <b v="1"/>
    <x v="20"/>
  </r>
  <r>
    <x v="1755"/>
    <x v="1755"/>
    <x v="1753"/>
    <n v="25"/>
    <x v="134"/>
    <x v="0"/>
    <s v="US"/>
    <s v="USD"/>
    <n v="1444071361"/>
    <n v="1441479361"/>
    <x v="1755"/>
    <x v="733"/>
    <b v="0"/>
    <n v="4"/>
    <b v="1"/>
    <x v="20"/>
  </r>
  <r>
    <x v="1756"/>
    <x v="1756"/>
    <x v="1754"/>
    <n v="5500"/>
    <x v="1191"/>
    <x v="0"/>
    <s v="US"/>
    <s v="USD"/>
    <n v="1472443269"/>
    <n v="1468987269"/>
    <x v="1756"/>
    <x v="589"/>
    <b v="0"/>
    <n v="120"/>
    <b v="1"/>
    <x v="20"/>
  </r>
  <r>
    <x v="1757"/>
    <x v="1757"/>
    <x v="1755"/>
    <n v="5000"/>
    <x v="1192"/>
    <x v="0"/>
    <s v="US"/>
    <s v="USD"/>
    <n v="1485631740"/>
    <n v="1483041083"/>
    <x v="1757"/>
    <x v="734"/>
    <b v="0"/>
    <n v="14"/>
    <b v="1"/>
    <x v="20"/>
  </r>
  <r>
    <x v="1758"/>
    <x v="1758"/>
    <x v="1756"/>
    <n v="1000"/>
    <x v="1193"/>
    <x v="0"/>
    <s v="US"/>
    <s v="USD"/>
    <n v="1468536992"/>
    <n v="1463352992"/>
    <x v="1758"/>
    <x v="164"/>
    <b v="0"/>
    <n v="27"/>
    <b v="1"/>
    <x v="20"/>
  </r>
  <r>
    <x v="1759"/>
    <x v="1759"/>
    <x v="1757"/>
    <n v="5000"/>
    <x v="1194"/>
    <x v="0"/>
    <s v="US"/>
    <s v="USD"/>
    <n v="1427309629"/>
    <n v="1425585229"/>
    <x v="1759"/>
    <x v="628"/>
    <b v="0"/>
    <n v="49"/>
    <b v="1"/>
    <x v="20"/>
  </r>
  <r>
    <x v="1760"/>
    <x v="1760"/>
    <x v="1758"/>
    <n v="5000"/>
    <x v="1195"/>
    <x v="0"/>
    <s v="US"/>
    <s v="USD"/>
    <n v="1456416513"/>
    <n v="1454688513"/>
    <x v="1760"/>
    <x v="735"/>
    <b v="0"/>
    <n v="102"/>
    <b v="1"/>
    <x v="20"/>
  </r>
  <r>
    <x v="1761"/>
    <x v="1761"/>
    <x v="1759"/>
    <n v="100"/>
    <x v="1196"/>
    <x v="0"/>
    <s v="GB"/>
    <s v="GBP"/>
    <n v="1442065060"/>
    <n v="1437745060"/>
    <x v="1761"/>
    <x v="736"/>
    <b v="0"/>
    <n v="3"/>
    <b v="1"/>
    <x v="20"/>
  </r>
  <r>
    <x v="1762"/>
    <x v="1762"/>
    <x v="1760"/>
    <n v="100"/>
    <x v="1197"/>
    <x v="0"/>
    <s v="US"/>
    <s v="USD"/>
    <n v="1457739245"/>
    <n v="1455147245"/>
    <x v="1762"/>
    <x v="461"/>
    <b v="0"/>
    <n v="25"/>
    <b v="1"/>
    <x v="20"/>
  </r>
  <r>
    <x v="1763"/>
    <x v="1763"/>
    <x v="1761"/>
    <n v="12000"/>
    <x v="1198"/>
    <x v="0"/>
    <s v="US"/>
    <s v="USD"/>
    <n v="1477255840"/>
    <n v="1474663840"/>
    <x v="1763"/>
    <x v="150"/>
    <b v="0"/>
    <n v="118"/>
    <b v="1"/>
    <x v="20"/>
  </r>
  <r>
    <x v="1764"/>
    <x v="1764"/>
    <x v="1762"/>
    <n v="11000"/>
    <x v="1199"/>
    <x v="2"/>
    <s v="GB"/>
    <s v="GBP"/>
    <n v="1407065979"/>
    <n v="1404560379"/>
    <x v="1764"/>
    <x v="737"/>
    <b v="1"/>
    <n v="39"/>
    <b v="0"/>
    <x v="20"/>
  </r>
  <r>
    <x v="1765"/>
    <x v="1765"/>
    <x v="1763"/>
    <n v="12500"/>
    <x v="1200"/>
    <x v="2"/>
    <s v="US"/>
    <s v="USD"/>
    <n v="1407972712"/>
    <n v="1405380712"/>
    <x v="1765"/>
    <x v="738"/>
    <b v="1"/>
    <n v="103"/>
    <b v="0"/>
    <x v="20"/>
  </r>
  <r>
    <x v="1766"/>
    <x v="1766"/>
    <x v="1764"/>
    <n v="1500"/>
    <x v="117"/>
    <x v="2"/>
    <s v="AU"/>
    <s v="AUD"/>
    <n v="1408999088"/>
    <n v="1407184688"/>
    <x v="1766"/>
    <x v="174"/>
    <b v="1"/>
    <n v="0"/>
    <b v="0"/>
    <x v="20"/>
  </r>
  <r>
    <x v="1767"/>
    <x v="1767"/>
    <x v="1765"/>
    <n v="5000"/>
    <x v="1201"/>
    <x v="2"/>
    <s v="US"/>
    <s v="USD"/>
    <n v="1407080884"/>
    <n v="1404488884"/>
    <x v="1767"/>
    <x v="737"/>
    <b v="1"/>
    <n v="39"/>
    <b v="0"/>
    <x v="20"/>
  </r>
  <r>
    <x v="1768"/>
    <x v="1768"/>
    <x v="1766"/>
    <n v="5000"/>
    <x v="1202"/>
    <x v="2"/>
    <s v="US"/>
    <s v="USD"/>
    <n v="1411824444"/>
    <n v="1406640444"/>
    <x v="1768"/>
    <x v="228"/>
    <b v="1"/>
    <n v="15"/>
    <b v="0"/>
    <x v="20"/>
  </r>
  <r>
    <x v="1769"/>
    <x v="1769"/>
    <x v="1767"/>
    <n v="40000"/>
    <x v="1203"/>
    <x v="2"/>
    <s v="US"/>
    <s v="USD"/>
    <n v="1421177959"/>
    <n v="1418585959"/>
    <x v="1769"/>
    <x v="739"/>
    <b v="1"/>
    <n v="22"/>
    <b v="0"/>
    <x v="20"/>
  </r>
  <r>
    <x v="1770"/>
    <x v="1770"/>
    <x v="1768"/>
    <n v="24500"/>
    <x v="1204"/>
    <x v="2"/>
    <s v="US"/>
    <s v="USD"/>
    <n v="1413312194"/>
    <n v="1410288194"/>
    <x v="1770"/>
    <x v="740"/>
    <b v="1"/>
    <n v="92"/>
    <b v="0"/>
    <x v="20"/>
  </r>
  <r>
    <x v="1771"/>
    <x v="1771"/>
    <x v="1769"/>
    <n v="4200"/>
    <x v="1032"/>
    <x v="2"/>
    <s v="GB"/>
    <s v="GBP"/>
    <n v="1414107040"/>
    <n v="1411515040"/>
    <x v="1771"/>
    <x v="30"/>
    <b v="1"/>
    <n v="25"/>
    <b v="0"/>
    <x v="20"/>
  </r>
  <r>
    <x v="1772"/>
    <x v="1772"/>
    <x v="1770"/>
    <n v="5500"/>
    <x v="1205"/>
    <x v="2"/>
    <s v="GB"/>
    <s v="GBP"/>
    <n v="1404666836"/>
    <n v="1399482836"/>
    <x v="1772"/>
    <x v="406"/>
    <b v="1"/>
    <n v="19"/>
    <b v="0"/>
    <x v="20"/>
  </r>
  <r>
    <x v="1773"/>
    <x v="1773"/>
    <x v="1771"/>
    <n v="30000"/>
    <x v="1020"/>
    <x v="2"/>
    <s v="US"/>
    <s v="USD"/>
    <n v="1421691298"/>
    <n v="1417803298"/>
    <x v="1773"/>
    <x v="741"/>
    <b v="1"/>
    <n v="19"/>
    <b v="0"/>
    <x v="20"/>
  </r>
  <r>
    <x v="1774"/>
    <x v="1774"/>
    <x v="1772"/>
    <n v="2500"/>
    <x v="1206"/>
    <x v="2"/>
    <s v="US"/>
    <s v="USD"/>
    <n v="1417273140"/>
    <n v="1413609292"/>
    <x v="1774"/>
    <x v="742"/>
    <b v="1"/>
    <n v="13"/>
    <b v="0"/>
    <x v="20"/>
  </r>
  <r>
    <x v="1775"/>
    <x v="1775"/>
    <x v="1773"/>
    <n v="32500"/>
    <x v="1207"/>
    <x v="2"/>
    <s v="US"/>
    <s v="USD"/>
    <n v="1414193160"/>
    <n v="1410305160"/>
    <x v="1775"/>
    <x v="740"/>
    <b v="1"/>
    <n v="124"/>
    <b v="0"/>
    <x v="20"/>
  </r>
  <r>
    <x v="1776"/>
    <x v="1776"/>
    <x v="1774"/>
    <n v="5000"/>
    <x v="400"/>
    <x v="2"/>
    <s v="GB"/>
    <s v="GBP"/>
    <n v="1414623471"/>
    <n v="1411513071"/>
    <x v="1776"/>
    <x v="30"/>
    <b v="1"/>
    <n v="4"/>
    <b v="0"/>
    <x v="20"/>
  </r>
  <r>
    <x v="1777"/>
    <x v="1777"/>
    <x v="1775"/>
    <n v="4800"/>
    <x v="1208"/>
    <x v="2"/>
    <s v="NL"/>
    <s v="EUR"/>
    <n v="1424421253"/>
    <n v="1421829253"/>
    <x v="1777"/>
    <x v="743"/>
    <b v="1"/>
    <n v="10"/>
    <b v="0"/>
    <x v="20"/>
  </r>
  <r>
    <x v="1778"/>
    <x v="1778"/>
    <x v="1776"/>
    <n v="50000"/>
    <x v="1209"/>
    <x v="2"/>
    <s v="US"/>
    <s v="USD"/>
    <n v="1427485395"/>
    <n v="1423600995"/>
    <x v="1778"/>
    <x v="632"/>
    <b v="1"/>
    <n v="15"/>
    <b v="0"/>
    <x v="20"/>
  </r>
  <r>
    <x v="1779"/>
    <x v="1779"/>
    <x v="1777"/>
    <n v="11000"/>
    <x v="1210"/>
    <x v="2"/>
    <s v="US"/>
    <s v="USD"/>
    <n v="1472834180"/>
    <n v="1470242180"/>
    <x v="1779"/>
    <x v="140"/>
    <b v="1"/>
    <n v="38"/>
    <b v="0"/>
    <x v="20"/>
  </r>
  <r>
    <x v="1780"/>
    <x v="1780"/>
    <x v="1778"/>
    <n v="30000"/>
    <x v="1211"/>
    <x v="2"/>
    <s v="US"/>
    <s v="USD"/>
    <n v="1467469510"/>
    <n v="1462285510"/>
    <x v="1780"/>
    <x v="744"/>
    <b v="1"/>
    <n v="152"/>
    <b v="0"/>
    <x v="20"/>
  </r>
  <r>
    <x v="1781"/>
    <x v="1781"/>
    <x v="1779"/>
    <n v="5500"/>
    <x v="1212"/>
    <x v="2"/>
    <s v="US"/>
    <s v="USD"/>
    <n v="1473950945"/>
    <n v="1471272545"/>
    <x v="1781"/>
    <x v="225"/>
    <b v="1"/>
    <n v="24"/>
    <b v="0"/>
    <x v="20"/>
  </r>
  <r>
    <x v="1782"/>
    <x v="1782"/>
    <x v="1780"/>
    <n v="35000"/>
    <x v="1213"/>
    <x v="2"/>
    <s v="US"/>
    <s v="USD"/>
    <n v="1456062489"/>
    <n v="1453211289"/>
    <x v="1782"/>
    <x v="187"/>
    <b v="1"/>
    <n v="76"/>
    <b v="0"/>
    <x v="20"/>
  </r>
  <r>
    <x v="1783"/>
    <x v="1783"/>
    <x v="1781"/>
    <n v="40000"/>
    <x v="1214"/>
    <x v="2"/>
    <s v="US"/>
    <s v="USD"/>
    <n v="1432248478"/>
    <n v="1429656478"/>
    <x v="1783"/>
    <x v="453"/>
    <b v="1"/>
    <n v="185"/>
    <b v="0"/>
    <x v="20"/>
  </r>
  <r>
    <x v="1784"/>
    <x v="1784"/>
    <x v="1782"/>
    <n v="5000"/>
    <x v="1215"/>
    <x v="2"/>
    <s v="US"/>
    <s v="USD"/>
    <n v="1422674700"/>
    <n v="1419954240"/>
    <x v="1784"/>
    <x v="745"/>
    <b v="1"/>
    <n v="33"/>
    <b v="0"/>
    <x v="20"/>
  </r>
  <r>
    <x v="1785"/>
    <x v="1785"/>
    <x v="1783"/>
    <n v="24000"/>
    <x v="1216"/>
    <x v="2"/>
    <s v="US"/>
    <s v="USD"/>
    <n v="1413417600"/>
    <n v="1410750855"/>
    <x v="1785"/>
    <x v="746"/>
    <b v="1"/>
    <n v="108"/>
    <b v="0"/>
    <x v="20"/>
  </r>
  <r>
    <x v="1786"/>
    <x v="1786"/>
    <x v="1784"/>
    <n v="1900"/>
    <x v="1217"/>
    <x v="2"/>
    <s v="NL"/>
    <s v="EUR"/>
    <n v="1418649177"/>
    <n v="1416057177"/>
    <x v="1786"/>
    <x v="747"/>
    <b v="1"/>
    <n v="29"/>
    <b v="0"/>
    <x v="20"/>
  </r>
  <r>
    <x v="1787"/>
    <x v="1787"/>
    <x v="1785"/>
    <n v="10000"/>
    <x v="1218"/>
    <x v="2"/>
    <s v="US"/>
    <s v="USD"/>
    <n v="1428158637"/>
    <n v="1425570237"/>
    <x v="1787"/>
    <x v="628"/>
    <b v="1"/>
    <n v="24"/>
    <b v="0"/>
    <x v="20"/>
  </r>
  <r>
    <x v="1788"/>
    <x v="1788"/>
    <x v="1786"/>
    <n v="5500"/>
    <x v="382"/>
    <x v="2"/>
    <s v="GB"/>
    <s v="GBP"/>
    <n v="1414795542"/>
    <n v="1412203542"/>
    <x v="1788"/>
    <x v="748"/>
    <b v="1"/>
    <n v="4"/>
    <b v="0"/>
    <x v="20"/>
  </r>
  <r>
    <x v="1789"/>
    <x v="1789"/>
    <x v="1787"/>
    <n v="8000"/>
    <x v="130"/>
    <x v="2"/>
    <s v="US"/>
    <s v="USD"/>
    <n v="1421042403"/>
    <n v="1415858403"/>
    <x v="1789"/>
    <x v="463"/>
    <b v="1"/>
    <n v="4"/>
    <b v="0"/>
    <x v="20"/>
  </r>
  <r>
    <x v="1790"/>
    <x v="1790"/>
    <x v="1788"/>
    <n v="33000"/>
    <x v="1219"/>
    <x v="2"/>
    <s v="US"/>
    <s v="USD"/>
    <n v="1423152678"/>
    <n v="1420560678"/>
    <x v="1790"/>
    <x v="749"/>
    <b v="1"/>
    <n v="15"/>
    <b v="0"/>
    <x v="20"/>
  </r>
  <r>
    <x v="1791"/>
    <x v="1791"/>
    <x v="1789"/>
    <n v="3000"/>
    <x v="1220"/>
    <x v="2"/>
    <s v="GB"/>
    <s v="GBP"/>
    <n v="1422553565"/>
    <n v="1417369565"/>
    <x v="1791"/>
    <x v="750"/>
    <b v="1"/>
    <n v="4"/>
    <b v="0"/>
    <x v="20"/>
  </r>
  <r>
    <x v="1792"/>
    <x v="1792"/>
    <x v="1790"/>
    <n v="25000"/>
    <x v="1221"/>
    <x v="2"/>
    <s v="US"/>
    <s v="USD"/>
    <n v="1439189940"/>
    <n v="1435970682"/>
    <x v="1792"/>
    <x v="465"/>
    <b v="1"/>
    <n v="139"/>
    <b v="0"/>
    <x v="20"/>
  </r>
  <r>
    <x v="1793"/>
    <x v="1793"/>
    <x v="1791"/>
    <n v="3000"/>
    <x v="130"/>
    <x v="2"/>
    <s v="AU"/>
    <s v="AUD"/>
    <n v="1417127040"/>
    <n v="1414531440"/>
    <x v="1793"/>
    <x v="181"/>
    <b v="1"/>
    <n v="2"/>
    <b v="0"/>
    <x v="20"/>
  </r>
  <r>
    <x v="1794"/>
    <x v="1794"/>
    <x v="1792"/>
    <n v="9000"/>
    <x v="1222"/>
    <x v="2"/>
    <s v="US"/>
    <s v="USD"/>
    <n v="1423660422"/>
    <n v="1420636422"/>
    <x v="1794"/>
    <x v="221"/>
    <b v="1"/>
    <n v="18"/>
    <b v="0"/>
    <x v="20"/>
  </r>
  <r>
    <x v="1795"/>
    <x v="1795"/>
    <x v="1793"/>
    <n v="28000"/>
    <x v="1223"/>
    <x v="2"/>
    <s v="DE"/>
    <s v="EUR"/>
    <n v="1476460800"/>
    <n v="1473922541"/>
    <x v="1795"/>
    <x v="751"/>
    <b v="1"/>
    <n v="81"/>
    <b v="0"/>
    <x v="20"/>
  </r>
  <r>
    <x v="1796"/>
    <x v="1796"/>
    <x v="1794"/>
    <n v="19000"/>
    <x v="1224"/>
    <x v="2"/>
    <s v="GB"/>
    <s v="GBP"/>
    <n v="1469356366"/>
    <n v="1464172366"/>
    <x v="1796"/>
    <x v="210"/>
    <b v="1"/>
    <n v="86"/>
    <b v="0"/>
    <x v="20"/>
  </r>
  <r>
    <x v="1797"/>
    <x v="1797"/>
    <x v="1795"/>
    <n v="10000"/>
    <x v="1225"/>
    <x v="2"/>
    <s v="US"/>
    <s v="USD"/>
    <n v="1481809189"/>
    <n v="1479217189"/>
    <x v="1797"/>
    <x v="727"/>
    <b v="1"/>
    <n v="140"/>
    <b v="0"/>
    <x v="20"/>
  </r>
  <r>
    <x v="1798"/>
    <x v="1798"/>
    <x v="1796"/>
    <n v="16000"/>
    <x v="1226"/>
    <x v="2"/>
    <s v="US"/>
    <s v="USD"/>
    <n v="1454572233"/>
    <n v="1449388233"/>
    <x v="1798"/>
    <x v="681"/>
    <b v="1"/>
    <n v="37"/>
    <b v="0"/>
    <x v="20"/>
  </r>
  <r>
    <x v="1799"/>
    <x v="1799"/>
    <x v="1797"/>
    <n v="4000"/>
    <x v="1227"/>
    <x v="2"/>
    <s v="GB"/>
    <s v="GBP"/>
    <n v="1415740408"/>
    <n v="1414008808"/>
    <x v="1799"/>
    <x v="108"/>
    <b v="1"/>
    <n v="6"/>
    <b v="0"/>
    <x v="20"/>
  </r>
  <r>
    <x v="1800"/>
    <x v="1800"/>
    <x v="1798"/>
    <n v="46260"/>
    <x v="1228"/>
    <x v="2"/>
    <s v="GB"/>
    <s v="GBP"/>
    <n v="1476109970"/>
    <n v="1473517970"/>
    <x v="1800"/>
    <x v="752"/>
    <b v="1"/>
    <n v="113"/>
    <b v="0"/>
    <x v="20"/>
  </r>
  <r>
    <x v="1801"/>
    <x v="1801"/>
    <x v="1799"/>
    <n v="17000"/>
    <x v="1229"/>
    <x v="2"/>
    <s v="GB"/>
    <s v="GBP"/>
    <n v="1450181400"/>
    <n v="1447429868"/>
    <x v="1801"/>
    <x v="753"/>
    <b v="1"/>
    <n v="37"/>
    <b v="0"/>
    <x v="20"/>
  </r>
  <r>
    <x v="1802"/>
    <x v="1802"/>
    <x v="1800"/>
    <n v="3500"/>
    <x v="1230"/>
    <x v="2"/>
    <s v="DE"/>
    <s v="EUR"/>
    <n v="1435442340"/>
    <n v="1433416830"/>
    <x v="1802"/>
    <x v="754"/>
    <b v="1"/>
    <n v="18"/>
    <b v="0"/>
    <x v="20"/>
  </r>
  <r>
    <x v="1803"/>
    <x v="1803"/>
    <x v="1801"/>
    <n v="17500"/>
    <x v="1231"/>
    <x v="2"/>
    <s v="US"/>
    <s v="USD"/>
    <n v="1423878182"/>
    <n v="1421199782"/>
    <x v="1803"/>
    <x v="619"/>
    <b v="1"/>
    <n v="75"/>
    <b v="0"/>
    <x v="20"/>
  </r>
  <r>
    <x v="1804"/>
    <x v="1804"/>
    <x v="1802"/>
    <n v="15500"/>
    <x v="1232"/>
    <x v="2"/>
    <s v="US"/>
    <s v="USD"/>
    <n v="1447521404"/>
    <n v="1444061804"/>
    <x v="1804"/>
    <x v="755"/>
    <b v="1"/>
    <n v="52"/>
    <b v="0"/>
    <x v="20"/>
  </r>
  <r>
    <x v="1805"/>
    <x v="1805"/>
    <x v="1803"/>
    <n v="22500"/>
    <x v="1233"/>
    <x v="2"/>
    <s v="DE"/>
    <s v="EUR"/>
    <n v="1443808800"/>
    <n v="1441048658"/>
    <x v="1805"/>
    <x v="367"/>
    <b v="1"/>
    <n v="122"/>
    <b v="0"/>
    <x v="20"/>
  </r>
  <r>
    <x v="1806"/>
    <x v="1806"/>
    <x v="1804"/>
    <n v="20000"/>
    <x v="1234"/>
    <x v="2"/>
    <s v="GB"/>
    <s v="GBP"/>
    <n v="1412090349"/>
    <n v="1409066349"/>
    <x v="1806"/>
    <x v="626"/>
    <b v="1"/>
    <n v="8"/>
    <b v="0"/>
    <x v="20"/>
  </r>
  <r>
    <x v="1807"/>
    <x v="1807"/>
    <x v="1805"/>
    <n v="5000"/>
    <x v="503"/>
    <x v="2"/>
    <s v="US"/>
    <s v="USD"/>
    <n v="1411868313"/>
    <n v="1409276313"/>
    <x v="1807"/>
    <x v="756"/>
    <b v="1"/>
    <n v="8"/>
    <b v="0"/>
    <x v="20"/>
  </r>
  <r>
    <x v="1808"/>
    <x v="1808"/>
    <x v="1806"/>
    <n v="28000"/>
    <x v="1235"/>
    <x v="2"/>
    <s v="US"/>
    <s v="USD"/>
    <n v="1486830030"/>
    <n v="1483806030"/>
    <x v="1808"/>
    <x v="757"/>
    <b v="1"/>
    <n v="96"/>
    <b v="0"/>
    <x v="20"/>
  </r>
  <r>
    <x v="1809"/>
    <x v="1809"/>
    <x v="1807"/>
    <n v="3500"/>
    <x v="163"/>
    <x v="2"/>
    <s v="CA"/>
    <s v="CAD"/>
    <n v="1425246439"/>
    <n v="1422222439"/>
    <x v="1809"/>
    <x v="758"/>
    <b v="1"/>
    <n v="9"/>
    <b v="0"/>
    <x v="20"/>
  </r>
  <r>
    <x v="1810"/>
    <x v="1810"/>
    <x v="1808"/>
    <n v="450"/>
    <x v="493"/>
    <x v="2"/>
    <s v="US"/>
    <s v="USD"/>
    <n v="1408657826"/>
    <n v="1407621026"/>
    <x v="1810"/>
    <x v="759"/>
    <b v="0"/>
    <n v="2"/>
    <b v="0"/>
    <x v="20"/>
  </r>
  <r>
    <x v="1811"/>
    <x v="1811"/>
    <x v="1809"/>
    <n v="54000"/>
    <x v="130"/>
    <x v="2"/>
    <s v="US"/>
    <s v="USD"/>
    <n v="1414123200"/>
    <n v="1408962270"/>
    <x v="1811"/>
    <x v="650"/>
    <b v="0"/>
    <n v="26"/>
    <b v="0"/>
    <x v="20"/>
  </r>
  <r>
    <x v="1812"/>
    <x v="1812"/>
    <x v="1810"/>
    <n v="6500"/>
    <x v="1236"/>
    <x v="2"/>
    <s v="GB"/>
    <s v="GBP"/>
    <n v="1467531536"/>
    <n v="1464939536"/>
    <x v="1812"/>
    <x v="760"/>
    <b v="0"/>
    <n v="23"/>
    <b v="0"/>
    <x v="20"/>
  </r>
  <r>
    <x v="1813"/>
    <x v="1813"/>
    <x v="1811"/>
    <n v="8750"/>
    <x v="117"/>
    <x v="2"/>
    <s v="GB"/>
    <s v="GBP"/>
    <n v="1407532812"/>
    <n v="1404940812"/>
    <x v="1813"/>
    <x v="87"/>
    <b v="0"/>
    <n v="0"/>
    <b v="0"/>
    <x v="20"/>
  </r>
  <r>
    <x v="1814"/>
    <x v="1814"/>
    <x v="1812"/>
    <n v="12000"/>
    <x v="1237"/>
    <x v="2"/>
    <s v="GB"/>
    <s v="GBP"/>
    <n v="1425108736"/>
    <n v="1422516736"/>
    <x v="1814"/>
    <x v="507"/>
    <b v="0"/>
    <n v="140"/>
    <b v="0"/>
    <x v="20"/>
  </r>
  <r>
    <x v="1815"/>
    <x v="1815"/>
    <x v="1813"/>
    <n v="3000"/>
    <x v="117"/>
    <x v="2"/>
    <s v="US"/>
    <s v="USD"/>
    <n v="1435787137"/>
    <n v="1434577537"/>
    <x v="1815"/>
    <x v="467"/>
    <b v="0"/>
    <n v="0"/>
    <b v="0"/>
    <x v="20"/>
  </r>
  <r>
    <x v="1816"/>
    <x v="1816"/>
    <x v="1814"/>
    <n v="25000"/>
    <x v="1238"/>
    <x v="2"/>
    <s v="CH"/>
    <s v="CHF"/>
    <n v="1469473200"/>
    <n v="1467061303"/>
    <x v="1816"/>
    <x v="761"/>
    <b v="0"/>
    <n v="6"/>
    <b v="0"/>
    <x v="20"/>
  </r>
  <r>
    <x v="1817"/>
    <x v="1817"/>
    <x v="1815"/>
    <n v="18000"/>
    <x v="1239"/>
    <x v="2"/>
    <s v="US"/>
    <s v="USD"/>
    <n v="1485759540"/>
    <n v="1480607607"/>
    <x v="1817"/>
    <x v="300"/>
    <b v="0"/>
    <n v="100"/>
    <b v="0"/>
    <x v="20"/>
  </r>
  <r>
    <x v="1818"/>
    <x v="1818"/>
    <x v="1816"/>
    <n v="15000"/>
    <x v="117"/>
    <x v="2"/>
    <s v="US"/>
    <s v="USD"/>
    <n v="1428035850"/>
    <n v="1425447450"/>
    <x v="1818"/>
    <x v="762"/>
    <b v="0"/>
    <n v="0"/>
    <b v="0"/>
    <x v="20"/>
  </r>
  <r>
    <x v="1819"/>
    <x v="1819"/>
    <x v="1817"/>
    <n v="1200"/>
    <x v="379"/>
    <x v="2"/>
    <s v="US"/>
    <s v="USD"/>
    <n v="1406743396"/>
    <n v="1404151396"/>
    <x v="1819"/>
    <x v="301"/>
    <b v="0"/>
    <n v="4"/>
    <b v="0"/>
    <x v="20"/>
  </r>
  <r>
    <x v="1820"/>
    <x v="1820"/>
    <x v="1818"/>
    <n v="26000"/>
    <x v="1240"/>
    <x v="2"/>
    <s v="US"/>
    <s v="USD"/>
    <n v="1427850090"/>
    <n v="1425261690"/>
    <x v="1820"/>
    <x v="433"/>
    <b v="0"/>
    <n v="8"/>
    <b v="0"/>
    <x v="20"/>
  </r>
  <r>
    <x v="1821"/>
    <x v="1821"/>
    <x v="1819"/>
    <n v="2500"/>
    <x v="1241"/>
    <x v="0"/>
    <s v="US"/>
    <s v="USD"/>
    <n v="1330760367"/>
    <n v="1326872367"/>
    <x v="1821"/>
    <x v="763"/>
    <b v="0"/>
    <n v="57"/>
    <b v="1"/>
    <x v="11"/>
  </r>
  <r>
    <x v="1822"/>
    <x v="1822"/>
    <x v="1820"/>
    <n v="300"/>
    <x v="452"/>
    <x v="0"/>
    <s v="CA"/>
    <s v="CAD"/>
    <n v="1391194860"/>
    <n v="1388084862"/>
    <x v="1822"/>
    <x v="764"/>
    <b v="0"/>
    <n v="11"/>
    <b v="1"/>
    <x v="11"/>
  </r>
  <r>
    <x v="1823"/>
    <x v="1823"/>
    <x v="1821"/>
    <n v="700"/>
    <x v="1242"/>
    <x v="0"/>
    <s v="US"/>
    <s v="USD"/>
    <n v="1351095976"/>
    <n v="1348503976"/>
    <x v="1823"/>
    <x v="765"/>
    <b v="0"/>
    <n v="33"/>
    <b v="1"/>
    <x v="11"/>
  </r>
  <r>
    <x v="1824"/>
    <x v="1824"/>
    <x v="1822"/>
    <n v="3000"/>
    <x v="1243"/>
    <x v="0"/>
    <s v="US"/>
    <s v="USD"/>
    <n v="1389146880"/>
    <n v="1387403967"/>
    <x v="1824"/>
    <x v="766"/>
    <b v="0"/>
    <n v="40"/>
    <b v="1"/>
    <x v="11"/>
  </r>
  <r>
    <x v="1825"/>
    <x v="1825"/>
    <x v="1823"/>
    <n v="2000"/>
    <x v="1244"/>
    <x v="0"/>
    <s v="US"/>
    <s v="USD"/>
    <n v="1373572903"/>
    <n v="1371585703"/>
    <x v="1825"/>
    <x v="767"/>
    <b v="0"/>
    <n v="50"/>
    <b v="1"/>
    <x v="11"/>
  </r>
  <r>
    <x v="1826"/>
    <x v="1826"/>
    <x v="1824"/>
    <n v="2000"/>
    <x v="895"/>
    <x v="0"/>
    <s v="US"/>
    <s v="USD"/>
    <n v="1392675017"/>
    <n v="1390083017"/>
    <x v="1826"/>
    <x v="768"/>
    <b v="0"/>
    <n v="38"/>
    <b v="1"/>
    <x v="11"/>
  </r>
  <r>
    <x v="1827"/>
    <x v="1827"/>
    <x v="1825"/>
    <n v="8000"/>
    <x v="1245"/>
    <x v="0"/>
    <s v="US"/>
    <s v="USD"/>
    <n v="1299138561"/>
    <n v="1294818561"/>
    <x v="1827"/>
    <x v="769"/>
    <b v="0"/>
    <n v="96"/>
    <b v="1"/>
    <x v="11"/>
  </r>
  <r>
    <x v="1828"/>
    <x v="1828"/>
    <x v="1826"/>
    <n v="20000"/>
    <x v="1246"/>
    <x v="0"/>
    <s v="US"/>
    <s v="USD"/>
    <n v="1399672800"/>
    <n v="1396906530"/>
    <x v="1828"/>
    <x v="375"/>
    <b v="0"/>
    <n v="48"/>
    <b v="1"/>
    <x v="11"/>
  </r>
  <r>
    <x v="1829"/>
    <x v="1829"/>
    <x v="1827"/>
    <n v="1500"/>
    <x v="1247"/>
    <x v="0"/>
    <s v="US"/>
    <s v="USD"/>
    <n v="1295647200"/>
    <n v="1291428371"/>
    <x v="1829"/>
    <x v="770"/>
    <b v="0"/>
    <n v="33"/>
    <b v="1"/>
    <x v="11"/>
  </r>
  <r>
    <x v="1830"/>
    <x v="1830"/>
    <x v="1828"/>
    <n v="15000"/>
    <x v="1248"/>
    <x v="0"/>
    <s v="US"/>
    <s v="USD"/>
    <n v="1393259107"/>
    <n v="1390667107"/>
    <x v="1830"/>
    <x v="771"/>
    <b v="0"/>
    <n v="226"/>
    <b v="1"/>
    <x v="11"/>
  </r>
  <r>
    <x v="1831"/>
    <x v="1831"/>
    <x v="1829"/>
    <n v="1000"/>
    <x v="1249"/>
    <x v="0"/>
    <s v="US"/>
    <s v="USD"/>
    <n v="1336866863"/>
    <n v="1335570863"/>
    <x v="1831"/>
    <x v="73"/>
    <b v="0"/>
    <n v="14"/>
    <b v="1"/>
    <x v="11"/>
  </r>
  <r>
    <x v="1832"/>
    <x v="1832"/>
    <x v="1830"/>
    <n v="350"/>
    <x v="83"/>
    <x v="0"/>
    <s v="US"/>
    <s v="USD"/>
    <n v="1299243427"/>
    <n v="1296651427"/>
    <x v="1832"/>
    <x v="772"/>
    <b v="0"/>
    <n v="20"/>
    <b v="1"/>
    <x v="11"/>
  </r>
  <r>
    <x v="1833"/>
    <x v="1833"/>
    <x v="1831"/>
    <n v="400"/>
    <x v="1121"/>
    <x v="0"/>
    <s v="US"/>
    <s v="USD"/>
    <n v="1362211140"/>
    <n v="1359421403"/>
    <x v="1833"/>
    <x v="773"/>
    <b v="0"/>
    <n v="25"/>
    <b v="1"/>
    <x v="11"/>
  </r>
  <r>
    <x v="1834"/>
    <x v="1834"/>
    <x v="1832"/>
    <n v="10000"/>
    <x v="1250"/>
    <x v="0"/>
    <s v="US"/>
    <s v="USD"/>
    <n v="1422140895"/>
    <n v="1418684895"/>
    <x v="1834"/>
    <x v="774"/>
    <b v="0"/>
    <n v="90"/>
    <b v="1"/>
    <x v="11"/>
  </r>
  <r>
    <x v="1835"/>
    <x v="1835"/>
    <x v="1833"/>
    <n v="500"/>
    <x v="624"/>
    <x v="0"/>
    <s v="GB"/>
    <s v="GBP"/>
    <n v="1459439471"/>
    <n v="1456851071"/>
    <x v="1835"/>
    <x v="373"/>
    <b v="0"/>
    <n v="11"/>
    <b v="1"/>
    <x v="11"/>
  </r>
  <r>
    <x v="1836"/>
    <x v="1836"/>
    <x v="1834"/>
    <n v="5000"/>
    <x v="1251"/>
    <x v="0"/>
    <s v="US"/>
    <s v="USD"/>
    <n v="1361129129"/>
    <n v="1359660329"/>
    <x v="1836"/>
    <x v="775"/>
    <b v="0"/>
    <n v="55"/>
    <b v="1"/>
    <x v="11"/>
  </r>
  <r>
    <x v="1837"/>
    <x v="1837"/>
    <x v="1835"/>
    <n v="600"/>
    <x v="1252"/>
    <x v="0"/>
    <s v="US"/>
    <s v="USD"/>
    <n v="1332029335"/>
    <n v="1326848935"/>
    <x v="1837"/>
    <x v="763"/>
    <b v="0"/>
    <n v="30"/>
    <b v="1"/>
    <x v="11"/>
  </r>
  <r>
    <x v="1838"/>
    <x v="1838"/>
    <x v="1836"/>
    <n v="1000"/>
    <x v="1253"/>
    <x v="0"/>
    <s v="US"/>
    <s v="USD"/>
    <n v="1317438000"/>
    <n v="1314989557"/>
    <x v="1838"/>
    <x v="776"/>
    <b v="0"/>
    <n v="28"/>
    <b v="1"/>
    <x v="11"/>
  </r>
  <r>
    <x v="1839"/>
    <x v="1839"/>
    <x v="1837"/>
    <n v="1000"/>
    <x v="1254"/>
    <x v="0"/>
    <s v="US"/>
    <s v="USD"/>
    <n v="1475342382"/>
    <n v="1472750382"/>
    <x v="1839"/>
    <x v="720"/>
    <b v="0"/>
    <n v="45"/>
    <b v="1"/>
    <x v="11"/>
  </r>
  <r>
    <x v="1840"/>
    <x v="1840"/>
    <x v="1838"/>
    <n v="900"/>
    <x v="1255"/>
    <x v="0"/>
    <s v="US"/>
    <s v="USD"/>
    <n v="1367902740"/>
    <n v="1366251510"/>
    <x v="1840"/>
    <x v="777"/>
    <b v="0"/>
    <n v="13"/>
    <b v="1"/>
    <x v="11"/>
  </r>
  <r>
    <x v="1841"/>
    <x v="1841"/>
    <x v="1839"/>
    <n v="2000"/>
    <x v="1256"/>
    <x v="0"/>
    <s v="US"/>
    <s v="USD"/>
    <n v="1400561940"/>
    <n v="1397679445"/>
    <x v="1841"/>
    <x v="778"/>
    <b v="0"/>
    <n v="40"/>
    <b v="1"/>
    <x v="11"/>
  </r>
  <r>
    <x v="1842"/>
    <x v="1842"/>
    <x v="1840"/>
    <n v="2000"/>
    <x v="1257"/>
    <x v="0"/>
    <s v="US"/>
    <s v="USD"/>
    <n v="1425275940"/>
    <n v="1422371381"/>
    <x v="1842"/>
    <x v="561"/>
    <b v="0"/>
    <n v="21"/>
    <b v="1"/>
    <x v="11"/>
  </r>
  <r>
    <x v="1843"/>
    <x v="1843"/>
    <x v="1841"/>
    <n v="10000"/>
    <x v="1258"/>
    <x v="0"/>
    <s v="US"/>
    <s v="USD"/>
    <n v="1298245954"/>
    <n v="1295653954"/>
    <x v="1843"/>
    <x v="684"/>
    <b v="0"/>
    <n v="134"/>
    <b v="1"/>
    <x v="11"/>
  </r>
  <r>
    <x v="1844"/>
    <x v="1844"/>
    <x v="1842"/>
    <n v="1500"/>
    <x v="1259"/>
    <x v="0"/>
    <s v="US"/>
    <s v="USD"/>
    <n v="1307761200"/>
    <n v="1304464914"/>
    <x v="1844"/>
    <x v="779"/>
    <b v="0"/>
    <n v="20"/>
    <b v="1"/>
    <x v="11"/>
  </r>
  <r>
    <x v="1845"/>
    <x v="1845"/>
    <x v="1843"/>
    <n v="1000"/>
    <x v="325"/>
    <x v="0"/>
    <s v="US"/>
    <s v="USD"/>
    <n v="1466139300"/>
    <n v="1464854398"/>
    <x v="1845"/>
    <x v="37"/>
    <b v="0"/>
    <n v="19"/>
    <b v="1"/>
    <x v="11"/>
  </r>
  <r>
    <x v="1846"/>
    <x v="1846"/>
    <x v="1844"/>
    <n v="15000"/>
    <x v="1260"/>
    <x v="0"/>
    <s v="US"/>
    <s v="USD"/>
    <n v="1355585777"/>
    <n v="1352993777"/>
    <x v="1846"/>
    <x v="643"/>
    <b v="0"/>
    <n v="209"/>
    <b v="1"/>
    <x v="11"/>
  </r>
  <r>
    <x v="1847"/>
    <x v="1847"/>
    <x v="1845"/>
    <n v="2500"/>
    <x v="1261"/>
    <x v="0"/>
    <s v="US"/>
    <s v="USD"/>
    <n v="1429594832"/>
    <n v="1427780432"/>
    <x v="1847"/>
    <x v="780"/>
    <b v="0"/>
    <n v="38"/>
    <b v="1"/>
    <x v="11"/>
  </r>
  <r>
    <x v="1848"/>
    <x v="1848"/>
    <x v="1846"/>
    <n v="3000"/>
    <x v="1262"/>
    <x v="0"/>
    <s v="US"/>
    <s v="USD"/>
    <n v="1312095540"/>
    <n v="1306608888"/>
    <x v="1848"/>
    <x v="781"/>
    <b v="0"/>
    <n v="24"/>
    <b v="1"/>
    <x v="11"/>
  </r>
  <r>
    <x v="1849"/>
    <x v="1849"/>
    <x v="1847"/>
    <n v="300"/>
    <x v="356"/>
    <x v="0"/>
    <s v="US"/>
    <s v="USD"/>
    <n v="1350505059"/>
    <n v="1347913059"/>
    <x v="1849"/>
    <x v="782"/>
    <b v="0"/>
    <n v="8"/>
    <b v="1"/>
    <x v="11"/>
  </r>
  <r>
    <x v="1850"/>
    <x v="1850"/>
    <x v="1848"/>
    <n v="9000"/>
    <x v="1263"/>
    <x v="0"/>
    <s v="US"/>
    <s v="USD"/>
    <n v="1405033300"/>
    <n v="1402441300"/>
    <x v="1850"/>
    <x v="783"/>
    <b v="0"/>
    <n v="179"/>
    <b v="1"/>
    <x v="11"/>
  </r>
  <r>
    <x v="1851"/>
    <x v="1851"/>
    <x v="1849"/>
    <n v="1300"/>
    <x v="1264"/>
    <x v="0"/>
    <s v="US"/>
    <s v="USD"/>
    <n v="1406509200"/>
    <n v="1404769538"/>
    <x v="1851"/>
    <x v="378"/>
    <b v="0"/>
    <n v="26"/>
    <b v="1"/>
    <x v="11"/>
  </r>
  <r>
    <x v="1852"/>
    <x v="1852"/>
    <x v="1850"/>
    <n v="15000"/>
    <x v="1265"/>
    <x v="0"/>
    <s v="US"/>
    <s v="USD"/>
    <n v="1429920000"/>
    <n v="1426703452"/>
    <x v="1852"/>
    <x v="784"/>
    <b v="0"/>
    <n v="131"/>
    <b v="1"/>
    <x v="11"/>
  </r>
  <r>
    <x v="1853"/>
    <x v="1853"/>
    <x v="1851"/>
    <n v="800"/>
    <x v="1266"/>
    <x v="0"/>
    <s v="US"/>
    <s v="USD"/>
    <n v="1352860017"/>
    <n v="1348536417"/>
    <x v="1853"/>
    <x v="765"/>
    <b v="0"/>
    <n v="14"/>
    <b v="1"/>
    <x v="11"/>
  </r>
  <r>
    <x v="1854"/>
    <x v="1854"/>
    <x v="1852"/>
    <n v="15000"/>
    <x v="1267"/>
    <x v="0"/>
    <s v="US"/>
    <s v="USD"/>
    <n v="1369355437"/>
    <n v="1366763437"/>
    <x v="1854"/>
    <x v="785"/>
    <b v="0"/>
    <n v="174"/>
    <b v="1"/>
    <x v="11"/>
  </r>
  <r>
    <x v="1855"/>
    <x v="1855"/>
    <x v="1853"/>
    <n v="8750"/>
    <x v="1268"/>
    <x v="0"/>
    <s v="CA"/>
    <s v="CAD"/>
    <n v="1389012940"/>
    <n v="1385124940"/>
    <x v="1855"/>
    <x v="786"/>
    <b v="0"/>
    <n v="191"/>
    <b v="1"/>
    <x v="11"/>
  </r>
  <r>
    <x v="1856"/>
    <x v="1856"/>
    <x v="1854"/>
    <n v="2000"/>
    <x v="874"/>
    <x v="0"/>
    <s v="US"/>
    <s v="USD"/>
    <n v="1405715472"/>
    <n v="1403901072"/>
    <x v="1856"/>
    <x v="180"/>
    <b v="0"/>
    <n v="38"/>
    <b v="1"/>
    <x v="11"/>
  </r>
  <r>
    <x v="1857"/>
    <x v="1857"/>
    <x v="1855"/>
    <n v="3000"/>
    <x v="142"/>
    <x v="0"/>
    <s v="US"/>
    <s v="USD"/>
    <n v="1410546413"/>
    <n v="1407954413"/>
    <x v="1857"/>
    <x v="787"/>
    <b v="0"/>
    <n v="22"/>
    <b v="1"/>
    <x v="11"/>
  </r>
  <r>
    <x v="1858"/>
    <x v="1858"/>
    <x v="1856"/>
    <n v="5555.55"/>
    <x v="1269"/>
    <x v="0"/>
    <s v="US"/>
    <s v="USD"/>
    <n v="1324014521"/>
    <n v="1318826921"/>
    <x v="1858"/>
    <x v="788"/>
    <b v="0"/>
    <n v="149"/>
    <b v="1"/>
    <x v="11"/>
  </r>
  <r>
    <x v="1859"/>
    <x v="1859"/>
    <x v="1857"/>
    <n v="3000"/>
    <x v="1270"/>
    <x v="0"/>
    <s v="US"/>
    <s v="USD"/>
    <n v="1316716129"/>
    <n v="1314124129"/>
    <x v="1859"/>
    <x v="789"/>
    <b v="0"/>
    <n v="56"/>
    <b v="1"/>
    <x v="11"/>
  </r>
  <r>
    <x v="1860"/>
    <x v="1860"/>
    <x v="1858"/>
    <n v="750"/>
    <x v="1099"/>
    <x v="0"/>
    <s v="US"/>
    <s v="USD"/>
    <n v="1391706084"/>
    <n v="1389891684"/>
    <x v="1860"/>
    <x v="790"/>
    <b v="0"/>
    <n v="19"/>
    <b v="1"/>
    <x v="11"/>
  </r>
  <r>
    <x v="1861"/>
    <x v="1861"/>
    <x v="1859"/>
    <n v="250000"/>
    <x v="117"/>
    <x v="2"/>
    <s v="GB"/>
    <s v="GBP"/>
    <n v="1422256341"/>
    <n v="1419664341"/>
    <x v="1861"/>
    <x v="791"/>
    <b v="0"/>
    <n v="0"/>
    <b v="0"/>
    <x v="18"/>
  </r>
  <r>
    <x v="1862"/>
    <x v="1862"/>
    <x v="1860"/>
    <n v="18000"/>
    <x v="204"/>
    <x v="2"/>
    <s v="US"/>
    <s v="USD"/>
    <n v="1488958200"/>
    <n v="1484912974"/>
    <x v="1862"/>
    <x v="792"/>
    <b v="0"/>
    <n v="16"/>
    <b v="0"/>
    <x v="18"/>
  </r>
  <r>
    <x v="1863"/>
    <x v="1863"/>
    <x v="1861"/>
    <n v="2500"/>
    <x v="115"/>
    <x v="2"/>
    <s v="US"/>
    <s v="USD"/>
    <n v="1402600085"/>
    <n v="1400008085"/>
    <x v="1863"/>
    <x v="171"/>
    <b v="0"/>
    <n v="2"/>
    <b v="0"/>
    <x v="18"/>
  </r>
  <r>
    <x v="1864"/>
    <x v="1864"/>
    <x v="1862"/>
    <n v="6500"/>
    <x v="1271"/>
    <x v="2"/>
    <s v="US"/>
    <s v="USD"/>
    <n v="1399223500"/>
    <n v="1396631500"/>
    <x v="1864"/>
    <x v="119"/>
    <b v="0"/>
    <n v="48"/>
    <b v="0"/>
    <x v="18"/>
  </r>
  <r>
    <x v="1865"/>
    <x v="1865"/>
    <x v="1863"/>
    <n v="110000"/>
    <x v="460"/>
    <x v="2"/>
    <s v="GB"/>
    <s v="GBP"/>
    <n v="1478425747"/>
    <n v="1475398147"/>
    <x v="1865"/>
    <x v="793"/>
    <b v="0"/>
    <n v="2"/>
    <b v="0"/>
    <x v="18"/>
  </r>
  <r>
    <x v="1866"/>
    <x v="1866"/>
    <x v="1864"/>
    <n v="25000"/>
    <x v="366"/>
    <x v="2"/>
    <s v="US"/>
    <s v="USD"/>
    <n v="1488340800"/>
    <n v="1483768497"/>
    <x v="1866"/>
    <x v="154"/>
    <b v="0"/>
    <n v="2"/>
    <b v="0"/>
    <x v="18"/>
  </r>
  <r>
    <x v="1867"/>
    <x v="1867"/>
    <x v="1865"/>
    <n v="20000"/>
    <x v="115"/>
    <x v="2"/>
    <s v="US"/>
    <s v="USD"/>
    <n v="1478383912"/>
    <n v="1475791912"/>
    <x v="1867"/>
    <x v="794"/>
    <b v="0"/>
    <n v="1"/>
    <b v="0"/>
    <x v="18"/>
  </r>
  <r>
    <x v="1868"/>
    <x v="1868"/>
    <x v="1866"/>
    <n v="25000"/>
    <x v="1272"/>
    <x v="2"/>
    <s v="US"/>
    <s v="USD"/>
    <n v="1450166340"/>
    <n v="1448044925"/>
    <x v="1868"/>
    <x v="795"/>
    <b v="0"/>
    <n v="17"/>
    <b v="0"/>
    <x v="18"/>
  </r>
  <r>
    <x v="1869"/>
    <x v="1869"/>
    <x v="1867"/>
    <n v="10000"/>
    <x v="117"/>
    <x v="2"/>
    <s v="US"/>
    <s v="USD"/>
    <n v="1483488249"/>
    <n v="1480896249"/>
    <x v="1869"/>
    <x v="431"/>
    <b v="0"/>
    <n v="0"/>
    <b v="0"/>
    <x v="18"/>
  </r>
  <r>
    <x v="1870"/>
    <x v="1870"/>
    <x v="1868"/>
    <n v="3500"/>
    <x v="1273"/>
    <x v="2"/>
    <s v="US"/>
    <s v="USD"/>
    <n v="1454213820"/>
    <n v="1451723535"/>
    <x v="1870"/>
    <x v="203"/>
    <b v="0"/>
    <n v="11"/>
    <b v="0"/>
    <x v="18"/>
  </r>
  <r>
    <x v="1871"/>
    <x v="1871"/>
    <x v="1869"/>
    <n v="6500"/>
    <x v="1274"/>
    <x v="2"/>
    <s v="US"/>
    <s v="USD"/>
    <n v="1416512901"/>
    <n v="1413053301"/>
    <x v="1871"/>
    <x v="27"/>
    <b v="0"/>
    <n v="95"/>
    <b v="0"/>
    <x v="18"/>
  </r>
  <r>
    <x v="1872"/>
    <x v="1872"/>
    <x v="1870"/>
    <n v="20000"/>
    <x v="719"/>
    <x v="2"/>
    <s v="US"/>
    <s v="USD"/>
    <n v="1435633602"/>
    <n v="1433041602"/>
    <x v="1872"/>
    <x v="322"/>
    <b v="0"/>
    <n v="13"/>
    <b v="0"/>
    <x v="18"/>
  </r>
  <r>
    <x v="1873"/>
    <x v="1873"/>
    <x v="1871"/>
    <n v="8000"/>
    <x v="1275"/>
    <x v="2"/>
    <s v="CA"/>
    <s v="CAD"/>
    <n v="1436373900"/>
    <n v="1433861210"/>
    <x v="1873"/>
    <x v="309"/>
    <b v="0"/>
    <n v="2"/>
    <b v="0"/>
    <x v="18"/>
  </r>
  <r>
    <x v="1874"/>
    <x v="1874"/>
    <x v="1872"/>
    <n v="160000"/>
    <x v="375"/>
    <x v="2"/>
    <s v="US"/>
    <s v="USD"/>
    <n v="1467155733"/>
    <n v="1465427733"/>
    <x v="1874"/>
    <x v="343"/>
    <b v="0"/>
    <n v="2"/>
    <b v="0"/>
    <x v="18"/>
  </r>
  <r>
    <x v="1875"/>
    <x v="1875"/>
    <x v="1873"/>
    <n v="10000"/>
    <x v="152"/>
    <x v="2"/>
    <s v="US"/>
    <s v="USD"/>
    <n v="1470519308"/>
    <n v="1465335308"/>
    <x v="1875"/>
    <x v="796"/>
    <b v="0"/>
    <n v="3"/>
    <b v="0"/>
    <x v="18"/>
  </r>
  <r>
    <x v="1876"/>
    <x v="1876"/>
    <x v="1874"/>
    <n v="280"/>
    <x v="117"/>
    <x v="2"/>
    <s v="AU"/>
    <s v="AUD"/>
    <n v="1402901405"/>
    <n v="1400309405"/>
    <x v="1876"/>
    <x v="261"/>
    <b v="0"/>
    <n v="0"/>
    <b v="0"/>
    <x v="18"/>
  </r>
  <r>
    <x v="1877"/>
    <x v="1877"/>
    <x v="1875"/>
    <n v="60"/>
    <x v="117"/>
    <x v="2"/>
    <s v="US"/>
    <s v="USD"/>
    <n v="1425170525"/>
    <n v="1422664925"/>
    <x v="1877"/>
    <x v="797"/>
    <b v="0"/>
    <n v="0"/>
    <b v="0"/>
    <x v="18"/>
  </r>
  <r>
    <x v="1878"/>
    <x v="1878"/>
    <x v="1876"/>
    <n v="8000"/>
    <x v="117"/>
    <x v="2"/>
    <s v="AU"/>
    <s v="AUD"/>
    <n v="1402618355"/>
    <n v="1400026355"/>
    <x v="1878"/>
    <x v="171"/>
    <b v="0"/>
    <n v="0"/>
    <b v="0"/>
    <x v="18"/>
  </r>
  <r>
    <x v="1879"/>
    <x v="1879"/>
    <x v="1877"/>
    <n v="5000"/>
    <x v="360"/>
    <x v="2"/>
    <s v="ES"/>
    <s v="EUR"/>
    <n v="1457966129"/>
    <n v="1455377729"/>
    <x v="1879"/>
    <x v="259"/>
    <b v="0"/>
    <n v="2"/>
    <b v="0"/>
    <x v="18"/>
  </r>
  <r>
    <x v="1880"/>
    <x v="1880"/>
    <x v="1878"/>
    <n v="5000"/>
    <x v="1276"/>
    <x v="2"/>
    <s v="GB"/>
    <s v="GBP"/>
    <n v="1459341380"/>
    <n v="1456839380"/>
    <x v="1880"/>
    <x v="373"/>
    <b v="0"/>
    <n v="24"/>
    <b v="0"/>
    <x v="18"/>
  </r>
  <r>
    <x v="1881"/>
    <x v="1881"/>
    <x v="1879"/>
    <n v="2000"/>
    <x v="1277"/>
    <x v="0"/>
    <s v="US"/>
    <s v="USD"/>
    <n v="1425955189"/>
    <n v="1423366789"/>
    <x v="1881"/>
    <x v="798"/>
    <b v="0"/>
    <n v="70"/>
    <b v="1"/>
    <x v="14"/>
  </r>
  <r>
    <x v="1882"/>
    <x v="1882"/>
    <x v="1880"/>
    <n v="3350"/>
    <x v="1278"/>
    <x v="0"/>
    <s v="US"/>
    <s v="USD"/>
    <n v="1341964080"/>
    <n v="1339109212"/>
    <x v="1882"/>
    <x v="399"/>
    <b v="0"/>
    <n v="81"/>
    <b v="1"/>
    <x v="14"/>
  </r>
  <r>
    <x v="1883"/>
    <x v="1883"/>
    <x v="1881"/>
    <n v="999"/>
    <x v="1279"/>
    <x v="0"/>
    <s v="US"/>
    <s v="USD"/>
    <n v="1333921508"/>
    <n v="1331333108"/>
    <x v="1883"/>
    <x v="114"/>
    <b v="0"/>
    <n v="32"/>
    <b v="1"/>
    <x v="14"/>
  </r>
  <r>
    <x v="1884"/>
    <x v="1884"/>
    <x v="1882"/>
    <n v="1000"/>
    <x v="77"/>
    <x v="0"/>
    <s v="US"/>
    <s v="USD"/>
    <n v="1354017600"/>
    <n v="1350967535"/>
    <x v="1884"/>
    <x v="799"/>
    <b v="0"/>
    <n v="26"/>
    <b v="1"/>
    <x v="14"/>
  </r>
  <r>
    <x v="1885"/>
    <x v="1885"/>
    <x v="1883"/>
    <n v="4575"/>
    <x v="1280"/>
    <x v="0"/>
    <s v="US"/>
    <s v="USD"/>
    <n v="1344636000"/>
    <n v="1341800110"/>
    <x v="1885"/>
    <x v="800"/>
    <b v="0"/>
    <n v="105"/>
    <b v="1"/>
    <x v="14"/>
  </r>
  <r>
    <x v="1886"/>
    <x v="1886"/>
    <x v="1884"/>
    <n v="1200"/>
    <x v="1281"/>
    <x v="0"/>
    <s v="US"/>
    <s v="USD"/>
    <n v="1415832338"/>
    <n v="1413236738"/>
    <x v="1886"/>
    <x v="183"/>
    <b v="0"/>
    <n v="29"/>
    <b v="1"/>
    <x v="14"/>
  </r>
  <r>
    <x v="1887"/>
    <x v="1887"/>
    <x v="1885"/>
    <n v="3000"/>
    <x v="1282"/>
    <x v="0"/>
    <s v="ES"/>
    <s v="EUR"/>
    <n v="1449178200"/>
    <n v="1447614732"/>
    <x v="1887"/>
    <x v="801"/>
    <b v="0"/>
    <n v="8"/>
    <b v="1"/>
    <x v="14"/>
  </r>
  <r>
    <x v="1888"/>
    <x v="1888"/>
    <x v="1886"/>
    <n v="2500"/>
    <x v="1283"/>
    <x v="0"/>
    <s v="US"/>
    <s v="USD"/>
    <n v="1275368340"/>
    <n v="1272692732"/>
    <x v="1888"/>
    <x v="802"/>
    <b v="0"/>
    <n v="89"/>
    <b v="1"/>
    <x v="14"/>
  </r>
  <r>
    <x v="1889"/>
    <x v="1889"/>
    <x v="1887"/>
    <n v="2000"/>
    <x v="15"/>
    <x v="0"/>
    <s v="US"/>
    <s v="USD"/>
    <n v="1363024946"/>
    <n v="1359140546"/>
    <x v="1889"/>
    <x v="803"/>
    <b v="0"/>
    <n v="44"/>
    <b v="1"/>
    <x v="14"/>
  </r>
  <r>
    <x v="1890"/>
    <x v="1890"/>
    <x v="1888"/>
    <n v="12000"/>
    <x v="1284"/>
    <x v="0"/>
    <s v="US"/>
    <s v="USD"/>
    <n v="1355597528"/>
    <n v="1353005528"/>
    <x v="1890"/>
    <x v="643"/>
    <b v="0"/>
    <n v="246"/>
    <b v="1"/>
    <x v="14"/>
  </r>
  <r>
    <x v="1891"/>
    <x v="1891"/>
    <x v="1889"/>
    <n v="10000"/>
    <x v="1285"/>
    <x v="0"/>
    <s v="US"/>
    <s v="USD"/>
    <n v="1279778400"/>
    <n v="1275851354"/>
    <x v="1891"/>
    <x v="804"/>
    <b v="0"/>
    <n v="120"/>
    <b v="1"/>
    <x v="14"/>
  </r>
  <r>
    <x v="1892"/>
    <x v="1892"/>
    <x v="1890"/>
    <n v="500"/>
    <x v="1286"/>
    <x v="0"/>
    <s v="US"/>
    <s v="USD"/>
    <n v="1307459881"/>
    <n v="1304867881"/>
    <x v="1892"/>
    <x v="393"/>
    <b v="0"/>
    <n v="26"/>
    <b v="1"/>
    <x v="14"/>
  </r>
  <r>
    <x v="1893"/>
    <x v="1893"/>
    <x v="1891"/>
    <n v="2500"/>
    <x v="1287"/>
    <x v="0"/>
    <s v="US"/>
    <s v="USD"/>
    <n v="1302926340"/>
    <n v="1301524585"/>
    <x v="1893"/>
    <x v="805"/>
    <b v="0"/>
    <n v="45"/>
    <b v="1"/>
    <x v="14"/>
  </r>
  <r>
    <x v="1894"/>
    <x v="1894"/>
    <x v="1892"/>
    <n v="1000"/>
    <x v="1288"/>
    <x v="0"/>
    <s v="US"/>
    <s v="USD"/>
    <n v="1329082983"/>
    <n v="1326404583"/>
    <x v="1894"/>
    <x v="49"/>
    <b v="0"/>
    <n v="20"/>
    <b v="1"/>
    <x v="14"/>
  </r>
  <r>
    <x v="1895"/>
    <x v="1895"/>
    <x v="1893"/>
    <n v="9072"/>
    <x v="191"/>
    <x v="0"/>
    <s v="US"/>
    <s v="USD"/>
    <n v="1445363722"/>
    <n v="1442771722"/>
    <x v="1895"/>
    <x v="806"/>
    <b v="0"/>
    <n v="47"/>
    <b v="1"/>
    <x v="14"/>
  </r>
  <r>
    <x v="1896"/>
    <x v="1896"/>
    <x v="1894"/>
    <n v="451"/>
    <x v="1289"/>
    <x v="0"/>
    <s v="US"/>
    <s v="USD"/>
    <n v="1334250165"/>
    <n v="1331658165"/>
    <x v="1896"/>
    <x v="70"/>
    <b v="0"/>
    <n v="13"/>
    <b v="1"/>
    <x v="14"/>
  </r>
  <r>
    <x v="1897"/>
    <x v="1897"/>
    <x v="1895"/>
    <n v="6350"/>
    <x v="1290"/>
    <x v="0"/>
    <s v="US"/>
    <s v="USD"/>
    <n v="1393966800"/>
    <n v="1392040806"/>
    <x v="1897"/>
    <x v="91"/>
    <b v="0"/>
    <n v="183"/>
    <b v="1"/>
    <x v="14"/>
  </r>
  <r>
    <x v="1898"/>
    <x v="1898"/>
    <x v="1896"/>
    <n v="1000"/>
    <x v="1291"/>
    <x v="0"/>
    <s v="US"/>
    <s v="USD"/>
    <n v="1454349600"/>
    <n v="1451277473"/>
    <x v="1898"/>
    <x v="807"/>
    <b v="0"/>
    <n v="21"/>
    <b v="1"/>
    <x v="14"/>
  </r>
  <r>
    <x v="1899"/>
    <x v="1899"/>
    <x v="1897"/>
    <n v="900"/>
    <x v="647"/>
    <x v="0"/>
    <s v="US"/>
    <s v="USD"/>
    <n v="1427319366"/>
    <n v="1424730966"/>
    <x v="1899"/>
    <x v="233"/>
    <b v="0"/>
    <n v="42"/>
    <b v="1"/>
    <x v="14"/>
  </r>
  <r>
    <x v="1900"/>
    <x v="1900"/>
    <x v="1898"/>
    <n v="2500"/>
    <x v="1292"/>
    <x v="0"/>
    <s v="US"/>
    <s v="USD"/>
    <n v="1349517540"/>
    <n v="1347137731"/>
    <x v="1900"/>
    <x v="808"/>
    <b v="0"/>
    <n v="54"/>
    <b v="1"/>
    <x v="14"/>
  </r>
  <r>
    <x v="1901"/>
    <x v="1901"/>
    <x v="1899"/>
    <n v="99000"/>
    <x v="1293"/>
    <x v="2"/>
    <s v="GB"/>
    <s v="GBP"/>
    <n v="1432299600"/>
    <n v="1429707729"/>
    <x v="1901"/>
    <x v="809"/>
    <b v="0"/>
    <n v="25"/>
    <b v="0"/>
    <x v="29"/>
  </r>
  <r>
    <x v="1902"/>
    <x v="1902"/>
    <x v="1900"/>
    <n v="1000"/>
    <x v="433"/>
    <x v="2"/>
    <s v="NL"/>
    <s v="EUR"/>
    <n v="1425495447"/>
    <n v="1422903447"/>
    <x v="1902"/>
    <x v="810"/>
    <b v="0"/>
    <n v="3"/>
    <b v="0"/>
    <x v="29"/>
  </r>
  <r>
    <x v="1903"/>
    <x v="1903"/>
    <x v="1901"/>
    <n v="3000"/>
    <x v="1294"/>
    <x v="2"/>
    <s v="US"/>
    <s v="USD"/>
    <n v="1485541791"/>
    <n v="1480357791"/>
    <x v="1903"/>
    <x v="191"/>
    <b v="0"/>
    <n v="41"/>
    <b v="0"/>
    <x v="29"/>
  </r>
  <r>
    <x v="1904"/>
    <x v="1904"/>
    <x v="1902"/>
    <n v="50000"/>
    <x v="155"/>
    <x v="2"/>
    <s v="US"/>
    <s v="USD"/>
    <n v="1451752021"/>
    <n v="1447864021"/>
    <x v="1904"/>
    <x v="350"/>
    <b v="0"/>
    <n v="2"/>
    <b v="0"/>
    <x v="29"/>
  </r>
  <r>
    <x v="1905"/>
    <x v="1905"/>
    <x v="1903"/>
    <n v="25000"/>
    <x v="809"/>
    <x v="2"/>
    <s v="US"/>
    <s v="USD"/>
    <n v="1410127994"/>
    <n v="1407535994"/>
    <x v="1905"/>
    <x v="811"/>
    <b v="0"/>
    <n v="4"/>
    <b v="0"/>
    <x v="29"/>
  </r>
  <r>
    <x v="1906"/>
    <x v="1906"/>
    <x v="1904"/>
    <n v="50000"/>
    <x v="1295"/>
    <x v="2"/>
    <s v="US"/>
    <s v="USD"/>
    <n v="1466697983"/>
    <n v="1464105983"/>
    <x v="1906"/>
    <x v="210"/>
    <b v="0"/>
    <n v="99"/>
    <b v="0"/>
    <x v="29"/>
  </r>
  <r>
    <x v="1907"/>
    <x v="1907"/>
    <x v="1905"/>
    <n v="30000"/>
    <x v="1079"/>
    <x v="2"/>
    <s v="US"/>
    <s v="USD"/>
    <n v="1400853925"/>
    <n v="1399557925"/>
    <x v="1907"/>
    <x v="398"/>
    <b v="0"/>
    <n v="4"/>
    <b v="0"/>
    <x v="29"/>
  </r>
  <r>
    <x v="1908"/>
    <x v="1908"/>
    <x v="1906"/>
    <n v="25000"/>
    <x v="1296"/>
    <x v="2"/>
    <s v="US"/>
    <s v="USD"/>
    <n v="1483048900"/>
    <n v="1480456900"/>
    <x v="1908"/>
    <x v="456"/>
    <b v="0"/>
    <n v="4"/>
    <b v="0"/>
    <x v="29"/>
  </r>
  <r>
    <x v="1909"/>
    <x v="1909"/>
    <x v="1907"/>
    <n v="35000"/>
    <x v="1297"/>
    <x v="2"/>
    <s v="US"/>
    <s v="USD"/>
    <n v="1414059479"/>
    <n v="1411467479"/>
    <x v="1909"/>
    <x v="206"/>
    <b v="0"/>
    <n v="38"/>
    <b v="0"/>
    <x v="29"/>
  </r>
  <r>
    <x v="1910"/>
    <x v="1910"/>
    <x v="1908"/>
    <n v="85000"/>
    <x v="1298"/>
    <x v="2"/>
    <s v="NL"/>
    <s v="EUR"/>
    <n v="1446331500"/>
    <n v="1442531217"/>
    <x v="1910"/>
    <x v="812"/>
    <b v="0"/>
    <n v="285"/>
    <b v="0"/>
    <x v="29"/>
  </r>
  <r>
    <x v="1911"/>
    <x v="1911"/>
    <x v="1909"/>
    <n v="42500"/>
    <x v="115"/>
    <x v="2"/>
    <s v="NZ"/>
    <s v="NZD"/>
    <n v="1407545334"/>
    <n v="1404953334"/>
    <x v="1911"/>
    <x v="87"/>
    <b v="0"/>
    <n v="1"/>
    <b v="0"/>
    <x v="29"/>
  </r>
  <r>
    <x v="1912"/>
    <x v="1912"/>
    <x v="1910"/>
    <n v="5000"/>
    <x v="1299"/>
    <x v="2"/>
    <s v="US"/>
    <s v="USD"/>
    <n v="1433395560"/>
    <n v="1430803560"/>
    <x v="1912"/>
    <x v="45"/>
    <b v="0"/>
    <n v="42"/>
    <b v="0"/>
    <x v="29"/>
  </r>
  <r>
    <x v="1913"/>
    <x v="1913"/>
    <x v="1911"/>
    <n v="48000"/>
    <x v="1300"/>
    <x v="2"/>
    <s v="GB"/>
    <s v="GBP"/>
    <n v="1412770578"/>
    <n v="1410178578"/>
    <x v="1913"/>
    <x v="813"/>
    <b v="0"/>
    <n v="26"/>
    <b v="0"/>
    <x v="29"/>
  </r>
  <r>
    <x v="1914"/>
    <x v="1914"/>
    <x v="1912"/>
    <n v="666"/>
    <x v="177"/>
    <x v="2"/>
    <s v="US"/>
    <s v="USD"/>
    <n v="1414814340"/>
    <n v="1413519073"/>
    <x v="1914"/>
    <x v="165"/>
    <b v="0"/>
    <n v="2"/>
    <b v="0"/>
    <x v="29"/>
  </r>
  <r>
    <x v="1915"/>
    <x v="1915"/>
    <x v="1913"/>
    <n v="500"/>
    <x v="138"/>
    <x v="2"/>
    <s v="US"/>
    <s v="USD"/>
    <n v="1409620222"/>
    <n v="1407892222"/>
    <x v="1915"/>
    <x v="327"/>
    <b v="0"/>
    <n v="4"/>
    <b v="0"/>
    <x v="29"/>
  </r>
  <r>
    <x v="1916"/>
    <x v="1916"/>
    <x v="1914"/>
    <n v="20000"/>
    <x v="1301"/>
    <x v="2"/>
    <s v="US"/>
    <s v="USD"/>
    <n v="1478542375"/>
    <n v="1476378775"/>
    <x v="1916"/>
    <x v="38"/>
    <b v="0"/>
    <n v="6"/>
    <b v="0"/>
    <x v="29"/>
  </r>
  <r>
    <x v="1917"/>
    <x v="1917"/>
    <x v="1915"/>
    <n v="390000"/>
    <x v="1302"/>
    <x v="2"/>
    <s v="HK"/>
    <s v="HKD"/>
    <n v="1486708133"/>
    <n v="1484116133"/>
    <x v="1917"/>
    <x v="126"/>
    <b v="0"/>
    <n v="70"/>
    <b v="0"/>
    <x v="29"/>
  </r>
  <r>
    <x v="1918"/>
    <x v="1918"/>
    <x v="1916"/>
    <n v="25000"/>
    <x v="92"/>
    <x v="2"/>
    <s v="US"/>
    <s v="USD"/>
    <n v="1407869851"/>
    <n v="1404845851"/>
    <x v="1918"/>
    <x v="296"/>
    <b v="0"/>
    <n v="9"/>
    <b v="0"/>
    <x v="29"/>
  </r>
  <r>
    <x v="1919"/>
    <x v="1919"/>
    <x v="1917"/>
    <n v="500"/>
    <x v="1303"/>
    <x v="2"/>
    <s v="US"/>
    <s v="USD"/>
    <n v="1432069249"/>
    <n v="1429477249"/>
    <x v="1919"/>
    <x v="220"/>
    <b v="0"/>
    <n v="8"/>
    <b v="0"/>
    <x v="29"/>
  </r>
  <r>
    <x v="1920"/>
    <x v="1920"/>
    <x v="1918"/>
    <n v="10000"/>
    <x v="1304"/>
    <x v="2"/>
    <s v="GB"/>
    <s v="GBP"/>
    <n v="1445468400"/>
    <n v="1443042061"/>
    <x v="1920"/>
    <x v="201"/>
    <b v="0"/>
    <n v="105"/>
    <b v="0"/>
    <x v="29"/>
  </r>
  <r>
    <x v="1921"/>
    <x v="1921"/>
    <x v="1919"/>
    <n v="1500"/>
    <x v="1305"/>
    <x v="0"/>
    <s v="US"/>
    <s v="USD"/>
    <n v="1342243143"/>
    <n v="1339651143"/>
    <x v="1921"/>
    <x v="814"/>
    <b v="0"/>
    <n v="38"/>
    <b v="1"/>
    <x v="14"/>
  </r>
  <r>
    <x v="1922"/>
    <x v="1922"/>
    <x v="1920"/>
    <n v="2000"/>
    <x v="1306"/>
    <x v="0"/>
    <s v="US"/>
    <s v="USD"/>
    <n v="1386828507"/>
    <n v="1384236507"/>
    <x v="1922"/>
    <x v="815"/>
    <b v="0"/>
    <n v="64"/>
    <b v="1"/>
    <x v="14"/>
  </r>
  <r>
    <x v="1923"/>
    <x v="1923"/>
    <x v="1921"/>
    <n v="125"/>
    <x v="356"/>
    <x v="0"/>
    <s v="US"/>
    <s v="USD"/>
    <n v="1317099540"/>
    <n v="1313612532"/>
    <x v="1923"/>
    <x v="816"/>
    <b v="0"/>
    <n v="13"/>
    <b v="1"/>
    <x v="14"/>
  </r>
  <r>
    <x v="1924"/>
    <x v="1924"/>
    <x v="1922"/>
    <n v="3000"/>
    <x v="1307"/>
    <x v="0"/>
    <s v="US"/>
    <s v="USD"/>
    <n v="1389814380"/>
    <n v="1387390555"/>
    <x v="1924"/>
    <x v="766"/>
    <b v="0"/>
    <n v="33"/>
    <b v="1"/>
    <x v="14"/>
  </r>
  <r>
    <x v="1925"/>
    <x v="1925"/>
    <x v="1923"/>
    <n v="1500"/>
    <x v="1308"/>
    <x v="0"/>
    <s v="US"/>
    <s v="USD"/>
    <n v="1381449600"/>
    <n v="1379540288"/>
    <x v="1925"/>
    <x v="817"/>
    <b v="0"/>
    <n v="52"/>
    <b v="1"/>
    <x v="14"/>
  </r>
  <r>
    <x v="1926"/>
    <x v="1926"/>
    <x v="1924"/>
    <n v="1500"/>
    <x v="1309"/>
    <x v="0"/>
    <s v="US"/>
    <s v="USD"/>
    <n v="1288657560"/>
    <n v="1286319256"/>
    <x v="1926"/>
    <x v="818"/>
    <b v="0"/>
    <n v="107"/>
    <b v="1"/>
    <x v="14"/>
  </r>
  <r>
    <x v="1927"/>
    <x v="1927"/>
    <x v="1925"/>
    <n v="600"/>
    <x v="972"/>
    <x v="0"/>
    <s v="US"/>
    <s v="USD"/>
    <n v="1331182740"/>
    <n v="1329856839"/>
    <x v="1927"/>
    <x v="819"/>
    <b v="0"/>
    <n v="11"/>
    <b v="1"/>
    <x v="14"/>
  </r>
  <r>
    <x v="1928"/>
    <x v="1928"/>
    <x v="1926"/>
    <n v="2550"/>
    <x v="1310"/>
    <x v="0"/>
    <s v="US"/>
    <s v="USD"/>
    <n v="1367940794"/>
    <n v="1365348794"/>
    <x v="1928"/>
    <x v="820"/>
    <b v="0"/>
    <n v="34"/>
    <b v="1"/>
    <x v="14"/>
  </r>
  <r>
    <x v="1929"/>
    <x v="1929"/>
    <x v="1927"/>
    <n v="3200"/>
    <x v="1311"/>
    <x v="0"/>
    <s v="US"/>
    <s v="USD"/>
    <n v="1309825866"/>
    <n v="1306197066"/>
    <x v="1929"/>
    <x v="821"/>
    <b v="0"/>
    <n v="75"/>
    <b v="1"/>
    <x v="14"/>
  </r>
  <r>
    <x v="1930"/>
    <x v="1930"/>
    <x v="1928"/>
    <n v="1000"/>
    <x v="1312"/>
    <x v="0"/>
    <s v="US"/>
    <s v="USD"/>
    <n v="1373203482"/>
    <n v="1368019482"/>
    <x v="1930"/>
    <x v="822"/>
    <b v="0"/>
    <n v="26"/>
    <b v="1"/>
    <x v="14"/>
  </r>
  <r>
    <x v="1931"/>
    <x v="1931"/>
    <x v="1929"/>
    <n v="2000"/>
    <x v="1313"/>
    <x v="0"/>
    <s v="US"/>
    <s v="USD"/>
    <n v="1337657400"/>
    <n v="1336512309"/>
    <x v="1931"/>
    <x v="65"/>
    <b v="0"/>
    <n v="50"/>
    <b v="1"/>
    <x v="14"/>
  </r>
  <r>
    <x v="1932"/>
    <x v="1932"/>
    <x v="1930"/>
    <n v="5250"/>
    <x v="1314"/>
    <x v="0"/>
    <s v="US"/>
    <s v="USD"/>
    <n v="1327433173"/>
    <n v="1325618773"/>
    <x v="1932"/>
    <x v="823"/>
    <b v="0"/>
    <n v="80"/>
    <b v="1"/>
    <x v="14"/>
  </r>
  <r>
    <x v="1933"/>
    <x v="1933"/>
    <x v="1931"/>
    <n v="6000"/>
    <x v="1315"/>
    <x v="0"/>
    <s v="US"/>
    <s v="USD"/>
    <n v="1411787307"/>
    <n v="1409195307"/>
    <x v="1933"/>
    <x v="107"/>
    <b v="0"/>
    <n v="110"/>
    <b v="1"/>
    <x v="14"/>
  </r>
  <r>
    <x v="1934"/>
    <x v="1934"/>
    <x v="1932"/>
    <n v="5000"/>
    <x v="1316"/>
    <x v="0"/>
    <s v="US"/>
    <s v="USD"/>
    <n v="1324789200"/>
    <n v="1321649321"/>
    <x v="1934"/>
    <x v="824"/>
    <b v="0"/>
    <n v="77"/>
    <b v="1"/>
    <x v="14"/>
  </r>
  <r>
    <x v="1935"/>
    <x v="1935"/>
    <x v="1933"/>
    <n v="2500"/>
    <x v="1317"/>
    <x v="0"/>
    <s v="US"/>
    <s v="USD"/>
    <n v="1403326740"/>
    <n v="1400106171"/>
    <x v="1935"/>
    <x v="825"/>
    <b v="0"/>
    <n v="50"/>
    <b v="1"/>
    <x v="14"/>
  </r>
  <r>
    <x v="1936"/>
    <x v="1936"/>
    <x v="1934"/>
    <n v="7500"/>
    <x v="1318"/>
    <x v="0"/>
    <s v="US"/>
    <s v="USD"/>
    <n v="1323151140"/>
    <n v="1320528070"/>
    <x v="1936"/>
    <x v="826"/>
    <b v="0"/>
    <n v="145"/>
    <b v="1"/>
    <x v="14"/>
  </r>
  <r>
    <x v="1937"/>
    <x v="1937"/>
    <x v="1935"/>
    <n v="600"/>
    <x v="1319"/>
    <x v="0"/>
    <s v="US"/>
    <s v="USD"/>
    <n v="1339732740"/>
    <n v="1338346281"/>
    <x v="1937"/>
    <x v="827"/>
    <b v="0"/>
    <n v="29"/>
    <b v="1"/>
    <x v="14"/>
  </r>
  <r>
    <x v="1938"/>
    <x v="1938"/>
    <x v="1936"/>
    <n v="15000"/>
    <x v="1320"/>
    <x v="0"/>
    <s v="US"/>
    <s v="USD"/>
    <n v="1372741200"/>
    <n v="1370067231"/>
    <x v="1938"/>
    <x v="828"/>
    <b v="0"/>
    <n v="114"/>
    <b v="1"/>
    <x v="14"/>
  </r>
  <r>
    <x v="1939"/>
    <x v="1939"/>
    <x v="1937"/>
    <n v="10000"/>
    <x v="1321"/>
    <x v="0"/>
    <s v="US"/>
    <s v="USD"/>
    <n v="1362955108"/>
    <n v="1360366708"/>
    <x v="1939"/>
    <x v="829"/>
    <b v="0"/>
    <n v="96"/>
    <b v="1"/>
    <x v="14"/>
  </r>
  <r>
    <x v="1940"/>
    <x v="1940"/>
    <x v="1938"/>
    <n v="650"/>
    <x v="1322"/>
    <x v="0"/>
    <s v="US"/>
    <s v="USD"/>
    <n v="1308110340"/>
    <n v="1304770233"/>
    <x v="1940"/>
    <x v="830"/>
    <b v="0"/>
    <n v="31"/>
    <b v="1"/>
    <x v="14"/>
  </r>
  <r>
    <x v="1941"/>
    <x v="1941"/>
    <x v="1939"/>
    <n v="250000"/>
    <x v="1323"/>
    <x v="0"/>
    <s v="US"/>
    <s v="USD"/>
    <n v="1400137131"/>
    <n v="1397545131"/>
    <x v="1941"/>
    <x v="831"/>
    <b v="1"/>
    <n v="4883"/>
    <b v="1"/>
    <x v="30"/>
  </r>
  <r>
    <x v="1942"/>
    <x v="1942"/>
    <x v="1940"/>
    <n v="6000"/>
    <x v="1324"/>
    <x v="0"/>
    <s v="US"/>
    <s v="USD"/>
    <n v="1309809140"/>
    <n v="1302033140"/>
    <x v="1942"/>
    <x v="832"/>
    <b v="1"/>
    <n v="95"/>
    <b v="1"/>
    <x v="30"/>
  </r>
  <r>
    <x v="1943"/>
    <x v="1943"/>
    <x v="1941"/>
    <n v="10000"/>
    <x v="1325"/>
    <x v="0"/>
    <s v="US"/>
    <s v="USD"/>
    <n v="1470896916"/>
    <n v="1467008916"/>
    <x v="1943"/>
    <x v="559"/>
    <b v="1"/>
    <n v="2478"/>
    <b v="1"/>
    <x v="30"/>
  </r>
  <r>
    <x v="1944"/>
    <x v="1944"/>
    <x v="1942"/>
    <n v="40000"/>
    <x v="1326"/>
    <x v="0"/>
    <s v="US"/>
    <s v="USD"/>
    <n v="1398952890"/>
    <n v="1396360890"/>
    <x v="1944"/>
    <x v="23"/>
    <b v="1"/>
    <n v="1789"/>
    <b v="1"/>
    <x v="30"/>
  </r>
  <r>
    <x v="1945"/>
    <x v="1945"/>
    <x v="1943"/>
    <n v="100000"/>
    <x v="1327"/>
    <x v="0"/>
    <s v="ES"/>
    <s v="EUR"/>
    <n v="1436680958"/>
    <n v="1433224958"/>
    <x v="1945"/>
    <x v="833"/>
    <b v="1"/>
    <n v="680"/>
    <b v="1"/>
    <x v="30"/>
  </r>
  <r>
    <x v="1946"/>
    <x v="1946"/>
    <x v="1944"/>
    <n v="7500"/>
    <x v="1328"/>
    <x v="0"/>
    <s v="US"/>
    <s v="USD"/>
    <n v="1397961361"/>
    <n v="1392780961"/>
    <x v="1946"/>
    <x v="834"/>
    <b v="1"/>
    <n v="70"/>
    <b v="1"/>
    <x v="30"/>
  </r>
  <r>
    <x v="1947"/>
    <x v="1947"/>
    <x v="1945"/>
    <n v="800"/>
    <x v="1329"/>
    <x v="0"/>
    <s v="US"/>
    <s v="USD"/>
    <n v="1258955940"/>
    <n v="1255730520"/>
    <x v="1947"/>
    <x v="835"/>
    <b v="1"/>
    <n v="23"/>
    <b v="1"/>
    <x v="30"/>
  </r>
  <r>
    <x v="1948"/>
    <x v="1948"/>
    <x v="1946"/>
    <n v="100000"/>
    <x v="1330"/>
    <x v="0"/>
    <s v="US"/>
    <s v="USD"/>
    <n v="1465232520"/>
    <n v="1460557809"/>
    <x v="1948"/>
    <x v="836"/>
    <b v="1"/>
    <n v="4245"/>
    <b v="1"/>
    <x v="30"/>
  </r>
  <r>
    <x v="1949"/>
    <x v="1949"/>
    <x v="1947"/>
    <n v="50000"/>
    <x v="1331"/>
    <x v="0"/>
    <s v="GB"/>
    <s v="GBP"/>
    <n v="1404986951"/>
    <n v="1402394951"/>
    <x v="1949"/>
    <x v="469"/>
    <b v="1"/>
    <n v="943"/>
    <b v="1"/>
    <x v="30"/>
  </r>
  <r>
    <x v="1950"/>
    <x v="1950"/>
    <x v="1948"/>
    <n v="48000"/>
    <x v="1332"/>
    <x v="0"/>
    <s v="US"/>
    <s v="USD"/>
    <n v="1303446073"/>
    <n v="1300767673"/>
    <x v="1950"/>
    <x v="837"/>
    <b v="1"/>
    <n v="1876"/>
    <b v="1"/>
    <x v="30"/>
  </r>
  <r>
    <x v="1951"/>
    <x v="1951"/>
    <x v="1949"/>
    <n v="50000"/>
    <x v="1333"/>
    <x v="0"/>
    <s v="US"/>
    <s v="USD"/>
    <n v="1478516737"/>
    <n v="1475921137"/>
    <x v="1951"/>
    <x v="838"/>
    <b v="1"/>
    <n v="834"/>
    <b v="1"/>
    <x v="30"/>
  </r>
  <r>
    <x v="1952"/>
    <x v="1952"/>
    <x v="1950"/>
    <n v="35000"/>
    <x v="1334"/>
    <x v="0"/>
    <s v="CA"/>
    <s v="CAD"/>
    <n v="1381934015"/>
    <n v="1378737215"/>
    <x v="1952"/>
    <x v="28"/>
    <b v="1"/>
    <n v="682"/>
    <b v="1"/>
    <x v="30"/>
  </r>
  <r>
    <x v="1953"/>
    <x v="1953"/>
    <x v="1951"/>
    <n v="15000"/>
    <x v="1335"/>
    <x v="0"/>
    <s v="US"/>
    <s v="USD"/>
    <n v="1330657200"/>
    <n v="1328158065"/>
    <x v="1953"/>
    <x v="839"/>
    <b v="1"/>
    <n v="147"/>
    <b v="1"/>
    <x v="30"/>
  </r>
  <r>
    <x v="1954"/>
    <x v="1954"/>
    <x v="1952"/>
    <n v="50000"/>
    <x v="1336"/>
    <x v="0"/>
    <s v="US"/>
    <s v="USD"/>
    <n v="1457758800"/>
    <n v="1453730176"/>
    <x v="1954"/>
    <x v="163"/>
    <b v="1"/>
    <n v="415"/>
    <b v="1"/>
    <x v="30"/>
  </r>
  <r>
    <x v="1955"/>
    <x v="1955"/>
    <x v="1953"/>
    <n v="42000"/>
    <x v="1337"/>
    <x v="0"/>
    <s v="US"/>
    <s v="USD"/>
    <n v="1337799600"/>
    <n v="1334989881"/>
    <x v="1955"/>
    <x v="840"/>
    <b v="1"/>
    <n v="290"/>
    <b v="1"/>
    <x v="30"/>
  </r>
  <r>
    <x v="1956"/>
    <x v="1956"/>
    <x v="1954"/>
    <n v="60000"/>
    <x v="1338"/>
    <x v="0"/>
    <s v="US"/>
    <s v="USD"/>
    <n v="1429391405"/>
    <n v="1425507005"/>
    <x v="1956"/>
    <x v="568"/>
    <b v="1"/>
    <n v="365"/>
    <b v="1"/>
    <x v="30"/>
  </r>
  <r>
    <x v="1957"/>
    <x v="1957"/>
    <x v="1955"/>
    <n v="30000"/>
    <x v="1339"/>
    <x v="0"/>
    <s v="US"/>
    <s v="USD"/>
    <n v="1351304513"/>
    <n v="1348712513"/>
    <x v="1957"/>
    <x v="66"/>
    <b v="1"/>
    <n v="660"/>
    <b v="1"/>
    <x v="30"/>
  </r>
  <r>
    <x v="1958"/>
    <x v="1958"/>
    <x v="1956"/>
    <n v="7000"/>
    <x v="1340"/>
    <x v="0"/>
    <s v="US"/>
    <s v="USD"/>
    <n v="1364078561"/>
    <n v="1361490161"/>
    <x v="1958"/>
    <x v="545"/>
    <b v="1"/>
    <n v="1356"/>
    <b v="1"/>
    <x v="30"/>
  </r>
  <r>
    <x v="1959"/>
    <x v="1959"/>
    <x v="1957"/>
    <n v="10000"/>
    <x v="1341"/>
    <x v="0"/>
    <s v="US"/>
    <s v="USD"/>
    <n v="1412121600"/>
    <n v="1408565860"/>
    <x v="1959"/>
    <x v="312"/>
    <b v="1"/>
    <n v="424"/>
    <b v="1"/>
    <x v="30"/>
  </r>
  <r>
    <x v="1960"/>
    <x v="1960"/>
    <x v="1958"/>
    <n v="70000"/>
    <x v="1342"/>
    <x v="0"/>
    <s v="SE"/>
    <s v="SEK"/>
    <n v="1419151341"/>
    <n v="1416559341"/>
    <x v="1960"/>
    <x v="283"/>
    <b v="1"/>
    <n v="33"/>
    <b v="1"/>
    <x v="30"/>
  </r>
  <r>
    <x v="1961"/>
    <x v="1961"/>
    <x v="1959"/>
    <n v="10000"/>
    <x v="1343"/>
    <x v="0"/>
    <s v="US"/>
    <s v="USD"/>
    <n v="1349495940"/>
    <n v="1346042417"/>
    <x v="1961"/>
    <x v="841"/>
    <b v="1"/>
    <n v="1633"/>
    <b v="1"/>
    <x v="30"/>
  </r>
  <r>
    <x v="1962"/>
    <x v="1962"/>
    <x v="1960"/>
    <n v="10000"/>
    <x v="1344"/>
    <x v="0"/>
    <s v="US"/>
    <s v="USD"/>
    <n v="1400006636"/>
    <n v="1397414636"/>
    <x v="1962"/>
    <x v="842"/>
    <b v="1"/>
    <n v="306"/>
    <b v="1"/>
    <x v="30"/>
  </r>
  <r>
    <x v="1963"/>
    <x v="1963"/>
    <x v="1961"/>
    <n v="19000"/>
    <x v="1345"/>
    <x v="0"/>
    <s v="GB"/>
    <s v="GBP"/>
    <n v="1410862734"/>
    <n v="1407838734"/>
    <x v="1963"/>
    <x v="843"/>
    <b v="1"/>
    <n v="205"/>
    <b v="1"/>
    <x v="30"/>
  </r>
  <r>
    <x v="1964"/>
    <x v="1964"/>
    <x v="1962"/>
    <n v="89200"/>
    <x v="1346"/>
    <x v="0"/>
    <s v="IT"/>
    <s v="EUR"/>
    <n v="1461306772"/>
    <n v="1458714772"/>
    <x v="1964"/>
    <x v="454"/>
    <b v="1"/>
    <n v="1281"/>
    <b v="1"/>
    <x v="30"/>
  </r>
  <r>
    <x v="1965"/>
    <x v="1965"/>
    <x v="1963"/>
    <n v="5000"/>
    <x v="1347"/>
    <x v="0"/>
    <s v="US"/>
    <s v="USD"/>
    <n v="1326330000"/>
    <n v="1324433310"/>
    <x v="1965"/>
    <x v="844"/>
    <b v="1"/>
    <n v="103"/>
    <b v="1"/>
    <x v="30"/>
  </r>
  <r>
    <x v="1966"/>
    <x v="1966"/>
    <x v="1964"/>
    <n v="100000"/>
    <x v="1348"/>
    <x v="0"/>
    <s v="US"/>
    <s v="USD"/>
    <n v="1408021098"/>
    <n v="1405429098"/>
    <x v="1966"/>
    <x v="284"/>
    <b v="1"/>
    <n v="1513"/>
    <b v="1"/>
    <x v="30"/>
  </r>
  <r>
    <x v="1967"/>
    <x v="1967"/>
    <x v="1965"/>
    <n v="20000"/>
    <x v="1349"/>
    <x v="0"/>
    <s v="US"/>
    <s v="USD"/>
    <n v="1398959729"/>
    <n v="1396367729"/>
    <x v="1967"/>
    <x v="23"/>
    <b v="1"/>
    <n v="405"/>
    <b v="1"/>
    <x v="30"/>
  </r>
  <r>
    <x v="1968"/>
    <x v="1968"/>
    <x v="1966"/>
    <n v="50000"/>
    <x v="1350"/>
    <x v="0"/>
    <s v="US"/>
    <s v="USD"/>
    <n v="1480777515"/>
    <n v="1478095515"/>
    <x v="1968"/>
    <x v="190"/>
    <b v="1"/>
    <n v="510"/>
    <b v="1"/>
    <x v="30"/>
  </r>
  <r>
    <x v="1969"/>
    <x v="1969"/>
    <x v="1967"/>
    <n v="20000"/>
    <x v="1351"/>
    <x v="0"/>
    <s v="GB"/>
    <s v="GBP"/>
    <n v="1470423668"/>
    <n v="1467831668"/>
    <x v="1969"/>
    <x v="845"/>
    <b v="1"/>
    <n v="1887"/>
    <b v="1"/>
    <x v="30"/>
  </r>
  <r>
    <x v="1970"/>
    <x v="1970"/>
    <x v="1968"/>
    <n v="5000"/>
    <x v="1352"/>
    <x v="0"/>
    <s v="US"/>
    <s v="USD"/>
    <n v="1366429101"/>
    <n v="1361248701"/>
    <x v="1970"/>
    <x v="846"/>
    <b v="1"/>
    <n v="701"/>
    <b v="1"/>
    <x v="30"/>
  </r>
  <r>
    <x v="1971"/>
    <x v="1971"/>
    <x v="1969"/>
    <n v="400000"/>
    <x v="1353"/>
    <x v="0"/>
    <s v="US"/>
    <s v="USD"/>
    <n v="1384488000"/>
    <n v="1381752061"/>
    <x v="1971"/>
    <x v="417"/>
    <b v="1"/>
    <n v="3863"/>
    <b v="1"/>
    <x v="30"/>
  </r>
  <r>
    <x v="1972"/>
    <x v="1972"/>
    <x v="1970"/>
    <n v="2500"/>
    <x v="1354"/>
    <x v="0"/>
    <s v="US"/>
    <s v="USD"/>
    <n v="1353201444"/>
    <n v="1350605844"/>
    <x v="1972"/>
    <x v="847"/>
    <b v="1"/>
    <n v="238"/>
    <b v="1"/>
    <x v="30"/>
  </r>
  <r>
    <x v="1973"/>
    <x v="1973"/>
    <x v="1971"/>
    <n v="198000"/>
    <x v="1355"/>
    <x v="0"/>
    <s v="US"/>
    <s v="USD"/>
    <n v="1470466800"/>
    <n v="1467134464"/>
    <x v="1973"/>
    <x v="612"/>
    <b v="1"/>
    <n v="2051"/>
    <b v="1"/>
    <x v="30"/>
  </r>
  <r>
    <x v="1974"/>
    <x v="1974"/>
    <x v="1972"/>
    <n v="20000"/>
    <x v="1356"/>
    <x v="0"/>
    <s v="GB"/>
    <s v="GBP"/>
    <n v="1376899269"/>
    <n v="1371715269"/>
    <x v="1974"/>
    <x v="570"/>
    <b v="1"/>
    <n v="402"/>
    <b v="1"/>
    <x v="30"/>
  </r>
  <r>
    <x v="1975"/>
    <x v="1975"/>
    <x v="1973"/>
    <n v="16000"/>
    <x v="1357"/>
    <x v="0"/>
    <s v="US"/>
    <s v="USD"/>
    <n v="1362938851"/>
    <n v="1360346851"/>
    <x v="1975"/>
    <x v="829"/>
    <b v="1"/>
    <n v="253"/>
    <b v="1"/>
    <x v="30"/>
  </r>
  <r>
    <x v="1976"/>
    <x v="1976"/>
    <x v="1974"/>
    <n v="4000"/>
    <x v="1358"/>
    <x v="0"/>
    <s v="GB"/>
    <s v="GBP"/>
    <n v="1373751325"/>
    <n v="1371159325"/>
    <x v="1976"/>
    <x v="848"/>
    <b v="1"/>
    <n v="473"/>
    <b v="1"/>
    <x v="30"/>
  </r>
  <r>
    <x v="1977"/>
    <x v="1977"/>
    <x v="1975"/>
    <n v="50000"/>
    <x v="1359"/>
    <x v="0"/>
    <s v="US"/>
    <s v="USD"/>
    <n v="1450511940"/>
    <n v="1446527540"/>
    <x v="1977"/>
    <x v="849"/>
    <b v="1"/>
    <n v="821"/>
    <b v="1"/>
    <x v="30"/>
  </r>
  <r>
    <x v="1978"/>
    <x v="1978"/>
    <x v="1976"/>
    <n v="50000"/>
    <x v="1360"/>
    <x v="0"/>
    <s v="US"/>
    <s v="USD"/>
    <n v="1339484400"/>
    <n v="1336627492"/>
    <x v="1978"/>
    <x v="669"/>
    <b v="1"/>
    <n v="388"/>
    <b v="1"/>
    <x v="30"/>
  </r>
  <r>
    <x v="1979"/>
    <x v="1979"/>
    <x v="1977"/>
    <n v="200000"/>
    <x v="1361"/>
    <x v="0"/>
    <s v="US"/>
    <s v="USD"/>
    <n v="1447909140"/>
    <n v="1444734146"/>
    <x v="1979"/>
    <x v="197"/>
    <b v="1"/>
    <n v="813"/>
    <b v="1"/>
    <x v="30"/>
  </r>
  <r>
    <x v="1980"/>
    <x v="1980"/>
    <x v="1978"/>
    <n v="50000"/>
    <x v="1362"/>
    <x v="0"/>
    <s v="DE"/>
    <s v="EUR"/>
    <n v="1459684862"/>
    <n v="1456232462"/>
    <x v="1980"/>
    <x v="359"/>
    <b v="1"/>
    <n v="1945"/>
    <b v="1"/>
    <x v="30"/>
  </r>
  <r>
    <x v="1981"/>
    <x v="1981"/>
    <x v="1979"/>
    <n v="7500"/>
    <x v="1363"/>
    <x v="2"/>
    <s v="CA"/>
    <s v="CAD"/>
    <n v="1404926665"/>
    <n v="1402334665"/>
    <x v="1981"/>
    <x v="469"/>
    <b v="0"/>
    <n v="12"/>
    <b v="0"/>
    <x v="31"/>
  </r>
  <r>
    <x v="1982"/>
    <x v="1982"/>
    <x v="1980"/>
    <n v="180000"/>
    <x v="117"/>
    <x v="2"/>
    <s v="HK"/>
    <s v="HKD"/>
    <n v="1480863887"/>
    <n v="1478268287"/>
    <x v="1982"/>
    <x v="234"/>
    <b v="0"/>
    <n v="0"/>
    <b v="0"/>
    <x v="31"/>
  </r>
  <r>
    <x v="1983"/>
    <x v="1983"/>
    <x v="1981"/>
    <n v="33000"/>
    <x v="1364"/>
    <x v="2"/>
    <s v="US"/>
    <s v="USD"/>
    <n v="1472799600"/>
    <n v="1470874618"/>
    <x v="1983"/>
    <x v="131"/>
    <b v="0"/>
    <n v="16"/>
    <b v="0"/>
    <x v="31"/>
  </r>
  <r>
    <x v="1984"/>
    <x v="1984"/>
    <x v="1982"/>
    <n v="15000"/>
    <x v="1365"/>
    <x v="2"/>
    <s v="US"/>
    <s v="USD"/>
    <n v="1417377481"/>
    <n v="1412189881"/>
    <x v="1984"/>
    <x v="748"/>
    <b v="0"/>
    <n v="7"/>
    <b v="0"/>
    <x v="31"/>
  </r>
  <r>
    <x v="1985"/>
    <x v="1985"/>
    <x v="1983"/>
    <n v="1600"/>
    <x v="152"/>
    <x v="2"/>
    <s v="GB"/>
    <s v="GBP"/>
    <n v="1470178800"/>
    <n v="1467650771"/>
    <x v="1985"/>
    <x v="850"/>
    <b v="0"/>
    <n v="4"/>
    <b v="0"/>
    <x v="31"/>
  </r>
  <r>
    <x v="1986"/>
    <x v="1986"/>
    <x v="1984"/>
    <n v="2000"/>
    <x v="116"/>
    <x v="2"/>
    <s v="GB"/>
    <s v="GBP"/>
    <n v="1457947483"/>
    <n v="1455359083"/>
    <x v="1986"/>
    <x v="291"/>
    <b v="0"/>
    <n v="1"/>
    <b v="0"/>
    <x v="31"/>
  </r>
  <r>
    <x v="1987"/>
    <x v="1987"/>
    <x v="1985"/>
    <n v="5500"/>
    <x v="1366"/>
    <x v="2"/>
    <s v="GB"/>
    <s v="GBP"/>
    <n v="1425223276"/>
    <n v="1422631276"/>
    <x v="1987"/>
    <x v="797"/>
    <b v="0"/>
    <n v="28"/>
    <b v="0"/>
    <x v="31"/>
  </r>
  <r>
    <x v="1988"/>
    <x v="1988"/>
    <x v="1986"/>
    <n v="6000"/>
    <x v="379"/>
    <x v="2"/>
    <s v="US"/>
    <s v="USD"/>
    <n v="1440094742"/>
    <n v="1437502742"/>
    <x v="1988"/>
    <x v="851"/>
    <b v="0"/>
    <n v="1"/>
    <b v="0"/>
    <x v="31"/>
  </r>
  <r>
    <x v="1989"/>
    <x v="1989"/>
    <x v="1987"/>
    <n v="5000"/>
    <x v="155"/>
    <x v="2"/>
    <s v="US"/>
    <s v="USD"/>
    <n v="1481473208"/>
    <n v="1478881208"/>
    <x v="1989"/>
    <x v="852"/>
    <b v="0"/>
    <n v="1"/>
    <b v="0"/>
    <x v="31"/>
  </r>
  <r>
    <x v="1990"/>
    <x v="1990"/>
    <x v="1988"/>
    <n v="3000"/>
    <x v="1238"/>
    <x v="2"/>
    <s v="US"/>
    <s v="USD"/>
    <n v="1455338532"/>
    <n v="1454042532"/>
    <x v="1990"/>
    <x v="853"/>
    <b v="0"/>
    <n v="5"/>
    <b v="0"/>
    <x v="31"/>
  </r>
  <r>
    <x v="1991"/>
    <x v="1991"/>
    <x v="1989"/>
    <n v="2000"/>
    <x v="133"/>
    <x v="2"/>
    <s v="US"/>
    <s v="USD"/>
    <n v="1435958786"/>
    <n v="1434144386"/>
    <x v="1991"/>
    <x v="854"/>
    <b v="0"/>
    <n v="3"/>
    <b v="0"/>
    <x v="31"/>
  </r>
  <r>
    <x v="1992"/>
    <x v="1992"/>
    <x v="1990"/>
    <n v="1500"/>
    <x v="369"/>
    <x v="2"/>
    <s v="US"/>
    <s v="USD"/>
    <n v="1424229991"/>
    <n v="1421637991"/>
    <x v="1992"/>
    <x v="855"/>
    <b v="0"/>
    <n v="2"/>
    <b v="0"/>
    <x v="31"/>
  </r>
  <r>
    <x v="1993"/>
    <x v="1993"/>
    <x v="1991"/>
    <n v="2000"/>
    <x v="117"/>
    <x v="2"/>
    <s v="GB"/>
    <s v="GBP"/>
    <n v="1450706837"/>
    <n v="1448114837"/>
    <x v="1993"/>
    <x v="856"/>
    <b v="0"/>
    <n v="0"/>
    <b v="0"/>
    <x v="31"/>
  </r>
  <r>
    <x v="1994"/>
    <x v="1994"/>
    <x v="1992"/>
    <n v="3200"/>
    <x v="117"/>
    <x v="2"/>
    <s v="US"/>
    <s v="USD"/>
    <n v="1481072942"/>
    <n v="1475885342"/>
    <x v="1994"/>
    <x v="838"/>
    <b v="0"/>
    <n v="0"/>
    <b v="0"/>
    <x v="31"/>
  </r>
  <r>
    <x v="1995"/>
    <x v="1995"/>
    <x v="1993"/>
    <n v="1000"/>
    <x v="1367"/>
    <x v="2"/>
    <s v="CA"/>
    <s v="CAD"/>
    <n v="1437082736"/>
    <n v="1435354736"/>
    <x v="1995"/>
    <x v="125"/>
    <b v="0"/>
    <n v="3"/>
    <b v="0"/>
    <x v="31"/>
  </r>
  <r>
    <x v="1996"/>
    <x v="1996"/>
    <x v="1994"/>
    <n v="133800"/>
    <x v="117"/>
    <x v="2"/>
    <s v="US"/>
    <s v="USD"/>
    <n v="1405021211"/>
    <n v="1402429211"/>
    <x v="1996"/>
    <x v="783"/>
    <b v="0"/>
    <n v="0"/>
    <b v="0"/>
    <x v="31"/>
  </r>
  <r>
    <x v="1997"/>
    <x v="1997"/>
    <x v="1995"/>
    <n v="6500"/>
    <x v="117"/>
    <x v="2"/>
    <s v="US"/>
    <s v="USD"/>
    <n v="1409091612"/>
    <n v="1406499612"/>
    <x v="1997"/>
    <x v="857"/>
    <b v="0"/>
    <n v="0"/>
    <b v="0"/>
    <x v="31"/>
  </r>
  <r>
    <x v="1998"/>
    <x v="1998"/>
    <x v="1996"/>
    <n v="2500"/>
    <x v="1368"/>
    <x v="2"/>
    <s v="US"/>
    <s v="USD"/>
    <n v="1406861438"/>
    <n v="1402973438"/>
    <x v="1998"/>
    <x v="579"/>
    <b v="0"/>
    <n v="3"/>
    <b v="0"/>
    <x v="31"/>
  </r>
  <r>
    <x v="1999"/>
    <x v="1999"/>
    <x v="1997"/>
    <n v="31000"/>
    <x v="1369"/>
    <x v="2"/>
    <s v="GB"/>
    <s v="GBP"/>
    <n v="1415882108"/>
    <n v="1413286508"/>
    <x v="1999"/>
    <x v="183"/>
    <b v="0"/>
    <n v="7"/>
    <b v="0"/>
    <x v="31"/>
  </r>
  <r>
    <x v="2000"/>
    <x v="2000"/>
    <x v="1998"/>
    <n v="5000"/>
    <x v="1370"/>
    <x v="2"/>
    <s v="CA"/>
    <s v="CAD"/>
    <n v="1452120613"/>
    <n v="1449528613"/>
    <x v="2000"/>
    <x v="858"/>
    <b v="0"/>
    <n v="25"/>
    <b v="0"/>
    <x v="31"/>
  </r>
  <r>
    <x v="2001"/>
    <x v="2001"/>
    <x v="1999"/>
    <n v="55000"/>
    <x v="1371"/>
    <x v="0"/>
    <s v="DE"/>
    <s v="EUR"/>
    <n v="1434139200"/>
    <n v="1431406916"/>
    <x v="2001"/>
    <x v="859"/>
    <b v="1"/>
    <n v="1637"/>
    <b v="1"/>
    <x v="30"/>
  </r>
  <r>
    <x v="2002"/>
    <x v="2002"/>
    <x v="2000"/>
    <n v="50000"/>
    <x v="1372"/>
    <x v="0"/>
    <s v="US"/>
    <s v="USD"/>
    <n v="1485191143"/>
    <n v="1482599143"/>
    <x v="2002"/>
    <x v="339"/>
    <b v="1"/>
    <n v="1375"/>
    <b v="1"/>
    <x v="30"/>
  </r>
  <r>
    <x v="2003"/>
    <x v="2003"/>
    <x v="2001"/>
    <n v="500"/>
    <x v="1373"/>
    <x v="0"/>
    <s v="US"/>
    <s v="USD"/>
    <n v="1278111600"/>
    <n v="1276830052"/>
    <x v="2003"/>
    <x v="860"/>
    <b v="1"/>
    <n v="17"/>
    <b v="1"/>
    <x v="30"/>
  </r>
  <r>
    <x v="2004"/>
    <x v="2004"/>
    <x v="2002"/>
    <n v="50000"/>
    <x v="1374"/>
    <x v="0"/>
    <s v="US"/>
    <s v="USD"/>
    <n v="1405002663"/>
    <n v="1402410663"/>
    <x v="2004"/>
    <x v="783"/>
    <b v="1"/>
    <n v="354"/>
    <b v="1"/>
    <x v="30"/>
  </r>
  <r>
    <x v="2005"/>
    <x v="2005"/>
    <x v="2003"/>
    <n v="30000"/>
    <x v="1375"/>
    <x v="0"/>
    <s v="US"/>
    <s v="USD"/>
    <n v="1381895940"/>
    <n v="1379532618"/>
    <x v="2005"/>
    <x v="817"/>
    <b v="1"/>
    <n v="191"/>
    <b v="1"/>
    <x v="30"/>
  </r>
  <r>
    <x v="2006"/>
    <x v="2006"/>
    <x v="2004"/>
    <n v="50000"/>
    <x v="1376"/>
    <x v="0"/>
    <s v="US"/>
    <s v="USD"/>
    <n v="1417611645"/>
    <n v="1414584045"/>
    <x v="2006"/>
    <x v="508"/>
    <b v="1"/>
    <n v="303"/>
    <b v="1"/>
    <x v="30"/>
  </r>
  <r>
    <x v="2007"/>
    <x v="2007"/>
    <x v="2005"/>
    <n v="10000"/>
    <x v="1377"/>
    <x v="0"/>
    <s v="US"/>
    <s v="USD"/>
    <n v="1282622400"/>
    <n v="1276891586"/>
    <x v="2007"/>
    <x v="861"/>
    <b v="1"/>
    <n v="137"/>
    <b v="1"/>
    <x v="30"/>
  </r>
  <r>
    <x v="2008"/>
    <x v="2008"/>
    <x v="2006"/>
    <n v="1570.79"/>
    <x v="1378"/>
    <x v="0"/>
    <s v="US"/>
    <s v="USD"/>
    <n v="1316442622"/>
    <n v="1312641022"/>
    <x v="2008"/>
    <x v="862"/>
    <b v="1"/>
    <n v="41"/>
    <b v="1"/>
    <x v="30"/>
  </r>
  <r>
    <x v="2009"/>
    <x v="2009"/>
    <x v="2007"/>
    <n v="50000"/>
    <x v="1379"/>
    <x v="0"/>
    <s v="DE"/>
    <s v="EUR"/>
    <n v="1479890743"/>
    <n v="1476776743"/>
    <x v="2009"/>
    <x v="142"/>
    <b v="1"/>
    <n v="398"/>
    <b v="1"/>
    <x v="30"/>
  </r>
  <r>
    <x v="2010"/>
    <x v="2010"/>
    <x v="2008"/>
    <n v="30000"/>
    <x v="1380"/>
    <x v="0"/>
    <s v="US"/>
    <s v="USD"/>
    <n v="1471564491"/>
    <n v="1468972491"/>
    <x v="2010"/>
    <x v="589"/>
    <b v="1"/>
    <n v="1737"/>
    <b v="1"/>
    <x v="30"/>
  </r>
  <r>
    <x v="2011"/>
    <x v="2011"/>
    <x v="2009"/>
    <n v="50000"/>
    <x v="1381"/>
    <x v="0"/>
    <s v="AT"/>
    <s v="EUR"/>
    <n v="1452553200"/>
    <n v="1449650173"/>
    <x v="2011"/>
    <x v="282"/>
    <b v="1"/>
    <n v="971"/>
    <b v="1"/>
    <x v="30"/>
  </r>
  <r>
    <x v="2012"/>
    <x v="2012"/>
    <x v="2010"/>
    <n v="5000"/>
    <x v="1382"/>
    <x v="0"/>
    <s v="US"/>
    <s v="USD"/>
    <n v="1423165441"/>
    <n v="1420573441"/>
    <x v="2012"/>
    <x v="749"/>
    <b v="1"/>
    <n v="183"/>
    <b v="1"/>
    <x v="30"/>
  </r>
  <r>
    <x v="2013"/>
    <x v="2013"/>
    <x v="2011"/>
    <n v="160000"/>
    <x v="1383"/>
    <x v="0"/>
    <s v="US"/>
    <s v="USD"/>
    <n v="1468019014"/>
    <n v="1462835014"/>
    <x v="2013"/>
    <x v="863"/>
    <b v="1"/>
    <n v="4562"/>
    <b v="1"/>
    <x v="30"/>
  </r>
  <r>
    <x v="2014"/>
    <x v="2014"/>
    <x v="2012"/>
    <n v="30000"/>
    <x v="1384"/>
    <x v="0"/>
    <s v="US"/>
    <s v="USD"/>
    <n v="1364184539"/>
    <n v="1361250539"/>
    <x v="2014"/>
    <x v="846"/>
    <b v="1"/>
    <n v="26457"/>
    <b v="1"/>
    <x v="30"/>
  </r>
  <r>
    <x v="2015"/>
    <x v="2015"/>
    <x v="2013"/>
    <n v="7200"/>
    <x v="1385"/>
    <x v="0"/>
    <s v="US"/>
    <s v="USD"/>
    <n v="1315602163"/>
    <n v="1313010163"/>
    <x v="2015"/>
    <x v="553"/>
    <b v="1"/>
    <n v="162"/>
    <b v="1"/>
    <x v="30"/>
  </r>
  <r>
    <x v="2016"/>
    <x v="2016"/>
    <x v="2014"/>
    <n v="10000"/>
    <x v="1386"/>
    <x v="0"/>
    <s v="US"/>
    <s v="USD"/>
    <n v="1362863299"/>
    <n v="1360271299"/>
    <x v="2016"/>
    <x v="864"/>
    <b v="1"/>
    <n v="479"/>
    <b v="1"/>
    <x v="30"/>
  </r>
  <r>
    <x v="2017"/>
    <x v="2017"/>
    <x v="2015"/>
    <n v="25000"/>
    <x v="1387"/>
    <x v="0"/>
    <s v="US"/>
    <s v="USD"/>
    <n v="1332561600"/>
    <n v="1329873755"/>
    <x v="2017"/>
    <x v="819"/>
    <b v="1"/>
    <n v="426"/>
    <b v="1"/>
    <x v="30"/>
  </r>
  <r>
    <x v="2018"/>
    <x v="2018"/>
    <x v="2016"/>
    <n v="65000"/>
    <x v="1388"/>
    <x v="0"/>
    <s v="IE"/>
    <s v="EUR"/>
    <n v="1439455609"/>
    <n v="1436863609"/>
    <x v="2018"/>
    <x v="530"/>
    <b v="1"/>
    <n v="450"/>
    <b v="1"/>
    <x v="30"/>
  </r>
  <r>
    <x v="2019"/>
    <x v="2019"/>
    <x v="2017"/>
    <n v="40000"/>
    <x v="1389"/>
    <x v="0"/>
    <s v="US"/>
    <s v="USD"/>
    <n v="1474563621"/>
    <n v="1471971621"/>
    <x v="2019"/>
    <x v="575"/>
    <b v="1"/>
    <n v="1780"/>
    <b v="1"/>
    <x v="30"/>
  </r>
  <r>
    <x v="2020"/>
    <x v="2020"/>
    <x v="2018"/>
    <n v="1500"/>
    <x v="1390"/>
    <x v="0"/>
    <s v="US"/>
    <s v="USD"/>
    <n v="1400108640"/>
    <n v="1396923624"/>
    <x v="2020"/>
    <x v="375"/>
    <b v="1"/>
    <n v="122"/>
    <b v="1"/>
    <x v="30"/>
  </r>
  <r>
    <x v="2021"/>
    <x v="2021"/>
    <x v="2019"/>
    <n v="5000"/>
    <x v="1391"/>
    <x v="0"/>
    <s v="US"/>
    <s v="USD"/>
    <n v="1411522897"/>
    <n v="1407634897"/>
    <x v="2021"/>
    <x v="759"/>
    <b v="1"/>
    <n v="95"/>
    <b v="1"/>
    <x v="30"/>
  </r>
  <r>
    <x v="2022"/>
    <x v="2022"/>
    <x v="2020"/>
    <n v="100000"/>
    <x v="1392"/>
    <x v="0"/>
    <s v="US"/>
    <s v="USD"/>
    <n v="1465652372"/>
    <n v="1463060372"/>
    <x v="2022"/>
    <x v="475"/>
    <b v="1"/>
    <n v="325"/>
    <b v="1"/>
    <x v="30"/>
  </r>
  <r>
    <x v="2023"/>
    <x v="2023"/>
    <x v="2021"/>
    <n v="100000"/>
    <x v="1393"/>
    <x v="0"/>
    <s v="US"/>
    <s v="USD"/>
    <n v="1434017153"/>
    <n v="1431425153"/>
    <x v="2023"/>
    <x v="859"/>
    <b v="1"/>
    <n v="353"/>
    <b v="1"/>
    <x v="30"/>
  </r>
  <r>
    <x v="2024"/>
    <x v="2024"/>
    <x v="2022"/>
    <n v="4000"/>
    <x v="1394"/>
    <x v="0"/>
    <s v="US"/>
    <s v="USD"/>
    <n v="1344826800"/>
    <n v="1341875544"/>
    <x v="2024"/>
    <x v="865"/>
    <b v="1"/>
    <n v="105"/>
    <b v="1"/>
    <x v="30"/>
  </r>
  <r>
    <x v="2025"/>
    <x v="2025"/>
    <x v="2023"/>
    <n v="80000"/>
    <x v="1395"/>
    <x v="0"/>
    <s v="DE"/>
    <s v="EUR"/>
    <n v="1433996746"/>
    <n v="1431404746"/>
    <x v="2025"/>
    <x v="859"/>
    <b v="1"/>
    <n v="729"/>
    <b v="1"/>
    <x v="30"/>
  </r>
  <r>
    <x v="2026"/>
    <x v="2026"/>
    <x v="2024"/>
    <n v="25000"/>
    <x v="1396"/>
    <x v="0"/>
    <s v="US"/>
    <s v="USD"/>
    <n v="1398052740"/>
    <n v="1394127585"/>
    <x v="2026"/>
    <x v="866"/>
    <b v="1"/>
    <n v="454"/>
    <b v="1"/>
    <x v="30"/>
  </r>
  <r>
    <x v="2027"/>
    <x v="2027"/>
    <x v="2025"/>
    <n v="100000"/>
    <x v="1397"/>
    <x v="0"/>
    <s v="US"/>
    <s v="USD"/>
    <n v="1427740319"/>
    <n v="1423855919"/>
    <x v="2027"/>
    <x v="867"/>
    <b v="1"/>
    <n v="539"/>
    <b v="1"/>
    <x v="30"/>
  </r>
  <r>
    <x v="2028"/>
    <x v="2028"/>
    <x v="2026"/>
    <n v="3000"/>
    <x v="1398"/>
    <x v="0"/>
    <s v="US"/>
    <s v="USD"/>
    <n v="1268690100"/>
    <n v="1265493806"/>
    <x v="2028"/>
    <x v="868"/>
    <b v="1"/>
    <n v="79"/>
    <b v="1"/>
    <x v="30"/>
  </r>
  <r>
    <x v="2029"/>
    <x v="2029"/>
    <x v="2027"/>
    <n v="2500"/>
    <x v="1399"/>
    <x v="0"/>
    <s v="US"/>
    <s v="USD"/>
    <n v="1409099481"/>
    <n v="1406507481"/>
    <x v="2029"/>
    <x v="857"/>
    <b v="1"/>
    <n v="94"/>
    <b v="1"/>
    <x v="30"/>
  </r>
  <r>
    <x v="2030"/>
    <x v="2030"/>
    <x v="2028"/>
    <n v="32768"/>
    <x v="1400"/>
    <x v="0"/>
    <s v="GB"/>
    <s v="GBP"/>
    <n v="1354233296"/>
    <n v="1351641296"/>
    <x v="2030"/>
    <x v="476"/>
    <b v="1"/>
    <n v="625"/>
    <b v="1"/>
    <x v="30"/>
  </r>
  <r>
    <x v="2031"/>
    <x v="2031"/>
    <x v="2029"/>
    <n v="50000"/>
    <x v="1401"/>
    <x v="0"/>
    <s v="NL"/>
    <s v="EUR"/>
    <n v="1420765200"/>
    <n v="1417506853"/>
    <x v="2031"/>
    <x v="307"/>
    <b v="1"/>
    <n v="508"/>
    <b v="1"/>
    <x v="30"/>
  </r>
  <r>
    <x v="2032"/>
    <x v="2032"/>
    <x v="2030"/>
    <n v="25000"/>
    <x v="1402"/>
    <x v="0"/>
    <s v="US"/>
    <s v="USD"/>
    <n v="1481778000"/>
    <n v="1479216874"/>
    <x v="2032"/>
    <x v="727"/>
    <b v="1"/>
    <n v="531"/>
    <b v="1"/>
    <x v="30"/>
  </r>
  <r>
    <x v="2033"/>
    <x v="2033"/>
    <x v="2031"/>
    <n v="25000"/>
    <x v="1403"/>
    <x v="0"/>
    <s v="US"/>
    <s v="USD"/>
    <n v="1398477518"/>
    <n v="1395885518"/>
    <x v="2033"/>
    <x v="869"/>
    <b v="1"/>
    <n v="158"/>
    <b v="1"/>
    <x v="30"/>
  </r>
  <r>
    <x v="2034"/>
    <x v="2034"/>
    <x v="2032"/>
    <n v="78000"/>
    <x v="1404"/>
    <x v="0"/>
    <s v="US"/>
    <s v="USD"/>
    <n v="1430981880"/>
    <n v="1426216033"/>
    <x v="2034"/>
    <x v="870"/>
    <b v="1"/>
    <n v="508"/>
    <b v="1"/>
    <x v="30"/>
  </r>
  <r>
    <x v="2035"/>
    <x v="2035"/>
    <x v="2033"/>
    <n v="80000"/>
    <x v="1405"/>
    <x v="0"/>
    <s v="US"/>
    <s v="USD"/>
    <n v="1450486800"/>
    <n v="1446562807"/>
    <x v="2035"/>
    <x v="541"/>
    <b v="1"/>
    <n v="644"/>
    <b v="1"/>
    <x v="30"/>
  </r>
  <r>
    <x v="2036"/>
    <x v="2036"/>
    <x v="2034"/>
    <n v="30000"/>
    <x v="1406"/>
    <x v="0"/>
    <s v="US"/>
    <s v="USD"/>
    <n v="1399668319"/>
    <n v="1397076319"/>
    <x v="2036"/>
    <x v="871"/>
    <b v="1"/>
    <n v="848"/>
    <b v="1"/>
    <x v="30"/>
  </r>
  <r>
    <x v="2037"/>
    <x v="2037"/>
    <x v="2035"/>
    <n v="10000"/>
    <x v="1407"/>
    <x v="0"/>
    <s v="US"/>
    <s v="USD"/>
    <n v="1388383353"/>
    <n v="1383195753"/>
    <x v="2037"/>
    <x v="57"/>
    <b v="1"/>
    <n v="429"/>
    <b v="1"/>
    <x v="30"/>
  </r>
  <r>
    <x v="2038"/>
    <x v="2038"/>
    <x v="2036"/>
    <n v="8000"/>
    <x v="1408"/>
    <x v="0"/>
    <s v="GB"/>
    <s v="GBP"/>
    <n v="1372701600"/>
    <n v="1369895421"/>
    <x v="2038"/>
    <x v="872"/>
    <b v="1"/>
    <n v="204"/>
    <b v="1"/>
    <x v="30"/>
  </r>
  <r>
    <x v="2039"/>
    <x v="2039"/>
    <x v="2037"/>
    <n v="125000"/>
    <x v="1409"/>
    <x v="0"/>
    <s v="US"/>
    <s v="USD"/>
    <n v="1480568340"/>
    <n v="1477996325"/>
    <x v="2039"/>
    <x v="313"/>
    <b v="1"/>
    <n v="379"/>
    <b v="1"/>
    <x v="30"/>
  </r>
  <r>
    <x v="2040"/>
    <x v="2040"/>
    <x v="2038"/>
    <n v="3000"/>
    <x v="1410"/>
    <x v="0"/>
    <s v="US"/>
    <s v="USD"/>
    <n v="1384557303"/>
    <n v="1383257703"/>
    <x v="2040"/>
    <x v="873"/>
    <b v="1"/>
    <n v="271"/>
    <b v="1"/>
    <x v="30"/>
  </r>
  <r>
    <x v="2041"/>
    <x v="2041"/>
    <x v="2039"/>
    <n v="9500"/>
    <x v="1411"/>
    <x v="0"/>
    <s v="US"/>
    <s v="USD"/>
    <n v="1478785027"/>
    <n v="1476189427"/>
    <x v="2041"/>
    <x v="874"/>
    <b v="0"/>
    <n v="120"/>
    <b v="1"/>
    <x v="30"/>
  </r>
  <r>
    <x v="2042"/>
    <x v="2042"/>
    <x v="2040"/>
    <n v="10000"/>
    <x v="1412"/>
    <x v="0"/>
    <s v="US"/>
    <s v="USD"/>
    <n v="1453481974"/>
    <n v="1448297974"/>
    <x v="2042"/>
    <x v="875"/>
    <b v="0"/>
    <n v="140"/>
    <b v="1"/>
    <x v="30"/>
  </r>
  <r>
    <x v="2043"/>
    <x v="2043"/>
    <x v="2041"/>
    <n v="1385"/>
    <x v="1413"/>
    <x v="0"/>
    <s v="US"/>
    <s v="USD"/>
    <n v="1481432340"/>
    <n v="1476764077"/>
    <x v="2043"/>
    <x v="142"/>
    <b v="0"/>
    <n v="193"/>
    <b v="1"/>
    <x v="30"/>
  </r>
  <r>
    <x v="2044"/>
    <x v="2044"/>
    <x v="2042"/>
    <n v="15000"/>
    <x v="1414"/>
    <x v="0"/>
    <s v="US"/>
    <s v="USD"/>
    <n v="1434212714"/>
    <n v="1431620714"/>
    <x v="2044"/>
    <x v="357"/>
    <b v="0"/>
    <n v="180"/>
    <b v="1"/>
    <x v="30"/>
  </r>
  <r>
    <x v="2045"/>
    <x v="2045"/>
    <x v="2043"/>
    <n v="4900"/>
    <x v="1415"/>
    <x v="0"/>
    <s v="US"/>
    <s v="USD"/>
    <n v="1341799647"/>
    <n v="1339207647"/>
    <x v="2045"/>
    <x v="876"/>
    <b v="0"/>
    <n v="263"/>
    <b v="1"/>
    <x v="30"/>
  </r>
  <r>
    <x v="2046"/>
    <x v="2046"/>
    <x v="2044"/>
    <n v="10000"/>
    <x v="1416"/>
    <x v="0"/>
    <s v="US"/>
    <s v="USD"/>
    <n v="1369282044"/>
    <n v="1366690044"/>
    <x v="2046"/>
    <x v="877"/>
    <b v="0"/>
    <n v="217"/>
    <b v="1"/>
    <x v="30"/>
  </r>
  <r>
    <x v="2047"/>
    <x v="2047"/>
    <x v="2045"/>
    <n v="98000"/>
    <x v="1417"/>
    <x v="0"/>
    <s v="AU"/>
    <s v="AUD"/>
    <n v="1429228800"/>
    <n v="1426714870"/>
    <x v="2047"/>
    <x v="784"/>
    <b v="0"/>
    <n v="443"/>
    <b v="1"/>
    <x v="30"/>
  </r>
  <r>
    <x v="2048"/>
    <x v="2048"/>
    <x v="2046"/>
    <n v="85000"/>
    <x v="1418"/>
    <x v="0"/>
    <s v="US"/>
    <s v="USD"/>
    <n v="1369323491"/>
    <n v="1366731491"/>
    <x v="2048"/>
    <x v="785"/>
    <b v="0"/>
    <n v="1373"/>
    <b v="1"/>
    <x v="30"/>
  </r>
  <r>
    <x v="2049"/>
    <x v="2049"/>
    <x v="2047"/>
    <n v="50000"/>
    <x v="1419"/>
    <x v="0"/>
    <s v="GB"/>
    <s v="GBP"/>
    <n v="1386025140"/>
    <n v="1382963963"/>
    <x v="2049"/>
    <x v="110"/>
    <b v="0"/>
    <n v="742"/>
    <b v="1"/>
    <x v="30"/>
  </r>
  <r>
    <x v="2050"/>
    <x v="2050"/>
    <x v="2048"/>
    <n v="10000"/>
    <x v="1420"/>
    <x v="0"/>
    <s v="US"/>
    <s v="USD"/>
    <n v="1433036578"/>
    <n v="1429580578"/>
    <x v="2050"/>
    <x v="878"/>
    <b v="0"/>
    <n v="170"/>
    <b v="1"/>
    <x v="30"/>
  </r>
  <r>
    <x v="2051"/>
    <x v="2051"/>
    <x v="2049"/>
    <n v="8000"/>
    <x v="1421"/>
    <x v="0"/>
    <s v="US"/>
    <s v="USD"/>
    <n v="1388017937"/>
    <n v="1385425937"/>
    <x v="2051"/>
    <x v="879"/>
    <b v="0"/>
    <n v="242"/>
    <b v="1"/>
    <x v="30"/>
  </r>
  <r>
    <x v="2052"/>
    <x v="2052"/>
    <x v="2050"/>
    <n v="50000"/>
    <x v="1422"/>
    <x v="0"/>
    <s v="US"/>
    <s v="USD"/>
    <n v="1455933653"/>
    <n v="1452045653"/>
    <x v="2052"/>
    <x v="880"/>
    <b v="0"/>
    <n v="541"/>
    <b v="1"/>
    <x v="30"/>
  </r>
  <r>
    <x v="2053"/>
    <x v="2053"/>
    <x v="2051"/>
    <n v="5000"/>
    <x v="766"/>
    <x v="0"/>
    <s v="US"/>
    <s v="USD"/>
    <n v="1448466551"/>
    <n v="1445870951"/>
    <x v="2053"/>
    <x v="196"/>
    <b v="0"/>
    <n v="121"/>
    <b v="1"/>
    <x v="30"/>
  </r>
  <r>
    <x v="2054"/>
    <x v="2054"/>
    <x v="2052"/>
    <n v="35000"/>
    <x v="1423"/>
    <x v="0"/>
    <s v="GB"/>
    <s v="GBP"/>
    <n v="1399033810"/>
    <n v="1396441810"/>
    <x v="2054"/>
    <x v="881"/>
    <b v="0"/>
    <n v="621"/>
    <b v="1"/>
    <x v="30"/>
  </r>
  <r>
    <x v="2055"/>
    <x v="2055"/>
    <x v="2053"/>
    <n v="6000"/>
    <x v="1424"/>
    <x v="0"/>
    <s v="US"/>
    <s v="USD"/>
    <n v="1417579200"/>
    <n v="1415031043"/>
    <x v="2055"/>
    <x v="194"/>
    <b v="0"/>
    <n v="101"/>
    <b v="1"/>
    <x v="30"/>
  </r>
  <r>
    <x v="2056"/>
    <x v="2056"/>
    <x v="2054"/>
    <n v="50000"/>
    <x v="1425"/>
    <x v="0"/>
    <s v="US"/>
    <s v="USD"/>
    <n v="1366222542"/>
    <n v="1363630542"/>
    <x v="2056"/>
    <x v="882"/>
    <b v="0"/>
    <n v="554"/>
    <b v="1"/>
    <x v="30"/>
  </r>
  <r>
    <x v="2057"/>
    <x v="2057"/>
    <x v="2055"/>
    <n v="15000"/>
    <x v="1426"/>
    <x v="0"/>
    <s v="GB"/>
    <s v="GBP"/>
    <n v="1456487532"/>
    <n v="1453895532"/>
    <x v="2057"/>
    <x v="883"/>
    <b v="0"/>
    <n v="666"/>
    <b v="1"/>
    <x v="30"/>
  </r>
  <r>
    <x v="2058"/>
    <x v="2058"/>
    <x v="2056"/>
    <n v="2560"/>
    <x v="1427"/>
    <x v="0"/>
    <s v="GB"/>
    <s v="GBP"/>
    <n v="1425326400"/>
    <n v="1421916830"/>
    <x v="2058"/>
    <x v="52"/>
    <b v="0"/>
    <n v="410"/>
    <b v="1"/>
    <x v="30"/>
  </r>
  <r>
    <x v="2059"/>
    <x v="2059"/>
    <x v="2057"/>
    <n v="30000"/>
    <x v="1428"/>
    <x v="0"/>
    <s v="US"/>
    <s v="USD"/>
    <n v="1454277540"/>
    <n v="1450880854"/>
    <x v="2059"/>
    <x v="884"/>
    <b v="0"/>
    <n v="375"/>
    <b v="1"/>
    <x v="30"/>
  </r>
  <r>
    <x v="2060"/>
    <x v="2060"/>
    <x v="2058"/>
    <n v="25000"/>
    <x v="1429"/>
    <x v="0"/>
    <s v="US"/>
    <s v="USD"/>
    <n v="1406129150"/>
    <n v="1400945150"/>
    <x v="2060"/>
    <x v="885"/>
    <b v="0"/>
    <n v="1364"/>
    <b v="1"/>
    <x v="30"/>
  </r>
  <r>
    <x v="2061"/>
    <x v="2061"/>
    <x v="2059"/>
    <n v="5000"/>
    <x v="1430"/>
    <x v="0"/>
    <s v="US"/>
    <s v="USD"/>
    <n v="1483208454"/>
    <n v="1480616454"/>
    <x v="2061"/>
    <x v="300"/>
    <b v="0"/>
    <n v="35"/>
    <b v="1"/>
    <x v="30"/>
  </r>
  <r>
    <x v="2062"/>
    <x v="2062"/>
    <x v="2060"/>
    <n v="100000"/>
    <x v="1431"/>
    <x v="0"/>
    <s v="DK"/>
    <s v="DKK"/>
    <n v="1458807098"/>
    <n v="1456218698"/>
    <x v="2062"/>
    <x v="436"/>
    <b v="0"/>
    <n v="203"/>
    <b v="1"/>
    <x v="30"/>
  </r>
  <r>
    <x v="2063"/>
    <x v="2063"/>
    <x v="2061"/>
    <n v="4000"/>
    <x v="1432"/>
    <x v="0"/>
    <s v="DE"/>
    <s v="EUR"/>
    <n v="1463333701"/>
    <n v="1460482501"/>
    <x v="2063"/>
    <x v="886"/>
    <b v="0"/>
    <n v="49"/>
    <b v="1"/>
    <x v="30"/>
  </r>
  <r>
    <x v="2064"/>
    <x v="2064"/>
    <x v="2062"/>
    <n v="261962"/>
    <x v="1433"/>
    <x v="0"/>
    <s v="US"/>
    <s v="USD"/>
    <n v="1370001600"/>
    <n v="1366879523"/>
    <x v="2064"/>
    <x v="887"/>
    <b v="0"/>
    <n v="5812"/>
    <b v="1"/>
    <x v="30"/>
  </r>
  <r>
    <x v="2065"/>
    <x v="2065"/>
    <x v="2063"/>
    <n v="40000"/>
    <x v="1434"/>
    <x v="0"/>
    <s v="GB"/>
    <s v="GBP"/>
    <n v="1387958429"/>
    <n v="1385366429"/>
    <x v="2065"/>
    <x v="888"/>
    <b v="0"/>
    <n v="1556"/>
    <b v="1"/>
    <x v="30"/>
  </r>
  <r>
    <x v="2066"/>
    <x v="2066"/>
    <x v="2064"/>
    <n v="2000"/>
    <x v="1435"/>
    <x v="0"/>
    <s v="US"/>
    <s v="USD"/>
    <n v="1408818683"/>
    <n v="1406226683"/>
    <x v="2066"/>
    <x v="222"/>
    <b v="0"/>
    <n v="65"/>
    <b v="1"/>
    <x v="30"/>
  </r>
  <r>
    <x v="2067"/>
    <x v="2067"/>
    <x v="2065"/>
    <n v="495"/>
    <x v="1436"/>
    <x v="0"/>
    <s v="GB"/>
    <s v="GBP"/>
    <n v="1432499376"/>
    <n v="1429648176"/>
    <x v="2067"/>
    <x v="453"/>
    <b v="0"/>
    <n v="10"/>
    <b v="1"/>
    <x v="30"/>
  </r>
  <r>
    <x v="2068"/>
    <x v="2068"/>
    <x v="2066"/>
    <n v="25000"/>
    <x v="1437"/>
    <x v="0"/>
    <s v="US"/>
    <s v="USD"/>
    <n v="1476994315"/>
    <n v="1474402315"/>
    <x v="2068"/>
    <x v="889"/>
    <b v="0"/>
    <n v="76"/>
    <b v="1"/>
    <x v="30"/>
  </r>
  <r>
    <x v="2069"/>
    <x v="2069"/>
    <x v="2067"/>
    <n v="50000"/>
    <x v="1438"/>
    <x v="0"/>
    <s v="US"/>
    <s v="USD"/>
    <n v="1451776791"/>
    <n v="1449098391"/>
    <x v="2069"/>
    <x v="890"/>
    <b v="0"/>
    <n v="263"/>
    <b v="1"/>
    <x v="30"/>
  </r>
  <r>
    <x v="2070"/>
    <x v="2070"/>
    <x v="2068"/>
    <n v="125000"/>
    <x v="1439"/>
    <x v="0"/>
    <s v="DE"/>
    <s v="EUR"/>
    <n v="1467128723"/>
    <n v="1464536723"/>
    <x v="2070"/>
    <x v="449"/>
    <b v="0"/>
    <n v="1530"/>
    <b v="1"/>
    <x v="30"/>
  </r>
  <r>
    <x v="2071"/>
    <x v="2071"/>
    <x v="2069"/>
    <n v="20000"/>
    <x v="1440"/>
    <x v="0"/>
    <s v="US"/>
    <s v="USD"/>
    <n v="1475390484"/>
    <n v="1471502484"/>
    <x v="2071"/>
    <x v="47"/>
    <b v="0"/>
    <n v="278"/>
    <b v="1"/>
    <x v="30"/>
  </r>
  <r>
    <x v="2072"/>
    <x v="2072"/>
    <x v="2070"/>
    <n v="71500"/>
    <x v="1441"/>
    <x v="0"/>
    <s v="US"/>
    <s v="USD"/>
    <n v="1462629432"/>
    <n v="1460037432"/>
    <x v="2072"/>
    <x v="891"/>
    <b v="0"/>
    <n v="350"/>
    <b v="1"/>
    <x v="30"/>
  </r>
  <r>
    <x v="2073"/>
    <x v="2073"/>
    <x v="2071"/>
    <n v="100000"/>
    <x v="1442"/>
    <x v="0"/>
    <s v="US"/>
    <s v="USD"/>
    <n v="1431100918"/>
    <n v="1427212918"/>
    <x v="2073"/>
    <x v="496"/>
    <b v="0"/>
    <n v="470"/>
    <b v="1"/>
    <x v="30"/>
  </r>
  <r>
    <x v="2074"/>
    <x v="2074"/>
    <x v="2072"/>
    <n v="600"/>
    <x v="1443"/>
    <x v="0"/>
    <s v="US"/>
    <s v="USD"/>
    <n v="1462564182"/>
    <n v="1459972182"/>
    <x v="2074"/>
    <x v="892"/>
    <b v="0"/>
    <n v="3"/>
    <b v="1"/>
    <x v="30"/>
  </r>
  <r>
    <x v="2075"/>
    <x v="2075"/>
    <x v="2073"/>
    <n v="9999"/>
    <x v="1444"/>
    <x v="0"/>
    <s v="US"/>
    <s v="USD"/>
    <n v="1374769288"/>
    <n v="1372177288"/>
    <x v="2075"/>
    <x v="506"/>
    <b v="0"/>
    <n v="8200"/>
    <b v="1"/>
    <x v="30"/>
  </r>
  <r>
    <x v="2076"/>
    <x v="2076"/>
    <x v="2074"/>
    <n v="179000"/>
    <x v="1445"/>
    <x v="0"/>
    <s v="GB"/>
    <s v="GBP"/>
    <n v="1406149689"/>
    <n v="1402693689"/>
    <x v="2076"/>
    <x v="893"/>
    <b v="0"/>
    <n v="8359"/>
    <b v="1"/>
    <x v="30"/>
  </r>
  <r>
    <x v="2077"/>
    <x v="2077"/>
    <x v="2075"/>
    <n v="50000"/>
    <x v="1446"/>
    <x v="0"/>
    <s v="US"/>
    <s v="USD"/>
    <n v="1433538000"/>
    <n v="1428541276"/>
    <x v="2077"/>
    <x v="894"/>
    <b v="0"/>
    <n v="188"/>
    <b v="1"/>
    <x v="30"/>
  </r>
  <r>
    <x v="2078"/>
    <x v="2078"/>
    <x v="2076"/>
    <n v="20000"/>
    <x v="1447"/>
    <x v="0"/>
    <s v="ES"/>
    <s v="EUR"/>
    <n v="1482085857"/>
    <n v="1479493857"/>
    <x v="2078"/>
    <x v="895"/>
    <b v="0"/>
    <n v="48"/>
    <b v="1"/>
    <x v="30"/>
  </r>
  <r>
    <x v="2079"/>
    <x v="2079"/>
    <x v="2077"/>
    <n v="10000"/>
    <x v="1448"/>
    <x v="0"/>
    <s v="GB"/>
    <s v="GBP"/>
    <n v="1435258800"/>
    <n v="1432659793"/>
    <x v="2079"/>
    <x v="263"/>
    <b v="0"/>
    <n v="607"/>
    <b v="1"/>
    <x v="30"/>
  </r>
  <r>
    <x v="2080"/>
    <x v="2080"/>
    <x v="2078"/>
    <n v="1000"/>
    <x v="1449"/>
    <x v="0"/>
    <s v="US"/>
    <s v="USD"/>
    <n v="1447286300"/>
    <n v="1444690700"/>
    <x v="2080"/>
    <x v="197"/>
    <b v="0"/>
    <n v="50"/>
    <b v="1"/>
    <x v="30"/>
  </r>
  <r>
    <x v="2081"/>
    <x v="2081"/>
    <x v="2079"/>
    <n v="3500"/>
    <x v="1450"/>
    <x v="0"/>
    <s v="US"/>
    <s v="USD"/>
    <n v="1337144340"/>
    <n v="1333597555"/>
    <x v="2081"/>
    <x v="98"/>
    <b v="0"/>
    <n v="55"/>
    <b v="1"/>
    <x v="14"/>
  </r>
  <r>
    <x v="2082"/>
    <x v="2082"/>
    <x v="2080"/>
    <n v="1500"/>
    <x v="1451"/>
    <x v="0"/>
    <s v="US"/>
    <s v="USD"/>
    <n v="1322106796"/>
    <n v="1316919196"/>
    <x v="2082"/>
    <x v="896"/>
    <b v="0"/>
    <n v="38"/>
    <b v="1"/>
    <x v="14"/>
  </r>
  <r>
    <x v="2083"/>
    <x v="2083"/>
    <x v="2081"/>
    <n v="750"/>
    <x v="447"/>
    <x v="0"/>
    <s v="US"/>
    <s v="USD"/>
    <n v="1338830395"/>
    <n v="1336238395"/>
    <x v="2083"/>
    <x v="687"/>
    <b v="0"/>
    <n v="25"/>
    <b v="1"/>
    <x v="14"/>
  </r>
  <r>
    <x v="2084"/>
    <x v="2084"/>
    <x v="2082"/>
    <n v="3000"/>
    <x v="1452"/>
    <x v="0"/>
    <s v="US"/>
    <s v="USD"/>
    <n v="1399186740"/>
    <n v="1396468782"/>
    <x v="2084"/>
    <x v="881"/>
    <b v="0"/>
    <n v="46"/>
    <b v="1"/>
    <x v="14"/>
  </r>
  <r>
    <x v="2085"/>
    <x v="2085"/>
    <x v="2083"/>
    <n v="6000"/>
    <x v="1453"/>
    <x v="0"/>
    <s v="US"/>
    <s v="USD"/>
    <n v="1342382587"/>
    <n v="1339790587"/>
    <x v="2085"/>
    <x v="897"/>
    <b v="0"/>
    <n v="83"/>
    <b v="1"/>
    <x v="14"/>
  </r>
  <r>
    <x v="2086"/>
    <x v="2086"/>
    <x v="2084"/>
    <n v="4000"/>
    <x v="1454"/>
    <x v="0"/>
    <s v="US"/>
    <s v="USD"/>
    <n v="1323838740"/>
    <n v="1321200332"/>
    <x v="2086"/>
    <x v="898"/>
    <b v="0"/>
    <n v="35"/>
    <b v="1"/>
    <x v="14"/>
  </r>
  <r>
    <x v="2087"/>
    <x v="2087"/>
    <x v="2085"/>
    <n v="1500"/>
    <x v="1455"/>
    <x v="0"/>
    <s v="US"/>
    <s v="USD"/>
    <n v="1315457658"/>
    <n v="1312865658"/>
    <x v="2087"/>
    <x v="899"/>
    <b v="0"/>
    <n v="25"/>
    <b v="1"/>
    <x v="14"/>
  </r>
  <r>
    <x v="2088"/>
    <x v="2088"/>
    <x v="2086"/>
    <n v="3000"/>
    <x v="1456"/>
    <x v="0"/>
    <s v="US"/>
    <s v="USD"/>
    <n v="1284177540"/>
    <n v="1281028152"/>
    <x v="2088"/>
    <x v="900"/>
    <b v="0"/>
    <n v="75"/>
    <b v="1"/>
    <x v="14"/>
  </r>
  <r>
    <x v="2089"/>
    <x v="2089"/>
    <x v="2087"/>
    <n v="2500"/>
    <x v="1457"/>
    <x v="0"/>
    <s v="US"/>
    <s v="USD"/>
    <n v="1375408194"/>
    <n v="1372384194"/>
    <x v="2089"/>
    <x v="901"/>
    <b v="0"/>
    <n v="62"/>
    <b v="1"/>
    <x v="14"/>
  </r>
  <r>
    <x v="2090"/>
    <x v="2090"/>
    <x v="2088"/>
    <n v="8000"/>
    <x v="1458"/>
    <x v="0"/>
    <s v="US"/>
    <s v="USD"/>
    <n v="1361696955"/>
    <n v="1359104955"/>
    <x v="2090"/>
    <x v="902"/>
    <b v="0"/>
    <n v="160"/>
    <b v="1"/>
    <x v="14"/>
  </r>
  <r>
    <x v="2091"/>
    <x v="2091"/>
    <x v="2089"/>
    <n v="18000"/>
    <x v="1459"/>
    <x v="0"/>
    <s v="US"/>
    <s v="USD"/>
    <n v="1299009600"/>
    <n v="1294818278"/>
    <x v="2091"/>
    <x v="769"/>
    <b v="0"/>
    <n v="246"/>
    <b v="1"/>
    <x v="14"/>
  </r>
  <r>
    <x v="2092"/>
    <x v="2092"/>
    <x v="2090"/>
    <n v="6000"/>
    <x v="1460"/>
    <x v="0"/>
    <s v="US"/>
    <s v="USD"/>
    <n v="1318006732"/>
    <n v="1312822732"/>
    <x v="2092"/>
    <x v="899"/>
    <b v="0"/>
    <n v="55"/>
    <b v="1"/>
    <x v="14"/>
  </r>
  <r>
    <x v="2093"/>
    <x v="2093"/>
    <x v="2091"/>
    <n v="1500"/>
    <x v="1461"/>
    <x v="0"/>
    <s v="US"/>
    <s v="USD"/>
    <n v="1356211832"/>
    <n v="1351024232"/>
    <x v="2093"/>
    <x v="655"/>
    <b v="0"/>
    <n v="23"/>
    <b v="1"/>
    <x v="14"/>
  </r>
  <r>
    <x v="2094"/>
    <x v="2094"/>
    <x v="2092"/>
    <n v="3500"/>
    <x v="1462"/>
    <x v="0"/>
    <s v="US"/>
    <s v="USD"/>
    <n v="1330916400"/>
    <n v="1327969730"/>
    <x v="2094"/>
    <x v="903"/>
    <b v="0"/>
    <n v="72"/>
    <b v="1"/>
    <x v="14"/>
  </r>
  <r>
    <x v="2095"/>
    <x v="2095"/>
    <x v="2093"/>
    <n v="2500"/>
    <x v="911"/>
    <x v="0"/>
    <s v="US"/>
    <s v="USD"/>
    <n v="1317576973"/>
    <n v="1312392973"/>
    <x v="2095"/>
    <x v="904"/>
    <b v="0"/>
    <n v="22"/>
    <b v="1"/>
    <x v="14"/>
  </r>
  <r>
    <x v="2096"/>
    <x v="2096"/>
    <x v="2094"/>
    <n v="600"/>
    <x v="904"/>
    <x v="0"/>
    <s v="US"/>
    <s v="USD"/>
    <n v="1351223940"/>
    <n v="1349892735"/>
    <x v="2096"/>
    <x v="905"/>
    <b v="0"/>
    <n v="14"/>
    <b v="1"/>
    <x v="14"/>
  </r>
  <r>
    <x v="2097"/>
    <x v="2097"/>
    <x v="2095"/>
    <n v="3000"/>
    <x v="142"/>
    <x v="0"/>
    <s v="US"/>
    <s v="USD"/>
    <n v="1322751735"/>
    <n v="1317564135"/>
    <x v="2097"/>
    <x v="906"/>
    <b v="0"/>
    <n v="38"/>
    <b v="1"/>
    <x v="14"/>
  </r>
  <r>
    <x v="2098"/>
    <x v="2098"/>
    <x v="2096"/>
    <n v="6000"/>
    <x v="1463"/>
    <x v="0"/>
    <s v="US"/>
    <s v="USD"/>
    <n v="1331174635"/>
    <n v="1328582635"/>
    <x v="2098"/>
    <x v="638"/>
    <b v="0"/>
    <n v="32"/>
    <b v="1"/>
    <x v="14"/>
  </r>
  <r>
    <x v="2099"/>
    <x v="2099"/>
    <x v="2097"/>
    <n v="3000"/>
    <x v="1464"/>
    <x v="0"/>
    <s v="US"/>
    <s v="USD"/>
    <n v="1435808400"/>
    <n v="1434650084"/>
    <x v="2099"/>
    <x v="907"/>
    <b v="0"/>
    <n v="63"/>
    <b v="1"/>
    <x v="14"/>
  </r>
  <r>
    <x v="2100"/>
    <x v="2100"/>
    <x v="2098"/>
    <n v="600"/>
    <x v="1465"/>
    <x v="0"/>
    <s v="US"/>
    <s v="USD"/>
    <n v="1341028740"/>
    <n v="1339704141"/>
    <x v="2100"/>
    <x v="908"/>
    <b v="0"/>
    <n v="27"/>
    <b v="1"/>
    <x v="14"/>
  </r>
  <r>
    <x v="2101"/>
    <x v="2101"/>
    <x v="2099"/>
    <n v="2000"/>
    <x v="1466"/>
    <x v="0"/>
    <s v="US"/>
    <s v="USD"/>
    <n v="1329104114"/>
    <n v="1323920114"/>
    <x v="2101"/>
    <x v="909"/>
    <b v="0"/>
    <n v="44"/>
    <b v="1"/>
    <x v="14"/>
  </r>
  <r>
    <x v="2102"/>
    <x v="2102"/>
    <x v="2100"/>
    <n v="1000"/>
    <x v="1467"/>
    <x v="0"/>
    <s v="US"/>
    <s v="USD"/>
    <n v="1304628648"/>
    <n v="1302036648"/>
    <x v="2102"/>
    <x v="832"/>
    <b v="0"/>
    <n v="38"/>
    <b v="1"/>
    <x v="14"/>
  </r>
  <r>
    <x v="2103"/>
    <x v="2103"/>
    <x v="2101"/>
    <n v="7777"/>
    <x v="1468"/>
    <x v="0"/>
    <s v="US"/>
    <s v="USD"/>
    <n v="1352488027"/>
    <n v="1349892427"/>
    <x v="2103"/>
    <x v="905"/>
    <b v="0"/>
    <n v="115"/>
    <b v="1"/>
    <x v="14"/>
  </r>
  <r>
    <x v="2104"/>
    <x v="2104"/>
    <x v="2102"/>
    <n v="800"/>
    <x v="1469"/>
    <x v="0"/>
    <s v="US"/>
    <s v="USD"/>
    <n v="1369958400"/>
    <n v="1367286434"/>
    <x v="2104"/>
    <x v="910"/>
    <b v="0"/>
    <n v="37"/>
    <b v="1"/>
    <x v="14"/>
  </r>
  <r>
    <x v="2105"/>
    <x v="2105"/>
    <x v="2103"/>
    <n v="2000"/>
    <x v="1470"/>
    <x v="0"/>
    <s v="US"/>
    <s v="USD"/>
    <n v="1416542400"/>
    <n v="1415472953"/>
    <x v="2105"/>
    <x v="321"/>
    <b v="0"/>
    <n v="99"/>
    <b v="1"/>
    <x v="14"/>
  </r>
  <r>
    <x v="2106"/>
    <x v="2106"/>
    <x v="2104"/>
    <n v="2200"/>
    <x v="1229"/>
    <x v="0"/>
    <s v="US"/>
    <s v="USD"/>
    <n v="1359176974"/>
    <n v="1356584974"/>
    <x v="2106"/>
    <x v="911"/>
    <b v="0"/>
    <n v="44"/>
    <b v="1"/>
    <x v="14"/>
  </r>
  <r>
    <x v="2107"/>
    <x v="2107"/>
    <x v="2105"/>
    <n v="2000"/>
    <x v="1471"/>
    <x v="0"/>
    <s v="US"/>
    <s v="USD"/>
    <n v="1415815393"/>
    <n v="1413997393"/>
    <x v="2107"/>
    <x v="108"/>
    <b v="0"/>
    <n v="58"/>
    <b v="1"/>
    <x v="14"/>
  </r>
  <r>
    <x v="2108"/>
    <x v="2108"/>
    <x v="2106"/>
    <n v="16000"/>
    <x v="1472"/>
    <x v="0"/>
    <s v="US"/>
    <s v="USD"/>
    <n v="1347249300"/>
    <n v="1344917580"/>
    <x v="2108"/>
    <x v="912"/>
    <b v="0"/>
    <n v="191"/>
    <b v="1"/>
    <x v="14"/>
  </r>
  <r>
    <x v="2109"/>
    <x v="2109"/>
    <x v="2107"/>
    <n v="4000"/>
    <x v="1473"/>
    <x v="0"/>
    <s v="US"/>
    <s v="USD"/>
    <n v="1436115617"/>
    <n v="1433523617"/>
    <x v="2109"/>
    <x v="428"/>
    <b v="0"/>
    <n v="40"/>
    <b v="1"/>
    <x v="14"/>
  </r>
  <r>
    <x v="2110"/>
    <x v="2110"/>
    <x v="2108"/>
    <n v="2000"/>
    <x v="1474"/>
    <x v="0"/>
    <s v="US"/>
    <s v="USD"/>
    <n v="1401253140"/>
    <n v="1398873969"/>
    <x v="2110"/>
    <x v="366"/>
    <b v="0"/>
    <n v="38"/>
    <b v="1"/>
    <x v="14"/>
  </r>
  <r>
    <x v="2111"/>
    <x v="2111"/>
    <x v="2109"/>
    <n v="2000"/>
    <x v="167"/>
    <x v="0"/>
    <s v="US"/>
    <s v="USD"/>
    <n v="1313370000"/>
    <n v="1307594625"/>
    <x v="2111"/>
    <x v="913"/>
    <b v="0"/>
    <n v="39"/>
    <b v="1"/>
    <x v="14"/>
  </r>
  <r>
    <x v="2112"/>
    <x v="2112"/>
    <x v="2110"/>
    <n v="300"/>
    <x v="452"/>
    <x v="0"/>
    <s v="US"/>
    <s v="USD"/>
    <n v="1366064193"/>
    <n v="1364854593"/>
    <x v="2112"/>
    <x v="572"/>
    <b v="0"/>
    <n v="11"/>
    <b v="1"/>
    <x v="14"/>
  </r>
  <r>
    <x v="2113"/>
    <x v="2113"/>
    <x v="2111"/>
    <n v="7000"/>
    <x v="1475"/>
    <x v="0"/>
    <s v="US"/>
    <s v="USD"/>
    <n v="1411505176"/>
    <n v="1408481176"/>
    <x v="2113"/>
    <x v="914"/>
    <b v="0"/>
    <n v="107"/>
    <b v="1"/>
    <x v="14"/>
  </r>
  <r>
    <x v="2114"/>
    <x v="2114"/>
    <x v="2112"/>
    <n v="5000"/>
    <x v="1476"/>
    <x v="0"/>
    <s v="US"/>
    <s v="USD"/>
    <n v="1291870740"/>
    <n v="1286480070"/>
    <x v="2114"/>
    <x v="915"/>
    <b v="0"/>
    <n v="147"/>
    <b v="1"/>
    <x v="14"/>
  </r>
  <r>
    <x v="2115"/>
    <x v="2115"/>
    <x v="2113"/>
    <n v="1500"/>
    <x v="1477"/>
    <x v="0"/>
    <s v="US"/>
    <s v="USD"/>
    <n v="1298167001"/>
    <n v="1295575001"/>
    <x v="2115"/>
    <x v="916"/>
    <b v="0"/>
    <n v="36"/>
    <b v="1"/>
    <x v="14"/>
  </r>
  <r>
    <x v="2116"/>
    <x v="2116"/>
    <x v="2114"/>
    <n v="48000"/>
    <x v="1478"/>
    <x v="0"/>
    <s v="US"/>
    <s v="USD"/>
    <n v="1349203203"/>
    <n v="1345056003"/>
    <x v="2116"/>
    <x v="558"/>
    <b v="0"/>
    <n v="92"/>
    <b v="1"/>
    <x v="14"/>
  </r>
  <r>
    <x v="2117"/>
    <x v="2117"/>
    <x v="2115"/>
    <n v="1200"/>
    <x v="1479"/>
    <x v="0"/>
    <s v="US"/>
    <s v="USD"/>
    <n v="1445921940"/>
    <n v="1444699549"/>
    <x v="2117"/>
    <x v="197"/>
    <b v="0"/>
    <n v="35"/>
    <b v="1"/>
    <x v="14"/>
  </r>
  <r>
    <x v="2118"/>
    <x v="2118"/>
    <x v="2116"/>
    <n v="1000"/>
    <x v="1480"/>
    <x v="0"/>
    <s v="US"/>
    <s v="USD"/>
    <n v="1311538136"/>
    <n v="1308946136"/>
    <x v="2118"/>
    <x v="917"/>
    <b v="0"/>
    <n v="17"/>
    <b v="1"/>
    <x v="14"/>
  </r>
  <r>
    <x v="2119"/>
    <x v="2119"/>
    <x v="2117"/>
    <n v="2000"/>
    <x v="1132"/>
    <x v="0"/>
    <s v="US"/>
    <s v="USD"/>
    <n v="1345086445"/>
    <n v="1342494445"/>
    <x v="2119"/>
    <x v="918"/>
    <b v="0"/>
    <n v="22"/>
    <b v="1"/>
    <x v="14"/>
  </r>
  <r>
    <x v="2120"/>
    <x v="2120"/>
    <x v="2118"/>
    <n v="8000"/>
    <x v="1481"/>
    <x v="0"/>
    <s v="US"/>
    <s v="USD"/>
    <n v="1388617736"/>
    <n v="1384384136"/>
    <x v="2120"/>
    <x v="919"/>
    <b v="0"/>
    <n v="69"/>
    <b v="1"/>
    <x v="14"/>
  </r>
  <r>
    <x v="2121"/>
    <x v="2121"/>
    <x v="2119"/>
    <n v="50000"/>
    <x v="1482"/>
    <x v="2"/>
    <s v="CH"/>
    <s v="CHF"/>
    <n v="1484156948"/>
    <n v="1481564948"/>
    <x v="2121"/>
    <x v="920"/>
    <b v="0"/>
    <n v="10"/>
    <b v="0"/>
    <x v="17"/>
  </r>
  <r>
    <x v="2122"/>
    <x v="2122"/>
    <x v="2120"/>
    <n v="80000"/>
    <x v="622"/>
    <x v="2"/>
    <s v="MX"/>
    <s v="MXN"/>
    <n v="1483773169"/>
    <n v="1481181169"/>
    <x v="2122"/>
    <x v="342"/>
    <b v="0"/>
    <n v="3"/>
    <b v="0"/>
    <x v="17"/>
  </r>
  <r>
    <x v="2123"/>
    <x v="2123"/>
    <x v="2121"/>
    <n v="500"/>
    <x v="155"/>
    <x v="2"/>
    <s v="US"/>
    <s v="USD"/>
    <n v="1268636340"/>
    <n v="1263982307"/>
    <x v="2123"/>
    <x v="921"/>
    <b v="0"/>
    <n v="5"/>
    <b v="0"/>
    <x v="17"/>
  </r>
  <r>
    <x v="2124"/>
    <x v="2124"/>
    <x v="2122"/>
    <n v="1100"/>
    <x v="129"/>
    <x v="2"/>
    <s v="US"/>
    <s v="USD"/>
    <n v="1291093200"/>
    <n v="1286930435"/>
    <x v="2124"/>
    <x v="922"/>
    <b v="0"/>
    <n v="5"/>
    <b v="0"/>
    <x v="17"/>
  </r>
  <r>
    <x v="2125"/>
    <x v="2125"/>
    <x v="2123"/>
    <n v="60000"/>
    <x v="1483"/>
    <x v="2"/>
    <s v="US"/>
    <s v="USD"/>
    <n v="1438734833"/>
    <n v="1436142833"/>
    <x v="2125"/>
    <x v="923"/>
    <b v="0"/>
    <n v="27"/>
    <b v="0"/>
    <x v="17"/>
  </r>
  <r>
    <x v="2126"/>
    <x v="2126"/>
    <x v="2124"/>
    <n v="20000"/>
    <x v="115"/>
    <x v="2"/>
    <s v="US"/>
    <s v="USD"/>
    <n v="1418080887"/>
    <n v="1415488887"/>
    <x v="2126"/>
    <x v="321"/>
    <b v="0"/>
    <n v="2"/>
    <b v="0"/>
    <x v="17"/>
  </r>
  <r>
    <x v="2127"/>
    <x v="2127"/>
    <x v="2125"/>
    <n v="28000"/>
    <x v="1484"/>
    <x v="2"/>
    <s v="GB"/>
    <s v="GBP"/>
    <n v="1426158463"/>
    <n v="1423570063"/>
    <x v="2127"/>
    <x v="632"/>
    <b v="0"/>
    <n v="236"/>
    <b v="0"/>
    <x v="17"/>
  </r>
  <r>
    <x v="2128"/>
    <x v="2128"/>
    <x v="2126"/>
    <n v="15000"/>
    <x v="379"/>
    <x v="2"/>
    <s v="CA"/>
    <s v="CAD"/>
    <n v="1411324369"/>
    <n v="1406140369"/>
    <x v="2128"/>
    <x v="400"/>
    <b v="0"/>
    <n v="1"/>
    <b v="0"/>
    <x v="17"/>
  </r>
  <r>
    <x v="2129"/>
    <x v="2129"/>
    <x v="2127"/>
    <n v="2000"/>
    <x v="1369"/>
    <x v="2"/>
    <s v="US"/>
    <s v="USD"/>
    <n v="1457570100"/>
    <n v="1454978100"/>
    <x v="2129"/>
    <x v="924"/>
    <b v="0"/>
    <n v="12"/>
    <b v="0"/>
    <x v="17"/>
  </r>
  <r>
    <x v="2130"/>
    <x v="2130"/>
    <x v="2128"/>
    <n v="42000"/>
    <x v="1079"/>
    <x v="2"/>
    <s v="US"/>
    <s v="USD"/>
    <n v="1408154663"/>
    <n v="1405130663"/>
    <x v="2130"/>
    <x v="231"/>
    <b v="0"/>
    <n v="4"/>
    <b v="0"/>
    <x v="17"/>
  </r>
  <r>
    <x v="2131"/>
    <x v="2131"/>
    <x v="2129"/>
    <n v="500"/>
    <x v="379"/>
    <x v="2"/>
    <s v="US"/>
    <s v="USD"/>
    <n v="1436677091"/>
    <n v="1434085091"/>
    <x v="2131"/>
    <x v="925"/>
    <b v="0"/>
    <n v="3"/>
    <b v="0"/>
    <x v="17"/>
  </r>
  <r>
    <x v="2132"/>
    <x v="2132"/>
    <x v="2130"/>
    <n v="100000"/>
    <x v="1485"/>
    <x v="2"/>
    <s v="US"/>
    <s v="USD"/>
    <n v="1391427692"/>
    <n v="1388835692"/>
    <x v="2132"/>
    <x v="926"/>
    <b v="0"/>
    <n v="99"/>
    <b v="0"/>
    <x v="17"/>
  </r>
  <r>
    <x v="2133"/>
    <x v="2133"/>
    <x v="2131"/>
    <n v="1000"/>
    <x v="1486"/>
    <x v="2"/>
    <s v="US"/>
    <s v="USD"/>
    <n v="1303628340"/>
    <n v="1300328399"/>
    <x v="2133"/>
    <x v="927"/>
    <b v="0"/>
    <n v="3"/>
    <b v="0"/>
    <x v="17"/>
  </r>
  <r>
    <x v="2134"/>
    <x v="2134"/>
    <x v="2132"/>
    <n v="6000"/>
    <x v="1487"/>
    <x v="2"/>
    <s v="US"/>
    <s v="USD"/>
    <n v="1367097391"/>
    <n v="1364505391"/>
    <x v="2134"/>
    <x v="928"/>
    <b v="0"/>
    <n v="3"/>
    <b v="0"/>
    <x v="17"/>
  </r>
  <r>
    <x v="2135"/>
    <x v="2135"/>
    <x v="2133"/>
    <n v="5000"/>
    <x v="1488"/>
    <x v="2"/>
    <s v="US"/>
    <s v="USD"/>
    <n v="1349392033"/>
    <n v="1346800033"/>
    <x v="2135"/>
    <x v="929"/>
    <b v="0"/>
    <n v="22"/>
    <b v="0"/>
    <x v="17"/>
  </r>
  <r>
    <x v="2136"/>
    <x v="2136"/>
    <x v="2134"/>
    <n v="80000"/>
    <x v="1489"/>
    <x v="2"/>
    <s v="US"/>
    <s v="USD"/>
    <n v="1382184786"/>
    <n v="1379592786"/>
    <x v="2136"/>
    <x v="930"/>
    <b v="0"/>
    <n v="4"/>
    <b v="0"/>
    <x v="17"/>
  </r>
  <r>
    <x v="2137"/>
    <x v="2137"/>
    <x v="2135"/>
    <n v="50000"/>
    <x v="1490"/>
    <x v="2"/>
    <s v="CA"/>
    <s v="CAD"/>
    <n v="1417804229"/>
    <n v="1415212229"/>
    <x v="2137"/>
    <x v="583"/>
    <b v="0"/>
    <n v="534"/>
    <b v="0"/>
    <x v="17"/>
  </r>
  <r>
    <x v="2138"/>
    <x v="2138"/>
    <x v="2136"/>
    <n v="1000"/>
    <x v="1491"/>
    <x v="2"/>
    <s v="GB"/>
    <s v="GBP"/>
    <n v="1383959939"/>
    <n v="1381364339"/>
    <x v="2138"/>
    <x v="931"/>
    <b v="0"/>
    <n v="12"/>
    <b v="0"/>
    <x v="17"/>
  </r>
  <r>
    <x v="2139"/>
    <x v="2139"/>
    <x v="2137"/>
    <n v="30000"/>
    <x v="1492"/>
    <x v="2"/>
    <s v="US"/>
    <s v="USD"/>
    <n v="1478196008"/>
    <n v="1475604008"/>
    <x v="2139"/>
    <x v="932"/>
    <b v="0"/>
    <n v="56"/>
    <b v="0"/>
    <x v="17"/>
  </r>
  <r>
    <x v="2140"/>
    <x v="2140"/>
    <x v="2138"/>
    <n v="500000"/>
    <x v="145"/>
    <x v="2"/>
    <s v="US"/>
    <s v="USD"/>
    <n v="1357934424"/>
    <n v="1355342424"/>
    <x v="2140"/>
    <x v="933"/>
    <b v="0"/>
    <n v="11"/>
    <b v="0"/>
    <x v="17"/>
  </r>
  <r>
    <x v="2141"/>
    <x v="2141"/>
    <x v="2139"/>
    <n v="15000"/>
    <x v="117"/>
    <x v="2"/>
    <s v="US"/>
    <s v="USD"/>
    <n v="1415947159"/>
    <n v="1413351559"/>
    <x v="2141"/>
    <x v="295"/>
    <b v="0"/>
    <n v="0"/>
    <b v="0"/>
    <x v="17"/>
  </r>
  <r>
    <x v="2142"/>
    <x v="2142"/>
    <x v="2140"/>
    <n v="10500"/>
    <x v="321"/>
    <x v="2"/>
    <s v="DE"/>
    <s v="EUR"/>
    <n v="1451494210"/>
    <n v="1449075010"/>
    <x v="2142"/>
    <x v="890"/>
    <b v="0"/>
    <n v="12"/>
    <b v="0"/>
    <x v="17"/>
  </r>
  <r>
    <x v="2143"/>
    <x v="2143"/>
    <x v="2141"/>
    <n v="2000"/>
    <x v="1175"/>
    <x v="2"/>
    <s v="US"/>
    <s v="USD"/>
    <n v="1279738800"/>
    <n v="1275599812"/>
    <x v="2143"/>
    <x v="934"/>
    <b v="0"/>
    <n v="5"/>
    <b v="0"/>
    <x v="17"/>
  </r>
  <r>
    <x v="2144"/>
    <x v="2144"/>
    <x v="2142"/>
    <n v="35500"/>
    <x v="1493"/>
    <x v="2"/>
    <s v="US"/>
    <s v="USD"/>
    <n v="1379164040"/>
    <n v="1376399240"/>
    <x v="2144"/>
    <x v="935"/>
    <b v="0"/>
    <n v="24"/>
    <b v="0"/>
    <x v="17"/>
  </r>
  <r>
    <x v="2145"/>
    <x v="2145"/>
    <x v="2143"/>
    <n v="15000"/>
    <x v="1494"/>
    <x v="2"/>
    <s v="US"/>
    <s v="USD"/>
    <n v="1385534514"/>
    <n v="1382938914"/>
    <x v="2145"/>
    <x v="936"/>
    <b v="0"/>
    <n v="89"/>
    <b v="0"/>
    <x v="17"/>
  </r>
  <r>
    <x v="2146"/>
    <x v="2146"/>
    <x v="2144"/>
    <n v="5000"/>
    <x v="116"/>
    <x v="2"/>
    <s v="US"/>
    <s v="USD"/>
    <n v="1455207510"/>
    <n v="1453997910"/>
    <x v="2146"/>
    <x v="853"/>
    <b v="0"/>
    <n v="1"/>
    <b v="0"/>
    <x v="17"/>
  </r>
  <r>
    <x v="2147"/>
    <x v="2147"/>
    <x v="2145"/>
    <n v="390000"/>
    <x v="1495"/>
    <x v="2"/>
    <s v="US"/>
    <s v="USD"/>
    <n v="1416125148"/>
    <n v="1413356748"/>
    <x v="2147"/>
    <x v="295"/>
    <b v="0"/>
    <n v="55"/>
    <b v="0"/>
    <x v="17"/>
  </r>
  <r>
    <x v="2148"/>
    <x v="2148"/>
    <x v="2146"/>
    <n v="100"/>
    <x v="369"/>
    <x v="2"/>
    <s v="GB"/>
    <s v="GBP"/>
    <n v="1427992582"/>
    <n v="1425404182"/>
    <x v="2148"/>
    <x v="762"/>
    <b v="0"/>
    <n v="2"/>
    <b v="0"/>
    <x v="17"/>
  </r>
  <r>
    <x v="2149"/>
    <x v="2149"/>
    <x v="2147"/>
    <n v="2000"/>
    <x v="117"/>
    <x v="2"/>
    <s v="US"/>
    <s v="USD"/>
    <n v="1280534400"/>
    <n v="1277512556"/>
    <x v="2149"/>
    <x v="937"/>
    <b v="0"/>
    <n v="0"/>
    <b v="0"/>
    <x v="17"/>
  </r>
  <r>
    <x v="2150"/>
    <x v="2150"/>
    <x v="2148"/>
    <n v="50000"/>
    <x v="1496"/>
    <x v="2"/>
    <s v="NO"/>
    <s v="NOK"/>
    <n v="1468392599"/>
    <n v="1465800599"/>
    <x v="2150"/>
    <x v="938"/>
    <b v="0"/>
    <n v="4"/>
    <b v="0"/>
    <x v="17"/>
  </r>
  <r>
    <x v="2151"/>
    <x v="2151"/>
    <x v="2149"/>
    <n v="45000"/>
    <x v="1497"/>
    <x v="2"/>
    <s v="US"/>
    <s v="USD"/>
    <n v="1467231614"/>
    <n v="1464639614"/>
    <x v="2151"/>
    <x v="939"/>
    <b v="0"/>
    <n v="6"/>
    <b v="0"/>
    <x v="17"/>
  </r>
  <r>
    <x v="2152"/>
    <x v="2152"/>
    <x v="2150"/>
    <n v="30000"/>
    <x v="155"/>
    <x v="2"/>
    <s v="US"/>
    <s v="USD"/>
    <n v="1394909909"/>
    <n v="1392321509"/>
    <x v="2152"/>
    <x v="940"/>
    <b v="0"/>
    <n v="4"/>
    <b v="0"/>
    <x v="17"/>
  </r>
  <r>
    <x v="2153"/>
    <x v="2153"/>
    <x v="2151"/>
    <n v="372625"/>
    <x v="1172"/>
    <x v="2"/>
    <s v="US"/>
    <s v="USD"/>
    <n v="1420876740"/>
    <n v="1417470718"/>
    <x v="2153"/>
    <x v="307"/>
    <b v="0"/>
    <n v="4"/>
    <b v="0"/>
    <x v="17"/>
  </r>
  <r>
    <x v="2154"/>
    <x v="2154"/>
    <x v="2152"/>
    <n v="250"/>
    <x v="369"/>
    <x v="2"/>
    <s v="US"/>
    <s v="USD"/>
    <n v="1390921827"/>
    <n v="1389193827"/>
    <x v="2154"/>
    <x v="941"/>
    <b v="0"/>
    <n v="2"/>
    <b v="0"/>
    <x v="17"/>
  </r>
  <r>
    <x v="2155"/>
    <x v="2155"/>
    <x v="2153"/>
    <n v="5000"/>
    <x v="129"/>
    <x v="2"/>
    <s v="GB"/>
    <s v="GBP"/>
    <n v="1459443385"/>
    <n v="1456854985"/>
    <x v="2155"/>
    <x v="373"/>
    <b v="0"/>
    <n v="5"/>
    <b v="0"/>
    <x v="17"/>
  </r>
  <r>
    <x v="2156"/>
    <x v="2156"/>
    <x v="2154"/>
    <n v="56000"/>
    <x v="1498"/>
    <x v="2"/>
    <s v="US"/>
    <s v="USD"/>
    <n v="1379363406"/>
    <n v="1375475406"/>
    <x v="2156"/>
    <x v="942"/>
    <b v="0"/>
    <n v="83"/>
    <b v="0"/>
    <x v="17"/>
  </r>
  <r>
    <x v="2157"/>
    <x v="2157"/>
    <x v="2155"/>
    <n v="75000"/>
    <x v="1499"/>
    <x v="2"/>
    <s v="US"/>
    <s v="USD"/>
    <n v="1482479940"/>
    <n v="1479684783"/>
    <x v="2157"/>
    <x v="29"/>
    <b v="0"/>
    <n v="57"/>
    <b v="0"/>
    <x v="17"/>
  </r>
  <r>
    <x v="2158"/>
    <x v="2158"/>
    <x v="2156"/>
    <n v="300000"/>
    <x v="1500"/>
    <x v="2"/>
    <s v="US"/>
    <s v="USD"/>
    <n v="1360009774"/>
    <n v="1356121774"/>
    <x v="2158"/>
    <x v="943"/>
    <b v="0"/>
    <n v="311"/>
    <b v="0"/>
    <x v="17"/>
  </r>
  <r>
    <x v="2159"/>
    <x v="2159"/>
    <x v="2157"/>
    <n v="3600"/>
    <x v="375"/>
    <x v="2"/>
    <s v="US"/>
    <s v="USD"/>
    <n v="1310837574"/>
    <n v="1308245574"/>
    <x v="2159"/>
    <x v="944"/>
    <b v="0"/>
    <n v="2"/>
    <b v="0"/>
    <x v="17"/>
  </r>
  <r>
    <x v="2160"/>
    <x v="2160"/>
    <x v="2158"/>
    <n v="10000"/>
    <x v="1079"/>
    <x v="2"/>
    <s v="US"/>
    <s v="USD"/>
    <n v="1337447105"/>
    <n v="1334855105"/>
    <x v="2160"/>
    <x v="945"/>
    <b v="0"/>
    <n v="16"/>
    <b v="0"/>
    <x v="17"/>
  </r>
  <r>
    <x v="2161"/>
    <x v="2161"/>
    <x v="2159"/>
    <n v="400"/>
    <x v="1501"/>
    <x v="0"/>
    <s v="US"/>
    <s v="USD"/>
    <n v="1443040059"/>
    <n v="1440448059"/>
    <x v="2161"/>
    <x v="631"/>
    <b v="0"/>
    <n v="13"/>
    <b v="1"/>
    <x v="11"/>
  </r>
  <r>
    <x v="2162"/>
    <x v="2162"/>
    <x v="2160"/>
    <n v="4500"/>
    <x v="1502"/>
    <x v="0"/>
    <s v="US"/>
    <s v="USD"/>
    <n v="1406226191"/>
    <n v="1403547791"/>
    <x v="2162"/>
    <x v="279"/>
    <b v="0"/>
    <n v="58"/>
    <b v="1"/>
    <x v="11"/>
  </r>
  <r>
    <x v="2163"/>
    <x v="2163"/>
    <x v="2161"/>
    <n v="2500"/>
    <x v="1503"/>
    <x v="0"/>
    <s v="US"/>
    <s v="USD"/>
    <n v="1433735400"/>
    <n v="1429306520"/>
    <x v="2163"/>
    <x v="156"/>
    <b v="0"/>
    <n v="44"/>
    <b v="1"/>
    <x v="11"/>
  </r>
  <r>
    <x v="2164"/>
    <x v="2164"/>
    <x v="2162"/>
    <n v="5500"/>
    <x v="1504"/>
    <x v="0"/>
    <s v="US"/>
    <s v="USD"/>
    <n v="1466827140"/>
    <n v="1464196414"/>
    <x v="2164"/>
    <x v="362"/>
    <b v="0"/>
    <n v="83"/>
    <b v="1"/>
    <x v="11"/>
  </r>
  <r>
    <x v="2165"/>
    <x v="2165"/>
    <x v="2163"/>
    <n v="2500"/>
    <x v="1505"/>
    <x v="0"/>
    <s v="FR"/>
    <s v="EUR"/>
    <n v="1460127635"/>
    <n v="1457539235"/>
    <x v="2165"/>
    <x v="615"/>
    <b v="0"/>
    <n v="117"/>
    <b v="1"/>
    <x v="11"/>
  </r>
  <r>
    <x v="2166"/>
    <x v="2166"/>
    <x v="2164"/>
    <n v="2000"/>
    <x v="1506"/>
    <x v="0"/>
    <s v="US"/>
    <s v="USD"/>
    <n v="1417813618"/>
    <n v="1413922018"/>
    <x v="2166"/>
    <x v="946"/>
    <b v="0"/>
    <n v="32"/>
    <b v="1"/>
    <x v="11"/>
  </r>
  <r>
    <x v="2167"/>
    <x v="2167"/>
    <x v="2165"/>
    <n v="150"/>
    <x v="147"/>
    <x v="0"/>
    <s v="US"/>
    <s v="USD"/>
    <n v="1347672937"/>
    <n v="1346463337"/>
    <x v="2167"/>
    <x v="947"/>
    <b v="0"/>
    <n v="8"/>
    <b v="1"/>
    <x v="11"/>
  </r>
  <r>
    <x v="2168"/>
    <x v="2168"/>
    <x v="2166"/>
    <n v="18000"/>
    <x v="1507"/>
    <x v="0"/>
    <s v="US"/>
    <s v="USD"/>
    <n v="1486702800"/>
    <n v="1484058261"/>
    <x v="2168"/>
    <x v="126"/>
    <b v="0"/>
    <n v="340"/>
    <b v="1"/>
    <x v="11"/>
  </r>
  <r>
    <x v="2169"/>
    <x v="2169"/>
    <x v="2167"/>
    <n v="153"/>
    <x v="358"/>
    <x v="0"/>
    <s v="US"/>
    <s v="USD"/>
    <n v="1488473351"/>
    <n v="1488214151"/>
    <x v="2169"/>
    <x v="948"/>
    <b v="0"/>
    <n v="7"/>
    <b v="1"/>
    <x v="11"/>
  </r>
  <r>
    <x v="2170"/>
    <x v="2170"/>
    <x v="2168"/>
    <n v="350"/>
    <x v="1508"/>
    <x v="0"/>
    <s v="US"/>
    <s v="USD"/>
    <n v="1440266422"/>
    <n v="1436810422"/>
    <x v="2170"/>
    <x v="530"/>
    <b v="0"/>
    <n v="19"/>
    <b v="1"/>
    <x v="11"/>
  </r>
  <r>
    <x v="2171"/>
    <x v="2171"/>
    <x v="2169"/>
    <n v="4000"/>
    <x v="1509"/>
    <x v="0"/>
    <s v="US"/>
    <s v="USD"/>
    <n v="1434949200"/>
    <n v="1431903495"/>
    <x v="2171"/>
    <x v="490"/>
    <b v="0"/>
    <n v="47"/>
    <b v="1"/>
    <x v="11"/>
  </r>
  <r>
    <x v="2172"/>
    <x v="2172"/>
    <x v="2170"/>
    <n v="1000"/>
    <x v="325"/>
    <x v="0"/>
    <s v="US"/>
    <s v="USD"/>
    <n v="1429365320"/>
    <n v="1426773320"/>
    <x v="2172"/>
    <x v="143"/>
    <b v="0"/>
    <n v="13"/>
    <b v="1"/>
    <x v="11"/>
  </r>
  <r>
    <x v="2173"/>
    <x v="2173"/>
    <x v="2171"/>
    <n v="4200"/>
    <x v="1510"/>
    <x v="0"/>
    <s v="US"/>
    <s v="USD"/>
    <n v="1378785540"/>
    <n v="1376066243"/>
    <x v="2173"/>
    <x v="949"/>
    <b v="0"/>
    <n v="90"/>
    <b v="1"/>
    <x v="11"/>
  </r>
  <r>
    <x v="2174"/>
    <x v="2174"/>
    <x v="2172"/>
    <n v="4000"/>
    <x v="1511"/>
    <x v="0"/>
    <s v="GB"/>
    <s v="GBP"/>
    <n v="1462453307"/>
    <n v="1459861307"/>
    <x v="2174"/>
    <x v="950"/>
    <b v="0"/>
    <n v="63"/>
    <b v="1"/>
    <x v="11"/>
  </r>
  <r>
    <x v="2175"/>
    <x v="2175"/>
    <x v="2173"/>
    <n v="700"/>
    <x v="1512"/>
    <x v="0"/>
    <s v="US"/>
    <s v="USD"/>
    <n v="1469059986"/>
    <n v="1468455186"/>
    <x v="2175"/>
    <x v="495"/>
    <b v="0"/>
    <n v="26"/>
    <b v="1"/>
    <x v="11"/>
  </r>
  <r>
    <x v="2176"/>
    <x v="2176"/>
    <x v="2174"/>
    <n v="5000"/>
    <x v="1513"/>
    <x v="0"/>
    <s v="US"/>
    <s v="USD"/>
    <n v="1430579509"/>
    <n v="1427987509"/>
    <x v="2176"/>
    <x v="951"/>
    <b v="0"/>
    <n v="71"/>
    <b v="1"/>
    <x v="11"/>
  </r>
  <r>
    <x v="2177"/>
    <x v="2177"/>
    <x v="2175"/>
    <n v="2500"/>
    <x v="1514"/>
    <x v="0"/>
    <s v="US"/>
    <s v="USD"/>
    <n v="1465192867"/>
    <n v="1463032867"/>
    <x v="2177"/>
    <x v="952"/>
    <b v="0"/>
    <n v="38"/>
    <b v="1"/>
    <x v="11"/>
  </r>
  <r>
    <x v="2178"/>
    <x v="2178"/>
    <x v="2176"/>
    <n v="25000"/>
    <x v="1515"/>
    <x v="0"/>
    <s v="US"/>
    <s v="USD"/>
    <n v="1484752597"/>
    <n v="1482160597"/>
    <x v="2178"/>
    <x v="953"/>
    <b v="0"/>
    <n v="859"/>
    <b v="1"/>
    <x v="11"/>
  </r>
  <r>
    <x v="2179"/>
    <x v="2179"/>
    <x v="2177"/>
    <n v="1000"/>
    <x v="1516"/>
    <x v="0"/>
    <s v="US"/>
    <s v="USD"/>
    <n v="1428725192"/>
    <n v="1426133192"/>
    <x v="2179"/>
    <x v="954"/>
    <b v="0"/>
    <n v="21"/>
    <b v="1"/>
    <x v="11"/>
  </r>
  <r>
    <x v="2180"/>
    <x v="2180"/>
    <x v="2178"/>
    <n v="5000"/>
    <x v="1517"/>
    <x v="0"/>
    <s v="US"/>
    <s v="USD"/>
    <n v="1447434268"/>
    <n v="1443801868"/>
    <x v="2180"/>
    <x v="955"/>
    <b v="0"/>
    <n v="78"/>
    <b v="1"/>
    <x v="11"/>
  </r>
  <r>
    <x v="2181"/>
    <x v="2181"/>
    <x v="2179"/>
    <n v="2000"/>
    <x v="1518"/>
    <x v="0"/>
    <s v="US"/>
    <s v="USD"/>
    <n v="1487635653"/>
    <n v="1486426053"/>
    <x v="2181"/>
    <x v="358"/>
    <b v="0"/>
    <n v="53"/>
    <b v="1"/>
    <x v="32"/>
  </r>
  <r>
    <x v="2182"/>
    <x v="2182"/>
    <x v="2180"/>
    <n v="3000"/>
    <x v="1519"/>
    <x v="0"/>
    <s v="CA"/>
    <s v="CAD"/>
    <n v="1412285825"/>
    <n v="1409261825"/>
    <x v="2182"/>
    <x v="756"/>
    <b v="0"/>
    <n v="356"/>
    <b v="1"/>
    <x v="32"/>
  </r>
  <r>
    <x v="2183"/>
    <x v="2183"/>
    <x v="2181"/>
    <n v="1800"/>
    <x v="1520"/>
    <x v="0"/>
    <s v="US"/>
    <s v="USD"/>
    <n v="1486616400"/>
    <n v="1484037977"/>
    <x v="2183"/>
    <x v="956"/>
    <b v="0"/>
    <n v="279"/>
    <b v="1"/>
    <x v="32"/>
  </r>
  <r>
    <x v="2184"/>
    <x v="2184"/>
    <x v="2182"/>
    <n v="10000"/>
    <x v="1521"/>
    <x v="0"/>
    <s v="US"/>
    <s v="USD"/>
    <n v="1453737600"/>
    <n v="1452530041"/>
    <x v="2184"/>
    <x v="957"/>
    <b v="1"/>
    <n v="266"/>
    <b v="1"/>
    <x v="32"/>
  </r>
  <r>
    <x v="2185"/>
    <x v="2185"/>
    <x v="2183"/>
    <n v="5000"/>
    <x v="1522"/>
    <x v="0"/>
    <s v="GB"/>
    <s v="GBP"/>
    <n v="1364286239"/>
    <n v="1360830239"/>
    <x v="2185"/>
    <x v="958"/>
    <b v="0"/>
    <n v="623"/>
    <b v="1"/>
    <x v="32"/>
  </r>
  <r>
    <x v="2186"/>
    <x v="2186"/>
    <x v="2184"/>
    <n v="20000"/>
    <x v="1523"/>
    <x v="0"/>
    <s v="US"/>
    <s v="USD"/>
    <n v="1473213600"/>
    <n v="1470062743"/>
    <x v="2186"/>
    <x v="959"/>
    <b v="0"/>
    <n v="392"/>
    <b v="1"/>
    <x v="32"/>
  </r>
  <r>
    <x v="2187"/>
    <x v="2187"/>
    <x v="2185"/>
    <n v="20000"/>
    <x v="1524"/>
    <x v="0"/>
    <s v="US"/>
    <s v="USD"/>
    <n v="1428033540"/>
    <n v="1425531666"/>
    <x v="2187"/>
    <x v="568"/>
    <b v="1"/>
    <n v="3562"/>
    <b v="1"/>
    <x v="32"/>
  </r>
  <r>
    <x v="2188"/>
    <x v="2188"/>
    <x v="2186"/>
    <n v="5494"/>
    <x v="1525"/>
    <x v="0"/>
    <s v="AU"/>
    <s v="AUD"/>
    <n v="1477414800"/>
    <n v="1474380241"/>
    <x v="2188"/>
    <x v="889"/>
    <b v="0"/>
    <n v="514"/>
    <b v="1"/>
    <x v="32"/>
  </r>
  <r>
    <x v="2189"/>
    <x v="2189"/>
    <x v="2187"/>
    <n v="1200"/>
    <x v="1526"/>
    <x v="0"/>
    <s v="GB"/>
    <s v="GBP"/>
    <n v="1461276000"/>
    <n v="1460055300"/>
    <x v="2189"/>
    <x v="891"/>
    <b v="0"/>
    <n v="88"/>
    <b v="1"/>
    <x v="32"/>
  </r>
  <r>
    <x v="2190"/>
    <x v="2190"/>
    <x v="2188"/>
    <n v="19000"/>
    <x v="1527"/>
    <x v="0"/>
    <s v="US"/>
    <s v="USD"/>
    <n v="1458716340"/>
    <n v="1455721204"/>
    <x v="2190"/>
    <x v="216"/>
    <b v="0"/>
    <n v="537"/>
    <b v="1"/>
    <x v="32"/>
  </r>
  <r>
    <x v="2191"/>
    <x v="2191"/>
    <x v="2189"/>
    <n v="750"/>
    <x v="1528"/>
    <x v="0"/>
    <s v="GB"/>
    <s v="GBP"/>
    <n v="1487102427"/>
    <n v="1486065627"/>
    <x v="2191"/>
    <x v="960"/>
    <b v="0"/>
    <n v="25"/>
    <b v="1"/>
    <x v="32"/>
  </r>
  <r>
    <x v="2192"/>
    <x v="2192"/>
    <x v="2190"/>
    <n v="12000"/>
    <x v="1529"/>
    <x v="0"/>
    <s v="GB"/>
    <s v="GBP"/>
    <n v="1481842800"/>
    <n v="1479414344"/>
    <x v="2192"/>
    <x v="217"/>
    <b v="0"/>
    <n v="3238"/>
    <b v="1"/>
    <x v="32"/>
  </r>
  <r>
    <x v="2193"/>
    <x v="2193"/>
    <x v="2191"/>
    <n v="15000"/>
    <x v="1530"/>
    <x v="0"/>
    <s v="US"/>
    <s v="USD"/>
    <n v="1479704340"/>
    <n v="1477043072"/>
    <x v="2193"/>
    <x v="961"/>
    <b v="0"/>
    <n v="897"/>
    <b v="1"/>
    <x v="32"/>
  </r>
  <r>
    <x v="2194"/>
    <x v="2194"/>
    <x v="2192"/>
    <n v="10000"/>
    <x v="1531"/>
    <x v="0"/>
    <s v="US"/>
    <s v="USD"/>
    <n v="1459012290"/>
    <n v="1456423890"/>
    <x v="2194"/>
    <x v="205"/>
    <b v="0"/>
    <n v="878"/>
    <b v="1"/>
    <x v="32"/>
  </r>
  <r>
    <x v="2195"/>
    <x v="2195"/>
    <x v="2193"/>
    <n v="4600"/>
    <x v="968"/>
    <x v="0"/>
    <s v="US"/>
    <s v="USD"/>
    <n v="1439317900"/>
    <n v="1436725900"/>
    <x v="2195"/>
    <x v="962"/>
    <b v="0"/>
    <n v="115"/>
    <b v="1"/>
    <x v="32"/>
  </r>
  <r>
    <x v="2196"/>
    <x v="2196"/>
    <x v="2194"/>
    <n v="14000"/>
    <x v="1532"/>
    <x v="0"/>
    <s v="US"/>
    <s v="USD"/>
    <n v="1480662000"/>
    <n v="1478000502"/>
    <x v="2196"/>
    <x v="313"/>
    <b v="0"/>
    <n v="234"/>
    <b v="1"/>
    <x v="32"/>
  </r>
  <r>
    <x v="2197"/>
    <x v="2197"/>
    <x v="2195"/>
    <n v="30000"/>
    <x v="1533"/>
    <x v="0"/>
    <s v="US"/>
    <s v="USD"/>
    <n v="1425132059"/>
    <n v="1422540059"/>
    <x v="2197"/>
    <x v="338"/>
    <b v="0"/>
    <n v="4330"/>
    <b v="1"/>
    <x v="32"/>
  </r>
  <r>
    <x v="2198"/>
    <x v="2198"/>
    <x v="2196"/>
    <n v="40000"/>
    <x v="1534"/>
    <x v="0"/>
    <s v="US"/>
    <s v="USD"/>
    <n v="1447507200"/>
    <n v="1444911600"/>
    <x v="2198"/>
    <x v="434"/>
    <b v="0"/>
    <n v="651"/>
    <b v="1"/>
    <x v="32"/>
  </r>
  <r>
    <x v="2199"/>
    <x v="2199"/>
    <x v="2197"/>
    <n v="9000"/>
    <x v="1535"/>
    <x v="0"/>
    <s v="IE"/>
    <s v="EUR"/>
    <n v="1444903198"/>
    <n v="1442311198"/>
    <x v="2199"/>
    <x v="963"/>
    <b v="1"/>
    <n v="251"/>
    <b v="1"/>
    <x v="32"/>
  </r>
  <r>
    <x v="2200"/>
    <x v="2200"/>
    <x v="2198"/>
    <n v="2000"/>
    <x v="1536"/>
    <x v="0"/>
    <s v="GB"/>
    <s v="GBP"/>
    <n v="1436151600"/>
    <n v="1433775668"/>
    <x v="2200"/>
    <x v="573"/>
    <b v="0"/>
    <n v="263"/>
    <b v="1"/>
    <x v="32"/>
  </r>
  <r>
    <x v="2201"/>
    <x v="2201"/>
    <x v="2199"/>
    <n v="110"/>
    <x v="1537"/>
    <x v="0"/>
    <s v="GB"/>
    <s v="GBP"/>
    <n v="1358367565"/>
    <n v="1357157965"/>
    <x v="2201"/>
    <x v="964"/>
    <b v="0"/>
    <n v="28"/>
    <b v="1"/>
    <x v="15"/>
  </r>
  <r>
    <x v="2202"/>
    <x v="2202"/>
    <x v="2200"/>
    <n v="4000"/>
    <x v="1538"/>
    <x v="0"/>
    <s v="US"/>
    <s v="USD"/>
    <n v="1351801368"/>
    <n v="1349209368"/>
    <x v="2202"/>
    <x v="965"/>
    <b v="0"/>
    <n v="721"/>
    <b v="1"/>
    <x v="15"/>
  </r>
  <r>
    <x v="2203"/>
    <x v="2203"/>
    <x v="2201"/>
    <n v="2000"/>
    <x v="1539"/>
    <x v="0"/>
    <s v="CA"/>
    <s v="CAD"/>
    <n v="1443127082"/>
    <n v="1440535082"/>
    <x v="2203"/>
    <x v="606"/>
    <b v="0"/>
    <n v="50"/>
    <b v="1"/>
    <x v="15"/>
  </r>
  <r>
    <x v="2204"/>
    <x v="2204"/>
    <x v="2202"/>
    <n v="1500"/>
    <x v="1540"/>
    <x v="0"/>
    <s v="US"/>
    <s v="USD"/>
    <n v="1362814119"/>
    <n v="1360222119"/>
    <x v="2204"/>
    <x v="966"/>
    <b v="0"/>
    <n v="73"/>
    <b v="1"/>
    <x v="15"/>
  </r>
  <r>
    <x v="2205"/>
    <x v="2205"/>
    <x v="2203"/>
    <n v="750"/>
    <x v="1541"/>
    <x v="0"/>
    <s v="US"/>
    <s v="USD"/>
    <n v="1338579789"/>
    <n v="1335987789"/>
    <x v="2205"/>
    <x v="967"/>
    <b v="0"/>
    <n v="27"/>
    <b v="1"/>
    <x v="15"/>
  </r>
  <r>
    <x v="2206"/>
    <x v="2206"/>
    <x v="2204"/>
    <n v="1100"/>
    <x v="932"/>
    <x v="0"/>
    <s v="US"/>
    <s v="USD"/>
    <n v="1334556624"/>
    <n v="1333001424"/>
    <x v="2206"/>
    <x v="17"/>
    <b v="0"/>
    <n v="34"/>
    <b v="1"/>
    <x v="15"/>
  </r>
  <r>
    <x v="2207"/>
    <x v="2207"/>
    <x v="2205"/>
    <n v="2000"/>
    <x v="41"/>
    <x v="0"/>
    <s v="US"/>
    <s v="USD"/>
    <n v="1384580373"/>
    <n v="1381984773"/>
    <x v="2207"/>
    <x v="968"/>
    <b v="0"/>
    <n v="7"/>
    <b v="1"/>
    <x v="15"/>
  </r>
  <r>
    <x v="2208"/>
    <x v="2208"/>
    <x v="2206"/>
    <n v="1000"/>
    <x v="1542"/>
    <x v="0"/>
    <s v="US"/>
    <s v="USD"/>
    <n v="1333771200"/>
    <n v="1328649026"/>
    <x v="2208"/>
    <x v="969"/>
    <b v="0"/>
    <n v="24"/>
    <b v="1"/>
    <x v="15"/>
  </r>
  <r>
    <x v="2209"/>
    <x v="2209"/>
    <x v="2207"/>
    <n v="500"/>
    <x v="1543"/>
    <x v="0"/>
    <s v="GB"/>
    <s v="GBP"/>
    <n v="1397516400"/>
    <n v="1396524644"/>
    <x v="2209"/>
    <x v="881"/>
    <b v="0"/>
    <n v="15"/>
    <b v="1"/>
    <x v="15"/>
  </r>
  <r>
    <x v="2210"/>
    <x v="2210"/>
    <x v="2208"/>
    <n v="4000"/>
    <x v="1544"/>
    <x v="0"/>
    <s v="US"/>
    <s v="USD"/>
    <n v="1334424960"/>
    <n v="1329442510"/>
    <x v="2210"/>
    <x v="970"/>
    <b v="0"/>
    <n v="72"/>
    <b v="1"/>
    <x v="15"/>
  </r>
  <r>
    <x v="2211"/>
    <x v="2211"/>
    <x v="2209"/>
    <n v="2500"/>
    <x v="1545"/>
    <x v="0"/>
    <s v="US"/>
    <s v="USD"/>
    <n v="1397113140"/>
    <n v="1395168625"/>
    <x v="2211"/>
    <x v="971"/>
    <b v="0"/>
    <n v="120"/>
    <b v="1"/>
    <x v="15"/>
  </r>
  <r>
    <x v="2212"/>
    <x v="2212"/>
    <x v="2210"/>
    <n v="6000"/>
    <x v="1546"/>
    <x v="0"/>
    <s v="US"/>
    <s v="USD"/>
    <n v="1383526800"/>
    <n v="1380650177"/>
    <x v="2212"/>
    <x v="972"/>
    <b v="0"/>
    <n v="123"/>
    <b v="1"/>
    <x v="15"/>
  </r>
  <r>
    <x v="2213"/>
    <x v="2213"/>
    <x v="2211"/>
    <n v="5"/>
    <x v="115"/>
    <x v="0"/>
    <s v="US"/>
    <s v="USD"/>
    <n v="1431719379"/>
    <n v="1429127379"/>
    <x v="2213"/>
    <x v="317"/>
    <b v="0"/>
    <n v="1"/>
    <b v="1"/>
    <x v="15"/>
  </r>
  <r>
    <x v="2214"/>
    <x v="2214"/>
    <x v="2212"/>
    <n v="600"/>
    <x v="1547"/>
    <x v="0"/>
    <s v="US"/>
    <s v="USD"/>
    <n v="1391713248"/>
    <n v="1389121248"/>
    <x v="2214"/>
    <x v="973"/>
    <b v="0"/>
    <n v="24"/>
    <b v="1"/>
    <x v="15"/>
  </r>
  <r>
    <x v="2215"/>
    <x v="2215"/>
    <x v="2213"/>
    <n v="550"/>
    <x v="1548"/>
    <x v="0"/>
    <s v="US"/>
    <s v="USD"/>
    <n v="1331621940"/>
    <n v="1329671572"/>
    <x v="2215"/>
    <x v="974"/>
    <b v="0"/>
    <n v="33"/>
    <b v="1"/>
    <x v="15"/>
  </r>
  <r>
    <x v="2216"/>
    <x v="2216"/>
    <x v="2214"/>
    <n v="300"/>
    <x v="1549"/>
    <x v="0"/>
    <s v="US"/>
    <s v="USD"/>
    <n v="1437674545"/>
    <n v="1436464945"/>
    <x v="2216"/>
    <x v="139"/>
    <b v="0"/>
    <n v="14"/>
    <b v="1"/>
    <x v="15"/>
  </r>
  <r>
    <x v="2217"/>
    <x v="2217"/>
    <x v="2215"/>
    <n v="420"/>
    <x v="94"/>
    <x v="0"/>
    <s v="US"/>
    <s v="USD"/>
    <n v="1446451200"/>
    <n v="1445539113"/>
    <x v="2217"/>
    <x v="515"/>
    <b v="0"/>
    <n v="9"/>
    <b v="1"/>
    <x v="15"/>
  </r>
  <r>
    <x v="2218"/>
    <x v="2218"/>
    <x v="2216"/>
    <n v="2000"/>
    <x v="1550"/>
    <x v="0"/>
    <s v="US"/>
    <s v="USD"/>
    <n v="1346198400"/>
    <n v="1344281383"/>
    <x v="2218"/>
    <x v="975"/>
    <b v="0"/>
    <n v="76"/>
    <b v="1"/>
    <x v="15"/>
  </r>
  <r>
    <x v="2219"/>
    <x v="2219"/>
    <x v="2217"/>
    <n v="1000"/>
    <x v="1101"/>
    <x v="0"/>
    <s v="US"/>
    <s v="USD"/>
    <n v="1440004512"/>
    <n v="1437412512"/>
    <x v="2219"/>
    <x v="976"/>
    <b v="0"/>
    <n v="19"/>
    <b v="1"/>
    <x v="15"/>
  </r>
  <r>
    <x v="2220"/>
    <x v="2220"/>
    <x v="2218"/>
    <n v="3500"/>
    <x v="1551"/>
    <x v="0"/>
    <s v="US"/>
    <s v="USD"/>
    <n v="1374888436"/>
    <n v="1372296436"/>
    <x v="2220"/>
    <x v="977"/>
    <b v="0"/>
    <n v="69"/>
    <b v="1"/>
    <x v="15"/>
  </r>
  <r>
    <x v="2221"/>
    <x v="2221"/>
    <x v="2219"/>
    <n v="7500"/>
    <x v="1552"/>
    <x v="0"/>
    <s v="US"/>
    <s v="USD"/>
    <n v="1461369600"/>
    <n v="1458748809"/>
    <x v="2221"/>
    <x v="36"/>
    <b v="0"/>
    <n v="218"/>
    <b v="1"/>
    <x v="32"/>
  </r>
  <r>
    <x v="2222"/>
    <x v="2222"/>
    <x v="2220"/>
    <n v="500"/>
    <x v="1553"/>
    <x v="0"/>
    <s v="US"/>
    <s v="USD"/>
    <n v="1327776847"/>
    <n v="1325184847"/>
    <x v="2222"/>
    <x v="978"/>
    <b v="0"/>
    <n v="30"/>
    <b v="1"/>
    <x v="32"/>
  </r>
  <r>
    <x v="2223"/>
    <x v="2223"/>
    <x v="2221"/>
    <n v="19500"/>
    <x v="1554"/>
    <x v="0"/>
    <s v="CA"/>
    <s v="CAD"/>
    <n v="1435418568"/>
    <n v="1432826568"/>
    <x v="2223"/>
    <x v="719"/>
    <b v="0"/>
    <n v="100"/>
    <b v="1"/>
    <x v="32"/>
  </r>
  <r>
    <x v="2224"/>
    <x v="2224"/>
    <x v="2222"/>
    <n v="10000"/>
    <x v="1555"/>
    <x v="0"/>
    <s v="US"/>
    <s v="USD"/>
    <n v="1477767600"/>
    <n v="1475337675"/>
    <x v="2224"/>
    <x v="793"/>
    <b v="0"/>
    <n v="296"/>
    <b v="1"/>
    <x v="32"/>
  </r>
  <r>
    <x v="2225"/>
    <x v="2225"/>
    <x v="2223"/>
    <n v="21000"/>
    <x v="1556"/>
    <x v="0"/>
    <s v="GB"/>
    <s v="GBP"/>
    <n v="1411326015"/>
    <n v="1408734015"/>
    <x v="2225"/>
    <x v="979"/>
    <b v="0"/>
    <n v="1204"/>
    <b v="1"/>
    <x v="32"/>
  </r>
  <r>
    <x v="2226"/>
    <x v="2226"/>
    <x v="2224"/>
    <n v="18000"/>
    <x v="1557"/>
    <x v="0"/>
    <s v="US"/>
    <s v="USD"/>
    <n v="1455253140"/>
    <n v="1452625822"/>
    <x v="2226"/>
    <x v="226"/>
    <b v="0"/>
    <n v="321"/>
    <b v="1"/>
    <x v="32"/>
  </r>
  <r>
    <x v="2227"/>
    <x v="2227"/>
    <x v="2225"/>
    <n v="13000"/>
    <x v="1558"/>
    <x v="0"/>
    <s v="GB"/>
    <s v="GBP"/>
    <n v="1384374155"/>
    <n v="1381778555"/>
    <x v="2227"/>
    <x v="417"/>
    <b v="0"/>
    <n v="301"/>
    <b v="1"/>
    <x v="32"/>
  </r>
  <r>
    <x v="2228"/>
    <x v="2228"/>
    <x v="2226"/>
    <n v="1000"/>
    <x v="1559"/>
    <x v="0"/>
    <s v="DE"/>
    <s v="EUR"/>
    <n v="1439707236"/>
    <n v="1437115236"/>
    <x v="2228"/>
    <x v="980"/>
    <b v="0"/>
    <n v="144"/>
    <b v="1"/>
    <x v="32"/>
  </r>
  <r>
    <x v="2229"/>
    <x v="2229"/>
    <x v="2227"/>
    <n v="8012"/>
    <x v="1560"/>
    <x v="0"/>
    <s v="US"/>
    <s v="USD"/>
    <n v="1378180800"/>
    <n v="1375113391"/>
    <x v="2229"/>
    <x v="981"/>
    <b v="0"/>
    <n v="539"/>
    <b v="1"/>
    <x v="32"/>
  </r>
  <r>
    <x v="2230"/>
    <x v="2230"/>
    <x v="2228"/>
    <n v="8500"/>
    <x v="1561"/>
    <x v="0"/>
    <s v="US"/>
    <s v="USD"/>
    <n v="1398460127"/>
    <n v="1395868127"/>
    <x v="2230"/>
    <x v="869"/>
    <b v="0"/>
    <n v="498"/>
    <b v="1"/>
    <x v="32"/>
  </r>
  <r>
    <x v="2231"/>
    <x v="2231"/>
    <x v="2229"/>
    <n v="2500"/>
    <x v="1562"/>
    <x v="0"/>
    <s v="US"/>
    <s v="USD"/>
    <n v="1372136400"/>
    <n v="1369864301"/>
    <x v="2231"/>
    <x v="872"/>
    <b v="0"/>
    <n v="1113"/>
    <b v="1"/>
    <x v="32"/>
  </r>
  <r>
    <x v="2232"/>
    <x v="2232"/>
    <x v="2230"/>
    <n v="5000"/>
    <x v="1563"/>
    <x v="0"/>
    <s v="US"/>
    <s v="USD"/>
    <n v="1405738800"/>
    <n v="1402945408"/>
    <x v="2232"/>
    <x v="579"/>
    <b v="0"/>
    <n v="988"/>
    <b v="1"/>
    <x v="32"/>
  </r>
  <r>
    <x v="2233"/>
    <x v="2233"/>
    <x v="2231"/>
    <n v="2500"/>
    <x v="1564"/>
    <x v="0"/>
    <s v="GB"/>
    <s v="GBP"/>
    <n v="1450051200"/>
    <n v="1448269539"/>
    <x v="2233"/>
    <x v="982"/>
    <b v="0"/>
    <n v="391"/>
    <b v="1"/>
    <x v="32"/>
  </r>
  <r>
    <x v="2234"/>
    <x v="2234"/>
    <x v="2232"/>
    <n v="100"/>
    <x v="1565"/>
    <x v="0"/>
    <s v="US"/>
    <s v="USD"/>
    <n v="1483645647"/>
    <n v="1481053647"/>
    <x v="2234"/>
    <x v="725"/>
    <b v="0"/>
    <n v="28"/>
    <b v="1"/>
    <x v="32"/>
  </r>
  <r>
    <x v="2235"/>
    <x v="2235"/>
    <x v="2233"/>
    <n v="13000"/>
    <x v="1566"/>
    <x v="0"/>
    <s v="CA"/>
    <s v="CAD"/>
    <n v="1427585511"/>
    <n v="1424997111"/>
    <x v="2235"/>
    <x v="983"/>
    <b v="0"/>
    <n v="147"/>
    <b v="1"/>
    <x v="32"/>
  </r>
  <r>
    <x v="2236"/>
    <x v="2236"/>
    <x v="2234"/>
    <n v="2800"/>
    <x v="1567"/>
    <x v="0"/>
    <s v="US"/>
    <s v="USD"/>
    <n v="1454338123"/>
    <n v="1451746123"/>
    <x v="2236"/>
    <x v="69"/>
    <b v="0"/>
    <n v="680"/>
    <b v="1"/>
    <x v="32"/>
  </r>
  <r>
    <x v="2237"/>
    <x v="2237"/>
    <x v="2235"/>
    <n v="18000"/>
    <x v="1568"/>
    <x v="0"/>
    <s v="US"/>
    <s v="USD"/>
    <n v="1415779140"/>
    <n v="1412294683"/>
    <x v="2237"/>
    <x v="984"/>
    <b v="0"/>
    <n v="983"/>
    <b v="1"/>
    <x v="32"/>
  </r>
  <r>
    <x v="2238"/>
    <x v="2238"/>
    <x v="2236"/>
    <n v="4000"/>
    <x v="1569"/>
    <x v="0"/>
    <s v="DE"/>
    <s v="EUR"/>
    <n v="1489157716"/>
    <n v="1486565716"/>
    <x v="2238"/>
    <x v="230"/>
    <b v="0"/>
    <n v="79"/>
    <b v="1"/>
    <x v="32"/>
  </r>
  <r>
    <x v="2239"/>
    <x v="2239"/>
    <x v="2237"/>
    <n v="25000"/>
    <x v="1570"/>
    <x v="0"/>
    <s v="US"/>
    <s v="USD"/>
    <n v="1385870520"/>
    <n v="1382742014"/>
    <x v="2239"/>
    <x v="985"/>
    <b v="0"/>
    <n v="426"/>
    <b v="1"/>
    <x v="32"/>
  </r>
  <r>
    <x v="2240"/>
    <x v="2240"/>
    <x v="2238"/>
    <n v="5000"/>
    <x v="1571"/>
    <x v="0"/>
    <s v="US"/>
    <s v="USD"/>
    <n v="1461354544"/>
    <n v="1458762544"/>
    <x v="2240"/>
    <x v="36"/>
    <b v="0"/>
    <n v="96"/>
    <b v="1"/>
    <x v="32"/>
  </r>
  <r>
    <x v="2241"/>
    <x v="2241"/>
    <x v="2239"/>
    <n v="1000"/>
    <x v="1572"/>
    <x v="0"/>
    <s v="GB"/>
    <s v="GBP"/>
    <n v="1488484300"/>
    <n v="1485892300"/>
    <x v="2241"/>
    <x v="145"/>
    <b v="0"/>
    <n v="163"/>
    <b v="1"/>
    <x v="32"/>
  </r>
  <r>
    <x v="2242"/>
    <x v="2242"/>
    <x v="2240"/>
    <n v="10000"/>
    <x v="1573"/>
    <x v="0"/>
    <s v="US"/>
    <s v="USD"/>
    <n v="1385521320"/>
    <n v="1382449733"/>
    <x v="2242"/>
    <x v="46"/>
    <b v="0"/>
    <n v="2525"/>
    <b v="1"/>
    <x v="32"/>
  </r>
  <r>
    <x v="2243"/>
    <x v="2243"/>
    <x v="2241"/>
    <n v="1"/>
    <x v="1574"/>
    <x v="0"/>
    <s v="US"/>
    <s v="USD"/>
    <n v="1489374000"/>
    <n v="1488823290"/>
    <x v="2243"/>
    <x v="700"/>
    <b v="0"/>
    <n v="2035"/>
    <b v="1"/>
    <x v="32"/>
  </r>
  <r>
    <x v="2244"/>
    <x v="2244"/>
    <x v="2242"/>
    <n v="5000"/>
    <x v="1575"/>
    <x v="0"/>
    <s v="US"/>
    <s v="USD"/>
    <n v="1476649800"/>
    <n v="1475609946"/>
    <x v="2244"/>
    <x v="932"/>
    <b v="0"/>
    <n v="290"/>
    <b v="1"/>
    <x v="32"/>
  </r>
  <r>
    <x v="2245"/>
    <x v="2245"/>
    <x v="2243"/>
    <n v="4000"/>
    <x v="1576"/>
    <x v="0"/>
    <s v="US"/>
    <s v="USD"/>
    <n v="1393005600"/>
    <n v="1390323617"/>
    <x v="2245"/>
    <x v="240"/>
    <b v="0"/>
    <n v="1980"/>
    <b v="1"/>
    <x v="32"/>
  </r>
  <r>
    <x v="2246"/>
    <x v="2246"/>
    <x v="2244"/>
    <n v="2500"/>
    <x v="1514"/>
    <x v="0"/>
    <s v="GB"/>
    <s v="GBP"/>
    <n v="1441393210"/>
    <n v="1438801210"/>
    <x v="2246"/>
    <x v="593"/>
    <b v="0"/>
    <n v="57"/>
    <b v="1"/>
    <x v="32"/>
  </r>
  <r>
    <x v="2247"/>
    <x v="2247"/>
    <x v="2245"/>
    <n v="18500"/>
    <x v="1577"/>
    <x v="0"/>
    <s v="US"/>
    <s v="USD"/>
    <n v="1438185565"/>
    <n v="1436975965"/>
    <x v="2247"/>
    <x v="473"/>
    <b v="0"/>
    <n v="380"/>
    <b v="1"/>
    <x v="32"/>
  </r>
  <r>
    <x v="2248"/>
    <x v="2248"/>
    <x v="2246"/>
    <n v="7000"/>
    <x v="1578"/>
    <x v="0"/>
    <s v="GB"/>
    <s v="GBP"/>
    <n v="1481749278"/>
    <n v="1479157278"/>
    <x v="2248"/>
    <x v="211"/>
    <b v="0"/>
    <n v="128"/>
    <b v="1"/>
    <x v="32"/>
  </r>
  <r>
    <x v="2249"/>
    <x v="2249"/>
    <x v="2247"/>
    <n v="3500"/>
    <x v="1579"/>
    <x v="0"/>
    <s v="US"/>
    <s v="USD"/>
    <n v="1364917965"/>
    <n v="1362329565"/>
    <x v="2249"/>
    <x v="986"/>
    <b v="0"/>
    <n v="180"/>
    <b v="1"/>
    <x v="32"/>
  </r>
  <r>
    <x v="2250"/>
    <x v="2250"/>
    <x v="2248"/>
    <n v="25000"/>
    <x v="1580"/>
    <x v="0"/>
    <s v="US"/>
    <s v="USD"/>
    <n v="1480727273"/>
    <n v="1478131673"/>
    <x v="2250"/>
    <x v="190"/>
    <b v="0"/>
    <n v="571"/>
    <b v="1"/>
    <x v="32"/>
  </r>
  <r>
    <x v="2251"/>
    <x v="2251"/>
    <x v="2249"/>
    <n v="8500"/>
    <x v="1581"/>
    <x v="0"/>
    <s v="US"/>
    <s v="USD"/>
    <n v="1408177077"/>
    <n v="1406362677"/>
    <x v="2251"/>
    <x v="260"/>
    <b v="0"/>
    <n v="480"/>
    <b v="1"/>
    <x v="32"/>
  </r>
  <r>
    <x v="2252"/>
    <x v="2252"/>
    <x v="2250"/>
    <n v="9000"/>
    <x v="1582"/>
    <x v="0"/>
    <s v="ES"/>
    <s v="EUR"/>
    <n v="1470469938"/>
    <n v="1469173938"/>
    <x v="2252"/>
    <x v="987"/>
    <b v="0"/>
    <n v="249"/>
    <b v="1"/>
    <x v="32"/>
  </r>
  <r>
    <x v="2253"/>
    <x v="2253"/>
    <x v="2251"/>
    <n v="8000"/>
    <x v="1583"/>
    <x v="0"/>
    <s v="US"/>
    <s v="USD"/>
    <n v="1447862947"/>
    <n v="1445267347"/>
    <x v="2253"/>
    <x v="509"/>
    <b v="0"/>
    <n v="84"/>
    <b v="1"/>
    <x v="32"/>
  </r>
  <r>
    <x v="2254"/>
    <x v="2254"/>
    <x v="2252"/>
    <n v="500"/>
    <x v="1584"/>
    <x v="0"/>
    <s v="US"/>
    <s v="USD"/>
    <n v="1485271968"/>
    <n v="1484667168"/>
    <x v="2254"/>
    <x v="988"/>
    <b v="0"/>
    <n v="197"/>
    <b v="1"/>
    <x v="32"/>
  </r>
  <r>
    <x v="2255"/>
    <x v="2255"/>
    <x v="2253"/>
    <n v="3950"/>
    <x v="1585"/>
    <x v="0"/>
    <s v="US"/>
    <s v="USD"/>
    <n v="1462661451"/>
    <n v="1460069451"/>
    <x v="2255"/>
    <x v="891"/>
    <b v="0"/>
    <n v="271"/>
    <b v="1"/>
    <x v="32"/>
  </r>
  <r>
    <x v="2256"/>
    <x v="2256"/>
    <x v="2254"/>
    <n v="480"/>
    <x v="1586"/>
    <x v="0"/>
    <s v="GB"/>
    <s v="GBP"/>
    <n v="1479811846"/>
    <n v="1478602246"/>
    <x v="2256"/>
    <x v="989"/>
    <b v="0"/>
    <n v="50"/>
    <b v="1"/>
    <x v="32"/>
  </r>
  <r>
    <x v="2257"/>
    <x v="2257"/>
    <x v="2255"/>
    <n v="2500"/>
    <x v="1587"/>
    <x v="0"/>
    <s v="GB"/>
    <s v="GBP"/>
    <n v="1466377200"/>
    <n v="1463351329"/>
    <x v="2257"/>
    <x v="164"/>
    <b v="0"/>
    <n v="169"/>
    <b v="1"/>
    <x v="32"/>
  </r>
  <r>
    <x v="2258"/>
    <x v="2258"/>
    <x v="2256"/>
    <n v="2200"/>
    <x v="1588"/>
    <x v="0"/>
    <s v="US"/>
    <s v="USD"/>
    <n v="1434045687"/>
    <n v="1431453687"/>
    <x v="2258"/>
    <x v="990"/>
    <b v="0"/>
    <n v="205"/>
    <b v="1"/>
    <x v="32"/>
  </r>
  <r>
    <x v="2259"/>
    <x v="2259"/>
    <x v="2257"/>
    <n v="1000"/>
    <x v="1589"/>
    <x v="0"/>
    <s v="GB"/>
    <s v="GBP"/>
    <n v="1481224736"/>
    <n v="1480360736"/>
    <x v="2259"/>
    <x v="191"/>
    <b v="0"/>
    <n v="206"/>
    <b v="1"/>
    <x v="32"/>
  </r>
  <r>
    <x v="2260"/>
    <x v="2260"/>
    <x v="2258"/>
    <n v="2500"/>
    <x v="1590"/>
    <x v="0"/>
    <s v="US"/>
    <s v="USD"/>
    <n v="1395876250"/>
    <n v="1393287850"/>
    <x v="2260"/>
    <x v="991"/>
    <b v="0"/>
    <n v="84"/>
    <b v="1"/>
    <x v="32"/>
  </r>
  <r>
    <x v="2261"/>
    <x v="2261"/>
    <x v="2259"/>
    <n v="1000"/>
    <x v="1591"/>
    <x v="0"/>
    <s v="AU"/>
    <s v="AUD"/>
    <n v="1487093020"/>
    <n v="1485278620"/>
    <x v="2261"/>
    <x v="992"/>
    <b v="0"/>
    <n v="210"/>
    <b v="1"/>
    <x v="32"/>
  </r>
  <r>
    <x v="2262"/>
    <x v="2262"/>
    <x v="2260"/>
    <n v="3300"/>
    <x v="1592"/>
    <x v="0"/>
    <s v="US"/>
    <s v="USD"/>
    <n v="1416268800"/>
    <n v="1413295358"/>
    <x v="2262"/>
    <x v="295"/>
    <b v="0"/>
    <n v="181"/>
    <b v="1"/>
    <x v="32"/>
  </r>
  <r>
    <x v="2263"/>
    <x v="2263"/>
    <x v="2261"/>
    <n v="7500"/>
    <x v="1593"/>
    <x v="0"/>
    <s v="SE"/>
    <s v="SEK"/>
    <n v="1422734313"/>
    <n v="1420919913"/>
    <x v="2263"/>
    <x v="993"/>
    <b v="0"/>
    <n v="60"/>
    <b v="1"/>
    <x v="32"/>
  </r>
  <r>
    <x v="2264"/>
    <x v="2264"/>
    <x v="2262"/>
    <n v="6000"/>
    <x v="1594"/>
    <x v="0"/>
    <s v="US"/>
    <s v="USD"/>
    <n v="1463972400"/>
    <n v="1462543114"/>
    <x v="2264"/>
    <x v="79"/>
    <b v="0"/>
    <n v="445"/>
    <b v="1"/>
    <x v="32"/>
  </r>
  <r>
    <x v="2265"/>
    <x v="2265"/>
    <x v="2263"/>
    <n v="200"/>
    <x v="1595"/>
    <x v="0"/>
    <s v="GB"/>
    <s v="GBP"/>
    <n v="1479846507"/>
    <n v="1479241707"/>
    <x v="2265"/>
    <x v="727"/>
    <b v="0"/>
    <n v="17"/>
    <b v="1"/>
    <x v="32"/>
  </r>
  <r>
    <x v="2266"/>
    <x v="2266"/>
    <x v="2264"/>
    <n v="1500"/>
    <x v="1596"/>
    <x v="0"/>
    <s v="US"/>
    <s v="USD"/>
    <n v="1461722400"/>
    <n v="1460235592"/>
    <x v="2266"/>
    <x v="994"/>
    <b v="0"/>
    <n v="194"/>
    <b v="1"/>
    <x v="32"/>
  </r>
  <r>
    <x v="2267"/>
    <x v="2267"/>
    <x v="2265"/>
    <n v="20000"/>
    <x v="1597"/>
    <x v="0"/>
    <s v="US"/>
    <s v="USD"/>
    <n v="1419123600"/>
    <n v="1416945297"/>
    <x v="2267"/>
    <x v="995"/>
    <b v="0"/>
    <n v="404"/>
    <b v="1"/>
    <x v="32"/>
  </r>
  <r>
    <x v="2268"/>
    <x v="2268"/>
    <x v="2266"/>
    <n v="28000"/>
    <x v="1598"/>
    <x v="0"/>
    <s v="US"/>
    <s v="USD"/>
    <n v="1489283915"/>
    <n v="1486691915"/>
    <x v="2268"/>
    <x v="996"/>
    <b v="0"/>
    <n v="194"/>
    <b v="1"/>
    <x v="32"/>
  </r>
  <r>
    <x v="2269"/>
    <x v="2269"/>
    <x v="2267"/>
    <n v="2500"/>
    <x v="1599"/>
    <x v="0"/>
    <s v="US"/>
    <s v="USD"/>
    <n v="1488862800"/>
    <n v="1486745663"/>
    <x v="2269"/>
    <x v="997"/>
    <b v="0"/>
    <n v="902"/>
    <b v="1"/>
    <x v="32"/>
  </r>
  <r>
    <x v="2270"/>
    <x v="2270"/>
    <x v="2268"/>
    <n v="25000"/>
    <x v="1600"/>
    <x v="0"/>
    <s v="US"/>
    <s v="USD"/>
    <n v="1484085540"/>
    <n v="1482353513"/>
    <x v="2270"/>
    <x v="998"/>
    <b v="0"/>
    <n v="1670"/>
    <b v="1"/>
    <x v="32"/>
  </r>
  <r>
    <x v="2271"/>
    <x v="2271"/>
    <x v="2269"/>
    <n v="20000"/>
    <x v="1601"/>
    <x v="0"/>
    <s v="US"/>
    <s v="USD"/>
    <n v="1481328004"/>
    <n v="1478736004"/>
    <x v="2271"/>
    <x v="999"/>
    <b v="0"/>
    <n v="1328"/>
    <b v="1"/>
    <x v="32"/>
  </r>
  <r>
    <x v="2272"/>
    <x v="2272"/>
    <x v="2270"/>
    <n v="1000"/>
    <x v="1602"/>
    <x v="0"/>
    <s v="US"/>
    <s v="USD"/>
    <n v="1449506836"/>
    <n v="1446914836"/>
    <x v="2272"/>
    <x v="1000"/>
    <b v="0"/>
    <n v="944"/>
    <b v="1"/>
    <x v="32"/>
  </r>
  <r>
    <x v="2273"/>
    <x v="2273"/>
    <x v="2271"/>
    <n v="2500"/>
    <x v="1603"/>
    <x v="0"/>
    <s v="CA"/>
    <s v="CAD"/>
    <n v="1489320642"/>
    <n v="1487164242"/>
    <x v="2273"/>
    <x v="599"/>
    <b v="0"/>
    <n v="147"/>
    <b v="1"/>
    <x v="32"/>
  </r>
  <r>
    <x v="2274"/>
    <x v="2274"/>
    <x v="2272"/>
    <n v="2500"/>
    <x v="1604"/>
    <x v="0"/>
    <s v="US"/>
    <s v="USD"/>
    <n v="1393156857"/>
    <n v="1390564857"/>
    <x v="2274"/>
    <x v="1001"/>
    <b v="0"/>
    <n v="99"/>
    <b v="1"/>
    <x v="32"/>
  </r>
  <r>
    <x v="2275"/>
    <x v="2275"/>
    <x v="2273"/>
    <n v="650"/>
    <x v="1605"/>
    <x v="0"/>
    <s v="GB"/>
    <s v="GBP"/>
    <n v="1419259679"/>
    <n v="1416667679"/>
    <x v="2275"/>
    <x v="1002"/>
    <b v="0"/>
    <n v="79"/>
    <b v="1"/>
    <x v="32"/>
  </r>
  <r>
    <x v="2276"/>
    <x v="2276"/>
    <x v="2274"/>
    <n v="4589"/>
    <x v="1606"/>
    <x v="0"/>
    <s v="US"/>
    <s v="USD"/>
    <n v="1388936289"/>
    <n v="1386344289"/>
    <x v="2276"/>
    <x v="562"/>
    <b v="0"/>
    <n v="75"/>
    <b v="1"/>
    <x v="32"/>
  </r>
  <r>
    <x v="2277"/>
    <x v="2277"/>
    <x v="2275"/>
    <n v="8500"/>
    <x v="1607"/>
    <x v="0"/>
    <s v="US"/>
    <s v="USD"/>
    <n v="1330359423"/>
    <n v="1327767423"/>
    <x v="2277"/>
    <x v="1003"/>
    <b v="0"/>
    <n v="207"/>
    <b v="1"/>
    <x v="32"/>
  </r>
  <r>
    <x v="2278"/>
    <x v="2278"/>
    <x v="2276"/>
    <n v="2000"/>
    <x v="1608"/>
    <x v="0"/>
    <s v="IT"/>
    <s v="EUR"/>
    <n v="1451861940"/>
    <n v="1448902867"/>
    <x v="2278"/>
    <x v="590"/>
    <b v="0"/>
    <n v="102"/>
    <b v="1"/>
    <x v="32"/>
  </r>
  <r>
    <x v="2279"/>
    <x v="2279"/>
    <x v="2277"/>
    <n v="1000"/>
    <x v="1609"/>
    <x v="0"/>
    <s v="US"/>
    <s v="USD"/>
    <n v="1423022400"/>
    <n v="1421436099"/>
    <x v="2279"/>
    <x v="707"/>
    <b v="0"/>
    <n v="32"/>
    <b v="1"/>
    <x v="32"/>
  </r>
  <r>
    <x v="2280"/>
    <x v="2280"/>
    <x v="2278"/>
    <n v="9800"/>
    <x v="1610"/>
    <x v="0"/>
    <s v="US"/>
    <s v="USD"/>
    <n v="1442501991"/>
    <n v="1439909991"/>
    <x v="2280"/>
    <x v="580"/>
    <b v="0"/>
    <n v="480"/>
    <b v="1"/>
    <x v="32"/>
  </r>
  <r>
    <x v="2281"/>
    <x v="2281"/>
    <x v="2279"/>
    <n v="300"/>
    <x v="1611"/>
    <x v="0"/>
    <s v="US"/>
    <s v="USD"/>
    <n v="1311576600"/>
    <n v="1306219897"/>
    <x v="2281"/>
    <x v="821"/>
    <b v="0"/>
    <n v="11"/>
    <b v="1"/>
    <x v="11"/>
  </r>
  <r>
    <x v="2282"/>
    <x v="2282"/>
    <x v="2280"/>
    <n v="750"/>
    <x v="1612"/>
    <x v="0"/>
    <s v="US"/>
    <s v="USD"/>
    <n v="1452744686"/>
    <n v="1447560686"/>
    <x v="2282"/>
    <x v="1004"/>
    <b v="0"/>
    <n v="12"/>
    <b v="1"/>
    <x v="11"/>
  </r>
  <r>
    <x v="2283"/>
    <x v="2283"/>
    <x v="2281"/>
    <n v="3000"/>
    <x v="1613"/>
    <x v="0"/>
    <s v="US"/>
    <s v="USD"/>
    <n v="1336528804"/>
    <n v="1331348404"/>
    <x v="2283"/>
    <x v="114"/>
    <b v="0"/>
    <n v="48"/>
    <b v="1"/>
    <x v="11"/>
  </r>
  <r>
    <x v="2284"/>
    <x v="2284"/>
    <x v="2282"/>
    <n v="6000"/>
    <x v="1614"/>
    <x v="0"/>
    <s v="US"/>
    <s v="USD"/>
    <n v="1299902400"/>
    <n v="1297451245"/>
    <x v="2284"/>
    <x v="1005"/>
    <b v="0"/>
    <n v="59"/>
    <b v="1"/>
    <x v="11"/>
  </r>
  <r>
    <x v="2285"/>
    <x v="2285"/>
    <x v="2283"/>
    <n v="3000"/>
    <x v="1615"/>
    <x v="0"/>
    <s v="US"/>
    <s v="USD"/>
    <n v="1340944043"/>
    <n v="1338352043"/>
    <x v="2285"/>
    <x v="827"/>
    <b v="0"/>
    <n v="79"/>
    <b v="1"/>
    <x v="11"/>
  </r>
  <r>
    <x v="2286"/>
    <x v="2286"/>
    <x v="2284"/>
    <n v="1500"/>
    <x v="1616"/>
    <x v="0"/>
    <s v="US"/>
    <s v="USD"/>
    <n v="1378439940"/>
    <n v="1376003254"/>
    <x v="2286"/>
    <x v="1006"/>
    <b v="0"/>
    <n v="14"/>
    <b v="1"/>
    <x v="11"/>
  </r>
  <r>
    <x v="2287"/>
    <x v="2287"/>
    <x v="2285"/>
    <n v="4500"/>
    <x v="1617"/>
    <x v="0"/>
    <s v="US"/>
    <s v="USD"/>
    <n v="1403539260"/>
    <n v="1401724860"/>
    <x v="2287"/>
    <x v="1007"/>
    <b v="0"/>
    <n v="106"/>
    <b v="1"/>
    <x v="11"/>
  </r>
  <r>
    <x v="2288"/>
    <x v="2288"/>
    <x v="2286"/>
    <n v="1000"/>
    <x v="1099"/>
    <x v="0"/>
    <s v="US"/>
    <s v="USD"/>
    <n v="1340733600"/>
    <n v="1339098689"/>
    <x v="2288"/>
    <x v="399"/>
    <b v="0"/>
    <n v="25"/>
    <b v="1"/>
    <x v="11"/>
  </r>
  <r>
    <x v="2289"/>
    <x v="2289"/>
    <x v="2287"/>
    <n v="1500"/>
    <x v="1618"/>
    <x v="0"/>
    <s v="US"/>
    <s v="USD"/>
    <n v="1386372120"/>
    <n v="1382659060"/>
    <x v="2289"/>
    <x v="244"/>
    <b v="0"/>
    <n v="25"/>
    <b v="1"/>
    <x v="11"/>
  </r>
  <r>
    <x v="2290"/>
    <x v="2290"/>
    <x v="2288"/>
    <n v="1500"/>
    <x v="1619"/>
    <x v="0"/>
    <s v="US"/>
    <s v="USD"/>
    <n v="1259686800"/>
    <n v="1252908330"/>
    <x v="2290"/>
    <x v="1008"/>
    <b v="0"/>
    <n v="29"/>
    <b v="1"/>
    <x v="11"/>
  </r>
  <r>
    <x v="2291"/>
    <x v="2291"/>
    <x v="2289"/>
    <n v="2500"/>
    <x v="1620"/>
    <x v="0"/>
    <s v="US"/>
    <s v="USD"/>
    <n v="1335153600"/>
    <n v="1332199618"/>
    <x v="2291"/>
    <x v="674"/>
    <b v="0"/>
    <n v="43"/>
    <b v="1"/>
    <x v="11"/>
  </r>
  <r>
    <x v="2292"/>
    <x v="2292"/>
    <x v="2290"/>
    <n v="2000"/>
    <x v="1621"/>
    <x v="0"/>
    <s v="US"/>
    <s v="USD"/>
    <n v="1334767476"/>
    <n v="1332175476"/>
    <x v="2292"/>
    <x v="674"/>
    <b v="0"/>
    <n v="46"/>
    <b v="1"/>
    <x v="11"/>
  </r>
  <r>
    <x v="2293"/>
    <x v="2293"/>
    <x v="2291"/>
    <n v="850"/>
    <x v="1622"/>
    <x v="0"/>
    <s v="US"/>
    <s v="USD"/>
    <n v="1348545540"/>
    <n v="1346345999"/>
    <x v="2293"/>
    <x v="1009"/>
    <b v="0"/>
    <n v="27"/>
    <b v="1"/>
    <x v="11"/>
  </r>
  <r>
    <x v="2294"/>
    <x v="2294"/>
    <x v="2292"/>
    <n v="5000"/>
    <x v="1623"/>
    <x v="0"/>
    <s v="US"/>
    <s v="USD"/>
    <n v="1358702480"/>
    <n v="1356110480"/>
    <x v="2294"/>
    <x v="943"/>
    <b v="0"/>
    <n v="112"/>
    <b v="1"/>
    <x v="11"/>
  </r>
  <r>
    <x v="2295"/>
    <x v="2295"/>
    <x v="2293"/>
    <n v="1200"/>
    <x v="1624"/>
    <x v="0"/>
    <s v="US"/>
    <s v="USD"/>
    <n v="1359240856"/>
    <n v="1356648856"/>
    <x v="2295"/>
    <x v="1010"/>
    <b v="0"/>
    <n v="34"/>
    <b v="1"/>
    <x v="11"/>
  </r>
  <r>
    <x v="2296"/>
    <x v="2296"/>
    <x v="2294"/>
    <n v="7000"/>
    <x v="1625"/>
    <x v="0"/>
    <s v="US"/>
    <s v="USD"/>
    <n v="1330018426"/>
    <n v="1326994426"/>
    <x v="2296"/>
    <x v="1011"/>
    <b v="0"/>
    <n v="145"/>
    <b v="1"/>
    <x v="11"/>
  </r>
  <r>
    <x v="2297"/>
    <x v="2297"/>
    <x v="2295"/>
    <n v="1000"/>
    <x v="1626"/>
    <x v="0"/>
    <s v="US"/>
    <s v="USD"/>
    <n v="1331697540"/>
    <n v="1328749249"/>
    <x v="2297"/>
    <x v="1012"/>
    <b v="0"/>
    <n v="19"/>
    <b v="1"/>
    <x v="11"/>
  </r>
  <r>
    <x v="2298"/>
    <x v="2298"/>
    <x v="2296"/>
    <n v="30000"/>
    <x v="1627"/>
    <x v="0"/>
    <s v="US"/>
    <s v="USD"/>
    <n v="1395861033"/>
    <n v="1393272633"/>
    <x v="2298"/>
    <x v="991"/>
    <b v="0"/>
    <n v="288"/>
    <b v="1"/>
    <x v="11"/>
  </r>
  <r>
    <x v="2299"/>
    <x v="2299"/>
    <x v="2297"/>
    <n v="300"/>
    <x v="1628"/>
    <x v="0"/>
    <s v="US"/>
    <s v="USD"/>
    <n v="1296953209"/>
    <n v="1295657209"/>
    <x v="2299"/>
    <x v="684"/>
    <b v="0"/>
    <n v="14"/>
    <b v="1"/>
    <x v="11"/>
  </r>
  <r>
    <x v="2300"/>
    <x v="2300"/>
    <x v="2298"/>
    <n v="800"/>
    <x v="1629"/>
    <x v="0"/>
    <s v="US"/>
    <s v="USD"/>
    <n v="1340904416"/>
    <n v="1339694816"/>
    <x v="2300"/>
    <x v="908"/>
    <b v="0"/>
    <n v="7"/>
    <b v="1"/>
    <x v="11"/>
  </r>
  <r>
    <x v="2301"/>
    <x v="2301"/>
    <x v="2299"/>
    <n v="5000"/>
    <x v="1630"/>
    <x v="0"/>
    <s v="US"/>
    <s v="USD"/>
    <n v="1371785496"/>
    <n v="1369193496"/>
    <x v="2301"/>
    <x v="1013"/>
    <b v="1"/>
    <n v="211"/>
    <b v="1"/>
    <x v="14"/>
  </r>
  <r>
    <x v="2302"/>
    <x v="2302"/>
    <x v="2300"/>
    <n v="2300"/>
    <x v="1631"/>
    <x v="0"/>
    <s v="US"/>
    <s v="USD"/>
    <n v="1388473200"/>
    <n v="1385585434"/>
    <x v="2302"/>
    <x v="1014"/>
    <b v="1"/>
    <n v="85"/>
    <b v="1"/>
    <x v="14"/>
  </r>
  <r>
    <x v="2303"/>
    <x v="2303"/>
    <x v="2301"/>
    <n v="6450"/>
    <x v="1632"/>
    <x v="0"/>
    <s v="US"/>
    <s v="USD"/>
    <n v="1323747596"/>
    <n v="1320287996"/>
    <x v="2303"/>
    <x v="1015"/>
    <b v="1"/>
    <n v="103"/>
    <b v="1"/>
    <x v="14"/>
  </r>
  <r>
    <x v="2304"/>
    <x v="2304"/>
    <x v="2302"/>
    <n v="6000"/>
    <x v="1633"/>
    <x v="0"/>
    <s v="US"/>
    <s v="USD"/>
    <n v="1293857940"/>
    <n v="1290281691"/>
    <x v="2304"/>
    <x v="1016"/>
    <b v="1"/>
    <n v="113"/>
    <b v="1"/>
    <x v="14"/>
  </r>
  <r>
    <x v="2305"/>
    <x v="2305"/>
    <x v="2303"/>
    <n v="18000"/>
    <x v="1634"/>
    <x v="0"/>
    <s v="US"/>
    <s v="USD"/>
    <n v="1407520800"/>
    <n v="1405356072"/>
    <x v="2305"/>
    <x v="738"/>
    <b v="1"/>
    <n v="167"/>
    <b v="1"/>
    <x v="14"/>
  </r>
  <r>
    <x v="2306"/>
    <x v="2306"/>
    <x v="2304"/>
    <n v="3500"/>
    <x v="1635"/>
    <x v="0"/>
    <s v="US"/>
    <s v="USD"/>
    <n v="1331352129"/>
    <n v="1328760129"/>
    <x v="2306"/>
    <x v="1012"/>
    <b v="1"/>
    <n v="73"/>
    <b v="1"/>
    <x v="14"/>
  </r>
  <r>
    <x v="2307"/>
    <x v="2307"/>
    <x v="2305"/>
    <n v="1964.47"/>
    <x v="1636"/>
    <x v="0"/>
    <s v="US"/>
    <s v="USD"/>
    <n v="1336245328"/>
    <n v="1333653333"/>
    <x v="2307"/>
    <x v="21"/>
    <b v="1"/>
    <n v="75"/>
    <b v="1"/>
    <x v="14"/>
  </r>
  <r>
    <x v="2308"/>
    <x v="2308"/>
    <x v="2306"/>
    <n v="50000"/>
    <x v="1637"/>
    <x v="0"/>
    <s v="US"/>
    <s v="USD"/>
    <n v="1409274000"/>
    <n v="1406847996"/>
    <x v="2308"/>
    <x v="219"/>
    <b v="1"/>
    <n v="614"/>
    <b v="1"/>
    <x v="14"/>
  </r>
  <r>
    <x v="2309"/>
    <x v="2309"/>
    <x v="2307"/>
    <n v="6000"/>
    <x v="1638"/>
    <x v="0"/>
    <s v="US"/>
    <s v="USD"/>
    <n v="1362872537"/>
    <n v="1359848537"/>
    <x v="2309"/>
    <x v="1017"/>
    <b v="1"/>
    <n v="107"/>
    <b v="1"/>
    <x v="14"/>
  </r>
  <r>
    <x v="2310"/>
    <x v="2310"/>
    <x v="2308"/>
    <n v="18500"/>
    <x v="1639"/>
    <x v="0"/>
    <s v="US"/>
    <s v="USD"/>
    <n v="1363889015"/>
    <n v="1361300615"/>
    <x v="2310"/>
    <x v="1018"/>
    <b v="1"/>
    <n v="1224"/>
    <b v="1"/>
    <x v="14"/>
  </r>
  <r>
    <x v="2311"/>
    <x v="2311"/>
    <x v="2309"/>
    <n v="9000"/>
    <x v="1640"/>
    <x v="0"/>
    <s v="US"/>
    <s v="USD"/>
    <n v="1399421189"/>
    <n v="1396829189"/>
    <x v="2311"/>
    <x v="1019"/>
    <b v="1"/>
    <n v="104"/>
    <b v="1"/>
    <x v="14"/>
  </r>
  <r>
    <x v="2312"/>
    <x v="2312"/>
    <x v="2310"/>
    <n v="3000"/>
    <x v="1641"/>
    <x v="0"/>
    <s v="US"/>
    <s v="USD"/>
    <n v="1397862000"/>
    <n v="1395155478"/>
    <x v="2312"/>
    <x v="971"/>
    <b v="1"/>
    <n v="79"/>
    <b v="1"/>
    <x v="14"/>
  </r>
  <r>
    <x v="2313"/>
    <x v="2313"/>
    <x v="2311"/>
    <n v="5000"/>
    <x v="1642"/>
    <x v="0"/>
    <s v="US"/>
    <s v="USD"/>
    <n v="1336086026"/>
    <n v="1333494026"/>
    <x v="2313"/>
    <x v="1020"/>
    <b v="1"/>
    <n v="157"/>
    <b v="1"/>
    <x v="14"/>
  </r>
  <r>
    <x v="2314"/>
    <x v="2314"/>
    <x v="2312"/>
    <n v="1200"/>
    <x v="1643"/>
    <x v="0"/>
    <s v="US"/>
    <s v="USD"/>
    <n v="1339074857"/>
    <n v="1336482857"/>
    <x v="2314"/>
    <x v="65"/>
    <b v="1"/>
    <n v="50"/>
    <b v="1"/>
    <x v="14"/>
  </r>
  <r>
    <x v="2315"/>
    <x v="2315"/>
    <x v="2313"/>
    <n v="2500"/>
    <x v="1644"/>
    <x v="0"/>
    <s v="US"/>
    <s v="USD"/>
    <n v="1336238743"/>
    <n v="1333646743"/>
    <x v="2315"/>
    <x v="21"/>
    <b v="1"/>
    <n v="64"/>
    <b v="1"/>
    <x v="14"/>
  </r>
  <r>
    <x v="2316"/>
    <x v="2316"/>
    <x v="2314"/>
    <n v="15000"/>
    <x v="1645"/>
    <x v="0"/>
    <s v="US"/>
    <s v="USD"/>
    <n v="1260383040"/>
    <n v="1253726650"/>
    <x v="2316"/>
    <x v="608"/>
    <b v="1"/>
    <n v="200"/>
    <b v="1"/>
    <x v="14"/>
  </r>
  <r>
    <x v="2317"/>
    <x v="2317"/>
    <x v="2315"/>
    <n v="400"/>
    <x v="1646"/>
    <x v="0"/>
    <s v="US"/>
    <s v="USD"/>
    <n v="1266210000"/>
    <n v="1263474049"/>
    <x v="2317"/>
    <x v="1021"/>
    <b v="1"/>
    <n v="22"/>
    <b v="1"/>
    <x v="14"/>
  </r>
  <r>
    <x v="2318"/>
    <x v="2318"/>
    <x v="2316"/>
    <n v="5000"/>
    <x v="1647"/>
    <x v="0"/>
    <s v="US"/>
    <s v="USD"/>
    <n v="1253937540"/>
    <n v="1251214014"/>
    <x v="2318"/>
    <x v="1022"/>
    <b v="1"/>
    <n v="163"/>
    <b v="1"/>
    <x v="14"/>
  </r>
  <r>
    <x v="2319"/>
    <x v="2319"/>
    <x v="2317"/>
    <n v="3000"/>
    <x v="1648"/>
    <x v="0"/>
    <s v="US"/>
    <s v="USD"/>
    <n v="1387072685"/>
    <n v="1384480685"/>
    <x v="2319"/>
    <x v="1023"/>
    <b v="1"/>
    <n v="77"/>
    <b v="1"/>
    <x v="14"/>
  </r>
  <r>
    <x v="2320"/>
    <x v="2320"/>
    <x v="2318"/>
    <n v="5000"/>
    <x v="1649"/>
    <x v="0"/>
    <s v="US"/>
    <s v="USD"/>
    <n v="1396463800"/>
    <n v="1393443400"/>
    <x v="2320"/>
    <x v="1024"/>
    <b v="1"/>
    <n v="89"/>
    <b v="1"/>
    <x v="14"/>
  </r>
  <r>
    <x v="2321"/>
    <x v="2321"/>
    <x v="2319"/>
    <n v="10557"/>
    <x v="1650"/>
    <x v="3"/>
    <s v="AT"/>
    <s v="EUR"/>
    <n v="1491282901"/>
    <n v="1488694501"/>
    <x v="2321"/>
    <x v="1025"/>
    <b v="0"/>
    <n v="64"/>
    <b v="0"/>
    <x v="33"/>
  </r>
  <r>
    <x v="2322"/>
    <x v="2322"/>
    <x v="2320"/>
    <n v="2700"/>
    <x v="1079"/>
    <x v="3"/>
    <s v="US"/>
    <s v="USD"/>
    <n v="1491769769"/>
    <n v="1489181369"/>
    <x v="2322"/>
    <x v="699"/>
    <b v="0"/>
    <n v="4"/>
    <b v="0"/>
    <x v="33"/>
  </r>
  <r>
    <x v="2323"/>
    <x v="2323"/>
    <x v="2321"/>
    <n v="250"/>
    <x v="678"/>
    <x v="3"/>
    <s v="US"/>
    <s v="USD"/>
    <n v="1490033247"/>
    <n v="1489428447"/>
    <x v="2323"/>
    <x v="1026"/>
    <b v="0"/>
    <n v="4"/>
    <b v="0"/>
    <x v="33"/>
  </r>
  <r>
    <x v="2324"/>
    <x v="2324"/>
    <x v="2322"/>
    <n v="7500"/>
    <x v="970"/>
    <x v="3"/>
    <s v="GB"/>
    <s v="GBP"/>
    <n v="1490559285"/>
    <n v="1487970885"/>
    <x v="2324"/>
    <x v="1027"/>
    <b v="0"/>
    <n v="61"/>
    <b v="0"/>
    <x v="33"/>
  </r>
  <r>
    <x v="2325"/>
    <x v="2325"/>
    <x v="2323"/>
    <n v="1000"/>
    <x v="439"/>
    <x v="3"/>
    <s v="US"/>
    <s v="USD"/>
    <n v="1490830331"/>
    <n v="1488241931"/>
    <x v="2325"/>
    <x v="948"/>
    <b v="0"/>
    <n v="7"/>
    <b v="0"/>
    <x v="33"/>
  </r>
  <r>
    <x v="2326"/>
    <x v="2326"/>
    <x v="2324"/>
    <n v="15000"/>
    <x v="1651"/>
    <x v="3"/>
    <s v="US"/>
    <s v="USD"/>
    <n v="1493571600"/>
    <n v="1489106948"/>
    <x v="2326"/>
    <x v="701"/>
    <b v="0"/>
    <n v="1"/>
    <b v="0"/>
    <x v="33"/>
  </r>
  <r>
    <x v="2327"/>
    <x v="2327"/>
    <x v="2325"/>
    <n v="35000"/>
    <x v="1652"/>
    <x v="0"/>
    <s v="US"/>
    <s v="USD"/>
    <n v="1409090440"/>
    <n v="1406066440"/>
    <x v="2327"/>
    <x v="1028"/>
    <b v="1"/>
    <n v="3355"/>
    <b v="1"/>
    <x v="33"/>
  </r>
  <r>
    <x v="2328"/>
    <x v="2328"/>
    <x v="2326"/>
    <n v="10000"/>
    <x v="1653"/>
    <x v="0"/>
    <s v="US"/>
    <s v="USD"/>
    <n v="1434307537"/>
    <n v="1431715537"/>
    <x v="2328"/>
    <x v="533"/>
    <b v="1"/>
    <n v="537"/>
    <b v="1"/>
    <x v="33"/>
  </r>
  <r>
    <x v="2329"/>
    <x v="2329"/>
    <x v="2327"/>
    <n v="25000"/>
    <x v="1654"/>
    <x v="0"/>
    <s v="US"/>
    <s v="USD"/>
    <n v="1405609146"/>
    <n v="1403017146"/>
    <x v="2329"/>
    <x v="1029"/>
    <b v="1"/>
    <n v="125"/>
    <b v="1"/>
    <x v="33"/>
  </r>
  <r>
    <x v="2330"/>
    <x v="2330"/>
    <x v="2328"/>
    <n v="35000"/>
    <x v="1655"/>
    <x v="0"/>
    <s v="US"/>
    <s v="USD"/>
    <n v="1451001600"/>
    <n v="1448400943"/>
    <x v="2330"/>
    <x v="299"/>
    <b v="1"/>
    <n v="163"/>
    <b v="1"/>
    <x v="33"/>
  </r>
  <r>
    <x v="2331"/>
    <x v="2331"/>
    <x v="2329"/>
    <n v="8000"/>
    <x v="1656"/>
    <x v="0"/>
    <s v="US"/>
    <s v="USD"/>
    <n v="1408320490"/>
    <n v="1405728490"/>
    <x v="2331"/>
    <x v="510"/>
    <b v="1"/>
    <n v="283"/>
    <b v="1"/>
    <x v="33"/>
  </r>
  <r>
    <x v="2332"/>
    <x v="2332"/>
    <x v="2330"/>
    <n v="25000"/>
    <x v="1657"/>
    <x v="0"/>
    <s v="US"/>
    <s v="USD"/>
    <n v="1423235071"/>
    <n v="1420643071"/>
    <x v="2332"/>
    <x v="221"/>
    <b v="1"/>
    <n v="352"/>
    <b v="1"/>
    <x v="33"/>
  </r>
  <r>
    <x v="2333"/>
    <x v="2333"/>
    <x v="2331"/>
    <n v="600"/>
    <x v="610"/>
    <x v="0"/>
    <s v="US"/>
    <s v="USD"/>
    <n v="1401385800"/>
    <n v="1399563390"/>
    <x v="2333"/>
    <x v="398"/>
    <b v="1"/>
    <n v="94"/>
    <b v="1"/>
    <x v="33"/>
  </r>
  <r>
    <x v="2334"/>
    <x v="2334"/>
    <x v="2332"/>
    <n v="4000"/>
    <x v="1658"/>
    <x v="0"/>
    <s v="US"/>
    <s v="USD"/>
    <n v="1415208840"/>
    <n v="1412611498"/>
    <x v="2334"/>
    <x v="224"/>
    <b v="1"/>
    <n v="67"/>
    <b v="1"/>
    <x v="33"/>
  </r>
  <r>
    <x v="2335"/>
    <x v="2335"/>
    <x v="2333"/>
    <n v="25000"/>
    <x v="1659"/>
    <x v="0"/>
    <s v="US"/>
    <s v="USD"/>
    <n v="1402494243"/>
    <n v="1399902243"/>
    <x v="2335"/>
    <x v="1030"/>
    <b v="1"/>
    <n v="221"/>
    <b v="1"/>
    <x v="33"/>
  </r>
  <r>
    <x v="2336"/>
    <x v="2336"/>
    <x v="2334"/>
    <n v="20000"/>
    <x v="1660"/>
    <x v="0"/>
    <s v="US"/>
    <s v="USD"/>
    <n v="1394316695"/>
    <n v="1390860695"/>
    <x v="2336"/>
    <x v="407"/>
    <b v="1"/>
    <n v="2165"/>
    <b v="1"/>
    <x v="33"/>
  </r>
  <r>
    <x v="2337"/>
    <x v="2337"/>
    <x v="2335"/>
    <n v="12000"/>
    <x v="1661"/>
    <x v="0"/>
    <s v="US"/>
    <s v="USD"/>
    <n v="1403796143"/>
    <n v="1401204143"/>
    <x v="2337"/>
    <x v="422"/>
    <b v="1"/>
    <n v="179"/>
    <b v="1"/>
    <x v="33"/>
  </r>
  <r>
    <x v="2338"/>
    <x v="2338"/>
    <x v="2336"/>
    <n v="15000"/>
    <x v="1662"/>
    <x v="0"/>
    <s v="US"/>
    <s v="USD"/>
    <n v="1404077484"/>
    <n v="1401485484"/>
    <x v="2338"/>
    <x v="1031"/>
    <b v="1"/>
    <n v="123"/>
    <b v="1"/>
    <x v="33"/>
  </r>
  <r>
    <x v="2339"/>
    <x v="2339"/>
    <x v="2337"/>
    <n v="25000"/>
    <x v="1663"/>
    <x v="0"/>
    <s v="US"/>
    <s v="USD"/>
    <n v="1482134340"/>
    <n v="1479496309"/>
    <x v="2339"/>
    <x v="895"/>
    <b v="1"/>
    <n v="1104"/>
    <b v="1"/>
    <x v="33"/>
  </r>
  <r>
    <x v="2340"/>
    <x v="2340"/>
    <x v="2338"/>
    <n v="40000"/>
    <x v="1664"/>
    <x v="0"/>
    <s v="US"/>
    <s v="USD"/>
    <n v="1477841138"/>
    <n v="1475249138"/>
    <x v="2340"/>
    <x v="1032"/>
    <b v="1"/>
    <n v="403"/>
    <b v="1"/>
    <x v="33"/>
  </r>
  <r>
    <x v="2341"/>
    <x v="2341"/>
    <x v="2339"/>
    <n v="5000"/>
    <x v="117"/>
    <x v="1"/>
    <s v="US"/>
    <s v="USD"/>
    <n v="1436729504"/>
    <n v="1434137504"/>
    <x v="2341"/>
    <x v="854"/>
    <b v="0"/>
    <n v="0"/>
    <b v="0"/>
    <x v="7"/>
  </r>
  <r>
    <x v="2342"/>
    <x v="2342"/>
    <x v="2340"/>
    <n v="5500"/>
    <x v="117"/>
    <x v="1"/>
    <s v="US"/>
    <s v="USD"/>
    <n v="1412571600"/>
    <n v="1410799870"/>
    <x v="2342"/>
    <x v="335"/>
    <b v="0"/>
    <n v="0"/>
    <b v="0"/>
    <x v="7"/>
  </r>
  <r>
    <x v="2343"/>
    <x v="2343"/>
    <x v="2341"/>
    <n v="10000"/>
    <x v="452"/>
    <x v="1"/>
    <s v="US"/>
    <s v="USD"/>
    <n v="1452282420"/>
    <n v="1447962505"/>
    <x v="2343"/>
    <x v="304"/>
    <b v="0"/>
    <n v="1"/>
    <b v="0"/>
    <x v="7"/>
  </r>
  <r>
    <x v="2344"/>
    <x v="2344"/>
    <x v="2342"/>
    <n v="1000"/>
    <x v="116"/>
    <x v="1"/>
    <s v="CA"/>
    <s v="CAD"/>
    <n v="1466789269"/>
    <n v="1464197269"/>
    <x v="2344"/>
    <x v="362"/>
    <b v="0"/>
    <n v="1"/>
    <b v="0"/>
    <x v="7"/>
  </r>
  <r>
    <x v="2345"/>
    <x v="2345"/>
    <x v="2343"/>
    <n v="3000"/>
    <x v="117"/>
    <x v="1"/>
    <s v="US"/>
    <s v="USD"/>
    <n v="1427845140"/>
    <n v="1424822556"/>
    <x v="2345"/>
    <x v="1033"/>
    <b v="0"/>
    <n v="0"/>
    <b v="0"/>
    <x v="7"/>
  </r>
  <r>
    <x v="2346"/>
    <x v="2346"/>
    <x v="2344"/>
    <n v="60000"/>
    <x v="1665"/>
    <x v="1"/>
    <s v="US"/>
    <s v="USD"/>
    <n v="1476731431"/>
    <n v="1472843431"/>
    <x v="2346"/>
    <x v="167"/>
    <b v="0"/>
    <n v="3"/>
    <b v="0"/>
    <x v="7"/>
  </r>
  <r>
    <x v="2347"/>
    <x v="2347"/>
    <x v="2345"/>
    <n v="1000"/>
    <x v="493"/>
    <x v="1"/>
    <s v="US"/>
    <s v="USD"/>
    <n v="1472135676"/>
    <n v="1469543676"/>
    <x v="2347"/>
    <x v="31"/>
    <b v="0"/>
    <n v="1"/>
    <b v="0"/>
    <x v="7"/>
  </r>
  <r>
    <x v="2348"/>
    <x v="2348"/>
    <x v="2346"/>
    <n v="70000"/>
    <x v="795"/>
    <x v="1"/>
    <s v="US"/>
    <s v="USD"/>
    <n v="1456006938"/>
    <n v="1450822938"/>
    <x v="2348"/>
    <x v="134"/>
    <b v="0"/>
    <n v="5"/>
    <b v="0"/>
    <x v="7"/>
  </r>
  <r>
    <x v="2349"/>
    <x v="2349"/>
    <x v="2347"/>
    <n v="474900"/>
    <x v="117"/>
    <x v="1"/>
    <s v="SE"/>
    <s v="SEK"/>
    <n v="1439318228"/>
    <n v="1436812628"/>
    <x v="2349"/>
    <x v="530"/>
    <b v="0"/>
    <n v="0"/>
    <b v="0"/>
    <x v="7"/>
  </r>
  <r>
    <x v="2350"/>
    <x v="2350"/>
    <x v="2348"/>
    <n v="50000"/>
    <x v="117"/>
    <x v="1"/>
    <s v="IE"/>
    <s v="EUR"/>
    <n v="1483474370"/>
    <n v="1480882370"/>
    <x v="2350"/>
    <x v="431"/>
    <b v="0"/>
    <n v="0"/>
    <b v="0"/>
    <x v="7"/>
  </r>
  <r>
    <x v="2351"/>
    <x v="2351"/>
    <x v="2349"/>
    <n v="18900"/>
    <x v="1651"/>
    <x v="1"/>
    <s v="NZ"/>
    <s v="NZD"/>
    <n v="1430360739"/>
    <n v="1427768739"/>
    <x v="2351"/>
    <x v="780"/>
    <b v="0"/>
    <n v="7"/>
    <b v="0"/>
    <x v="7"/>
  </r>
  <r>
    <x v="2352"/>
    <x v="2352"/>
    <x v="2350"/>
    <n v="2000"/>
    <x v="117"/>
    <x v="1"/>
    <s v="US"/>
    <s v="USD"/>
    <n v="1433603552"/>
    <n v="1428419552"/>
    <x v="2352"/>
    <x v="484"/>
    <b v="0"/>
    <n v="0"/>
    <b v="0"/>
    <x v="7"/>
  </r>
  <r>
    <x v="2353"/>
    <x v="2353"/>
    <x v="2351"/>
    <n v="1000"/>
    <x v="117"/>
    <x v="1"/>
    <s v="US"/>
    <s v="USD"/>
    <n v="1429632822"/>
    <n v="1428596022"/>
    <x v="2353"/>
    <x v="1034"/>
    <b v="0"/>
    <n v="0"/>
    <b v="0"/>
    <x v="7"/>
  </r>
  <r>
    <x v="2354"/>
    <x v="2354"/>
    <x v="2352"/>
    <n v="35000"/>
    <x v="379"/>
    <x v="1"/>
    <s v="US"/>
    <s v="USD"/>
    <n v="1420910460"/>
    <n v="1415726460"/>
    <x v="2354"/>
    <x v="195"/>
    <b v="0"/>
    <n v="1"/>
    <b v="0"/>
    <x v="7"/>
  </r>
  <r>
    <x v="2355"/>
    <x v="2355"/>
    <x v="2353"/>
    <n v="8000"/>
    <x v="434"/>
    <x v="1"/>
    <s v="AU"/>
    <s v="AUD"/>
    <n v="1430604136"/>
    <n v="1428012136"/>
    <x v="2355"/>
    <x v="951"/>
    <b v="0"/>
    <n v="2"/>
    <b v="0"/>
    <x v="7"/>
  </r>
  <r>
    <x v="2356"/>
    <x v="2356"/>
    <x v="2354"/>
    <n v="10000"/>
    <x v="117"/>
    <x v="1"/>
    <s v="NL"/>
    <s v="EUR"/>
    <n v="1433530104"/>
    <n v="1430938104"/>
    <x v="2356"/>
    <x v="340"/>
    <b v="0"/>
    <n v="0"/>
    <b v="0"/>
    <x v="7"/>
  </r>
  <r>
    <x v="2357"/>
    <x v="2357"/>
    <x v="2355"/>
    <n v="27000"/>
    <x v="117"/>
    <x v="1"/>
    <s v="GB"/>
    <s v="GBP"/>
    <n v="1445093578"/>
    <n v="1442501578"/>
    <x v="2357"/>
    <x v="812"/>
    <b v="0"/>
    <n v="0"/>
    <b v="0"/>
    <x v="7"/>
  </r>
  <r>
    <x v="2358"/>
    <x v="2358"/>
    <x v="2356"/>
    <n v="1500"/>
    <x v="117"/>
    <x v="1"/>
    <s v="GB"/>
    <s v="GBP"/>
    <n v="1422664740"/>
    <n v="1417818036"/>
    <x v="2358"/>
    <x v="741"/>
    <b v="0"/>
    <n v="0"/>
    <b v="0"/>
    <x v="7"/>
  </r>
  <r>
    <x v="2359"/>
    <x v="2359"/>
    <x v="2357"/>
    <n v="7500"/>
    <x v="1666"/>
    <x v="1"/>
    <s v="US"/>
    <s v="USD"/>
    <n v="1438616124"/>
    <n v="1433432124"/>
    <x v="2359"/>
    <x v="1035"/>
    <b v="0"/>
    <n v="3"/>
    <b v="0"/>
    <x v="7"/>
  </r>
  <r>
    <x v="2360"/>
    <x v="2360"/>
    <x v="2358"/>
    <n v="5000"/>
    <x v="369"/>
    <x v="1"/>
    <s v="CA"/>
    <s v="CAD"/>
    <n v="1454864280"/>
    <n v="1452272280"/>
    <x v="2360"/>
    <x v="1036"/>
    <b v="0"/>
    <n v="1"/>
    <b v="0"/>
    <x v="7"/>
  </r>
  <r>
    <x v="2361"/>
    <x v="2361"/>
    <x v="2359"/>
    <n v="200"/>
    <x v="117"/>
    <x v="1"/>
    <s v="CA"/>
    <s v="CAD"/>
    <n v="1462053600"/>
    <n v="1459975008"/>
    <x v="2361"/>
    <x v="892"/>
    <b v="0"/>
    <n v="0"/>
    <b v="0"/>
    <x v="7"/>
  </r>
  <r>
    <x v="2362"/>
    <x v="2362"/>
    <x v="2360"/>
    <n v="420"/>
    <x v="678"/>
    <x v="1"/>
    <s v="US"/>
    <s v="USD"/>
    <n v="1418315470"/>
    <n v="1415723470"/>
    <x v="2362"/>
    <x v="195"/>
    <b v="0"/>
    <n v="2"/>
    <b v="0"/>
    <x v="7"/>
  </r>
  <r>
    <x v="2363"/>
    <x v="2363"/>
    <x v="2361"/>
    <n v="175000"/>
    <x v="117"/>
    <x v="1"/>
    <s v="US"/>
    <s v="USD"/>
    <n v="1451348200"/>
    <n v="1447460200"/>
    <x v="2363"/>
    <x v="753"/>
    <b v="0"/>
    <n v="0"/>
    <b v="0"/>
    <x v="7"/>
  </r>
  <r>
    <x v="2364"/>
    <x v="2364"/>
    <x v="2362"/>
    <n v="128"/>
    <x v="117"/>
    <x v="1"/>
    <s v="US"/>
    <s v="USD"/>
    <n v="1445898356"/>
    <n v="1441146356"/>
    <x v="2364"/>
    <x v="61"/>
    <b v="0"/>
    <n v="0"/>
    <b v="0"/>
    <x v="7"/>
  </r>
  <r>
    <x v="2365"/>
    <x v="2365"/>
    <x v="2363"/>
    <n v="1000"/>
    <x v="117"/>
    <x v="1"/>
    <s v="IT"/>
    <s v="EUR"/>
    <n v="1453071600"/>
    <n v="1449596425"/>
    <x v="2365"/>
    <x v="282"/>
    <b v="0"/>
    <n v="0"/>
    <b v="0"/>
    <x v="7"/>
  </r>
  <r>
    <x v="2366"/>
    <x v="2366"/>
    <x v="2364"/>
    <n v="25000"/>
    <x v="1310"/>
    <x v="1"/>
    <s v="GB"/>
    <s v="GBP"/>
    <n v="1445431533"/>
    <n v="1442839533"/>
    <x v="2366"/>
    <x v="716"/>
    <b v="0"/>
    <n v="27"/>
    <b v="0"/>
    <x v="7"/>
  </r>
  <r>
    <x v="2367"/>
    <x v="2367"/>
    <x v="2365"/>
    <n v="50000"/>
    <x v="1667"/>
    <x v="1"/>
    <s v="US"/>
    <s v="USD"/>
    <n v="1461622616"/>
    <n v="1456442216"/>
    <x v="2367"/>
    <x v="205"/>
    <b v="0"/>
    <n v="14"/>
    <b v="0"/>
    <x v="7"/>
  </r>
  <r>
    <x v="2368"/>
    <x v="2368"/>
    <x v="2366"/>
    <n v="40000"/>
    <x v="173"/>
    <x v="1"/>
    <s v="US"/>
    <s v="USD"/>
    <n v="1429028365"/>
    <n v="1425143965"/>
    <x v="2368"/>
    <x v="705"/>
    <b v="0"/>
    <n v="2"/>
    <b v="0"/>
    <x v="7"/>
  </r>
  <r>
    <x v="2369"/>
    <x v="2369"/>
    <x v="2367"/>
    <n v="25000"/>
    <x v="117"/>
    <x v="1"/>
    <s v="US"/>
    <s v="USD"/>
    <n v="1455132611"/>
    <n v="1452540611"/>
    <x v="2369"/>
    <x v="957"/>
    <b v="0"/>
    <n v="0"/>
    <b v="0"/>
    <x v="7"/>
  </r>
  <r>
    <x v="2370"/>
    <x v="2370"/>
    <x v="2368"/>
    <n v="25000"/>
    <x v="376"/>
    <x v="1"/>
    <s v="US"/>
    <s v="USD"/>
    <n v="1418877141"/>
    <n v="1416285141"/>
    <x v="2370"/>
    <x v="552"/>
    <b v="0"/>
    <n v="4"/>
    <b v="0"/>
    <x v="7"/>
  </r>
  <r>
    <x v="2371"/>
    <x v="2371"/>
    <x v="2369"/>
    <n v="2000"/>
    <x v="117"/>
    <x v="1"/>
    <s v="US"/>
    <s v="USD"/>
    <n v="1435257596"/>
    <n v="1432665596"/>
    <x v="2371"/>
    <x v="263"/>
    <b v="0"/>
    <n v="0"/>
    <b v="0"/>
    <x v="7"/>
  </r>
  <r>
    <x v="2372"/>
    <x v="2372"/>
    <x v="2370"/>
    <n v="5500"/>
    <x v="147"/>
    <x v="1"/>
    <s v="AU"/>
    <s v="AUD"/>
    <n v="1429839571"/>
    <n v="1427247571"/>
    <x v="2372"/>
    <x v="496"/>
    <b v="0"/>
    <n v="6"/>
    <b v="0"/>
    <x v="7"/>
  </r>
  <r>
    <x v="2373"/>
    <x v="2373"/>
    <x v="2371"/>
    <n v="850000"/>
    <x v="155"/>
    <x v="1"/>
    <s v="SE"/>
    <s v="SEK"/>
    <n v="1440863624"/>
    <n v="1438271624"/>
    <x v="2373"/>
    <x v="1037"/>
    <b v="0"/>
    <n v="1"/>
    <b v="0"/>
    <x v="7"/>
  </r>
  <r>
    <x v="2374"/>
    <x v="2374"/>
    <x v="2372"/>
    <n v="22000"/>
    <x v="115"/>
    <x v="1"/>
    <s v="US"/>
    <s v="USD"/>
    <n v="1423772060"/>
    <n v="1421180060"/>
    <x v="2374"/>
    <x v="619"/>
    <b v="0"/>
    <n v="1"/>
    <b v="0"/>
    <x v="7"/>
  </r>
  <r>
    <x v="2375"/>
    <x v="2375"/>
    <x v="2373"/>
    <n v="10000"/>
    <x v="117"/>
    <x v="1"/>
    <s v="US"/>
    <s v="USD"/>
    <n v="1473451437"/>
    <n v="1470859437"/>
    <x v="2375"/>
    <x v="131"/>
    <b v="0"/>
    <n v="0"/>
    <b v="0"/>
    <x v="7"/>
  </r>
  <r>
    <x v="2376"/>
    <x v="2376"/>
    <x v="2374"/>
    <n v="3000"/>
    <x v="1668"/>
    <x v="1"/>
    <s v="US"/>
    <s v="USD"/>
    <n v="1449785566"/>
    <n v="1447193566"/>
    <x v="2376"/>
    <x v="363"/>
    <b v="0"/>
    <n v="4"/>
    <b v="0"/>
    <x v="7"/>
  </r>
  <r>
    <x v="2377"/>
    <x v="2377"/>
    <x v="2375"/>
    <n v="2500"/>
    <x v="117"/>
    <x v="1"/>
    <s v="CA"/>
    <s v="CAD"/>
    <n v="1480110783"/>
    <n v="1477515183"/>
    <x v="2377"/>
    <x v="446"/>
    <b v="0"/>
    <n v="0"/>
    <b v="0"/>
    <x v="7"/>
  </r>
  <r>
    <x v="2378"/>
    <x v="2378"/>
    <x v="2376"/>
    <n v="110000"/>
    <x v="117"/>
    <x v="1"/>
    <s v="US"/>
    <s v="USD"/>
    <n v="1440548330"/>
    <n v="1438042730"/>
    <x v="2378"/>
    <x v="294"/>
    <b v="0"/>
    <n v="0"/>
    <b v="0"/>
    <x v="7"/>
  </r>
  <r>
    <x v="2379"/>
    <x v="2379"/>
    <x v="2377"/>
    <n v="30000"/>
    <x v="117"/>
    <x v="1"/>
    <s v="US"/>
    <s v="USD"/>
    <n v="1444004616"/>
    <n v="1440116616"/>
    <x v="2379"/>
    <x v="1038"/>
    <b v="0"/>
    <n v="0"/>
    <b v="0"/>
    <x v="7"/>
  </r>
  <r>
    <x v="2380"/>
    <x v="2380"/>
    <x v="2378"/>
    <n v="15000"/>
    <x v="434"/>
    <x v="1"/>
    <s v="US"/>
    <s v="USD"/>
    <n v="1443726142"/>
    <n v="1441134142"/>
    <x v="2380"/>
    <x v="61"/>
    <b v="0"/>
    <n v="3"/>
    <b v="0"/>
    <x v="7"/>
  </r>
  <r>
    <x v="2381"/>
    <x v="2381"/>
    <x v="2379"/>
    <n v="86350"/>
    <x v="1669"/>
    <x v="1"/>
    <s v="US"/>
    <s v="USD"/>
    <n v="1428704848"/>
    <n v="1426112848"/>
    <x v="2381"/>
    <x v="954"/>
    <b v="0"/>
    <n v="7"/>
    <b v="0"/>
    <x v="7"/>
  </r>
  <r>
    <x v="2382"/>
    <x v="2382"/>
    <x v="2380"/>
    <n v="3000"/>
    <x v="735"/>
    <x v="1"/>
    <s v="US"/>
    <s v="USD"/>
    <n v="1438662603"/>
    <n v="1436502603"/>
    <x v="2382"/>
    <x v="139"/>
    <b v="0"/>
    <n v="2"/>
    <b v="0"/>
    <x v="7"/>
  </r>
  <r>
    <x v="2383"/>
    <x v="2383"/>
    <x v="2381"/>
    <n v="10000"/>
    <x v="140"/>
    <x v="1"/>
    <s v="NZ"/>
    <s v="NZD"/>
    <n v="1424568107"/>
    <n v="1421976107"/>
    <x v="2383"/>
    <x v="329"/>
    <b v="0"/>
    <n v="3"/>
    <b v="0"/>
    <x v="7"/>
  </r>
  <r>
    <x v="2384"/>
    <x v="2384"/>
    <x v="2382"/>
    <n v="1000"/>
    <x v="138"/>
    <x v="1"/>
    <s v="US"/>
    <s v="USD"/>
    <n v="1415932643"/>
    <n v="1413337043"/>
    <x v="2384"/>
    <x v="295"/>
    <b v="0"/>
    <n v="8"/>
    <b v="0"/>
    <x v="7"/>
  </r>
  <r>
    <x v="2385"/>
    <x v="2385"/>
    <x v="2383"/>
    <n v="65000"/>
    <x v="1670"/>
    <x v="1"/>
    <s v="US"/>
    <s v="USD"/>
    <n v="1438793432"/>
    <n v="1436201432"/>
    <x v="2385"/>
    <x v="308"/>
    <b v="0"/>
    <n v="7"/>
    <b v="0"/>
    <x v="7"/>
  </r>
  <r>
    <x v="2386"/>
    <x v="2386"/>
    <x v="2384"/>
    <n v="30000"/>
    <x v="117"/>
    <x v="1"/>
    <s v="CA"/>
    <s v="CAD"/>
    <n v="1420920424"/>
    <n v="1415736424"/>
    <x v="2386"/>
    <x v="195"/>
    <b v="0"/>
    <n v="0"/>
    <b v="0"/>
    <x v="7"/>
  </r>
  <r>
    <x v="2387"/>
    <x v="2387"/>
    <x v="2385"/>
    <n v="150000"/>
    <x v="772"/>
    <x v="1"/>
    <s v="US"/>
    <s v="USD"/>
    <n v="1469199740"/>
    <n v="1465311740"/>
    <x v="2387"/>
    <x v="796"/>
    <b v="0"/>
    <n v="3"/>
    <b v="0"/>
    <x v="7"/>
  </r>
  <r>
    <x v="2388"/>
    <x v="2388"/>
    <x v="2386"/>
    <n v="37000"/>
    <x v="1501"/>
    <x v="1"/>
    <s v="US"/>
    <s v="USD"/>
    <n v="1421350140"/>
    <n v="1418761759"/>
    <x v="2388"/>
    <x v="704"/>
    <b v="0"/>
    <n v="8"/>
    <b v="0"/>
    <x v="7"/>
  </r>
  <r>
    <x v="2389"/>
    <x v="2389"/>
    <x v="2387"/>
    <n v="16000"/>
    <x v="134"/>
    <x v="1"/>
    <s v="FR"/>
    <s v="EUR"/>
    <n v="1437861540"/>
    <n v="1435160452"/>
    <x v="2389"/>
    <x v="519"/>
    <b v="0"/>
    <n v="1"/>
    <b v="0"/>
    <x v="7"/>
  </r>
  <r>
    <x v="2390"/>
    <x v="2390"/>
    <x v="2388"/>
    <n v="510000"/>
    <x v="117"/>
    <x v="1"/>
    <s v="AU"/>
    <s v="AUD"/>
    <n v="1420352264"/>
    <n v="1416896264"/>
    <x v="2390"/>
    <x v="1039"/>
    <b v="0"/>
    <n v="0"/>
    <b v="0"/>
    <x v="7"/>
  </r>
  <r>
    <x v="2391"/>
    <x v="2391"/>
    <x v="2389"/>
    <n v="20000"/>
    <x v="379"/>
    <x v="1"/>
    <s v="US"/>
    <s v="USD"/>
    <n v="1427825044"/>
    <n v="1425236644"/>
    <x v="2391"/>
    <x v="433"/>
    <b v="0"/>
    <n v="1"/>
    <b v="0"/>
    <x v="7"/>
  </r>
  <r>
    <x v="2392"/>
    <x v="2392"/>
    <x v="2390"/>
    <n v="4200"/>
    <x v="117"/>
    <x v="1"/>
    <s v="US"/>
    <s v="USD"/>
    <n v="1446087223"/>
    <n v="1443495223"/>
    <x v="2392"/>
    <x v="336"/>
    <b v="0"/>
    <n v="0"/>
    <b v="0"/>
    <x v="7"/>
  </r>
  <r>
    <x v="2393"/>
    <x v="2393"/>
    <x v="2391"/>
    <n v="100000"/>
    <x v="155"/>
    <x v="1"/>
    <s v="US"/>
    <s v="USD"/>
    <n v="1439048017"/>
    <n v="1436456017"/>
    <x v="2393"/>
    <x v="139"/>
    <b v="0"/>
    <n v="1"/>
    <b v="0"/>
    <x v="7"/>
  </r>
  <r>
    <x v="2394"/>
    <x v="2394"/>
    <x v="2392"/>
    <n v="5000"/>
    <x v="158"/>
    <x v="1"/>
    <s v="IE"/>
    <s v="EUR"/>
    <n v="1424940093"/>
    <n v="1422348093"/>
    <x v="2394"/>
    <x v="1040"/>
    <b v="0"/>
    <n v="2"/>
    <b v="0"/>
    <x v="7"/>
  </r>
  <r>
    <x v="2395"/>
    <x v="2395"/>
    <x v="2393"/>
    <n v="33000"/>
    <x v="117"/>
    <x v="1"/>
    <s v="US"/>
    <s v="USD"/>
    <n v="1484038620"/>
    <n v="1481597687"/>
    <x v="2395"/>
    <x v="920"/>
    <b v="0"/>
    <n v="0"/>
    <b v="0"/>
    <x v="7"/>
  </r>
  <r>
    <x v="2396"/>
    <x v="2396"/>
    <x v="2394"/>
    <n v="5000"/>
    <x v="115"/>
    <x v="1"/>
    <s v="CH"/>
    <s v="CHF"/>
    <n v="1444940558"/>
    <n v="1442348558"/>
    <x v="2396"/>
    <x v="1041"/>
    <b v="0"/>
    <n v="1"/>
    <b v="0"/>
    <x v="7"/>
  </r>
  <r>
    <x v="2397"/>
    <x v="2397"/>
    <x v="2395"/>
    <n v="124000"/>
    <x v="117"/>
    <x v="1"/>
    <s v="US"/>
    <s v="USD"/>
    <n v="1420233256"/>
    <n v="1417641256"/>
    <x v="2397"/>
    <x v="189"/>
    <b v="0"/>
    <n v="0"/>
    <b v="0"/>
    <x v="7"/>
  </r>
  <r>
    <x v="2398"/>
    <x v="2398"/>
    <x v="2396"/>
    <n v="4000"/>
    <x v="117"/>
    <x v="1"/>
    <s v="US"/>
    <s v="USD"/>
    <n v="1435874384"/>
    <n v="1433282384"/>
    <x v="2398"/>
    <x v="1042"/>
    <b v="0"/>
    <n v="0"/>
    <b v="0"/>
    <x v="7"/>
  </r>
  <r>
    <x v="2399"/>
    <x v="2399"/>
    <x v="2397"/>
    <n v="13000"/>
    <x v="117"/>
    <x v="1"/>
    <s v="SE"/>
    <s v="SEK"/>
    <n v="1418934506"/>
    <n v="1415910506"/>
    <x v="2399"/>
    <x v="629"/>
    <b v="0"/>
    <n v="0"/>
    <b v="0"/>
    <x v="7"/>
  </r>
  <r>
    <x v="2400"/>
    <x v="2400"/>
    <x v="2398"/>
    <n v="50000"/>
    <x v="117"/>
    <x v="1"/>
    <s v="AU"/>
    <s v="AUD"/>
    <n v="1460615164"/>
    <n v="1458023164"/>
    <x v="2400"/>
    <x v="1043"/>
    <b v="0"/>
    <n v="0"/>
    <b v="0"/>
    <x v="7"/>
  </r>
  <r>
    <x v="2401"/>
    <x v="2401"/>
    <x v="2399"/>
    <n v="28000"/>
    <x v="1671"/>
    <x v="2"/>
    <s v="US"/>
    <s v="USD"/>
    <n v="1457207096"/>
    <n v="1452023096"/>
    <x v="2401"/>
    <x v="880"/>
    <b v="0"/>
    <n v="9"/>
    <b v="0"/>
    <x v="19"/>
  </r>
  <r>
    <x v="2402"/>
    <x v="2402"/>
    <x v="2400"/>
    <n v="12000"/>
    <x v="401"/>
    <x v="2"/>
    <s v="US"/>
    <s v="USD"/>
    <n v="1431533931"/>
    <n v="1428941931"/>
    <x v="2402"/>
    <x v="272"/>
    <b v="0"/>
    <n v="1"/>
    <b v="0"/>
    <x v="19"/>
  </r>
  <r>
    <x v="2403"/>
    <x v="2403"/>
    <x v="2401"/>
    <n v="1200"/>
    <x v="1672"/>
    <x v="2"/>
    <s v="GB"/>
    <s v="GBP"/>
    <n v="1459368658"/>
    <n v="1454188258"/>
    <x v="2403"/>
    <x v="1044"/>
    <b v="0"/>
    <n v="12"/>
    <b v="0"/>
    <x v="19"/>
  </r>
  <r>
    <x v="2404"/>
    <x v="2404"/>
    <x v="2402"/>
    <n v="15000"/>
    <x v="117"/>
    <x v="2"/>
    <s v="US"/>
    <s v="USD"/>
    <n v="1451782607"/>
    <n v="1449190607"/>
    <x v="2404"/>
    <x v="89"/>
    <b v="0"/>
    <n v="0"/>
    <b v="0"/>
    <x v="19"/>
  </r>
  <r>
    <x v="2405"/>
    <x v="2405"/>
    <x v="2403"/>
    <n v="5000"/>
    <x v="1673"/>
    <x v="2"/>
    <s v="US"/>
    <s v="USD"/>
    <n v="1472911375"/>
    <n v="1471096975"/>
    <x v="2405"/>
    <x v="1045"/>
    <b v="0"/>
    <n v="20"/>
    <b v="0"/>
    <x v="19"/>
  </r>
  <r>
    <x v="2406"/>
    <x v="2406"/>
    <x v="2404"/>
    <n v="3250"/>
    <x v="1674"/>
    <x v="2"/>
    <s v="US"/>
    <s v="USD"/>
    <n v="1421635190"/>
    <n v="1418179190"/>
    <x v="2406"/>
    <x v="1046"/>
    <b v="0"/>
    <n v="16"/>
    <b v="0"/>
    <x v="19"/>
  </r>
  <r>
    <x v="2407"/>
    <x v="2407"/>
    <x v="2405"/>
    <n v="22000"/>
    <x v="1675"/>
    <x v="2"/>
    <s v="US"/>
    <s v="USD"/>
    <n v="1428732000"/>
    <n v="1426772928"/>
    <x v="2407"/>
    <x v="143"/>
    <b v="0"/>
    <n v="33"/>
    <b v="0"/>
    <x v="19"/>
  </r>
  <r>
    <x v="2408"/>
    <x v="2408"/>
    <x v="2406"/>
    <n v="15000"/>
    <x v="134"/>
    <x v="2"/>
    <s v="US"/>
    <s v="USD"/>
    <n v="1415247757"/>
    <n v="1412652157"/>
    <x v="2408"/>
    <x v="224"/>
    <b v="0"/>
    <n v="2"/>
    <b v="0"/>
    <x v="19"/>
  </r>
  <r>
    <x v="2409"/>
    <x v="2409"/>
    <x v="2407"/>
    <n v="25000"/>
    <x v="75"/>
    <x v="2"/>
    <s v="US"/>
    <s v="USD"/>
    <n v="1439931675"/>
    <n v="1437339675"/>
    <x v="2409"/>
    <x v="1047"/>
    <b v="0"/>
    <n v="6"/>
    <b v="0"/>
    <x v="19"/>
  </r>
  <r>
    <x v="2410"/>
    <x v="2410"/>
    <x v="2408"/>
    <n v="15000"/>
    <x v="117"/>
    <x v="2"/>
    <s v="AU"/>
    <s v="AUD"/>
    <n v="1441619275"/>
    <n v="1439027275"/>
    <x v="2410"/>
    <x v="316"/>
    <b v="0"/>
    <n v="0"/>
    <b v="0"/>
    <x v="19"/>
  </r>
  <r>
    <x v="2411"/>
    <x v="2411"/>
    <x v="2409"/>
    <n v="25000"/>
    <x v="118"/>
    <x v="2"/>
    <s v="US"/>
    <s v="USD"/>
    <n v="1440524082"/>
    <n v="1437932082"/>
    <x v="2411"/>
    <x v="371"/>
    <b v="0"/>
    <n v="3"/>
    <b v="0"/>
    <x v="19"/>
  </r>
  <r>
    <x v="2412"/>
    <x v="2412"/>
    <x v="2410"/>
    <n v="8000"/>
    <x v="117"/>
    <x v="2"/>
    <s v="FR"/>
    <s v="EUR"/>
    <n v="1480185673"/>
    <n v="1476294073"/>
    <x v="2412"/>
    <x v="1048"/>
    <b v="0"/>
    <n v="0"/>
    <b v="0"/>
    <x v="19"/>
  </r>
  <r>
    <x v="2413"/>
    <x v="2413"/>
    <x v="2411"/>
    <n v="3000"/>
    <x v="379"/>
    <x v="2"/>
    <s v="US"/>
    <s v="USD"/>
    <n v="1401579000"/>
    <n v="1398911882"/>
    <x v="2413"/>
    <x v="366"/>
    <b v="0"/>
    <n v="3"/>
    <b v="0"/>
    <x v="19"/>
  </r>
  <r>
    <x v="2414"/>
    <x v="2414"/>
    <x v="2412"/>
    <n v="15000"/>
    <x v="75"/>
    <x v="2"/>
    <s v="US"/>
    <s v="USD"/>
    <n v="1440215940"/>
    <n v="1436805660"/>
    <x v="2414"/>
    <x v="530"/>
    <b v="0"/>
    <n v="13"/>
    <b v="0"/>
    <x v="19"/>
  </r>
  <r>
    <x v="2415"/>
    <x v="2415"/>
    <x v="2413"/>
    <n v="60000"/>
    <x v="400"/>
    <x v="2"/>
    <s v="US"/>
    <s v="USD"/>
    <n v="1468615346"/>
    <n v="1466023346"/>
    <x v="2415"/>
    <x v="354"/>
    <b v="0"/>
    <n v="6"/>
    <b v="0"/>
    <x v="19"/>
  </r>
  <r>
    <x v="2416"/>
    <x v="2416"/>
    <x v="2414"/>
    <n v="20000"/>
    <x v="139"/>
    <x v="2"/>
    <s v="US"/>
    <s v="USD"/>
    <n v="1426345200"/>
    <n v="1421343743"/>
    <x v="2416"/>
    <x v="1049"/>
    <b v="0"/>
    <n v="1"/>
    <b v="0"/>
    <x v="19"/>
  </r>
  <r>
    <x v="2417"/>
    <x v="2417"/>
    <x v="2415"/>
    <n v="1000"/>
    <x v="117"/>
    <x v="2"/>
    <s v="US"/>
    <s v="USD"/>
    <n v="1407705187"/>
    <n v="1405113187"/>
    <x v="2417"/>
    <x v="231"/>
    <b v="0"/>
    <n v="0"/>
    <b v="0"/>
    <x v="19"/>
  </r>
  <r>
    <x v="2418"/>
    <x v="2418"/>
    <x v="2416"/>
    <n v="25000"/>
    <x v="139"/>
    <x v="2"/>
    <s v="US"/>
    <s v="USD"/>
    <n v="1427225644"/>
    <n v="1422045244"/>
    <x v="2418"/>
    <x v="1050"/>
    <b v="0"/>
    <n v="5"/>
    <b v="0"/>
    <x v="19"/>
  </r>
  <r>
    <x v="2419"/>
    <x v="2419"/>
    <x v="2417"/>
    <n v="3000"/>
    <x v="117"/>
    <x v="2"/>
    <s v="US"/>
    <s v="USD"/>
    <n v="1424281389"/>
    <n v="1419097389"/>
    <x v="2419"/>
    <x v="1051"/>
    <b v="0"/>
    <n v="0"/>
    <b v="0"/>
    <x v="19"/>
  </r>
  <r>
    <x v="2420"/>
    <x v="2420"/>
    <x v="2418"/>
    <n v="16870"/>
    <x v="1676"/>
    <x v="2"/>
    <s v="US"/>
    <s v="USD"/>
    <n v="1415583695"/>
    <n v="1410396095"/>
    <x v="2420"/>
    <x v="604"/>
    <b v="0"/>
    <n v="36"/>
    <b v="0"/>
    <x v="19"/>
  </r>
  <r>
    <x v="2421"/>
    <x v="2421"/>
    <x v="2419"/>
    <n v="6000"/>
    <x v="116"/>
    <x v="2"/>
    <s v="US"/>
    <s v="USD"/>
    <n v="1424536196"/>
    <n v="1421944196"/>
    <x v="2421"/>
    <x v="329"/>
    <b v="0"/>
    <n v="1"/>
    <b v="0"/>
    <x v="19"/>
  </r>
  <r>
    <x v="2422"/>
    <x v="2422"/>
    <x v="2420"/>
    <n v="500"/>
    <x v="116"/>
    <x v="2"/>
    <s v="US"/>
    <s v="USD"/>
    <n v="1426091036"/>
    <n v="1423502636"/>
    <x v="2422"/>
    <x v="208"/>
    <b v="0"/>
    <n v="1"/>
    <b v="0"/>
    <x v="19"/>
  </r>
  <r>
    <x v="2423"/>
    <x v="2423"/>
    <x v="2421"/>
    <n v="60000"/>
    <x v="138"/>
    <x v="2"/>
    <s v="US"/>
    <s v="USD"/>
    <n v="1420044890"/>
    <n v="1417452890"/>
    <x v="2423"/>
    <x v="307"/>
    <b v="0"/>
    <n v="1"/>
    <b v="0"/>
    <x v="19"/>
  </r>
  <r>
    <x v="2424"/>
    <x v="2424"/>
    <x v="2422"/>
    <n v="25000"/>
    <x v="622"/>
    <x v="2"/>
    <s v="US"/>
    <s v="USD"/>
    <n v="1414445108"/>
    <n v="1411853108"/>
    <x v="2424"/>
    <x v="1052"/>
    <b v="0"/>
    <n v="9"/>
    <b v="0"/>
    <x v="19"/>
  </r>
  <r>
    <x v="2425"/>
    <x v="2425"/>
    <x v="2423"/>
    <n v="3500"/>
    <x v="116"/>
    <x v="2"/>
    <s v="US"/>
    <s v="USD"/>
    <n v="1464386640"/>
    <n v="1463090149"/>
    <x v="2425"/>
    <x v="475"/>
    <b v="0"/>
    <n v="1"/>
    <b v="0"/>
    <x v="19"/>
  </r>
  <r>
    <x v="2426"/>
    <x v="2426"/>
    <x v="2424"/>
    <n v="20000"/>
    <x v="117"/>
    <x v="2"/>
    <s v="US"/>
    <s v="USD"/>
    <n v="1439006692"/>
    <n v="1433822692"/>
    <x v="2426"/>
    <x v="573"/>
    <b v="0"/>
    <n v="0"/>
    <b v="0"/>
    <x v="19"/>
  </r>
  <r>
    <x v="2427"/>
    <x v="2427"/>
    <x v="2425"/>
    <n v="50000"/>
    <x v="116"/>
    <x v="2"/>
    <s v="US"/>
    <s v="USD"/>
    <n v="1458715133"/>
    <n v="1455262733"/>
    <x v="2427"/>
    <x v="133"/>
    <b v="0"/>
    <n v="1"/>
    <b v="0"/>
    <x v="19"/>
  </r>
  <r>
    <x v="2428"/>
    <x v="2428"/>
    <x v="2426"/>
    <n v="35000"/>
    <x v="116"/>
    <x v="2"/>
    <s v="US"/>
    <s v="USD"/>
    <n v="1426182551"/>
    <n v="1423594151"/>
    <x v="2428"/>
    <x v="632"/>
    <b v="0"/>
    <n v="1"/>
    <b v="0"/>
    <x v="19"/>
  </r>
  <r>
    <x v="2429"/>
    <x v="2429"/>
    <x v="2427"/>
    <n v="140000"/>
    <x v="557"/>
    <x v="2"/>
    <s v="NO"/>
    <s v="NOK"/>
    <n v="1486313040"/>
    <n v="1483131966"/>
    <x v="2429"/>
    <x v="1053"/>
    <b v="0"/>
    <n v="4"/>
    <b v="0"/>
    <x v="19"/>
  </r>
  <r>
    <x v="2430"/>
    <x v="2430"/>
    <x v="2428"/>
    <n v="3000"/>
    <x v="577"/>
    <x v="2"/>
    <s v="US"/>
    <s v="USD"/>
    <n v="1455246504"/>
    <n v="1452654504"/>
    <x v="2430"/>
    <x v="226"/>
    <b v="0"/>
    <n v="2"/>
    <b v="0"/>
    <x v="19"/>
  </r>
  <r>
    <x v="2431"/>
    <x v="2431"/>
    <x v="2429"/>
    <n v="100000"/>
    <x v="369"/>
    <x v="2"/>
    <s v="US"/>
    <s v="USD"/>
    <n v="1467080613"/>
    <n v="1461896613"/>
    <x v="2431"/>
    <x v="1054"/>
    <b v="0"/>
    <n v="2"/>
    <b v="0"/>
    <x v="19"/>
  </r>
  <r>
    <x v="2432"/>
    <x v="2432"/>
    <x v="2430"/>
    <n v="14000"/>
    <x v="369"/>
    <x v="2"/>
    <s v="US"/>
    <s v="USD"/>
    <n v="1425791697"/>
    <n v="1423199697"/>
    <x v="2432"/>
    <x v="471"/>
    <b v="0"/>
    <n v="2"/>
    <b v="0"/>
    <x v="19"/>
  </r>
  <r>
    <x v="2433"/>
    <x v="2433"/>
    <x v="2431"/>
    <n v="10000"/>
    <x v="117"/>
    <x v="2"/>
    <s v="US"/>
    <s v="USD"/>
    <n v="1456608943"/>
    <n v="1454016943"/>
    <x v="2433"/>
    <x v="853"/>
    <b v="0"/>
    <n v="0"/>
    <b v="0"/>
    <x v="19"/>
  </r>
  <r>
    <x v="2434"/>
    <x v="2434"/>
    <x v="2432"/>
    <n v="20000"/>
    <x v="375"/>
    <x v="2"/>
    <s v="US"/>
    <s v="USD"/>
    <n v="1438662474"/>
    <n v="1435206474"/>
    <x v="2434"/>
    <x v="519"/>
    <b v="0"/>
    <n v="2"/>
    <b v="0"/>
    <x v="19"/>
  </r>
  <r>
    <x v="2435"/>
    <x v="2435"/>
    <x v="2433"/>
    <n v="250000"/>
    <x v="1677"/>
    <x v="2"/>
    <s v="SE"/>
    <s v="SEK"/>
    <n v="1444027186"/>
    <n v="1441435186"/>
    <x v="2435"/>
    <x v="1055"/>
    <b v="0"/>
    <n v="4"/>
    <b v="0"/>
    <x v="19"/>
  </r>
  <r>
    <x v="2436"/>
    <x v="2436"/>
    <x v="2434"/>
    <n v="117000"/>
    <x v="372"/>
    <x v="2"/>
    <s v="CA"/>
    <s v="CAD"/>
    <n v="1454078770"/>
    <n v="1448894770"/>
    <x v="2436"/>
    <x v="590"/>
    <b v="0"/>
    <n v="2"/>
    <b v="0"/>
    <x v="19"/>
  </r>
  <r>
    <x v="2437"/>
    <x v="2437"/>
    <x v="2435"/>
    <n v="8000"/>
    <x v="117"/>
    <x v="2"/>
    <s v="US"/>
    <s v="USD"/>
    <n v="1426615200"/>
    <n v="1422400188"/>
    <x v="2437"/>
    <x v="561"/>
    <b v="0"/>
    <n v="0"/>
    <b v="0"/>
    <x v="19"/>
  </r>
  <r>
    <x v="2438"/>
    <x v="2438"/>
    <x v="2436"/>
    <n v="15000"/>
    <x v="155"/>
    <x v="2"/>
    <s v="US"/>
    <s v="USD"/>
    <n v="1449529062"/>
    <n v="1444341462"/>
    <x v="2438"/>
    <x v="1056"/>
    <b v="0"/>
    <n v="1"/>
    <b v="0"/>
    <x v="19"/>
  </r>
  <r>
    <x v="2439"/>
    <x v="2439"/>
    <x v="2437"/>
    <n v="10000"/>
    <x v="117"/>
    <x v="2"/>
    <s v="US"/>
    <s v="USD"/>
    <n v="1445197129"/>
    <n v="1442605129"/>
    <x v="2439"/>
    <x v="1057"/>
    <b v="0"/>
    <n v="0"/>
    <b v="0"/>
    <x v="19"/>
  </r>
  <r>
    <x v="2440"/>
    <x v="2440"/>
    <x v="2438"/>
    <n v="5000"/>
    <x v="115"/>
    <x v="2"/>
    <s v="BE"/>
    <s v="EUR"/>
    <n v="1455399313"/>
    <n v="1452807313"/>
    <x v="2440"/>
    <x v="273"/>
    <b v="0"/>
    <n v="2"/>
    <b v="0"/>
    <x v="19"/>
  </r>
  <r>
    <x v="2441"/>
    <x v="2441"/>
    <x v="2439"/>
    <n v="7500"/>
    <x v="1678"/>
    <x v="0"/>
    <s v="US"/>
    <s v="USD"/>
    <n v="1437627540"/>
    <n v="1435806054"/>
    <x v="2441"/>
    <x v="706"/>
    <b v="0"/>
    <n v="109"/>
    <b v="1"/>
    <x v="33"/>
  </r>
  <r>
    <x v="2442"/>
    <x v="2442"/>
    <x v="2440"/>
    <n v="24000"/>
    <x v="1679"/>
    <x v="0"/>
    <s v="US"/>
    <s v="USD"/>
    <n v="1426777228"/>
    <n v="1424188828"/>
    <x v="2442"/>
    <x v="591"/>
    <b v="0"/>
    <n v="372"/>
    <b v="1"/>
    <x v="33"/>
  </r>
  <r>
    <x v="2443"/>
    <x v="2443"/>
    <x v="2441"/>
    <n v="20000"/>
    <x v="1680"/>
    <x v="0"/>
    <s v="US"/>
    <s v="USD"/>
    <n v="1408114822"/>
    <n v="1405522822"/>
    <x v="2443"/>
    <x v="153"/>
    <b v="0"/>
    <n v="311"/>
    <b v="1"/>
    <x v="33"/>
  </r>
  <r>
    <x v="2444"/>
    <x v="2444"/>
    <x v="2442"/>
    <n v="3000"/>
    <x v="1681"/>
    <x v="0"/>
    <s v="US"/>
    <s v="USD"/>
    <n v="1464199591"/>
    <n v="1461607591"/>
    <x v="2444"/>
    <x v="531"/>
    <b v="0"/>
    <n v="61"/>
    <b v="1"/>
    <x v="33"/>
  </r>
  <r>
    <x v="2445"/>
    <x v="2445"/>
    <x v="2443"/>
    <n v="5000"/>
    <x v="1682"/>
    <x v="0"/>
    <s v="US"/>
    <s v="USD"/>
    <n v="1443242021"/>
    <n v="1440650021"/>
    <x v="2445"/>
    <x v="1058"/>
    <b v="0"/>
    <n v="115"/>
    <b v="1"/>
    <x v="33"/>
  </r>
  <r>
    <x v="2446"/>
    <x v="2446"/>
    <x v="2444"/>
    <n v="5000"/>
    <x v="1683"/>
    <x v="0"/>
    <s v="US"/>
    <s v="USD"/>
    <n v="1480174071"/>
    <n v="1477578471"/>
    <x v="2446"/>
    <x v="1059"/>
    <b v="0"/>
    <n v="111"/>
    <b v="1"/>
    <x v="33"/>
  </r>
  <r>
    <x v="2447"/>
    <x v="2447"/>
    <x v="2445"/>
    <n v="2500"/>
    <x v="1684"/>
    <x v="0"/>
    <s v="US"/>
    <s v="USD"/>
    <n v="1478923200"/>
    <n v="1476184593"/>
    <x v="2447"/>
    <x v="374"/>
    <b v="0"/>
    <n v="337"/>
    <b v="1"/>
    <x v="33"/>
  </r>
  <r>
    <x v="2448"/>
    <x v="2448"/>
    <x v="2446"/>
    <n v="400"/>
    <x v="357"/>
    <x v="0"/>
    <s v="US"/>
    <s v="USD"/>
    <n v="1472621760"/>
    <n v="1472110513"/>
    <x v="2448"/>
    <x v="26"/>
    <b v="0"/>
    <n v="9"/>
    <b v="1"/>
    <x v="33"/>
  </r>
  <r>
    <x v="2449"/>
    <x v="2449"/>
    <x v="2447"/>
    <n v="10000"/>
    <x v="1685"/>
    <x v="0"/>
    <s v="US"/>
    <s v="USD"/>
    <n v="1417321515"/>
    <n v="1414725915"/>
    <x v="2449"/>
    <x v="1060"/>
    <b v="0"/>
    <n v="120"/>
    <b v="1"/>
    <x v="33"/>
  </r>
  <r>
    <x v="2450"/>
    <x v="2450"/>
    <x v="2448"/>
    <n v="15000"/>
    <x v="1686"/>
    <x v="0"/>
    <s v="US"/>
    <s v="USD"/>
    <n v="1414465860"/>
    <n v="1411177456"/>
    <x v="2450"/>
    <x v="1061"/>
    <b v="0"/>
    <n v="102"/>
    <b v="1"/>
    <x v="33"/>
  </r>
  <r>
    <x v="2451"/>
    <x v="2451"/>
    <x v="2449"/>
    <n v="10000"/>
    <x v="1687"/>
    <x v="0"/>
    <s v="US"/>
    <s v="USD"/>
    <n v="1488750490"/>
    <n v="1487022490"/>
    <x v="2451"/>
    <x v="1062"/>
    <b v="0"/>
    <n v="186"/>
    <b v="1"/>
    <x v="33"/>
  </r>
  <r>
    <x v="2452"/>
    <x v="2452"/>
    <x v="2450"/>
    <n v="600"/>
    <x v="1688"/>
    <x v="0"/>
    <s v="US"/>
    <s v="USD"/>
    <n v="1451430000"/>
    <n v="1448914500"/>
    <x v="2452"/>
    <x v="590"/>
    <b v="0"/>
    <n v="15"/>
    <b v="1"/>
    <x v="33"/>
  </r>
  <r>
    <x v="2453"/>
    <x v="2453"/>
    <x v="2451"/>
    <n v="3000"/>
    <x v="1689"/>
    <x v="0"/>
    <s v="US"/>
    <s v="USD"/>
    <n v="1486053409"/>
    <n v="1483461409"/>
    <x v="2453"/>
    <x v="1063"/>
    <b v="0"/>
    <n v="67"/>
    <b v="1"/>
    <x v="33"/>
  </r>
  <r>
    <x v="2454"/>
    <x v="2454"/>
    <x v="2452"/>
    <n v="35000"/>
    <x v="1690"/>
    <x v="0"/>
    <s v="US"/>
    <s v="USD"/>
    <n v="1489207808"/>
    <n v="1486183808"/>
    <x v="2454"/>
    <x v="1064"/>
    <b v="0"/>
    <n v="130"/>
    <b v="1"/>
    <x v="33"/>
  </r>
  <r>
    <x v="2455"/>
    <x v="2455"/>
    <x v="2453"/>
    <n v="300"/>
    <x v="1691"/>
    <x v="0"/>
    <s v="US"/>
    <s v="USD"/>
    <n v="1461177950"/>
    <n v="1458758750"/>
    <x v="2455"/>
    <x v="36"/>
    <b v="0"/>
    <n v="16"/>
    <b v="1"/>
    <x v="33"/>
  </r>
  <r>
    <x v="2456"/>
    <x v="2456"/>
    <x v="2454"/>
    <n v="1500"/>
    <x v="1692"/>
    <x v="0"/>
    <s v="US"/>
    <s v="USD"/>
    <n v="1488063839"/>
    <n v="1485471839"/>
    <x v="2456"/>
    <x v="360"/>
    <b v="0"/>
    <n v="67"/>
    <b v="1"/>
    <x v="33"/>
  </r>
  <r>
    <x v="2457"/>
    <x v="2457"/>
    <x v="2455"/>
    <n v="23000"/>
    <x v="1693"/>
    <x v="0"/>
    <s v="US"/>
    <s v="USD"/>
    <n v="1458826056"/>
    <n v="1456237656"/>
    <x v="2457"/>
    <x v="359"/>
    <b v="0"/>
    <n v="124"/>
    <b v="1"/>
    <x v="33"/>
  </r>
  <r>
    <x v="2458"/>
    <x v="2458"/>
    <x v="2456"/>
    <n v="5000"/>
    <x v="1603"/>
    <x v="0"/>
    <s v="US"/>
    <s v="USD"/>
    <n v="1465498800"/>
    <n v="1462481718"/>
    <x v="2458"/>
    <x v="297"/>
    <b v="0"/>
    <n v="80"/>
    <b v="1"/>
    <x v="33"/>
  </r>
  <r>
    <x v="2459"/>
    <x v="2459"/>
    <x v="2457"/>
    <n v="30000"/>
    <x v="1694"/>
    <x v="0"/>
    <s v="US"/>
    <s v="USD"/>
    <n v="1458742685"/>
    <n v="1454858285"/>
    <x v="2459"/>
    <x v="1065"/>
    <b v="0"/>
    <n v="282"/>
    <b v="1"/>
    <x v="33"/>
  </r>
  <r>
    <x v="2460"/>
    <x v="2460"/>
    <x v="2458"/>
    <n v="8500"/>
    <x v="1695"/>
    <x v="0"/>
    <s v="US"/>
    <s v="USD"/>
    <n v="1483417020"/>
    <n v="1480480167"/>
    <x v="2460"/>
    <x v="456"/>
    <b v="0"/>
    <n v="68"/>
    <b v="1"/>
    <x v="33"/>
  </r>
  <r>
    <x v="2461"/>
    <x v="2461"/>
    <x v="2459"/>
    <n v="7500"/>
    <x v="1696"/>
    <x v="0"/>
    <s v="US"/>
    <s v="USD"/>
    <n v="1317438000"/>
    <n v="1314577097"/>
    <x v="2461"/>
    <x v="1066"/>
    <b v="0"/>
    <n v="86"/>
    <b v="1"/>
    <x v="14"/>
  </r>
  <r>
    <x v="2462"/>
    <x v="2462"/>
    <x v="2460"/>
    <n v="3000"/>
    <x v="1697"/>
    <x v="0"/>
    <s v="US"/>
    <s v="USD"/>
    <n v="1342672096"/>
    <n v="1340944096"/>
    <x v="2462"/>
    <x v="1067"/>
    <b v="0"/>
    <n v="115"/>
    <b v="1"/>
    <x v="14"/>
  </r>
  <r>
    <x v="2463"/>
    <x v="2463"/>
    <x v="2461"/>
    <n v="2000"/>
    <x v="66"/>
    <x v="0"/>
    <s v="US"/>
    <s v="USD"/>
    <n v="1366138800"/>
    <n v="1362710425"/>
    <x v="2463"/>
    <x v="1068"/>
    <b v="0"/>
    <n v="75"/>
    <b v="1"/>
    <x v="14"/>
  </r>
  <r>
    <x v="2464"/>
    <x v="2464"/>
    <x v="2462"/>
    <n v="2000"/>
    <x v="580"/>
    <x v="0"/>
    <s v="CA"/>
    <s v="CAD"/>
    <n v="1443641340"/>
    <n v="1441143397"/>
    <x v="2464"/>
    <x v="61"/>
    <b v="0"/>
    <n v="43"/>
    <b v="1"/>
    <x v="14"/>
  </r>
  <r>
    <x v="2465"/>
    <x v="2465"/>
    <x v="2463"/>
    <n v="700"/>
    <x v="1698"/>
    <x v="0"/>
    <s v="US"/>
    <s v="USD"/>
    <n v="1348420548"/>
    <n v="1345828548"/>
    <x v="2465"/>
    <x v="1069"/>
    <b v="0"/>
    <n v="48"/>
    <b v="1"/>
    <x v="14"/>
  </r>
  <r>
    <x v="2466"/>
    <x v="2466"/>
    <x v="2464"/>
    <n v="2500"/>
    <x v="911"/>
    <x v="0"/>
    <s v="US"/>
    <s v="USD"/>
    <n v="1368066453"/>
    <n v="1365474453"/>
    <x v="2466"/>
    <x v="1070"/>
    <b v="0"/>
    <n v="52"/>
    <b v="1"/>
    <x v="14"/>
  </r>
  <r>
    <x v="2467"/>
    <x v="2467"/>
    <x v="2465"/>
    <n v="1000"/>
    <x v="1699"/>
    <x v="0"/>
    <s v="US"/>
    <s v="USD"/>
    <n v="1336669200"/>
    <n v="1335473931"/>
    <x v="2467"/>
    <x v="1071"/>
    <b v="0"/>
    <n v="43"/>
    <b v="1"/>
    <x v="14"/>
  </r>
  <r>
    <x v="2468"/>
    <x v="2468"/>
    <x v="2466"/>
    <n v="2000"/>
    <x v="1700"/>
    <x v="0"/>
    <s v="US"/>
    <s v="USD"/>
    <n v="1351400400"/>
    <n v="1348285321"/>
    <x v="2468"/>
    <x v="1072"/>
    <b v="0"/>
    <n v="58"/>
    <b v="1"/>
    <x v="14"/>
  </r>
  <r>
    <x v="2469"/>
    <x v="2469"/>
    <x v="2467"/>
    <n v="1200"/>
    <x v="1701"/>
    <x v="0"/>
    <s v="US"/>
    <s v="USD"/>
    <n v="1297160329"/>
    <n v="1295000329"/>
    <x v="2469"/>
    <x v="1073"/>
    <b v="0"/>
    <n v="47"/>
    <b v="1"/>
    <x v="14"/>
  </r>
  <r>
    <x v="2470"/>
    <x v="2470"/>
    <x v="2468"/>
    <n v="1000"/>
    <x v="1702"/>
    <x v="0"/>
    <s v="US"/>
    <s v="USD"/>
    <n v="1337824055"/>
    <n v="1335232055"/>
    <x v="2470"/>
    <x v="1074"/>
    <b v="0"/>
    <n v="36"/>
    <b v="1"/>
    <x v="14"/>
  </r>
  <r>
    <x v="2471"/>
    <x v="2471"/>
    <x v="2469"/>
    <n v="500"/>
    <x v="141"/>
    <x v="0"/>
    <s v="US"/>
    <s v="USD"/>
    <n v="1327535392"/>
    <n v="1324079392"/>
    <x v="2471"/>
    <x v="1075"/>
    <b v="0"/>
    <n v="17"/>
    <b v="1"/>
    <x v="14"/>
  </r>
  <r>
    <x v="2472"/>
    <x v="2472"/>
    <x v="2470"/>
    <n v="7500"/>
    <x v="1703"/>
    <x v="0"/>
    <s v="US"/>
    <s v="USD"/>
    <n v="1283562180"/>
    <n v="1277433980"/>
    <x v="2472"/>
    <x v="1076"/>
    <b v="0"/>
    <n v="104"/>
    <b v="1"/>
    <x v="14"/>
  </r>
  <r>
    <x v="2473"/>
    <x v="2473"/>
    <x v="2471"/>
    <n v="2000"/>
    <x v="41"/>
    <x v="0"/>
    <s v="US"/>
    <s v="USD"/>
    <n v="1352573869"/>
    <n v="1349978269"/>
    <x v="2473"/>
    <x v="97"/>
    <b v="0"/>
    <n v="47"/>
    <b v="1"/>
    <x v="14"/>
  </r>
  <r>
    <x v="2474"/>
    <x v="2474"/>
    <x v="2472"/>
    <n v="5000"/>
    <x v="1704"/>
    <x v="0"/>
    <s v="US"/>
    <s v="USD"/>
    <n v="1286756176"/>
    <n v="1282868176"/>
    <x v="2474"/>
    <x v="1077"/>
    <b v="0"/>
    <n v="38"/>
    <b v="1"/>
    <x v="14"/>
  </r>
  <r>
    <x v="2475"/>
    <x v="2475"/>
    <x v="2473"/>
    <n v="2500"/>
    <x v="1705"/>
    <x v="0"/>
    <s v="US"/>
    <s v="USD"/>
    <n v="1278799200"/>
    <n v="1273647255"/>
    <x v="2475"/>
    <x v="1078"/>
    <b v="0"/>
    <n v="81"/>
    <b v="1"/>
    <x v="14"/>
  </r>
  <r>
    <x v="2476"/>
    <x v="2476"/>
    <x v="2474"/>
    <n v="3200"/>
    <x v="1706"/>
    <x v="0"/>
    <s v="US"/>
    <s v="USD"/>
    <n v="1415004770"/>
    <n v="1412149970"/>
    <x v="2476"/>
    <x v="714"/>
    <b v="0"/>
    <n v="55"/>
    <b v="1"/>
    <x v="14"/>
  </r>
  <r>
    <x v="2477"/>
    <x v="823"/>
    <x v="2475"/>
    <n v="750"/>
    <x v="1707"/>
    <x v="0"/>
    <s v="US"/>
    <s v="USD"/>
    <n v="1344789345"/>
    <n v="1340901345"/>
    <x v="2477"/>
    <x v="1067"/>
    <b v="0"/>
    <n v="41"/>
    <b v="1"/>
    <x v="14"/>
  </r>
  <r>
    <x v="2478"/>
    <x v="2477"/>
    <x v="2476"/>
    <n v="8000"/>
    <x v="1708"/>
    <x v="0"/>
    <s v="US"/>
    <s v="USD"/>
    <n v="1358117313"/>
    <n v="1355525313"/>
    <x v="2478"/>
    <x v="1079"/>
    <b v="0"/>
    <n v="79"/>
    <b v="1"/>
    <x v="14"/>
  </r>
  <r>
    <x v="2479"/>
    <x v="2478"/>
    <x v="2477"/>
    <n v="300"/>
    <x v="1709"/>
    <x v="0"/>
    <s v="US"/>
    <s v="USD"/>
    <n v="1343440800"/>
    <n v="1342545994"/>
    <x v="2479"/>
    <x v="1080"/>
    <b v="0"/>
    <n v="16"/>
    <b v="1"/>
    <x v="14"/>
  </r>
  <r>
    <x v="2480"/>
    <x v="2479"/>
    <x v="2478"/>
    <n v="2000"/>
    <x v="41"/>
    <x v="0"/>
    <s v="US"/>
    <s v="USD"/>
    <n v="1444516084"/>
    <n v="1439332084"/>
    <x v="2480"/>
    <x v="1081"/>
    <b v="0"/>
    <n v="8"/>
    <b v="1"/>
    <x v="14"/>
  </r>
  <r>
    <x v="2481"/>
    <x v="2480"/>
    <x v="2479"/>
    <n v="4000"/>
    <x v="1710"/>
    <x v="0"/>
    <s v="US"/>
    <s v="USD"/>
    <n v="1335799808"/>
    <n v="1333207808"/>
    <x v="2481"/>
    <x v="1082"/>
    <b v="0"/>
    <n v="95"/>
    <b v="1"/>
    <x v="14"/>
  </r>
  <r>
    <x v="2482"/>
    <x v="2481"/>
    <x v="2480"/>
    <n v="1000"/>
    <x v="1099"/>
    <x v="0"/>
    <s v="US"/>
    <s v="USD"/>
    <n v="1312224383"/>
    <n v="1308336383"/>
    <x v="2482"/>
    <x v="1083"/>
    <b v="0"/>
    <n v="25"/>
    <b v="1"/>
    <x v="14"/>
  </r>
  <r>
    <x v="2483"/>
    <x v="2482"/>
    <x v="2481"/>
    <n v="1100"/>
    <x v="1711"/>
    <x v="0"/>
    <s v="US"/>
    <s v="USD"/>
    <n v="1335891603"/>
    <n v="1330711203"/>
    <x v="2483"/>
    <x v="1084"/>
    <b v="0"/>
    <n v="19"/>
    <b v="1"/>
    <x v="14"/>
  </r>
  <r>
    <x v="2484"/>
    <x v="2483"/>
    <x v="2482"/>
    <n v="3500"/>
    <x v="1712"/>
    <x v="0"/>
    <s v="US"/>
    <s v="USD"/>
    <n v="1316124003"/>
    <n v="1313532003"/>
    <x v="2484"/>
    <x v="1085"/>
    <b v="0"/>
    <n v="90"/>
    <b v="1"/>
    <x v="14"/>
  </r>
  <r>
    <x v="2485"/>
    <x v="2484"/>
    <x v="2483"/>
    <n v="2000"/>
    <x v="318"/>
    <x v="0"/>
    <s v="US"/>
    <s v="USD"/>
    <n v="1318463879"/>
    <n v="1315439879"/>
    <x v="2485"/>
    <x v="1086"/>
    <b v="0"/>
    <n v="41"/>
    <b v="1"/>
    <x v="14"/>
  </r>
  <r>
    <x v="2486"/>
    <x v="2485"/>
    <x v="2484"/>
    <n v="300"/>
    <x v="1713"/>
    <x v="0"/>
    <s v="US"/>
    <s v="USD"/>
    <n v="1335113976"/>
    <n v="1332521976"/>
    <x v="2486"/>
    <x v="1087"/>
    <b v="0"/>
    <n v="30"/>
    <b v="1"/>
    <x v="14"/>
  </r>
  <r>
    <x v="2487"/>
    <x v="2486"/>
    <x v="2485"/>
    <n v="1500"/>
    <x v="1714"/>
    <x v="0"/>
    <s v="US"/>
    <s v="USD"/>
    <n v="1338083997"/>
    <n v="1335491997"/>
    <x v="2487"/>
    <x v="1071"/>
    <b v="0"/>
    <n v="38"/>
    <b v="1"/>
    <x v="14"/>
  </r>
  <r>
    <x v="2488"/>
    <x v="2487"/>
    <x v="2486"/>
    <n v="3000"/>
    <x v="1715"/>
    <x v="0"/>
    <s v="US"/>
    <s v="USD"/>
    <n v="1321459908"/>
    <n v="1318864308"/>
    <x v="2488"/>
    <x v="1088"/>
    <b v="0"/>
    <n v="65"/>
    <b v="1"/>
    <x v="14"/>
  </r>
  <r>
    <x v="2489"/>
    <x v="2488"/>
    <x v="2487"/>
    <n v="3500"/>
    <x v="1716"/>
    <x v="0"/>
    <s v="US"/>
    <s v="USD"/>
    <n v="1368117239"/>
    <n v="1365525239"/>
    <x v="2489"/>
    <x v="1089"/>
    <b v="0"/>
    <n v="75"/>
    <b v="1"/>
    <x v="14"/>
  </r>
  <r>
    <x v="2490"/>
    <x v="2489"/>
    <x v="2488"/>
    <n v="500"/>
    <x v="1493"/>
    <x v="0"/>
    <s v="US"/>
    <s v="USD"/>
    <n v="1340429276"/>
    <n v="1335245276"/>
    <x v="2490"/>
    <x v="1074"/>
    <b v="0"/>
    <n v="16"/>
    <b v="1"/>
    <x v="14"/>
  </r>
  <r>
    <x v="2491"/>
    <x v="2490"/>
    <x v="2489"/>
    <n v="500"/>
    <x v="1717"/>
    <x v="0"/>
    <s v="US"/>
    <s v="USD"/>
    <n v="1295142660"/>
    <n v="1293739714"/>
    <x v="2491"/>
    <x v="1090"/>
    <b v="0"/>
    <n v="10"/>
    <b v="1"/>
    <x v="14"/>
  </r>
  <r>
    <x v="2492"/>
    <x v="2491"/>
    <x v="2490"/>
    <n v="600"/>
    <x v="661"/>
    <x v="0"/>
    <s v="US"/>
    <s v="USD"/>
    <n v="1339840740"/>
    <n v="1335397188"/>
    <x v="2492"/>
    <x v="1091"/>
    <b v="0"/>
    <n v="27"/>
    <b v="1"/>
    <x v="14"/>
  </r>
  <r>
    <x v="2493"/>
    <x v="2492"/>
    <x v="2491"/>
    <n v="20000"/>
    <x v="1718"/>
    <x v="0"/>
    <s v="US"/>
    <s v="USD"/>
    <n v="1367208140"/>
    <n v="1363320140"/>
    <x v="2493"/>
    <x v="1092"/>
    <b v="0"/>
    <n v="259"/>
    <b v="1"/>
    <x v="14"/>
  </r>
  <r>
    <x v="2494"/>
    <x v="2493"/>
    <x v="2492"/>
    <n v="1500"/>
    <x v="1719"/>
    <x v="0"/>
    <s v="US"/>
    <s v="USD"/>
    <n v="1337786944"/>
    <n v="1335194944"/>
    <x v="2494"/>
    <x v="1074"/>
    <b v="0"/>
    <n v="39"/>
    <b v="1"/>
    <x v="14"/>
  </r>
  <r>
    <x v="2495"/>
    <x v="2494"/>
    <x v="2493"/>
    <n v="1500"/>
    <x v="1720"/>
    <x v="0"/>
    <s v="US"/>
    <s v="USD"/>
    <n v="1339022575"/>
    <n v="1336430575"/>
    <x v="2495"/>
    <x v="1093"/>
    <b v="0"/>
    <n v="42"/>
    <b v="1"/>
    <x v="14"/>
  </r>
  <r>
    <x v="2496"/>
    <x v="2495"/>
    <x v="2494"/>
    <n v="6000"/>
    <x v="44"/>
    <x v="0"/>
    <s v="US"/>
    <s v="USD"/>
    <n v="1364597692"/>
    <n v="1361577292"/>
    <x v="2496"/>
    <x v="1094"/>
    <b v="0"/>
    <n v="10"/>
    <b v="1"/>
    <x v="14"/>
  </r>
  <r>
    <x v="2497"/>
    <x v="2496"/>
    <x v="2495"/>
    <n v="4000"/>
    <x v="1721"/>
    <x v="0"/>
    <s v="US"/>
    <s v="USD"/>
    <n v="1312578338"/>
    <n v="1309986338"/>
    <x v="2497"/>
    <x v="1095"/>
    <b v="0"/>
    <n v="56"/>
    <b v="1"/>
    <x v="14"/>
  </r>
  <r>
    <x v="2498"/>
    <x v="2497"/>
    <x v="2496"/>
    <n v="1000"/>
    <x v="1722"/>
    <x v="0"/>
    <s v="US"/>
    <s v="USD"/>
    <n v="1422400387"/>
    <n v="1421190787"/>
    <x v="2498"/>
    <x v="619"/>
    <b v="0"/>
    <n v="20"/>
    <b v="1"/>
    <x v="14"/>
  </r>
  <r>
    <x v="2499"/>
    <x v="2498"/>
    <x v="2497"/>
    <n v="4000"/>
    <x v="1723"/>
    <x v="0"/>
    <s v="US"/>
    <s v="USD"/>
    <n v="1356976800"/>
    <n v="1352820837"/>
    <x v="2499"/>
    <x v="676"/>
    <b v="0"/>
    <n v="170"/>
    <b v="1"/>
    <x v="14"/>
  </r>
  <r>
    <x v="2500"/>
    <x v="2499"/>
    <x v="2498"/>
    <n v="600"/>
    <x v="1724"/>
    <x v="0"/>
    <s v="US"/>
    <s v="USD"/>
    <n v="1340476375"/>
    <n v="1337884375"/>
    <x v="2500"/>
    <x v="641"/>
    <b v="0"/>
    <n v="29"/>
    <b v="1"/>
    <x v="14"/>
  </r>
  <r>
    <x v="2501"/>
    <x v="2500"/>
    <x v="2499"/>
    <n v="11000"/>
    <x v="1725"/>
    <x v="2"/>
    <s v="CA"/>
    <s v="CAD"/>
    <n v="1443379104"/>
    <n v="1440787104"/>
    <x v="2501"/>
    <x v="708"/>
    <b v="0"/>
    <n v="7"/>
    <b v="0"/>
    <x v="34"/>
  </r>
  <r>
    <x v="2502"/>
    <x v="2501"/>
    <x v="2500"/>
    <n v="110000"/>
    <x v="1726"/>
    <x v="2"/>
    <s v="US"/>
    <s v="USD"/>
    <n v="1411328918"/>
    <n v="1407440918"/>
    <x v="2502"/>
    <x v="1096"/>
    <b v="0"/>
    <n v="5"/>
    <b v="0"/>
    <x v="34"/>
  </r>
  <r>
    <x v="2503"/>
    <x v="2502"/>
    <x v="2501"/>
    <n v="10000"/>
    <x v="117"/>
    <x v="2"/>
    <s v="US"/>
    <s v="USD"/>
    <n v="1465333560"/>
    <n v="1462743308"/>
    <x v="2503"/>
    <x v="1097"/>
    <b v="0"/>
    <n v="0"/>
    <b v="0"/>
    <x v="34"/>
  </r>
  <r>
    <x v="2504"/>
    <x v="2503"/>
    <x v="2502"/>
    <n v="35000"/>
    <x v="117"/>
    <x v="2"/>
    <s v="US"/>
    <s v="USD"/>
    <n v="1416014534"/>
    <n v="1413418934"/>
    <x v="2504"/>
    <x v="1098"/>
    <b v="0"/>
    <n v="0"/>
    <b v="0"/>
    <x v="34"/>
  </r>
  <r>
    <x v="2505"/>
    <x v="2504"/>
    <x v="2503"/>
    <n v="7000"/>
    <x v="117"/>
    <x v="2"/>
    <s v="US"/>
    <s v="USD"/>
    <n v="1426292416"/>
    <n v="1423704016"/>
    <x v="2505"/>
    <x v="236"/>
    <b v="0"/>
    <n v="0"/>
    <b v="0"/>
    <x v="34"/>
  </r>
  <r>
    <x v="2506"/>
    <x v="2505"/>
    <x v="2504"/>
    <n v="5000"/>
    <x v="134"/>
    <x v="2"/>
    <s v="GB"/>
    <s v="GBP"/>
    <n v="1443906000"/>
    <n v="1441955269"/>
    <x v="2506"/>
    <x v="445"/>
    <b v="0"/>
    <n v="2"/>
    <b v="0"/>
    <x v="34"/>
  </r>
  <r>
    <x v="2507"/>
    <x v="2506"/>
    <x v="2505"/>
    <n v="42850"/>
    <x v="117"/>
    <x v="2"/>
    <s v="US"/>
    <s v="USD"/>
    <n v="1431308704"/>
    <n v="1428716704"/>
    <x v="2507"/>
    <x v="365"/>
    <b v="0"/>
    <n v="0"/>
    <b v="0"/>
    <x v="34"/>
  </r>
  <r>
    <x v="2508"/>
    <x v="2507"/>
    <x v="2506"/>
    <n v="20000"/>
    <x v="117"/>
    <x v="2"/>
    <s v="US"/>
    <s v="USD"/>
    <n v="1408056634"/>
    <n v="1405464634"/>
    <x v="2508"/>
    <x v="284"/>
    <b v="0"/>
    <n v="0"/>
    <b v="0"/>
    <x v="34"/>
  </r>
  <r>
    <x v="2509"/>
    <x v="2508"/>
    <x v="2507"/>
    <n v="95000"/>
    <x v="325"/>
    <x v="2"/>
    <s v="GB"/>
    <s v="GBP"/>
    <n v="1429554349"/>
    <n v="1424719549"/>
    <x v="2509"/>
    <x v="233"/>
    <b v="0"/>
    <n v="28"/>
    <b v="0"/>
    <x v="34"/>
  </r>
  <r>
    <x v="2510"/>
    <x v="2509"/>
    <x v="2508"/>
    <n v="50000"/>
    <x v="735"/>
    <x v="2"/>
    <s v="US"/>
    <s v="USD"/>
    <n v="1431647772"/>
    <n v="1426463772"/>
    <x v="2510"/>
    <x v="34"/>
    <b v="0"/>
    <n v="2"/>
    <b v="0"/>
    <x v="34"/>
  </r>
  <r>
    <x v="2511"/>
    <x v="2510"/>
    <x v="2509"/>
    <n v="100000"/>
    <x v="117"/>
    <x v="2"/>
    <s v="GB"/>
    <s v="GBP"/>
    <n v="1454323413"/>
    <n v="1451731413"/>
    <x v="2511"/>
    <x v="203"/>
    <b v="0"/>
    <n v="0"/>
    <b v="0"/>
    <x v="34"/>
  </r>
  <r>
    <x v="2512"/>
    <x v="2511"/>
    <x v="2510"/>
    <n v="1150"/>
    <x v="117"/>
    <x v="2"/>
    <s v="US"/>
    <s v="USD"/>
    <n v="1418504561"/>
    <n v="1417208561"/>
    <x v="2512"/>
    <x v="1099"/>
    <b v="0"/>
    <n v="0"/>
    <b v="0"/>
    <x v="34"/>
  </r>
  <r>
    <x v="2513"/>
    <x v="2512"/>
    <x v="2511"/>
    <n v="180000"/>
    <x v="117"/>
    <x v="2"/>
    <s v="DE"/>
    <s v="EUR"/>
    <n v="1488067789"/>
    <n v="1482883789"/>
    <x v="2513"/>
    <x v="364"/>
    <b v="0"/>
    <n v="0"/>
    <b v="0"/>
    <x v="34"/>
  </r>
  <r>
    <x v="2514"/>
    <x v="2513"/>
    <x v="2512"/>
    <n v="12000"/>
    <x v="852"/>
    <x v="2"/>
    <s v="US"/>
    <s v="USD"/>
    <n v="1408526477"/>
    <n v="1407057677"/>
    <x v="2514"/>
    <x v="1100"/>
    <b v="0"/>
    <n v="4"/>
    <b v="0"/>
    <x v="34"/>
  </r>
  <r>
    <x v="2515"/>
    <x v="2514"/>
    <x v="2513"/>
    <n v="5000"/>
    <x v="1727"/>
    <x v="2"/>
    <s v="US"/>
    <s v="USD"/>
    <n v="1424635753"/>
    <n v="1422043753"/>
    <x v="2515"/>
    <x v="1050"/>
    <b v="0"/>
    <n v="12"/>
    <b v="0"/>
    <x v="34"/>
  </r>
  <r>
    <x v="2516"/>
    <x v="2515"/>
    <x v="2514"/>
    <n v="22000"/>
    <x v="117"/>
    <x v="2"/>
    <s v="US"/>
    <s v="USD"/>
    <n v="1417279252"/>
    <n v="1414683652"/>
    <x v="2516"/>
    <x v="1060"/>
    <b v="0"/>
    <n v="0"/>
    <b v="0"/>
    <x v="34"/>
  </r>
  <r>
    <x v="2517"/>
    <x v="2516"/>
    <x v="2515"/>
    <n v="18000"/>
    <x v="1728"/>
    <x v="2"/>
    <s v="CA"/>
    <s v="CAD"/>
    <n v="1426788930"/>
    <n v="1424200530"/>
    <x v="2517"/>
    <x v="591"/>
    <b v="0"/>
    <n v="33"/>
    <b v="0"/>
    <x v="34"/>
  </r>
  <r>
    <x v="2518"/>
    <x v="2517"/>
    <x v="2516"/>
    <n v="5000"/>
    <x v="117"/>
    <x v="2"/>
    <s v="US"/>
    <s v="USD"/>
    <n v="1415899228"/>
    <n v="1413303628"/>
    <x v="2518"/>
    <x v="295"/>
    <b v="0"/>
    <n v="0"/>
    <b v="0"/>
    <x v="34"/>
  </r>
  <r>
    <x v="2519"/>
    <x v="2518"/>
    <x v="2517"/>
    <n v="150000"/>
    <x v="654"/>
    <x v="2"/>
    <s v="US"/>
    <s v="USD"/>
    <n v="1405741404"/>
    <n v="1403149404"/>
    <x v="2519"/>
    <x v="578"/>
    <b v="0"/>
    <n v="4"/>
    <b v="0"/>
    <x v="34"/>
  </r>
  <r>
    <x v="2520"/>
    <x v="2519"/>
    <x v="2518"/>
    <n v="100000"/>
    <x v="117"/>
    <x v="2"/>
    <s v="US"/>
    <s v="USD"/>
    <n v="1476559260"/>
    <n v="1472567085"/>
    <x v="2520"/>
    <x v="457"/>
    <b v="0"/>
    <n v="0"/>
    <b v="0"/>
    <x v="34"/>
  </r>
  <r>
    <x v="2521"/>
    <x v="2520"/>
    <x v="2519"/>
    <n v="12500"/>
    <x v="1729"/>
    <x v="0"/>
    <s v="US"/>
    <s v="USD"/>
    <n v="1444778021"/>
    <n v="1442963621"/>
    <x v="2521"/>
    <x v="1101"/>
    <b v="0"/>
    <n v="132"/>
    <b v="1"/>
    <x v="35"/>
  </r>
  <r>
    <x v="2522"/>
    <x v="2521"/>
    <x v="2520"/>
    <n v="5000"/>
    <x v="97"/>
    <x v="0"/>
    <s v="US"/>
    <s v="USD"/>
    <n v="1461336720"/>
    <n v="1459431960"/>
    <x v="2522"/>
    <x v="534"/>
    <b v="0"/>
    <n v="27"/>
    <b v="1"/>
    <x v="35"/>
  </r>
  <r>
    <x v="2523"/>
    <x v="2522"/>
    <x v="2521"/>
    <n v="900"/>
    <x v="1730"/>
    <x v="0"/>
    <s v="US"/>
    <s v="USD"/>
    <n v="1416270292"/>
    <n v="1413674692"/>
    <x v="2523"/>
    <x v="1102"/>
    <b v="0"/>
    <n v="26"/>
    <b v="1"/>
    <x v="35"/>
  </r>
  <r>
    <x v="2524"/>
    <x v="2523"/>
    <x v="2522"/>
    <n v="7500"/>
    <x v="1731"/>
    <x v="0"/>
    <s v="US"/>
    <s v="USD"/>
    <n v="1419136200"/>
    <n v="1416338557"/>
    <x v="2524"/>
    <x v="522"/>
    <b v="0"/>
    <n v="43"/>
    <b v="1"/>
    <x v="35"/>
  </r>
  <r>
    <x v="2525"/>
    <x v="2524"/>
    <x v="2523"/>
    <n v="8000"/>
    <x v="1732"/>
    <x v="0"/>
    <s v="US"/>
    <s v="USD"/>
    <n v="1340914571"/>
    <n v="1338322571"/>
    <x v="2525"/>
    <x v="827"/>
    <b v="0"/>
    <n v="80"/>
    <b v="1"/>
    <x v="35"/>
  </r>
  <r>
    <x v="2526"/>
    <x v="2525"/>
    <x v="2524"/>
    <n v="4000"/>
    <x v="1733"/>
    <x v="0"/>
    <s v="US"/>
    <s v="USD"/>
    <n v="1418014740"/>
    <n v="1415585474"/>
    <x v="2526"/>
    <x v="1103"/>
    <b v="0"/>
    <n v="33"/>
    <b v="1"/>
    <x v="35"/>
  </r>
  <r>
    <x v="2527"/>
    <x v="2526"/>
    <x v="2525"/>
    <n v="4000"/>
    <x v="1734"/>
    <x v="0"/>
    <s v="US"/>
    <s v="USD"/>
    <n v="1382068740"/>
    <n v="1380477691"/>
    <x v="2527"/>
    <x v="648"/>
    <b v="0"/>
    <n v="71"/>
    <b v="1"/>
    <x v="35"/>
  </r>
  <r>
    <x v="2528"/>
    <x v="2527"/>
    <x v="2526"/>
    <n v="4000"/>
    <x v="1735"/>
    <x v="0"/>
    <s v="GB"/>
    <s v="GBP"/>
    <n v="1440068400"/>
    <n v="1438459303"/>
    <x v="2528"/>
    <x v="1104"/>
    <b v="0"/>
    <n v="81"/>
    <b v="1"/>
    <x v="35"/>
  </r>
  <r>
    <x v="2529"/>
    <x v="2528"/>
    <x v="2527"/>
    <n v="6000"/>
    <x v="1736"/>
    <x v="0"/>
    <s v="US"/>
    <s v="USD"/>
    <n v="1332636975"/>
    <n v="1328752575"/>
    <x v="2529"/>
    <x v="1012"/>
    <b v="0"/>
    <n v="76"/>
    <b v="1"/>
    <x v="35"/>
  </r>
  <r>
    <x v="2530"/>
    <x v="2529"/>
    <x v="2528"/>
    <n v="6500"/>
    <x v="1737"/>
    <x v="0"/>
    <s v="US"/>
    <s v="USD"/>
    <n v="1429505400"/>
    <n v="1426711505"/>
    <x v="2530"/>
    <x v="784"/>
    <b v="0"/>
    <n v="48"/>
    <b v="1"/>
    <x v="35"/>
  </r>
  <r>
    <x v="2531"/>
    <x v="2530"/>
    <x v="2529"/>
    <n v="4500"/>
    <x v="1733"/>
    <x v="0"/>
    <s v="US"/>
    <s v="USD"/>
    <n v="1439611140"/>
    <n v="1437668354"/>
    <x v="2531"/>
    <x v="149"/>
    <b v="0"/>
    <n v="61"/>
    <b v="1"/>
    <x v="35"/>
  </r>
  <r>
    <x v="2532"/>
    <x v="2531"/>
    <x v="2530"/>
    <n v="4000"/>
    <x v="1738"/>
    <x v="0"/>
    <s v="US"/>
    <s v="USD"/>
    <n v="1345148566"/>
    <n v="1342556566"/>
    <x v="2532"/>
    <x v="1080"/>
    <b v="0"/>
    <n v="60"/>
    <b v="1"/>
    <x v="35"/>
  </r>
  <r>
    <x v="2533"/>
    <x v="2532"/>
    <x v="2531"/>
    <n v="7500"/>
    <x v="1739"/>
    <x v="0"/>
    <s v="US"/>
    <s v="USD"/>
    <n v="1362160868"/>
    <n v="1359568911"/>
    <x v="2533"/>
    <x v="478"/>
    <b v="0"/>
    <n v="136"/>
    <b v="1"/>
    <x v="35"/>
  </r>
  <r>
    <x v="2534"/>
    <x v="2533"/>
    <x v="2532"/>
    <n v="2000"/>
    <x v="1740"/>
    <x v="0"/>
    <s v="US"/>
    <s v="USD"/>
    <n v="1262325600"/>
    <n v="1257871712"/>
    <x v="2534"/>
    <x v="1105"/>
    <b v="0"/>
    <n v="14"/>
    <b v="1"/>
    <x v="35"/>
  </r>
  <r>
    <x v="2535"/>
    <x v="2534"/>
    <x v="2533"/>
    <n v="20000"/>
    <x v="1741"/>
    <x v="0"/>
    <s v="US"/>
    <s v="USD"/>
    <n v="1417463945"/>
    <n v="1414781945"/>
    <x v="2535"/>
    <x v="1106"/>
    <b v="0"/>
    <n v="78"/>
    <b v="1"/>
    <x v="35"/>
  </r>
  <r>
    <x v="2536"/>
    <x v="2535"/>
    <x v="2534"/>
    <n v="25"/>
    <x v="792"/>
    <x v="0"/>
    <s v="US"/>
    <s v="USD"/>
    <n v="1375151566"/>
    <n v="1373337166"/>
    <x v="2536"/>
    <x v="425"/>
    <b v="0"/>
    <n v="4"/>
    <b v="1"/>
    <x v="35"/>
  </r>
  <r>
    <x v="2537"/>
    <x v="2536"/>
    <x v="2535"/>
    <n v="1000"/>
    <x v="1742"/>
    <x v="0"/>
    <s v="US"/>
    <s v="USD"/>
    <n v="1312212855"/>
    <n v="1307028855"/>
    <x v="2537"/>
    <x v="1107"/>
    <b v="0"/>
    <n v="11"/>
    <b v="1"/>
    <x v="35"/>
  </r>
  <r>
    <x v="2538"/>
    <x v="2537"/>
    <x v="2536"/>
    <n v="18000"/>
    <x v="1743"/>
    <x v="0"/>
    <s v="US"/>
    <s v="USD"/>
    <n v="1361681940"/>
    <n v="1359029661"/>
    <x v="2538"/>
    <x v="902"/>
    <b v="0"/>
    <n v="185"/>
    <b v="1"/>
    <x v="35"/>
  </r>
  <r>
    <x v="2539"/>
    <x v="2538"/>
    <x v="2537"/>
    <n v="10000"/>
    <x v="1744"/>
    <x v="0"/>
    <s v="US"/>
    <s v="USD"/>
    <n v="1422913152"/>
    <n v="1417729152"/>
    <x v="2539"/>
    <x v="1108"/>
    <b v="0"/>
    <n v="59"/>
    <b v="1"/>
    <x v="35"/>
  </r>
  <r>
    <x v="2540"/>
    <x v="2539"/>
    <x v="2538"/>
    <n v="2500"/>
    <x v="1745"/>
    <x v="0"/>
    <s v="US"/>
    <s v="USD"/>
    <n v="1319904721"/>
    <n v="1314720721"/>
    <x v="2540"/>
    <x v="1109"/>
    <b v="0"/>
    <n v="27"/>
    <b v="1"/>
    <x v="35"/>
  </r>
  <r>
    <x v="2541"/>
    <x v="2540"/>
    <x v="2539"/>
    <n v="3500"/>
    <x v="1746"/>
    <x v="0"/>
    <s v="GB"/>
    <s v="GBP"/>
    <n v="1380192418"/>
    <n v="1375008418"/>
    <x v="2541"/>
    <x v="1110"/>
    <b v="0"/>
    <n v="63"/>
    <b v="1"/>
    <x v="35"/>
  </r>
  <r>
    <x v="2542"/>
    <x v="2541"/>
    <x v="2540"/>
    <n v="700"/>
    <x v="1747"/>
    <x v="0"/>
    <s v="US"/>
    <s v="USD"/>
    <n v="1380599940"/>
    <n v="1377252857"/>
    <x v="2542"/>
    <x v="1111"/>
    <b v="0"/>
    <n v="13"/>
    <b v="1"/>
    <x v="35"/>
  </r>
  <r>
    <x v="2543"/>
    <x v="2542"/>
    <x v="2541"/>
    <n v="250"/>
    <x v="1748"/>
    <x v="0"/>
    <s v="US"/>
    <s v="USD"/>
    <n v="1293937200"/>
    <n v="1291257298"/>
    <x v="2543"/>
    <x v="424"/>
    <b v="0"/>
    <n v="13"/>
    <b v="1"/>
    <x v="35"/>
  </r>
  <r>
    <x v="2544"/>
    <x v="2543"/>
    <x v="2542"/>
    <n v="5000"/>
    <x v="1749"/>
    <x v="0"/>
    <s v="US"/>
    <s v="USD"/>
    <n v="1341750569"/>
    <n v="1339158569"/>
    <x v="2544"/>
    <x v="876"/>
    <b v="0"/>
    <n v="57"/>
    <b v="1"/>
    <x v="35"/>
  </r>
  <r>
    <x v="2545"/>
    <x v="2544"/>
    <x v="2543"/>
    <n v="2000"/>
    <x v="1750"/>
    <x v="0"/>
    <s v="US"/>
    <s v="USD"/>
    <n v="1424997000"/>
    <n v="1421983138"/>
    <x v="2545"/>
    <x v="329"/>
    <b v="0"/>
    <n v="61"/>
    <b v="1"/>
    <x v="35"/>
  </r>
  <r>
    <x v="2546"/>
    <x v="2545"/>
    <x v="2544"/>
    <n v="3500"/>
    <x v="1751"/>
    <x v="0"/>
    <s v="US"/>
    <s v="USD"/>
    <n v="1380949200"/>
    <n v="1378586179"/>
    <x v="2546"/>
    <x v="1112"/>
    <b v="0"/>
    <n v="65"/>
    <b v="1"/>
    <x v="35"/>
  </r>
  <r>
    <x v="2547"/>
    <x v="2546"/>
    <x v="2545"/>
    <n v="5500"/>
    <x v="1752"/>
    <x v="0"/>
    <s v="US"/>
    <s v="USD"/>
    <n v="1333560803"/>
    <n v="1330972403"/>
    <x v="2547"/>
    <x v="278"/>
    <b v="0"/>
    <n v="134"/>
    <b v="1"/>
    <x v="35"/>
  </r>
  <r>
    <x v="2548"/>
    <x v="2547"/>
    <x v="2546"/>
    <n v="6000"/>
    <x v="1753"/>
    <x v="0"/>
    <s v="FR"/>
    <s v="EUR"/>
    <n v="1475209620"/>
    <n v="1473087637"/>
    <x v="2548"/>
    <x v="582"/>
    <b v="0"/>
    <n v="37"/>
    <b v="1"/>
    <x v="35"/>
  </r>
  <r>
    <x v="2549"/>
    <x v="2548"/>
    <x v="2547"/>
    <n v="1570"/>
    <x v="1516"/>
    <x v="0"/>
    <s v="GB"/>
    <s v="GBP"/>
    <n v="1370019600"/>
    <n v="1366999870"/>
    <x v="2549"/>
    <x v="1113"/>
    <b v="0"/>
    <n v="37"/>
    <b v="1"/>
    <x v="35"/>
  </r>
  <r>
    <x v="2550"/>
    <x v="2549"/>
    <x v="2548"/>
    <n v="6500"/>
    <x v="1754"/>
    <x v="0"/>
    <s v="US"/>
    <s v="USD"/>
    <n v="1444276740"/>
    <n v="1439392406"/>
    <x v="2550"/>
    <x v="1114"/>
    <b v="0"/>
    <n v="150"/>
    <b v="1"/>
    <x v="35"/>
  </r>
  <r>
    <x v="2551"/>
    <x v="2550"/>
    <x v="2549"/>
    <n v="3675"/>
    <x v="1755"/>
    <x v="0"/>
    <s v="US"/>
    <s v="USD"/>
    <n v="1332362880"/>
    <n v="1329890585"/>
    <x v="2551"/>
    <x v="819"/>
    <b v="0"/>
    <n v="56"/>
    <b v="1"/>
    <x v="35"/>
  </r>
  <r>
    <x v="2552"/>
    <x v="2551"/>
    <x v="2550"/>
    <n v="3000"/>
    <x v="1756"/>
    <x v="0"/>
    <s v="US"/>
    <s v="USD"/>
    <n v="1488741981"/>
    <n v="1486149981"/>
    <x v="2552"/>
    <x v="1064"/>
    <b v="0"/>
    <n v="18"/>
    <b v="1"/>
    <x v="35"/>
  </r>
  <r>
    <x v="2553"/>
    <x v="2552"/>
    <x v="2551"/>
    <n v="1500"/>
    <x v="1757"/>
    <x v="0"/>
    <s v="US"/>
    <s v="USD"/>
    <n v="1348202807"/>
    <n v="1343018807"/>
    <x v="2553"/>
    <x v="1115"/>
    <b v="0"/>
    <n v="60"/>
    <b v="1"/>
    <x v="35"/>
  </r>
  <r>
    <x v="2554"/>
    <x v="2553"/>
    <x v="2552"/>
    <n v="3000"/>
    <x v="1758"/>
    <x v="0"/>
    <s v="US"/>
    <s v="USD"/>
    <n v="1433131140"/>
    <n v="1430445163"/>
    <x v="2554"/>
    <x v="330"/>
    <b v="0"/>
    <n v="67"/>
    <b v="1"/>
    <x v="35"/>
  </r>
  <r>
    <x v="2555"/>
    <x v="2554"/>
    <x v="2553"/>
    <n v="2000"/>
    <x v="1759"/>
    <x v="0"/>
    <s v="US"/>
    <s v="USD"/>
    <n v="1338219793"/>
    <n v="1335541393"/>
    <x v="2555"/>
    <x v="73"/>
    <b v="0"/>
    <n v="35"/>
    <b v="1"/>
    <x v="35"/>
  </r>
  <r>
    <x v="2556"/>
    <x v="2555"/>
    <x v="2554"/>
    <n v="745"/>
    <x v="1760"/>
    <x v="0"/>
    <s v="US"/>
    <s v="USD"/>
    <n v="1356392857"/>
    <n v="1352504857"/>
    <x v="2556"/>
    <x v="678"/>
    <b v="0"/>
    <n v="34"/>
    <b v="1"/>
    <x v="35"/>
  </r>
  <r>
    <x v="2557"/>
    <x v="2556"/>
    <x v="2555"/>
    <n v="900"/>
    <x v="1761"/>
    <x v="0"/>
    <s v="GB"/>
    <s v="GBP"/>
    <n v="1400176386"/>
    <n v="1397584386"/>
    <x v="2557"/>
    <x v="1116"/>
    <b v="0"/>
    <n v="36"/>
    <b v="1"/>
    <x v="35"/>
  </r>
  <r>
    <x v="2558"/>
    <x v="2557"/>
    <x v="2556"/>
    <n v="1250"/>
    <x v="1762"/>
    <x v="0"/>
    <s v="AU"/>
    <s v="AUD"/>
    <n v="1430488740"/>
    <n v="1427747906"/>
    <x v="2558"/>
    <x v="780"/>
    <b v="0"/>
    <n v="18"/>
    <b v="1"/>
    <x v="35"/>
  </r>
  <r>
    <x v="2559"/>
    <x v="2558"/>
    <x v="2557"/>
    <n v="800"/>
    <x v="1763"/>
    <x v="0"/>
    <s v="US"/>
    <s v="USD"/>
    <n v="1321385820"/>
    <n v="1318539484"/>
    <x v="2559"/>
    <x v="1117"/>
    <b v="0"/>
    <n v="25"/>
    <b v="1"/>
    <x v="35"/>
  </r>
  <r>
    <x v="2560"/>
    <x v="2559"/>
    <x v="2558"/>
    <n v="3000"/>
    <x v="1764"/>
    <x v="0"/>
    <s v="GB"/>
    <s v="GBP"/>
    <n v="1425682174"/>
    <n v="1423090174"/>
    <x v="2560"/>
    <x v="688"/>
    <b v="0"/>
    <n v="21"/>
    <b v="1"/>
    <x v="35"/>
  </r>
  <r>
    <x v="2561"/>
    <x v="2560"/>
    <x v="2559"/>
    <n v="100000"/>
    <x v="117"/>
    <x v="1"/>
    <s v="CA"/>
    <s v="CAD"/>
    <n v="1444740089"/>
    <n v="1442148089"/>
    <x v="2561"/>
    <x v="1118"/>
    <b v="0"/>
    <n v="0"/>
    <b v="0"/>
    <x v="19"/>
  </r>
  <r>
    <x v="2562"/>
    <x v="2561"/>
    <x v="2560"/>
    <n v="10000"/>
    <x v="735"/>
    <x v="1"/>
    <s v="DE"/>
    <s v="EUR"/>
    <n v="1476189339"/>
    <n v="1471005339"/>
    <x v="2562"/>
    <x v="1119"/>
    <b v="0"/>
    <n v="3"/>
    <b v="0"/>
    <x v="19"/>
  </r>
  <r>
    <x v="2563"/>
    <x v="2562"/>
    <x v="2561"/>
    <n v="20000"/>
    <x v="117"/>
    <x v="1"/>
    <s v="US"/>
    <s v="USD"/>
    <n v="1438226451"/>
    <n v="1433042451"/>
    <x v="2563"/>
    <x v="322"/>
    <b v="0"/>
    <n v="0"/>
    <b v="0"/>
    <x v="19"/>
  </r>
  <r>
    <x v="2564"/>
    <x v="2563"/>
    <x v="2562"/>
    <n v="40000"/>
    <x v="117"/>
    <x v="1"/>
    <s v="CA"/>
    <s v="CAD"/>
    <n v="1406854699"/>
    <n v="1404262699"/>
    <x v="2564"/>
    <x v="1120"/>
    <b v="0"/>
    <n v="0"/>
    <b v="0"/>
    <x v="19"/>
  </r>
  <r>
    <x v="2565"/>
    <x v="2564"/>
    <x v="2563"/>
    <n v="10000"/>
    <x v="173"/>
    <x v="1"/>
    <s v="US"/>
    <s v="USD"/>
    <n v="1462827000"/>
    <n v="1457710589"/>
    <x v="2565"/>
    <x v="265"/>
    <b v="0"/>
    <n v="1"/>
    <b v="0"/>
    <x v="19"/>
  </r>
  <r>
    <x v="2566"/>
    <x v="2565"/>
    <x v="2564"/>
    <n v="35000"/>
    <x v="117"/>
    <x v="1"/>
    <s v="US"/>
    <s v="USD"/>
    <n v="1408663948"/>
    <n v="1406071948"/>
    <x v="2566"/>
    <x v="1028"/>
    <b v="0"/>
    <n v="0"/>
    <b v="0"/>
    <x v="19"/>
  </r>
  <r>
    <x v="2567"/>
    <x v="2566"/>
    <x v="2565"/>
    <n v="45000"/>
    <x v="678"/>
    <x v="1"/>
    <s v="US"/>
    <s v="USD"/>
    <n v="1429823138"/>
    <n v="1427231138"/>
    <x v="2567"/>
    <x v="496"/>
    <b v="0"/>
    <n v="2"/>
    <b v="0"/>
    <x v="19"/>
  </r>
  <r>
    <x v="2568"/>
    <x v="2567"/>
    <x v="2566"/>
    <n v="10000"/>
    <x v="155"/>
    <x v="1"/>
    <s v="GB"/>
    <s v="GBP"/>
    <n v="1472745594"/>
    <n v="1470153594"/>
    <x v="2568"/>
    <x v="1121"/>
    <b v="0"/>
    <n v="1"/>
    <b v="0"/>
    <x v="19"/>
  </r>
  <r>
    <x v="2569"/>
    <x v="2568"/>
    <x v="2567"/>
    <n v="6500"/>
    <x v="1011"/>
    <x v="1"/>
    <s v="US"/>
    <s v="USD"/>
    <n v="1442457112"/>
    <n v="1439865112"/>
    <x v="2569"/>
    <x v="1122"/>
    <b v="0"/>
    <n v="2"/>
    <b v="0"/>
    <x v="19"/>
  </r>
  <r>
    <x v="2570"/>
    <x v="2569"/>
    <x v="2568"/>
    <n v="7000"/>
    <x v="1765"/>
    <x v="1"/>
    <s v="US"/>
    <s v="USD"/>
    <n v="1486590035"/>
    <n v="1483998035"/>
    <x v="2570"/>
    <x v="956"/>
    <b v="0"/>
    <n v="2"/>
    <b v="0"/>
    <x v="19"/>
  </r>
  <r>
    <x v="2571"/>
    <x v="2570"/>
    <x v="2569"/>
    <n v="100000"/>
    <x v="156"/>
    <x v="1"/>
    <s v="AU"/>
    <s v="AUD"/>
    <n v="1463645521"/>
    <n v="1458461521"/>
    <x v="2571"/>
    <x v="1123"/>
    <b v="0"/>
    <n v="4"/>
    <b v="0"/>
    <x v="19"/>
  </r>
  <r>
    <x v="2572"/>
    <x v="2571"/>
    <x v="2570"/>
    <n v="30000"/>
    <x v="117"/>
    <x v="1"/>
    <s v="US"/>
    <s v="USD"/>
    <n v="1428893517"/>
    <n v="1426301517"/>
    <x v="2572"/>
    <x v="1124"/>
    <b v="0"/>
    <n v="0"/>
    <b v="0"/>
    <x v="19"/>
  </r>
  <r>
    <x v="2573"/>
    <x v="2572"/>
    <x v="2571"/>
    <n v="8000"/>
    <x v="117"/>
    <x v="1"/>
    <s v="US"/>
    <s v="USD"/>
    <n v="1408803149"/>
    <n v="1404915149"/>
    <x v="2573"/>
    <x v="87"/>
    <b v="0"/>
    <n v="0"/>
    <b v="0"/>
    <x v="19"/>
  </r>
  <r>
    <x v="2574"/>
    <x v="2573"/>
    <x v="2572"/>
    <n v="10000"/>
    <x v="117"/>
    <x v="1"/>
    <s v="US"/>
    <s v="USD"/>
    <n v="1463600945"/>
    <n v="1461786545"/>
    <x v="2574"/>
    <x v="1125"/>
    <b v="0"/>
    <n v="0"/>
    <b v="0"/>
    <x v="19"/>
  </r>
  <r>
    <x v="2575"/>
    <x v="2574"/>
    <x v="2573"/>
    <n v="85000"/>
    <x v="117"/>
    <x v="1"/>
    <s v="US"/>
    <s v="USD"/>
    <n v="1421030194"/>
    <n v="1418438194"/>
    <x v="2575"/>
    <x v="1126"/>
    <b v="0"/>
    <n v="0"/>
    <b v="0"/>
    <x v="19"/>
  </r>
  <r>
    <x v="2576"/>
    <x v="2575"/>
    <x v="2574"/>
    <n v="10000"/>
    <x v="117"/>
    <x v="1"/>
    <s v="US"/>
    <s v="USD"/>
    <n v="1428707647"/>
    <n v="1424823247"/>
    <x v="2576"/>
    <x v="1033"/>
    <b v="0"/>
    <n v="0"/>
    <b v="0"/>
    <x v="19"/>
  </r>
  <r>
    <x v="2577"/>
    <x v="2576"/>
    <x v="2575"/>
    <n v="15000"/>
    <x v="117"/>
    <x v="1"/>
    <s v="US"/>
    <s v="USD"/>
    <n v="1407181297"/>
    <n v="1405021297"/>
    <x v="2577"/>
    <x v="166"/>
    <b v="0"/>
    <n v="0"/>
    <b v="0"/>
    <x v="19"/>
  </r>
  <r>
    <x v="2578"/>
    <x v="2577"/>
    <x v="2576"/>
    <n v="6000"/>
    <x v="117"/>
    <x v="1"/>
    <s v="US"/>
    <s v="USD"/>
    <n v="1444410000"/>
    <n v="1440203579"/>
    <x v="2578"/>
    <x v="1127"/>
    <b v="0"/>
    <n v="0"/>
    <b v="0"/>
    <x v="19"/>
  </r>
  <r>
    <x v="2579"/>
    <x v="2578"/>
    <x v="2577"/>
    <n v="200000"/>
    <x v="1766"/>
    <x v="1"/>
    <s v="US"/>
    <s v="USD"/>
    <n v="1410810903"/>
    <n v="1405626903"/>
    <x v="2579"/>
    <x v="251"/>
    <b v="0"/>
    <n v="12"/>
    <b v="0"/>
    <x v="19"/>
  </r>
  <r>
    <x v="2580"/>
    <x v="2579"/>
    <x v="2578"/>
    <n v="8500"/>
    <x v="152"/>
    <x v="1"/>
    <s v="US"/>
    <s v="USD"/>
    <n v="1431745200"/>
    <n v="1429170603"/>
    <x v="2580"/>
    <x v="317"/>
    <b v="0"/>
    <n v="2"/>
    <b v="0"/>
    <x v="19"/>
  </r>
  <r>
    <x v="2581"/>
    <x v="2580"/>
    <x v="2579"/>
    <n v="5000"/>
    <x v="798"/>
    <x v="2"/>
    <s v="US"/>
    <s v="USD"/>
    <n v="1447689898"/>
    <n v="1445094298"/>
    <x v="2581"/>
    <x v="1128"/>
    <b v="0"/>
    <n v="11"/>
    <b v="0"/>
    <x v="19"/>
  </r>
  <r>
    <x v="2582"/>
    <x v="2581"/>
    <x v="2580"/>
    <n v="90000"/>
    <x v="116"/>
    <x v="2"/>
    <s v="US"/>
    <s v="USD"/>
    <n v="1477784634"/>
    <n v="1475192634"/>
    <x v="2582"/>
    <x v="1129"/>
    <b v="0"/>
    <n v="1"/>
    <b v="0"/>
    <x v="19"/>
  </r>
  <r>
    <x v="2583"/>
    <x v="2582"/>
    <x v="2581"/>
    <n v="1000"/>
    <x v="139"/>
    <x v="2"/>
    <s v="US"/>
    <s v="USD"/>
    <n v="1426526880"/>
    <n v="1421346480"/>
    <x v="2583"/>
    <x v="1049"/>
    <b v="0"/>
    <n v="5"/>
    <b v="0"/>
    <x v="19"/>
  </r>
  <r>
    <x v="2584"/>
    <x v="2583"/>
    <x v="2582"/>
    <n v="10000"/>
    <x v="117"/>
    <x v="2"/>
    <s v="US"/>
    <s v="USD"/>
    <n v="1434341369"/>
    <n v="1431749369"/>
    <x v="2584"/>
    <x v="533"/>
    <b v="0"/>
    <n v="0"/>
    <b v="0"/>
    <x v="19"/>
  </r>
  <r>
    <x v="2585"/>
    <x v="2584"/>
    <x v="2583"/>
    <n v="30000"/>
    <x v="155"/>
    <x v="2"/>
    <s v="US"/>
    <s v="USD"/>
    <n v="1404601632"/>
    <n v="1402009632"/>
    <x v="2585"/>
    <x v="1130"/>
    <b v="0"/>
    <n v="1"/>
    <b v="0"/>
    <x v="19"/>
  </r>
  <r>
    <x v="2586"/>
    <x v="2585"/>
    <x v="2584"/>
    <n v="3000"/>
    <x v="139"/>
    <x v="2"/>
    <s v="GB"/>
    <s v="GBP"/>
    <n v="1451030136"/>
    <n v="1448438136"/>
    <x v="2586"/>
    <x v="299"/>
    <b v="0"/>
    <n v="1"/>
    <b v="0"/>
    <x v="19"/>
  </r>
  <r>
    <x v="2587"/>
    <x v="2586"/>
    <x v="2585"/>
    <n v="50000"/>
    <x v="1272"/>
    <x v="2"/>
    <s v="US"/>
    <s v="USD"/>
    <n v="1451491953"/>
    <n v="1448899953"/>
    <x v="2587"/>
    <x v="590"/>
    <b v="0"/>
    <n v="6"/>
    <b v="0"/>
    <x v="19"/>
  </r>
  <r>
    <x v="2588"/>
    <x v="2587"/>
    <x v="2586"/>
    <n v="6000"/>
    <x v="694"/>
    <x v="2"/>
    <s v="US"/>
    <s v="USD"/>
    <n v="1427807640"/>
    <n v="1423325626"/>
    <x v="2588"/>
    <x v="798"/>
    <b v="0"/>
    <n v="8"/>
    <b v="0"/>
    <x v="19"/>
  </r>
  <r>
    <x v="2589"/>
    <x v="2588"/>
    <x v="2587"/>
    <n v="50000"/>
    <x v="139"/>
    <x v="2"/>
    <s v="DK"/>
    <s v="DKK"/>
    <n v="1458733927"/>
    <n v="1456145527"/>
    <x v="2589"/>
    <x v="436"/>
    <b v="0"/>
    <n v="1"/>
    <b v="0"/>
    <x v="19"/>
  </r>
  <r>
    <x v="2590"/>
    <x v="2589"/>
    <x v="2588"/>
    <n v="3000"/>
    <x v="117"/>
    <x v="2"/>
    <s v="AU"/>
    <s v="AUD"/>
    <n v="1453817297"/>
    <n v="1453212497"/>
    <x v="2590"/>
    <x v="187"/>
    <b v="0"/>
    <n v="0"/>
    <b v="0"/>
    <x v="19"/>
  </r>
  <r>
    <x v="2591"/>
    <x v="2590"/>
    <x v="2589"/>
    <n v="1500"/>
    <x v="375"/>
    <x v="2"/>
    <s v="US"/>
    <s v="USD"/>
    <n v="1457901924"/>
    <n v="1452721524"/>
    <x v="2591"/>
    <x v="127"/>
    <b v="0"/>
    <n v="2"/>
    <b v="0"/>
    <x v="19"/>
  </r>
  <r>
    <x v="2592"/>
    <x v="2591"/>
    <x v="2590"/>
    <n v="30000"/>
    <x v="155"/>
    <x v="2"/>
    <s v="US"/>
    <s v="USD"/>
    <n v="1412536421"/>
    <n v="1409944421"/>
    <x v="2592"/>
    <x v="75"/>
    <b v="0"/>
    <n v="1"/>
    <b v="0"/>
    <x v="19"/>
  </r>
  <r>
    <x v="2593"/>
    <x v="2592"/>
    <x v="2591"/>
    <n v="10000"/>
    <x v="117"/>
    <x v="2"/>
    <s v="US"/>
    <s v="USD"/>
    <n v="1429993026"/>
    <n v="1427401026"/>
    <x v="2593"/>
    <x v="1131"/>
    <b v="0"/>
    <n v="0"/>
    <b v="0"/>
    <x v="19"/>
  </r>
  <r>
    <x v="2594"/>
    <x v="2593"/>
    <x v="2592"/>
    <n v="80000"/>
    <x v="116"/>
    <x v="2"/>
    <s v="US"/>
    <s v="USD"/>
    <n v="1407453228"/>
    <n v="1404861228"/>
    <x v="2594"/>
    <x v="296"/>
    <b v="0"/>
    <n v="1"/>
    <b v="0"/>
    <x v="19"/>
  </r>
  <r>
    <x v="2595"/>
    <x v="2594"/>
    <x v="2593"/>
    <n v="15000"/>
    <x v="1767"/>
    <x v="2"/>
    <s v="US"/>
    <s v="USD"/>
    <n v="1487915500"/>
    <n v="1485323500"/>
    <x v="2595"/>
    <x v="992"/>
    <b v="0"/>
    <n v="19"/>
    <b v="0"/>
    <x v="19"/>
  </r>
  <r>
    <x v="2596"/>
    <x v="2595"/>
    <x v="2594"/>
    <n v="35000"/>
    <x v="1768"/>
    <x v="2"/>
    <s v="CA"/>
    <s v="CAD"/>
    <n v="1407427009"/>
    <n v="1404835009"/>
    <x v="2596"/>
    <x v="296"/>
    <b v="0"/>
    <n v="27"/>
    <b v="0"/>
    <x v="19"/>
  </r>
  <r>
    <x v="2597"/>
    <x v="2596"/>
    <x v="2595"/>
    <n v="1500"/>
    <x v="1079"/>
    <x v="2"/>
    <s v="GB"/>
    <s v="GBP"/>
    <n v="1466323917"/>
    <n v="1463731917"/>
    <x v="2597"/>
    <x v="324"/>
    <b v="0"/>
    <n v="7"/>
    <b v="0"/>
    <x v="19"/>
  </r>
  <r>
    <x v="2598"/>
    <x v="2597"/>
    <x v="2596"/>
    <n v="3000"/>
    <x v="1769"/>
    <x v="2"/>
    <s v="US"/>
    <s v="USD"/>
    <n v="1443039001"/>
    <n v="1440447001"/>
    <x v="2598"/>
    <x v="631"/>
    <b v="0"/>
    <n v="14"/>
    <b v="0"/>
    <x v="19"/>
  </r>
  <r>
    <x v="2599"/>
    <x v="2598"/>
    <x v="2597"/>
    <n v="9041"/>
    <x v="456"/>
    <x v="2"/>
    <s v="US"/>
    <s v="USD"/>
    <n v="1407089147"/>
    <n v="1403201147"/>
    <x v="2599"/>
    <x v="1132"/>
    <b v="0"/>
    <n v="5"/>
    <b v="0"/>
    <x v="19"/>
  </r>
  <r>
    <x v="2600"/>
    <x v="2599"/>
    <x v="2598"/>
    <n v="50000"/>
    <x v="1505"/>
    <x v="2"/>
    <s v="US"/>
    <s v="USD"/>
    <n v="1458938200"/>
    <n v="1453757800"/>
    <x v="2600"/>
    <x v="163"/>
    <b v="0"/>
    <n v="30"/>
    <b v="0"/>
    <x v="19"/>
  </r>
  <r>
    <x v="2601"/>
    <x v="2600"/>
    <x v="2599"/>
    <n v="500"/>
    <x v="1770"/>
    <x v="0"/>
    <s v="US"/>
    <s v="USD"/>
    <n v="1347508740"/>
    <n v="1346276349"/>
    <x v="2601"/>
    <x v="1133"/>
    <b v="1"/>
    <n v="151"/>
    <b v="1"/>
    <x v="36"/>
  </r>
  <r>
    <x v="2602"/>
    <x v="2601"/>
    <x v="2600"/>
    <n v="12000"/>
    <x v="1771"/>
    <x v="0"/>
    <s v="US"/>
    <s v="USD"/>
    <n v="1415827200"/>
    <n v="1412358968"/>
    <x v="2602"/>
    <x v="542"/>
    <b v="1"/>
    <n v="489"/>
    <b v="1"/>
    <x v="36"/>
  </r>
  <r>
    <x v="2603"/>
    <x v="2602"/>
    <x v="2601"/>
    <n v="1750"/>
    <x v="702"/>
    <x v="0"/>
    <s v="US"/>
    <s v="USD"/>
    <n v="1387835654"/>
    <n v="1386626054"/>
    <x v="2603"/>
    <x v="1134"/>
    <b v="1"/>
    <n v="50"/>
    <b v="1"/>
    <x v="36"/>
  </r>
  <r>
    <x v="2604"/>
    <x v="2603"/>
    <x v="2602"/>
    <n v="20000"/>
    <x v="1772"/>
    <x v="0"/>
    <s v="US"/>
    <s v="USD"/>
    <n v="1335662023"/>
    <n v="1333070023"/>
    <x v="2604"/>
    <x v="1135"/>
    <b v="1"/>
    <n v="321"/>
    <b v="1"/>
    <x v="36"/>
  </r>
  <r>
    <x v="2605"/>
    <x v="2604"/>
    <x v="2603"/>
    <n v="100000"/>
    <x v="1773"/>
    <x v="0"/>
    <s v="US"/>
    <s v="USD"/>
    <n v="1466168390"/>
    <n v="1463576390"/>
    <x v="2605"/>
    <x v="1136"/>
    <b v="1"/>
    <n v="1762"/>
    <b v="1"/>
    <x v="36"/>
  </r>
  <r>
    <x v="2606"/>
    <x v="2605"/>
    <x v="2604"/>
    <n v="11000"/>
    <x v="1774"/>
    <x v="0"/>
    <s v="US"/>
    <s v="USD"/>
    <n v="1398791182"/>
    <n v="1396026382"/>
    <x v="2606"/>
    <x v="1137"/>
    <b v="1"/>
    <n v="385"/>
    <b v="1"/>
    <x v="36"/>
  </r>
  <r>
    <x v="2607"/>
    <x v="2606"/>
    <x v="2605"/>
    <n v="8000"/>
    <x v="1775"/>
    <x v="0"/>
    <s v="US"/>
    <s v="USD"/>
    <n v="1439344800"/>
    <n v="1435611572"/>
    <x v="2607"/>
    <x v="161"/>
    <b v="1"/>
    <n v="398"/>
    <b v="1"/>
    <x v="36"/>
  </r>
  <r>
    <x v="2608"/>
    <x v="2607"/>
    <x v="2606"/>
    <n v="8000"/>
    <x v="1776"/>
    <x v="0"/>
    <s v="US"/>
    <s v="USD"/>
    <n v="1489536000"/>
    <n v="1485976468"/>
    <x v="2608"/>
    <x v="464"/>
    <b v="1"/>
    <n v="304"/>
    <b v="1"/>
    <x v="36"/>
  </r>
  <r>
    <x v="2609"/>
    <x v="2608"/>
    <x v="2607"/>
    <n v="35000"/>
    <x v="1777"/>
    <x v="0"/>
    <s v="US"/>
    <s v="USD"/>
    <n v="1342330951"/>
    <n v="1339738951"/>
    <x v="2609"/>
    <x v="908"/>
    <b v="1"/>
    <n v="676"/>
    <b v="1"/>
    <x v="36"/>
  </r>
  <r>
    <x v="2610"/>
    <x v="2609"/>
    <x v="2608"/>
    <n v="22765"/>
    <x v="1778"/>
    <x v="0"/>
    <s v="US"/>
    <s v="USD"/>
    <n v="1471849140"/>
    <n v="1468444125"/>
    <x v="2610"/>
    <x v="495"/>
    <b v="1"/>
    <n v="577"/>
    <b v="1"/>
    <x v="36"/>
  </r>
  <r>
    <x v="2611"/>
    <x v="2610"/>
    <x v="2609"/>
    <n v="11000"/>
    <x v="1779"/>
    <x v="0"/>
    <s v="DE"/>
    <s v="EUR"/>
    <n v="1483397940"/>
    <n v="1480493014"/>
    <x v="2611"/>
    <x v="456"/>
    <b v="1"/>
    <n v="3663"/>
    <b v="1"/>
    <x v="36"/>
  </r>
  <r>
    <x v="2612"/>
    <x v="2611"/>
    <x v="2610"/>
    <n v="10000"/>
    <x v="1780"/>
    <x v="0"/>
    <s v="US"/>
    <s v="USD"/>
    <n v="1420773970"/>
    <n v="1418095570"/>
    <x v="2612"/>
    <x v="597"/>
    <b v="1"/>
    <n v="294"/>
    <b v="1"/>
    <x v="36"/>
  </r>
  <r>
    <x v="2613"/>
    <x v="2612"/>
    <x v="2611"/>
    <n v="7500"/>
    <x v="1781"/>
    <x v="0"/>
    <s v="US"/>
    <s v="USD"/>
    <n v="1348256294"/>
    <n v="1345664294"/>
    <x v="2613"/>
    <x v="1138"/>
    <b v="1"/>
    <n v="28"/>
    <b v="1"/>
    <x v="36"/>
  </r>
  <r>
    <x v="2614"/>
    <x v="2613"/>
    <x v="2612"/>
    <n v="10500"/>
    <x v="1782"/>
    <x v="0"/>
    <s v="US"/>
    <s v="USD"/>
    <n v="1398834000"/>
    <n v="1396371612"/>
    <x v="2614"/>
    <x v="23"/>
    <b v="1"/>
    <n v="100"/>
    <b v="1"/>
    <x v="36"/>
  </r>
  <r>
    <x v="2615"/>
    <x v="2614"/>
    <x v="2613"/>
    <n v="2001"/>
    <x v="1783"/>
    <x v="0"/>
    <s v="GB"/>
    <s v="GBP"/>
    <n v="1462017600"/>
    <n v="1458820564"/>
    <x v="2615"/>
    <x v="36"/>
    <b v="0"/>
    <n v="72"/>
    <b v="1"/>
    <x v="36"/>
  </r>
  <r>
    <x v="2616"/>
    <x v="2615"/>
    <x v="2614"/>
    <n v="25000"/>
    <x v="1784"/>
    <x v="0"/>
    <s v="US"/>
    <s v="USD"/>
    <n v="1440546729"/>
    <n v="1437954729"/>
    <x v="2616"/>
    <x v="371"/>
    <b v="1"/>
    <n v="238"/>
    <b v="1"/>
    <x v="36"/>
  </r>
  <r>
    <x v="2617"/>
    <x v="2616"/>
    <x v="2615"/>
    <n v="500"/>
    <x v="1785"/>
    <x v="0"/>
    <s v="US"/>
    <s v="USD"/>
    <n v="1413838751"/>
    <n v="1411246751"/>
    <x v="2617"/>
    <x v="1139"/>
    <b v="1"/>
    <n v="159"/>
    <b v="1"/>
    <x v="36"/>
  </r>
  <r>
    <x v="2618"/>
    <x v="2617"/>
    <x v="2616"/>
    <n v="15000"/>
    <x v="1786"/>
    <x v="0"/>
    <s v="US"/>
    <s v="USD"/>
    <n v="1449000061"/>
    <n v="1443812461"/>
    <x v="2618"/>
    <x v="955"/>
    <b v="1"/>
    <n v="77"/>
    <b v="1"/>
    <x v="36"/>
  </r>
  <r>
    <x v="2619"/>
    <x v="2618"/>
    <x v="2617"/>
    <n v="1000"/>
    <x v="1787"/>
    <x v="0"/>
    <s v="US"/>
    <s v="USD"/>
    <n v="1445598000"/>
    <n v="1443302004"/>
    <x v="2619"/>
    <x v="1140"/>
    <b v="1"/>
    <n v="53"/>
    <b v="1"/>
    <x v="36"/>
  </r>
  <r>
    <x v="2620"/>
    <x v="2619"/>
    <x v="2618"/>
    <n v="65000"/>
    <x v="1788"/>
    <x v="0"/>
    <s v="AU"/>
    <s v="AUD"/>
    <n v="1444525200"/>
    <n v="1441339242"/>
    <x v="2620"/>
    <x v="1141"/>
    <b v="1"/>
    <n v="1251"/>
    <b v="1"/>
    <x v="36"/>
  </r>
  <r>
    <x v="2621"/>
    <x v="2620"/>
    <x v="2619"/>
    <n v="15000"/>
    <x v="1789"/>
    <x v="0"/>
    <s v="US"/>
    <s v="USD"/>
    <n v="1432230988"/>
    <n v="1429638988"/>
    <x v="2621"/>
    <x v="453"/>
    <b v="1"/>
    <n v="465"/>
    <b v="1"/>
    <x v="36"/>
  </r>
  <r>
    <x v="2622"/>
    <x v="2621"/>
    <x v="2620"/>
    <n v="1500"/>
    <x v="1790"/>
    <x v="0"/>
    <s v="IT"/>
    <s v="EUR"/>
    <n v="1483120216"/>
    <n v="1479232216"/>
    <x v="2622"/>
    <x v="727"/>
    <b v="0"/>
    <n v="74"/>
    <b v="1"/>
    <x v="36"/>
  </r>
  <r>
    <x v="2623"/>
    <x v="2622"/>
    <x v="2621"/>
    <n v="2000"/>
    <x v="1791"/>
    <x v="0"/>
    <s v="US"/>
    <s v="USD"/>
    <n v="1480658966"/>
    <n v="1479449366"/>
    <x v="2623"/>
    <x v="217"/>
    <b v="0"/>
    <n v="62"/>
    <b v="1"/>
    <x v="36"/>
  </r>
  <r>
    <x v="2624"/>
    <x v="2623"/>
    <x v="2622"/>
    <n v="8000"/>
    <x v="1792"/>
    <x v="0"/>
    <s v="US"/>
    <s v="USD"/>
    <n v="1347530822"/>
    <n v="1345716422"/>
    <x v="2624"/>
    <x v="1138"/>
    <b v="0"/>
    <n v="3468"/>
    <b v="1"/>
    <x v="36"/>
  </r>
  <r>
    <x v="2625"/>
    <x v="2624"/>
    <x v="2623"/>
    <n v="150"/>
    <x v="1793"/>
    <x v="0"/>
    <s v="DE"/>
    <s v="EUR"/>
    <n v="1478723208"/>
    <n v="1476559608"/>
    <x v="2625"/>
    <x v="1142"/>
    <b v="0"/>
    <n v="52"/>
    <b v="1"/>
    <x v="36"/>
  </r>
  <r>
    <x v="2626"/>
    <x v="2625"/>
    <x v="2624"/>
    <n v="2500"/>
    <x v="1794"/>
    <x v="0"/>
    <s v="US"/>
    <s v="USD"/>
    <n v="1433343869"/>
    <n v="1430751869"/>
    <x v="2626"/>
    <x v="45"/>
    <b v="0"/>
    <n v="50"/>
    <b v="1"/>
    <x v="36"/>
  </r>
  <r>
    <x v="2627"/>
    <x v="2626"/>
    <x v="2625"/>
    <n v="150"/>
    <x v="1795"/>
    <x v="0"/>
    <s v="US"/>
    <s v="USD"/>
    <n v="1448571261"/>
    <n v="1445975661"/>
    <x v="2627"/>
    <x v="1143"/>
    <b v="0"/>
    <n v="45"/>
    <b v="1"/>
    <x v="36"/>
  </r>
  <r>
    <x v="2628"/>
    <x v="2627"/>
    <x v="2626"/>
    <n v="839"/>
    <x v="1796"/>
    <x v="0"/>
    <s v="US"/>
    <s v="USD"/>
    <n v="1417389067"/>
    <n v="1415661067"/>
    <x v="2628"/>
    <x v="1144"/>
    <b v="0"/>
    <n v="21"/>
    <b v="1"/>
    <x v="36"/>
  </r>
  <r>
    <x v="2629"/>
    <x v="2628"/>
    <x v="2627"/>
    <n v="5000"/>
    <x v="1797"/>
    <x v="0"/>
    <s v="GB"/>
    <s v="GBP"/>
    <n v="1431608122"/>
    <n v="1429016122"/>
    <x v="2629"/>
    <x v="1145"/>
    <b v="0"/>
    <n v="100"/>
    <b v="1"/>
    <x v="36"/>
  </r>
  <r>
    <x v="2630"/>
    <x v="2629"/>
    <x v="2628"/>
    <n v="2000"/>
    <x v="1798"/>
    <x v="0"/>
    <s v="AU"/>
    <s v="AUD"/>
    <n v="1467280800"/>
    <n v="1464921112"/>
    <x v="2630"/>
    <x v="760"/>
    <b v="0"/>
    <n v="81"/>
    <b v="1"/>
    <x v="36"/>
  </r>
  <r>
    <x v="2631"/>
    <x v="2630"/>
    <x v="2629"/>
    <n v="20000"/>
    <x v="1799"/>
    <x v="0"/>
    <s v="US"/>
    <s v="USD"/>
    <n v="1440907427"/>
    <n v="1438488227"/>
    <x v="2631"/>
    <x v="1104"/>
    <b v="0"/>
    <n v="286"/>
    <b v="1"/>
    <x v="36"/>
  </r>
  <r>
    <x v="2632"/>
    <x v="2631"/>
    <x v="2630"/>
    <n v="1070"/>
    <x v="1800"/>
    <x v="0"/>
    <s v="US"/>
    <s v="USD"/>
    <n v="1464485339"/>
    <n v="1462325339"/>
    <x v="2632"/>
    <x v="744"/>
    <b v="0"/>
    <n v="42"/>
    <b v="1"/>
    <x v="36"/>
  </r>
  <r>
    <x v="2633"/>
    <x v="2632"/>
    <x v="2631"/>
    <n v="5000"/>
    <x v="1801"/>
    <x v="0"/>
    <s v="US"/>
    <s v="USD"/>
    <n v="1393542000"/>
    <n v="1390938332"/>
    <x v="2633"/>
    <x v="1146"/>
    <b v="0"/>
    <n v="199"/>
    <b v="1"/>
    <x v="36"/>
  </r>
  <r>
    <x v="2634"/>
    <x v="2633"/>
    <x v="2632"/>
    <n v="930"/>
    <x v="1802"/>
    <x v="0"/>
    <s v="US"/>
    <s v="USD"/>
    <n v="1475163921"/>
    <n v="1472571921"/>
    <x v="2634"/>
    <x v="457"/>
    <b v="0"/>
    <n v="25"/>
    <b v="1"/>
    <x v="36"/>
  </r>
  <r>
    <x v="2635"/>
    <x v="2634"/>
    <x v="2633"/>
    <n v="11500"/>
    <x v="1803"/>
    <x v="0"/>
    <s v="CA"/>
    <s v="CAD"/>
    <n v="1425937761"/>
    <n v="1422917361"/>
    <x v="2635"/>
    <x v="810"/>
    <b v="0"/>
    <n v="84"/>
    <b v="1"/>
    <x v="36"/>
  </r>
  <r>
    <x v="2636"/>
    <x v="2635"/>
    <x v="2634"/>
    <n v="1000"/>
    <x v="1804"/>
    <x v="0"/>
    <s v="US"/>
    <s v="USD"/>
    <n v="1476579600"/>
    <n v="1474641914"/>
    <x v="2636"/>
    <x v="150"/>
    <b v="0"/>
    <n v="50"/>
    <b v="1"/>
    <x v="36"/>
  </r>
  <r>
    <x v="2637"/>
    <x v="2636"/>
    <x v="2635"/>
    <n v="500"/>
    <x v="1805"/>
    <x v="0"/>
    <s v="US"/>
    <s v="USD"/>
    <n v="1476277875"/>
    <n v="1474895475"/>
    <x v="2637"/>
    <x v="1147"/>
    <b v="0"/>
    <n v="26"/>
    <b v="1"/>
    <x v="36"/>
  </r>
  <r>
    <x v="2638"/>
    <x v="2637"/>
    <x v="2636"/>
    <n v="347"/>
    <x v="1806"/>
    <x v="0"/>
    <s v="US"/>
    <s v="USD"/>
    <n v="1421358895"/>
    <n v="1418766895"/>
    <x v="2638"/>
    <x v="704"/>
    <b v="0"/>
    <n v="14"/>
    <b v="1"/>
    <x v="36"/>
  </r>
  <r>
    <x v="2639"/>
    <x v="2638"/>
    <x v="2637"/>
    <n v="300"/>
    <x v="1807"/>
    <x v="0"/>
    <s v="GB"/>
    <s v="GBP"/>
    <n v="1424378748"/>
    <n v="1421786748"/>
    <x v="2639"/>
    <x v="743"/>
    <b v="0"/>
    <n v="49"/>
    <b v="1"/>
    <x v="36"/>
  </r>
  <r>
    <x v="2640"/>
    <x v="2639"/>
    <x v="2638"/>
    <n v="3000"/>
    <x v="1808"/>
    <x v="0"/>
    <s v="US"/>
    <s v="USD"/>
    <n v="1433735474"/>
    <n v="1428551474"/>
    <x v="2640"/>
    <x v="894"/>
    <b v="0"/>
    <n v="69"/>
    <b v="1"/>
    <x v="36"/>
  </r>
  <r>
    <x v="2641"/>
    <x v="2640"/>
    <x v="2639"/>
    <n v="1500"/>
    <x v="493"/>
    <x v="2"/>
    <s v="US"/>
    <s v="USD"/>
    <n v="1410811740"/>
    <n v="1409341863"/>
    <x v="2641"/>
    <x v="1148"/>
    <b v="0"/>
    <n v="1"/>
    <b v="0"/>
    <x v="36"/>
  </r>
  <r>
    <x v="2642"/>
    <x v="2641"/>
    <x v="2640"/>
    <n v="500000"/>
    <x v="117"/>
    <x v="2"/>
    <s v="DE"/>
    <s v="EUR"/>
    <n v="1468565820"/>
    <n v="1465970108"/>
    <x v="2642"/>
    <x v="368"/>
    <b v="0"/>
    <n v="0"/>
    <b v="0"/>
    <x v="36"/>
  </r>
  <r>
    <x v="2643"/>
    <x v="2642"/>
    <x v="2641"/>
    <n v="1000000"/>
    <x v="1809"/>
    <x v="1"/>
    <s v="US"/>
    <s v="USD"/>
    <n v="1482307140"/>
    <n v="1479218315"/>
    <x v="2643"/>
    <x v="727"/>
    <b v="1"/>
    <n v="1501"/>
    <b v="0"/>
    <x v="36"/>
  </r>
  <r>
    <x v="2644"/>
    <x v="2643"/>
    <x v="2642"/>
    <n v="100000"/>
    <x v="1254"/>
    <x v="1"/>
    <s v="US"/>
    <s v="USD"/>
    <n v="1489172435"/>
    <n v="1486580435"/>
    <x v="2644"/>
    <x v="230"/>
    <b v="1"/>
    <n v="52"/>
    <b v="0"/>
    <x v="36"/>
  </r>
  <r>
    <x v="2645"/>
    <x v="2644"/>
    <x v="2643"/>
    <n v="20000"/>
    <x v="1740"/>
    <x v="1"/>
    <s v="AU"/>
    <s v="AUD"/>
    <n v="1415481203"/>
    <n v="1412885603"/>
    <x v="2645"/>
    <x v="1149"/>
    <b v="1"/>
    <n v="23"/>
    <b v="0"/>
    <x v="36"/>
  </r>
  <r>
    <x v="2646"/>
    <x v="2645"/>
    <x v="2644"/>
    <n v="500000"/>
    <x v="1810"/>
    <x v="1"/>
    <s v="US"/>
    <s v="USD"/>
    <n v="1441783869"/>
    <n v="1439191869"/>
    <x v="2646"/>
    <x v="1150"/>
    <b v="1"/>
    <n v="535"/>
    <b v="0"/>
    <x v="36"/>
  </r>
  <r>
    <x v="2647"/>
    <x v="2646"/>
    <x v="2645"/>
    <n v="2500"/>
    <x v="1275"/>
    <x v="1"/>
    <s v="CA"/>
    <s v="CAD"/>
    <n v="1439533019"/>
    <n v="1436941019"/>
    <x v="2647"/>
    <x v="532"/>
    <b v="0"/>
    <n v="3"/>
    <b v="0"/>
    <x v="36"/>
  </r>
  <r>
    <x v="2648"/>
    <x v="2647"/>
    <x v="2646"/>
    <n v="12000"/>
    <x v="437"/>
    <x v="1"/>
    <s v="US"/>
    <s v="USD"/>
    <n v="1457543360"/>
    <n v="1454951360"/>
    <x v="2648"/>
    <x v="924"/>
    <b v="0"/>
    <n v="6"/>
    <b v="0"/>
    <x v="36"/>
  </r>
  <r>
    <x v="2649"/>
    <x v="2648"/>
    <x v="2647"/>
    <n v="125000"/>
    <x v="1811"/>
    <x v="1"/>
    <s v="US"/>
    <s v="USD"/>
    <n v="1454370941"/>
    <n v="1449186941"/>
    <x v="2649"/>
    <x v="89"/>
    <b v="0"/>
    <n v="3"/>
    <b v="0"/>
    <x v="36"/>
  </r>
  <r>
    <x v="2650"/>
    <x v="2649"/>
    <x v="2648"/>
    <n v="60000"/>
    <x v="1812"/>
    <x v="1"/>
    <s v="US"/>
    <s v="USD"/>
    <n v="1482332343"/>
    <n v="1479740343"/>
    <x v="2650"/>
    <x v="1151"/>
    <b v="0"/>
    <n v="5"/>
    <b v="0"/>
    <x v="36"/>
  </r>
  <r>
    <x v="2651"/>
    <x v="2650"/>
    <x v="2649"/>
    <n v="280000"/>
    <x v="1813"/>
    <x v="1"/>
    <s v="US"/>
    <s v="USD"/>
    <n v="1450380009"/>
    <n v="1447960809"/>
    <x v="2651"/>
    <x v="304"/>
    <b v="0"/>
    <n v="17"/>
    <b v="0"/>
    <x v="36"/>
  </r>
  <r>
    <x v="2652"/>
    <x v="2651"/>
    <x v="2650"/>
    <n v="100000"/>
    <x v="1197"/>
    <x v="1"/>
    <s v="AU"/>
    <s v="AUD"/>
    <n v="1418183325"/>
    <n v="1415591325"/>
    <x v="2652"/>
    <x v="1103"/>
    <b v="0"/>
    <n v="11"/>
    <b v="0"/>
    <x v="36"/>
  </r>
  <r>
    <x v="2653"/>
    <x v="2652"/>
    <x v="2651"/>
    <n v="51000"/>
    <x v="1814"/>
    <x v="1"/>
    <s v="US"/>
    <s v="USD"/>
    <n v="1402632000"/>
    <n v="1399909127"/>
    <x v="2653"/>
    <x v="1030"/>
    <b v="0"/>
    <n v="70"/>
    <b v="0"/>
    <x v="36"/>
  </r>
  <r>
    <x v="2654"/>
    <x v="2653"/>
    <x v="2652"/>
    <n v="100000"/>
    <x v="152"/>
    <x v="1"/>
    <s v="US"/>
    <s v="USD"/>
    <n v="1429622726"/>
    <n v="1424442326"/>
    <x v="2654"/>
    <x v="9"/>
    <b v="0"/>
    <n v="6"/>
    <b v="0"/>
    <x v="36"/>
  </r>
  <r>
    <x v="2655"/>
    <x v="2654"/>
    <x v="2653"/>
    <n v="15000"/>
    <x v="1815"/>
    <x v="1"/>
    <s v="US"/>
    <s v="USD"/>
    <n v="1455048000"/>
    <n v="1452631647"/>
    <x v="2655"/>
    <x v="226"/>
    <b v="0"/>
    <n v="43"/>
    <b v="0"/>
    <x v="36"/>
  </r>
  <r>
    <x v="2656"/>
    <x v="2655"/>
    <x v="2654"/>
    <n v="150000"/>
    <x v="1816"/>
    <x v="1"/>
    <s v="US"/>
    <s v="USD"/>
    <n v="1489345200"/>
    <n v="1485966688"/>
    <x v="2656"/>
    <x v="464"/>
    <b v="0"/>
    <n v="152"/>
    <b v="0"/>
    <x v="36"/>
  </r>
  <r>
    <x v="2657"/>
    <x v="2656"/>
    <x v="2655"/>
    <n v="30000"/>
    <x v="1817"/>
    <x v="1"/>
    <s v="US"/>
    <s v="USD"/>
    <n v="1470187800"/>
    <n v="1467325053"/>
    <x v="2657"/>
    <x v="596"/>
    <b v="0"/>
    <n v="59"/>
    <b v="0"/>
    <x v="36"/>
  </r>
  <r>
    <x v="2658"/>
    <x v="2657"/>
    <x v="2656"/>
    <n v="98000"/>
    <x v="1818"/>
    <x v="1"/>
    <s v="US"/>
    <s v="USD"/>
    <n v="1469913194"/>
    <n v="1467321194"/>
    <x v="2658"/>
    <x v="596"/>
    <b v="0"/>
    <n v="4"/>
    <b v="0"/>
    <x v="36"/>
  </r>
  <r>
    <x v="2659"/>
    <x v="2658"/>
    <x v="2657"/>
    <n v="49000"/>
    <x v="1819"/>
    <x v="1"/>
    <s v="US"/>
    <s v="USD"/>
    <n v="1429321210"/>
    <n v="1426729210"/>
    <x v="2659"/>
    <x v="784"/>
    <b v="0"/>
    <n v="10"/>
    <b v="0"/>
    <x v="36"/>
  </r>
  <r>
    <x v="2660"/>
    <x v="2659"/>
    <x v="2658"/>
    <n v="20000"/>
    <x v="1820"/>
    <x v="1"/>
    <s v="US"/>
    <s v="USD"/>
    <n v="1448388418"/>
    <n v="1443200818"/>
    <x v="2660"/>
    <x v="1152"/>
    <b v="0"/>
    <n v="5"/>
    <b v="0"/>
    <x v="36"/>
  </r>
  <r>
    <x v="2661"/>
    <x v="2660"/>
    <x v="2659"/>
    <n v="5000"/>
    <x v="1821"/>
    <x v="0"/>
    <s v="US"/>
    <s v="USD"/>
    <n v="1382742010"/>
    <n v="1380150010"/>
    <x v="2661"/>
    <x v="1153"/>
    <b v="0"/>
    <n v="60"/>
    <b v="1"/>
    <x v="37"/>
  </r>
  <r>
    <x v="2662"/>
    <x v="2661"/>
    <x v="2660"/>
    <n v="20000"/>
    <x v="1822"/>
    <x v="0"/>
    <s v="US"/>
    <s v="USD"/>
    <n v="1440179713"/>
    <n v="1437587713"/>
    <x v="2662"/>
    <x v="1154"/>
    <b v="0"/>
    <n v="80"/>
    <b v="1"/>
    <x v="37"/>
  </r>
  <r>
    <x v="2663"/>
    <x v="2662"/>
    <x v="2661"/>
    <n v="20000"/>
    <x v="1823"/>
    <x v="0"/>
    <s v="CA"/>
    <s v="CAD"/>
    <n v="1441378800"/>
    <n v="1438873007"/>
    <x v="2663"/>
    <x v="319"/>
    <b v="0"/>
    <n v="56"/>
    <b v="1"/>
    <x v="37"/>
  </r>
  <r>
    <x v="2664"/>
    <x v="2663"/>
    <x v="2662"/>
    <n v="17500"/>
    <x v="1824"/>
    <x v="0"/>
    <s v="US"/>
    <s v="USD"/>
    <n v="1449644340"/>
    <n v="1446683797"/>
    <x v="2664"/>
    <x v="1155"/>
    <b v="0"/>
    <n v="104"/>
    <b v="1"/>
    <x v="37"/>
  </r>
  <r>
    <x v="2665"/>
    <x v="2664"/>
    <x v="2663"/>
    <n v="3500"/>
    <x v="1825"/>
    <x v="0"/>
    <s v="US"/>
    <s v="USD"/>
    <n v="1430774974"/>
    <n v="1426886974"/>
    <x v="2665"/>
    <x v="1156"/>
    <b v="0"/>
    <n v="46"/>
    <b v="1"/>
    <x v="37"/>
  </r>
  <r>
    <x v="2666"/>
    <x v="2665"/>
    <x v="2664"/>
    <n v="10000"/>
    <x v="1826"/>
    <x v="0"/>
    <s v="US"/>
    <s v="USD"/>
    <n v="1443214800"/>
    <n v="1440008439"/>
    <x v="2666"/>
    <x v="1157"/>
    <b v="0"/>
    <n v="206"/>
    <b v="1"/>
    <x v="37"/>
  </r>
  <r>
    <x v="2667"/>
    <x v="2666"/>
    <x v="2665"/>
    <n v="1500"/>
    <x v="1827"/>
    <x v="0"/>
    <s v="US"/>
    <s v="USD"/>
    <n v="1455142416"/>
    <n v="1452550416"/>
    <x v="2667"/>
    <x v="957"/>
    <b v="0"/>
    <n v="18"/>
    <b v="1"/>
    <x v="37"/>
  </r>
  <r>
    <x v="2668"/>
    <x v="2667"/>
    <x v="2666"/>
    <n v="1000"/>
    <x v="1240"/>
    <x v="0"/>
    <s v="CA"/>
    <s v="CAD"/>
    <n v="1447079520"/>
    <n v="1443449265"/>
    <x v="2668"/>
    <x v="336"/>
    <b v="0"/>
    <n v="28"/>
    <b v="1"/>
    <x v="37"/>
  </r>
  <r>
    <x v="2669"/>
    <x v="2668"/>
    <x v="2667"/>
    <n v="800"/>
    <x v="1099"/>
    <x v="0"/>
    <s v="US"/>
    <s v="USD"/>
    <n v="1452387096"/>
    <n v="1447203096"/>
    <x v="2669"/>
    <x v="363"/>
    <b v="0"/>
    <n v="11"/>
    <b v="1"/>
    <x v="37"/>
  </r>
  <r>
    <x v="2670"/>
    <x v="2669"/>
    <x v="2668"/>
    <n v="38888"/>
    <x v="1828"/>
    <x v="2"/>
    <s v="AU"/>
    <s v="AUD"/>
    <n v="1406593780"/>
    <n v="1404174580"/>
    <x v="2670"/>
    <x v="301"/>
    <b v="1"/>
    <n v="60"/>
    <b v="0"/>
    <x v="37"/>
  </r>
  <r>
    <x v="2671"/>
    <x v="2670"/>
    <x v="2669"/>
    <n v="25000"/>
    <x v="1829"/>
    <x v="2"/>
    <s v="US"/>
    <s v="USD"/>
    <n v="1419017880"/>
    <n v="1416419916"/>
    <x v="2671"/>
    <x v="664"/>
    <b v="1"/>
    <n v="84"/>
    <b v="0"/>
    <x v="37"/>
  </r>
  <r>
    <x v="2672"/>
    <x v="2671"/>
    <x v="2670"/>
    <n v="10000"/>
    <x v="1830"/>
    <x v="2"/>
    <s v="US"/>
    <s v="USD"/>
    <n v="1451282400"/>
    <n v="1449436390"/>
    <x v="2672"/>
    <x v="1158"/>
    <b v="1"/>
    <n v="47"/>
    <b v="0"/>
    <x v="37"/>
  </r>
  <r>
    <x v="2673"/>
    <x v="2672"/>
    <x v="2671"/>
    <n v="40000"/>
    <x v="1831"/>
    <x v="2"/>
    <s v="US"/>
    <s v="USD"/>
    <n v="1414622700"/>
    <n v="1412081999"/>
    <x v="2673"/>
    <x v="714"/>
    <b v="1"/>
    <n v="66"/>
    <b v="0"/>
    <x v="37"/>
  </r>
  <r>
    <x v="2674"/>
    <x v="2673"/>
    <x v="2672"/>
    <n v="35000"/>
    <x v="1832"/>
    <x v="2"/>
    <s v="US"/>
    <s v="USD"/>
    <n v="1467694740"/>
    <n v="1465398670"/>
    <x v="2674"/>
    <x v="343"/>
    <b v="1"/>
    <n v="171"/>
    <b v="0"/>
    <x v="37"/>
  </r>
  <r>
    <x v="2675"/>
    <x v="2674"/>
    <x v="2673"/>
    <n v="25000"/>
    <x v="1833"/>
    <x v="2"/>
    <s v="US"/>
    <s v="USD"/>
    <n v="1415655289"/>
    <n v="1413059689"/>
    <x v="2675"/>
    <x v="27"/>
    <b v="1"/>
    <n v="29"/>
    <b v="0"/>
    <x v="37"/>
  </r>
  <r>
    <x v="2676"/>
    <x v="2675"/>
    <x v="2674"/>
    <n v="2100"/>
    <x v="1834"/>
    <x v="2"/>
    <s v="CA"/>
    <s v="CAD"/>
    <n v="1463929174"/>
    <n v="1461337174"/>
    <x v="2676"/>
    <x v="1159"/>
    <b v="0"/>
    <n v="9"/>
    <b v="0"/>
    <x v="37"/>
  </r>
  <r>
    <x v="2677"/>
    <x v="2676"/>
    <x v="2675"/>
    <n v="19500"/>
    <x v="1835"/>
    <x v="2"/>
    <s v="US"/>
    <s v="USD"/>
    <n v="1404348143"/>
    <n v="1401756143"/>
    <x v="2677"/>
    <x v="1007"/>
    <b v="0"/>
    <n v="27"/>
    <b v="0"/>
    <x v="37"/>
  </r>
  <r>
    <x v="2678"/>
    <x v="2677"/>
    <x v="2676"/>
    <n v="8000000"/>
    <x v="1742"/>
    <x v="2"/>
    <s v="ES"/>
    <s v="EUR"/>
    <n v="1443121765"/>
    <n v="1440529765"/>
    <x v="2678"/>
    <x v="606"/>
    <b v="0"/>
    <n v="2"/>
    <b v="0"/>
    <x v="37"/>
  </r>
  <r>
    <x v="2679"/>
    <x v="2678"/>
    <x v="2677"/>
    <n v="40000"/>
    <x v="849"/>
    <x v="2"/>
    <s v="US"/>
    <s v="USD"/>
    <n v="1425081694"/>
    <n v="1422489694"/>
    <x v="2679"/>
    <x v="507"/>
    <b v="0"/>
    <n v="3"/>
    <b v="0"/>
    <x v="37"/>
  </r>
  <r>
    <x v="2680"/>
    <x v="2679"/>
    <x v="2678"/>
    <n v="32000"/>
    <x v="1836"/>
    <x v="2"/>
    <s v="ES"/>
    <s v="EUR"/>
    <n v="1459915491"/>
    <n v="1457327091"/>
    <x v="2680"/>
    <x v="723"/>
    <b v="0"/>
    <n v="4"/>
    <b v="0"/>
    <x v="37"/>
  </r>
  <r>
    <x v="2681"/>
    <x v="2680"/>
    <x v="2679"/>
    <n v="8000"/>
    <x v="434"/>
    <x v="2"/>
    <s v="US"/>
    <s v="USD"/>
    <n v="1405027750"/>
    <n v="1402867750"/>
    <x v="2681"/>
    <x v="460"/>
    <b v="0"/>
    <n v="2"/>
    <b v="0"/>
    <x v="19"/>
  </r>
  <r>
    <x v="2682"/>
    <x v="2681"/>
    <x v="2680"/>
    <n v="6000"/>
    <x v="1837"/>
    <x v="2"/>
    <s v="US"/>
    <s v="USD"/>
    <n v="1416635940"/>
    <n v="1413838540"/>
    <x v="2682"/>
    <x v="1160"/>
    <b v="0"/>
    <n v="20"/>
    <b v="0"/>
    <x v="19"/>
  </r>
  <r>
    <x v="2683"/>
    <x v="2682"/>
    <x v="2681"/>
    <n v="15000"/>
    <x v="1275"/>
    <x v="2"/>
    <s v="US"/>
    <s v="USD"/>
    <n v="1425233240"/>
    <n v="1422641240"/>
    <x v="2683"/>
    <x v="797"/>
    <b v="0"/>
    <n v="3"/>
    <b v="0"/>
    <x v="19"/>
  </r>
  <r>
    <x v="2684"/>
    <x v="2683"/>
    <x v="2682"/>
    <n v="70000"/>
    <x v="25"/>
    <x v="2"/>
    <s v="US"/>
    <s v="USD"/>
    <n v="1407621425"/>
    <n v="1404165425"/>
    <x v="2684"/>
    <x v="301"/>
    <b v="0"/>
    <n v="4"/>
    <b v="0"/>
    <x v="19"/>
  </r>
  <r>
    <x v="2685"/>
    <x v="2684"/>
    <x v="2683"/>
    <n v="50000"/>
    <x v="115"/>
    <x v="2"/>
    <s v="US"/>
    <s v="USD"/>
    <n v="1430149330"/>
    <n v="1424968930"/>
    <x v="2685"/>
    <x v="983"/>
    <b v="0"/>
    <n v="1"/>
    <b v="0"/>
    <x v="19"/>
  </r>
  <r>
    <x v="2686"/>
    <x v="2685"/>
    <x v="2684"/>
    <n v="30000"/>
    <x v="117"/>
    <x v="2"/>
    <s v="US"/>
    <s v="USD"/>
    <n v="1412119423"/>
    <n v="1410391423"/>
    <x v="2686"/>
    <x v="604"/>
    <b v="0"/>
    <n v="0"/>
    <b v="0"/>
    <x v="19"/>
  </r>
  <r>
    <x v="2687"/>
    <x v="2686"/>
    <x v="2685"/>
    <n v="15000"/>
    <x v="117"/>
    <x v="2"/>
    <s v="US"/>
    <s v="USD"/>
    <n v="1435591318"/>
    <n v="1432999318"/>
    <x v="2687"/>
    <x v="322"/>
    <b v="0"/>
    <n v="0"/>
    <b v="0"/>
    <x v="19"/>
  </r>
  <r>
    <x v="2688"/>
    <x v="2687"/>
    <x v="2686"/>
    <n v="50000"/>
    <x v="1838"/>
    <x v="2"/>
    <s v="US"/>
    <s v="USD"/>
    <n v="1424746800"/>
    <n v="1422067870"/>
    <x v="2688"/>
    <x v="1050"/>
    <b v="0"/>
    <n v="14"/>
    <b v="0"/>
    <x v="19"/>
  </r>
  <r>
    <x v="2689"/>
    <x v="2688"/>
    <x v="2687"/>
    <n v="35000"/>
    <x v="116"/>
    <x v="2"/>
    <s v="US"/>
    <s v="USD"/>
    <n v="1469919890"/>
    <n v="1467327890"/>
    <x v="2689"/>
    <x v="596"/>
    <b v="0"/>
    <n v="1"/>
    <b v="0"/>
    <x v="19"/>
  </r>
  <r>
    <x v="2690"/>
    <x v="2689"/>
    <x v="2688"/>
    <n v="80000"/>
    <x v="1839"/>
    <x v="2"/>
    <s v="US"/>
    <s v="USD"/>
    <n v="1433298676"/>
    <n v="1429410676"/>
    <x v="2690"/>
    <x v="1161"/>
    <b v="0"/>
    <n v="118"/>
    <b v="0"/>
    <x v="19"/>
  </r>
  <r>
    <x v="2691"/>
    <x v="2690"/>
    <x v="2689"/>
    <n v="65000"/>
    <x v="428"/>
    <x v="2"/>
    <s v="CA"/>
    <s v="CAD"/>
    <n v="1431278557"/>
    <n v="1427390557"/>
    <x v="2691"/>
    <x v="1131"/>
    <b v="0"/>
    <n v="2"/>
    <b v="0"/>
    <x v="19"/>
  </r>
  <r>
    <x v="2692"/>
    <x v="2691"/>
    <x v="2690"/>
    <n v="3500"/>
    <x v="379"/>
    <x v="2"/>
    <s v="US"/>
    <s v="USD"/>
    <n v="1427266860"/>
    <n v="1424678460"/>
    <x v="2692"/>
    <x v="1162"/>
    <b v="0"/>
    <n v="1"/>
    <b v="0"/>
    <x v="19"/>
  </r>
  <r>
    <x v="2693"/>
    <x v="2692"/>
    <x v="2691"/>
    <n v="5000"/>
    <x v="130"/>
    <x v="2"/>
    <s v="US"/>
    <s v="USD"/>
    <n v="1407899966"/>
    <n v="1405307966"/>
    <x v="2693"/>
    <x v="1163"/>
    <b v="0"/>
    <n v="3"/>
    <b v="0"/>
    <x v="19"/>
  </r>
  <r>
    <x v="2694"/>
    <x v="2693"/>
    <x v="2692"/>
    <n v="30000"/>
    <x v="116"/>
    <x v="2"/>
    <s v="US"/>
    <s v="USD"/>
    <n v="1411701739"/>
    <n v="1409109739"/>
    <x v="2694"/>
    <x v="626"/>
    <b v="0"/>
    <n v="1"/>
    <b v="0"/>
    <x v="19"/>
  </r>
  <r>
    <x v="2695"/>
    <x v="2694"/>
    <x v="2693"/>
    <n v="15000"/>
    <x v="1840"/>
    <x v="2"/>
    <s v="US"/>
    <s v="USD"/>
    <n v="1428981718"/>
    <n v="1423801318"/>
    <x v="2695"/>
    <x v="235"/>
    <b v="0"/>
    <n v="3"/>
    <b v="0"/>
    <x v="19"/>
  </r>
  <r>
    <x v="2696"/>
    <x v="2695"/>
    <x v="2694"/>
    <n v="60000"/>
    <x v="1841"/>
    <x v="2"/>
    <s v="US"/>
    <s v="USD"/>
    <n v="1419538560"/>
    <n v="1416600960"/>
    <x v="2696"/>
    <x v="587"/>
    <b v="0"/>
    <n v="38"/>
    <b v="0"/>
    <x v="19"/>
  </r>
  <r>
    <x v="2697"/>
    <x v="2696"/>
    <x v="2695"/>
    <n v="23000"/>
    <x v="1842"/>
    <x v="2"/>
    <s v="US"/>
    <s v="USD"/>
    <n v="1438552800"/>
    <n v="1435876423"/>
    <x v="2697"/>
    <x v="605"/>
    <b v="0"/>
    <n v="52"/>
    <b v="0"/>
    <x v="19"/>
  </r>
  <r>
    <x v="2698"/>
    <x v="2697"/>
    <x v="2696"/>
    <n v="8000"/>
    <x v="1843"/>
    <x v="2"/>
    <s v="US"/>
    <s v="USD"/>
    <n v="1403904808"/>
    <n v="1401312808"/>
    <x v="2698"/>
    <x v="1164"/>
    <b v="0"/>
    <n v="2"/>
    <b v="0"/>
    <x v="19"/>
  </r>
  <r>
    <x v="2699"/>
    <x v="2698"/>
    <x v="2697"/>
    <n v="2"/>
    <x v="117"/>
    <x v="2"/>
    <s v="CA"/>
    <s v="CAD"/>
    <n v="1407533463"/>
    <n v="1404941463"/>
    <x v="2699"/>
    <x v="87"/>
    <b v="0"/>
    <n v="0"/>
    <b v="0"/>
    <x v="19"/>
  </r>
  <r>
    <x v="2700"/>
    <x v="2699"/>
    <x v="2698"/>
    <n v="9999"/>
    <x v="119"/>
    <x v="2"/>
    <s v="US"/>
    <s v="USD"/>
    <n v="1411073972"/>
    <n v="1408481972"/>
    <x v="2700"/>
    <x v="914"/>
    <b v="0"/>
    <n v="4"/>
    <b v="0"/>
    <x v="19"/>
  </r>
  <r>
    <x v="2701"/>
    <x v="2700"/>
    <x v="2699"/>
    <n v="3400"/>
    <x v="76"/>
    <x v="3"/>
    <s v="IE"/>
    <s v="EUR"/>
    <n v="1491586534"/>
    <n v="1488911734"/>
    <x v="2701"/>
    <x v="698"/>
    <b v="0"/>
    <n v="46"/>
    <b v="0"/>
    <x v="38"/>
  </r>
  <r>
    <x v="2702"/>
    <x v="2701"/>
    <x v="2700"/>
    <n v="10000"/>
    <x v="1844"/>
    <x v="3"/>
    <s v="US"/>
    <s v="USD"/>
    <n v="1491416077"/>
    <n v="1488827677"/>
    <x v="2702"/>
    <x v="700"/>
    <b v="1"/>
    <n v="26"/>
    <b v="0"/>
    <x v="38"/>
  </r>
  <r>
    <x v="2703"/>
    <x v="2702"/>
    <x v="2701"/>
    <n v="40000"/>
    <x v="1845"/>
    <x v="3"/>
    <s v="MX"/>
    <s v="MXN"/>
    <n v="1490196830"/>
    <n v="1485016430"/>
    <x v="2703"/>
    <x v="588"/>
    <b v="0"/>
    <n v="45"/>
    <b v="0"/>
    <x v="38"/>
  </r>
  <r>
    <x v="2704"/>
    <x v="2703"/>
    <x v="2702"/>
    <n v="19000"/>
    <x v="1288"/>
    <x v="3"/>
    <s v="US"/>
    <s v="USD"/>
    <n v="1491421314"/>
    <n v="1487709714"/>
    <x v="2704"/>
    <x v="696"/>
    <b v="0"/>
    <n v="7"/>
    <b v="0"/>
    <x v="38"/>
  </r>
  <r>
    <x v="2705"/>
    <x v="2704"/>
    <x v="2703"/>
    <n v="16500"/>
    <x v="1846"/>
    <x v="3"/>
    <s v="US"/>
    <s v="USD"/>
    <n v="1490389158"/>
    <n v="1486504758"/>
    <x v="2705"/>
    <x v="692"/>
    <b v="0"/>
    <n v="8"/>
    <b v="0"/>
    <x v="38"/>
  </r>
  <r>
    <x v="2706"/>
    <x v="2705"/>
    <x v="2704"/>
    <n v="35000"/>
    <x v="1847"/>
    <x v="0"/>
    <s v="US"/>
    <s v="USD"/>
    <n v="1413442740"/>
    <n v="1410937483"/>
    <x v="2706"/>
    <x v="1165"/>
    <b v="1"/>
    <n v="263"/>
    <b v="1"/>
    <x v="38"/>
  </r>
  <r>
    <x v="2707"/>
    <x v="2706"/>
    <x v="2705"/>
    <n v="8000"/>
    <x v="1848"/>
    <x v="0"/>
    <s v="US"/>
    <s v="USD"/>
    <n v="1369637940"/>
    <n v="1367088443"/>
    <x v="2707"/>
    <x v="1166"/>
    <b v="1"/>
    <n v="394"/>
    <b v="1"/>
    <x v="38"/>
  </r>
  <r>
    <x v="2708"/>
    <x v="2707"/>
    <x v="2706"/>
    <n v="20000"/>
    <x v="1849"/>
    <x v="0"/>
    <s v="GB"/>
    <s v="GBP"/>
    <n v="1469119526"/>
    <n v="1463935526"/>
    <x v="2708"/>
    <x v="1167"/>
    <b v="1"/>
    <n v="1049"/>
    <b v="1"/>
    <x v="38"/>
  </r>
  <r>
    <x v="2709"/>
    <x v="2708"/>
    <x v="2707"/>
    <n v="50000"/>
    <x v="1850"/>
    <x v="0"/>
    <s v="US"/>
    <s v="USD"/>
    <n v="1475553540"/>
    <n v="1472528141"/>
    <x v="2709"/>
    <x v="173"/>
    <b v="1"/>
    <n v="308"/>
    <b v="1"/>
    <x v="38"/>
  </r>
  <r>
    <x v="2710"/>
    <x v="2709"/>
    <x v="2708"/>
    <n v="60000"/>
    <x v="1851"/>
    <x v="0"/>
    <s v="US"/>
    <s v="USD"/>
    <n v="1407549600"/>
    <n v="1404797428"/>
    <x v="2710"/>
    <x v="378"/>
    <b v="1"/>
    <n v="1088"/>
    <b v="1"/>
    <x v="38"/>
  </r>
  <r>
    <x v="2711"/>
    <x v="2710"/>
    <x v="2709"/>
    <n v="3910"/>
    <x v="1852"/>
    <x v="0"/>
    <s v="GB"/>
    <s v="GBP"/>
    <n v="1403301660"/>
    <n v="1400694790"/>
    <x v="2711"/>
    <x v="1168"/>
    <b v="1"/>
    <n v="73"/>
    <b v="1"/>
    <x v="38"/>
  </r>
  <r>
    <x v="2712"/>
    <x v="2711"/>
    <x v="2710"/>
    <n v="5500"/>
    <x v="1853"/>
    <x v="0"/>
    <s v="US"/>
    <s v="USD"/>
    <n v="1373738400"/>
    <n v="1370568560"/>
    <x v="2712"/>
    <x v="1169"/>
    <b v="1"/>
    <n v="143"/>
    <b v="1"/>
    <x v="38"/>
  </r>
  <r>
    <x v="2713"/>
    <x v="2712"/>
    <x v="2711"/>
    <n v="150000"/>
    <x v="1854"/>
    <x v="0"/>
    <s v="US"/>
    <s v="USD"/>
    <n v="1450971684"/>
    <n v="1447515684"/>
    <x v="2713"/>
    <x v="1004"/>
    <b v="1"/>
    <n v="1420"/>
    <b v="1"/>
    <x v="38"/>
  </r>
  <r>
    <x v="2714"/>
    <x v="2713"/>
    <x v="2712"/>
    <n v="25000"/>
    <x v="1855"/>
    <x v="0"/>
    <s v="US"/>
    <s v="USD"/>
    <n v="1476486000"/>
    <n v="1474040596"/>
    <x v="2714"/>
    <x v="1170"/>
    <b v="1"/>
    <n v="305"/>
    <b v="1"/>
    <x v="38"/>
  </r>
  <r>
    <x v="2715"/>
    <x v="2714"/>
    <x v="2713"/>
    <n v="12000"/>
    <x v="1856"/>
    <x v="0"/>
    <s v="US"/>
    <s v="USD"/>
    <n v="1456047228"/>
    <n v="1453109628"/>
    <x v="2715"/>
    <x v="1171"/>
    <b v="1"/>
    <n v="551"/>
    <b v="1"/>
    <x v="38"/>
  </r>
  <r>
    <x v="2716"/>
    <x v="2715"/>
    <x v="2714"/>
    <n v="10000"/>
    <x v="1857"/>
    <x v="0"/>
    <s v="DE"/>
    <s v="EUR"/>
    <n v="1444291193"/>
    <n v="1441699193"/>
    <x v="2716"/>
    <x v="1172"/>
    <b v="1"/>
    <n v="187"/>
    <b v="1"/>
    <x v="38"/>
  </r>
  <r>
    <x v="2717"/>
    <x v="2716"/>
    <x v="2715"/>
    <n v="25000"/>
    <x v="1858"/>
    <x v="0"/>
    <s v="US"/>
    <s v="USD"/>
    <n v="1417906649"/>
    <n v="1414015049"/>
    <x v="2717"/>
    <x v="108"/>
    <b v="1"/>
    <n v="325"/>
    <b v="1"/>
    <x v="38"/>
  </r>
  <r>
    <x v="2718"/>
    <x v="2717"/>
    <x v="2716"/>
    <n v="18000"/>
    <x v="1859"/>
    <x v="0"/>
    <s v="US"/>
    <s v="USD"/>
    <n v="1462316400"/>
    <n v="1459865945"/>
    <x v="2718"/>
    <x v="950"/>
    <b v="1"/>
    <n v="148"/>
    <b v="1"/>
    <x v="38"/>
  </r>
  <r>
    <x v="2719"/>
    <x v="2718"/>
    <x v="2717"/>
    <n v="6000"/>
    <x v="1860"/>
    <x v="0"/>
    <s v="US"/>
    <s v="USD"/>
    <n v="1460936694"/>
    <n v="1455756294"/>
    <x v="2719"/>
    <x v="216"/>
    <b v="0"/>
    <n v="69"/>
    <b v="1"/>
    <x v="38"/>
  </r>
  <r>
    <x v="2720"/>
    <x v="2719"/>
    <x v="2718"/>
    <n v="25000"/>
    <x v="1861"/>
    <x v="0"/>
    <s v="US"/>
    <s v="USD"/>
    <n v="1478866253"/>
    <n v="1476270653"/>
    <x v="2720"/>
    <x v="874"/>
    <b v="0"/>
    <n v="173"/>
    <b v="1"/>
    <x v="38"/>
  </r>
  <r>
    <x v="2721"/>
    <x v="2720"/>
    <x v="2719"/>
    <n v="750"/>
    <x v="1862"/>
    <x v="0"/>
    <s v="GB"/>
    <s v="GBP"/>
    <n v="1378494000"/>
    <n v="1375880598"/>
    <x v="2721"/>
    <x v="1173"/>
    <b v="0"/>
    <n v="269"/>
    <b v="1"/>
    <x v="30"/>
  </r>
  <r>
    <x v="2722"/>
    <x v="2721"/>
    <x v="2720"/>
    <n v="5000"/>
    <x v="1863"/>
    <x v="0"/>
    <s v="US"/>
    <s v="USD"/>
    <n v="1485722053"/>
    <n v="1480538053"/>
    <x v="2722"/>
    <x v="485"/>
    <b v="0"/>
    <n v="185"/>
    <b v="1"/>
    <x v="30"/>
  </r>
  <r>
    <x v="2723"/>
    <x v="2722"/>
    <x v="2721"/>
    <n v="12000"/>
    <x v="1864"/>
    <x v="0"/>
    <s v="US"/>
    <s v="USD"/>
    <n v="1420060088"/>
    <n v="1414872488"/>
    <x v="2723"/>
    <x v="103"/>
    <b v="0"/>
    <n v="176"/>
    <b v="1"/>
    <x v="30"/>
  </r>
  <r>
    <x v="2724"/>
    <x v="2723"/>
    <x v="2722"/>
    <n v="2468"/>
    <x v="1865"/>
    <x v="0"/>
    <s v="GB"/>
    <s v="GBP"/>
    <n v="1439625059"/>
    <n v="1436860259"/>
    <x v="2724"/>
    <x v="530"/>
    <b v="0"/>
    <n v="1019"/>
    <b v="1"/>
    <x v="30"/>
  </r>
  <r>
    <x v="2725"/>
    <x v="2724"/>
    <x v="2723"/>
    <n v="40000"/>
    <x v="1866"/>
    <x v="0"/>
    <s v="CA"/>
    <s v="CAD"/>
    <n v="1488390735"/>
    <n v="1484070735"/>
    <x v="2725"/>
    <x v="126"/>
    <b v="0"/>
    <n v="113"/>
    <b v="1"/>
    <x v="30"/>
  </r>
  <r>
    <x v="2726"/>
    <x v="2725"/>
    <x v="2724"/>
    <n v="100000"/>
    <x v="1867"/>
    <x v="0"/>
    <s v="US"/>
    <s v="USD"/>
    <n v="1461333311"/>
    <n v="1458741311"/>
    <x v="2726"/>
    <x v="36"/>
    <b v="0"/>
    <n v="404"/>
    <b v="1"/>
    <x v="30"/>
  </r>
  <r>
    <x v="2727"/>
    <x v="2726"/>
    <x v="2725"/>
    <n v="10000"/>
    <x v="1868"/>
    <x v="0"/>
    <s v="US"/>
    <s v="USD"/>
    <n v="1438964063"/>
    <n v="1436804063"/>
    <x v="2727"/>
    <x v="530"/>
    <b v="0"/>
    <n v="707"/>
    <b v="1"/>
    <x v="30"/>
  </r>
  <r>
    <x v="2728"/>
    <x v="2727"/>
    <x v="2726"/>
    <n v="15000"/>
    <x v="1869"/>
    <x v="0"/>
    <s v="US"/>
    <s v="USD"/>
    <n v="1451485434"/>
    <n v="1448461434"/>
    <x v="2728"/>
    <x v="287"/>
    <b v="0"/>
    <n v="392"/>
    <b v="1"/>
    <x v="30"/>
  </r>
  <r>
    <x v="2729"/>
    <x v="2728"/>
    <x v="2727"/>
    <n v="7500"/>
    <x v="1870"/>
    <x v="0"/>
    <s v="US"/>
    <s v="USD"/>
    <n v="1430459197"/>
    <n v="1427867197"/>
    <x v="2729"/>
    <x v="293"/>
    <b v="0"/>
    <n v="23"/>
    <b v="1"/>
    <x v="30"/>
  </r>
  <r>
    <x v="2730"/>
    <x v="2729"/>
    <x v="2728"/>
    <n v="27000"/>
    <x v="1871"/>
    <x v="0"/>
    <s v="US"/>
    <s v="USD"/>
    <n v="1366635575"/>
    <n v="1363611575"/>
    <x v="2730"/>
    <x v="882"/>
    <b v="0"/>
    <n v="682"/>
    <b v="1"/>
    <x v="30"/>
  </r>
  <r>
    <x v="2731"/>
    <x v="2730"/>
    <x v="2729"/>
    <n v="30000"/>
    <x v="1872"/>
    <x v="0"/>
    <s v="US"/>
    <s v="USD"/>
    <n v="1413604800"/>
    <n v="1408624622"/>
    <x v="2731"/>
    <x v="1174"/>
    <b v="0"/>
    <n v="37"/>
    <b v="1"/>
    <x v="30"/>
  </r>
  <r>
    <x v="2732"/>
    <x v="2731"/>
    <x v="2730"/>
    <n v="12000"/>
    <x v="1873"/>
    <x v="0"/>
    <s v="US"/>
    <s v="USD"/>
    <n v="1369699200"/>
    <n v="1366917828"/>
    <x v="2732"/>
    <x v="614"/>
    <b v="0"/>
    <n v="146"/>
    <b v="1"/>
    <x v="30"/>
  </r>
  <r>
    <x v="2733"/>
    <x v="2732"/>
    <x v="2731"/>
    <n v="50000"/>
    <x v="1874"/>
    <x v="0"/>
    <s v="US"/>
    <s v="USD"/>
    <n v="1428643974"/>
    <n v="1423463574"/>
    <x v="2733"/>
    <x v="1175"/>
    <b v="0"/>
    <n v="119"/>
    <b v="1"/>
    <x v="30"/>
  </r>
  <r>
    <x v="2734"/>
    <x v="2733"/>
    <x v="2732"/>
    <n v="1"/>
    <x v="1875"/>
    <x v="0"/>
    <s v="US"/>
    <s v="USD"/>
    <n v="1476395940"/>
    <n v="1473782592"/>
    <x v="2734"/>
    <x v="455"/>
    <b v="0"/>
    <n v="163"/>
    <b v="1"/>
    <x v="30"/>
  </r>
  <r>
    <x v="2735"/>
    <x v="2734"/>
    <x v="2733"/>
    <n v="750"/>
    <x v="1876"/>
    <x v="0"/>
    <s v="GB"/>
    <s v="GBP"/>
    <n v="1363204800"/>
    <n v="1360551250"/>
    <x v="2735"/>
    <x v="1176"/>
    <b v="0"/>
    <n v="339"/>
    <b v="1"/>
    <x v="30"/>
  </r>
  <r>
    <x v="2736"/>
    <x v="2735"/>
    <x v="2734"/>
    <n v="8000"/>
    <x v="1877"/>
    <x v="0"/>
    <s v="CA"/>
    <s v="CAD"/>
    <n v="1398268773"/>
    <n v="1395676773"/>
    <x v="2736"/>
    <x v="289"/>
    <b v="0"/>
    <n v="58"/>
    <b v="1"/>
    <x v="30"/>
  </r>
  <r>
    <x v="2737"/>
    <x v="2736"/>
    <x v="2735"/>
    <n v="30000"/>
    <x v="1878"/>
    <x v="0"/>
    <s v="US"/>
    <s v="USD"/>
    <n v="1389812400"/>
    <n v="1386108087"/>
    <x v="2737"/>
    <x v="1177"/>
    <b v="0"/>
    <n v="456"/>
    <b v="1"/>
    <x v="30"/>
  </r>
  <r>
    <x v="2738"/>
    <x v="2737"/>
    <x v="2736"/>
    <n v="5000"/>
    <x v="1879"/>
    <x v="0"/>
    <s v="US"/>
    <s v="USD"/>
    <n v="1478402804"/>
    <n v="1473218804"/>
    <x v="2738"/>
    <x v="151"/>
    <b v="0"/>
    <n v="15"/>
    <b v="1"/>
    <x v="30"/>
  </r>
  <r>
    <x v="2739"/>
    <x v="2738"/>
    <x v="2737"/>
    <n v="1100"/>
    <x v="1880"/>
    <x v="0"/>
    <s v="GB"/>
    <s v="GBP"/>
    <n v="1399324717"/>
    <n v="1395436717"/>
    <x v="2739"/>
    <x v="1178"/>
    <b v="0"/>
    <n v="191"/>
    <b v="1"/>
    <x v="30"/>
  </r>
  <r>
    <x v="2740"/>
    <x v="2739"/>
    <x v="2738"/>
    <n v="300"/>
    <x v="622"/>
    <x v="0"/>
    <s v="US"/>
    <s v="USD"/>
    <n v="1426117552"/>
    <n v="1423529152"/>
    <x v="2740"/>
    <x v="208"/>
    <b v="0"/>
    <n v="17"/>
    <b v="1"/>
    <x v="30"/>
  </r>
  <r>
    <x v="2741"/>
    <x v="2740"/>
    <x v="2739"/>
    <n v="8000"/>
    <x v="428"/>
    <x v="2"/>
    <s v="US"/>
    <s v="USD"/>
    <n v="1413770820"/>
    <n v="1412005602"/>
    <x v="2741"/>
    <x v="1179"/>
    <b v="0"/>
    <n v="4"/>
    <b v="0"/>
    <x v="39"/>
  </r>
  <r>
    <x v="2742"/>
    <x v="2741"/>
    <x v="2740"/>
    <n v="2500"/>
    <x v="1881"/>
    <x v="2"/>
    <s v="US"/>
    <s v="USD"/>
    <n v="1337102187"/>
    <n v="1335892587"/>
    <x v="2742"/>
    <x v="1180"/>
    <b v="0"/>
    <n v="18"/>
    <b v="0"/>
    <x v="39"/>
  </r>
  <r>
    <x v="2743"/>
    <x v="2742"/>
    <x v="2741"/>
    <n v="5999"/>
    <x v="117"/>
    <x v="2"/>
    <s v="US"/>
    <s v="USD"/>
    <n v="1476863607"/>
    <n v="1474271607"/>
    <x v="2743"/>
    <x v="1181"/>
    <b v="0"/>
    <n v="0"/>
    <b v="0"/>
    <x v="39"/>
  </r>
  <r>
    <x v="2744"/>
    <x v="2743"/>
    <x v="2742"/>
    <n v="16000"/>
    <x v="1882"/>
    <x v="2"/>
    <s v="US"/>
    <s v="USD"/>
    <n v="1330478998"/>
    <n v="1327886998"/>
    <x v="2744"/>
    <x v="100"/>
    <b v="0"/>
    <n v="22"/>
    <b v="0"/>
    <x v="39"/>
  </r>
  <r>
    <x v="2745"/>
    <x v="2744"/>
    <x v="2743"/>
    <n v="8000"/>
    <x v="1883"/>
    <x v="2"/>
    <s v="US"/>
    <s v="USD"/>
    <n v="1342309368"/>
    <n v="1337125368"/>
    <x v="2745"/>
    <x v="1182"/>
    <b v="0"/>
    <n v="49"/>
    <b v="0"/>
    <x v="39"/>
  </r>
  <r>
    <x v="2746"/>
    <x v="2745"/>
    <x v="2744"/>
    <n v="3000"/>
    <x v="1688"/>
    <x v="2"/>
    <s v="US"/>
    <s v="USD"/>
    <n v="1409337911"/>
    <n v="1406745911"/>
    <x v="2746"/>
    <x v="1183"/>
    <b v="0"/>
    <n v="19"/>
    <b v="0"/>
    <x v="39"/>
  </r>
  <r>
    <x v="2747"/>
    <x v="2746"/>
    <x v="2745"/>
    <n v="500"/>
    <x v="133"/>
    <x v="2"/>
    <s v="US"/>
    <s v="USD"/>
    <n v="1339816200"/>
    <n v="1337095997"/>
    <x v="2747"/>
    <x v="1182"/>
    <b v="0"/>
    <n v="4"/>
    <b v="0"/>
    <x v="39"/>
  </r>
  <r>
    <x v="2748"/>
    <x v="2747"/>
    <x v="2746"/>
    <n v="5000"/>
    <x v="500"/>
    <x v="2"/>
    <s v="US"/>
    <s v="USD"/>
    <n v="1472835802"/>
    <n v="1470243802"/>
    <x v="2748"/>
    <x v="140"/>
    <b v="0"/>
    <n v="4"/>
    <b v="0"/>
    <x v="39"/>
  </r>
  <r>
    <x v="2749"/>
    <x v="2748"/>
    <x v="2747"/>
    <n v="10000"/>
    <x v="178"/>
    <x v="2"/>
    <s v="US"/>
    <s v="USD"/>
    <n v="1428171037"/>
    <n v="1425582637"/>
    <x v="2749"/>
    <x v="628"/>
    <b v="0"/>
    <n v="2"/>
    <b v="0"/>
    <x v="39"/>
  </r>
  <r>
    <x v="2750"/>
    <x v="2749"/>
    <x v="2748"/>
    <n v="1999"/>
    <x v="117"/>
    <x v="2"/>
    <s v="US"/>
    <s v="USD"/>
    <n v="1341086400"/>
    <n v="1340055345"/>
    <x v="2750"/>
    <x v="1184"/>
    <b v="0"/>
    <n v="0"/>
    <b v="0"/>
    <x v="39"/>
  </r>
  <r>
    <x v="2751"/>
    <x v="2750"/>
    <x v="2749"/>
    <n v="3274"/>
    <x v="117"/>
    <x v="2"/>
    <s v="US"/>
    <s v="USD"/>
    <n v="1403039842"/>
    <n v="1397855842"/>
    <x v="2751"/>
    <x v="1185"/>
    <b v="0"/>
    <n v="0"/>
    <b v="0"/>
    <x v="39"/>
  </r>
  <r>
    <x v="2752"/>
    <x v="2751"/>
    <x v="2750"/>
    <n v="4800"/>
    <x v="1100"/>
    <x v="2"/>
    <s v="US"/>
    <s v="USD"/>
    <n v="1324232504"/>
    <n v="1320776504"/>
    <x v="2752"/>
    <x v="1186"/>
    <b v="0"/>
    <n v="14"/>
    <b v="0"/>
    <x v="39"/>
  </r>
  <r>
    <x v="2753"/>
    <x v="2752"/>
    <x v="2751"/>
    <n v="2000"/>
    <x v="163"/>
    <x v="2"/>
    <s v="US"/>
    <s v="USD"/>
    <n v="1346017023"/>
    <n v="1343425023"/>
    <x v="2753"/>
    <x v="1187"/>
    <b v="0"/>
    <n v="8"/>
    <b v="0"/>
    <x v="39"/>
  </r>
  <r>
    <x v="2754"/>
    <x v="2753"/>
    <x v="2752"/>
    <n v="10000"/>
    <x v="117"/>
    <x v="2"/>
    <s v="US"/>
    <s v="USD"/>
    <n v="1410448551"/>
    <n v="1407856551"/>
    <x v="2754"/>
    <x v="327"/>
    <b v="0"/>
    <n v="0"/>
    <b v="0"/>
    <x v="39"/>
  </r>
  <r>
    <x v="2755"/>
    <x v="2754"/>
    <x v="2753"/>
    <n v="500"/>
    <x v="92"/>
    <x v="2"/>
    <s v="IE"/>
    <s v="EUR"/>
    <n v="1428519527"/>
    <n v="1425927527"/>
    <x v="2755"/>
    <x v="1188"/>
    <b v="0"/>
    <n v="15"/>
    <b v="0"/>
    <x v="39"/>
  </r>
  <r>
    <x v="2756"/>
    <x v="2755"/>
    <x v="2754"/>
    <n v="10000"/>
    <x v="1884"/>
    <x v="2"/>
    <s v="US"/>
    <s v="USD"/>
    <n v="1389476201"/>
    <n v="1386884201"/>
    <x v="2756"/>
    <x v="412"/>
    <b v="0"/>
    <n v="33"/>
    <b v="0"/>
    <x v="39"/>
  </r>
  <r>
    <x v="2757"/>
    <x v="2756"/>
    <x v="2755"/>
    <n v="1500"/>
    <x v="115"/>
    <x v="2"/>
    <s v="US"/>
    <s v="USD"/>
    <n v="1470498332"/>
    <n v="1469202332"/>
    <x v="2757"/>
    <x v="1189"/>
    <b v="0"/>
    <n v="2"/>
    <b v="0"/>
    <x v="39"/>
  </r>
  <r>
    <x v="2758"/>
    <x v="2757"/>
    <x v="2756"/>
    <n v="2000"/>
    <x v="731"/>
    <x v="2"/>
    <s v="AU"/>
    <s v="AUD"/>
    <n v="1476095783"/>
    <n v="1474886183"/>
    <x v="2758"/>
    <x v="1190"/>
    <b v="0"/>
    <n v="6"/>
    <b v="0"/>
    <x v="39"/>
  </r>
  <r>
    <x v="2759"/>
    <x v="2758"/>
    <x v="2757"/>
    <n v="1000"/>
    <x v="522"/>
    <x v="2"/>
    <s v="AU"/>
    <s v="AUD"/>
    <n v="1468658866"/>
    <n v="1464943666"/>
    <x v="2759"/>
    <x v="760"/>
    <b v="0"/>
    <n v="2"/>
    <b v="0"/>
    <x v="39"/>
  </r>
  <r>
    <x v="2760"/>
    <x v="2759"/>
    <x v="2758"/>
    <n v="5000"/>
    <x v="117"/>
    <x v="2"/>
    <s v="GB"/>
    <s v="GBP"/>
    <n v="1371726258"/>
    <n v="1369134258"/>
    <x v="2760"/>
    <x v="1191"/>
    <b v="0"/>
    <n v="0"/>
    <b v="0"/>
    <x v="39"/>
  </r>
  <r>
    <x v="2761"/>
    <x v="2760"/>
    <x v="2759"/>
    <n v="5000"/>
    <x v="1275"/>
    <x v="2"/>
    <s v="US"/>
    <s v="USD"/>
    <n v="1357176693"/>
    <n v="1354584693"/>
    <x v="2761"/>
    <x v="644"/>
    <b v="0"/>
    <n v="4"/>
    <b v="0"/>
    <x v="39"/>
  </r>
  <r>
    <x v="2762"/>
    <x v="2761"/>
    <x v="2760"/>
    <n v="3250"/>
    <x v="379"/>
    <x v="2"/>
    <s v="US"/>
    <s v="USD"/>
    <n v="1332114795"/>
    <n v="1326934395"/>
    <x v="2762"/>
    <x v="13"/>
    <b v="0"/>
    <n v="1"/>
    <b v="0"/>
    <x v="39"/>
  </r>
  <r>
    <x v="2763"/>
    <x v="2762"/>
    <x v="2761"/>
    <n v="39400"/>
    <x v="456"/>
    <x v="2"/>
    <s v="US"/>
    <s v="USD"/>
    <n v="1369403684"/>
    <n v="1365515684"/>
    <x v="2763"/>
    <x v="1089"/>
    <b v="0"/>
    <n v="3"/>
    <b v="0"/>
    <x v="39"/>
  </r>
  <r>
    <x v="2764"/>
    <x v="2763"/>
    <x v="2762"/>
    <n v="4000"/>
    <x v="372"/>
    <x v="2"/>
    <s v="US"/>
    <s v="USD"/>
    <n v="1338404400"/>
    <n v="1335855631"/>
    <x v="2764"/>
    <x v="1192"/>
    <b v="0"/>
    <n v="4"/>
    <b v="0"/>
    <x v="39"/>
  </r>
  <r>
    <x v="2765"/>
    <x v="2764"/>
    <x v="2763"/>
    <n v="4000"/>
    <x v="117"/>
    <x v="2"/>
    <s v="US"/>
    <s v="USD"/>
    <n v="1351432428"/>
    <n v="1350050028"/>
    <x v="2765"/>
    <x v="647"/>
    <b v="0"/>
    <n v="0"/>
    <b v="0"/>
    <x v="39"/>
  </r>
  <r>
    <x v="2766"/>
    <x v="2765"/>
    <x v="2764"/>
    <n v="5000"/>
    <x v="173"/>
    <x v="2"/>
    <s v="US"/>
    <s v="USD"/>
    <n v="1313078518"/>
    <n v="1310486518"/>
    <x v="2766"/>
    <x v="1193"/>
    <b v="0"/>
    <n v="4"/>
    <b v="0"/>
    <x v="39"/>
  </r>
  <r>
    <x v="2767"/>
    <x v="2766"/>
    <x v="2765"/>
    <n v="4000"/>
    <x v="1172"/>
    <x v="2"/>
    <s v="CA"/>
    <s v="CAD"/>
    <n v="1439766050"/>
    <n v="1434582050"/>
    <x v="2767"/>
    <x v="467"/>
    <b v="0"/>
    <n v="3"/>
    <b v="0"/>
    <x v="39"/>
  </r>
  <r>
    <x v="2768"/>
    <x v="2767"/>
    <x v="2766"/>
    <n v="7000"/>
    <x v="1885"/>
    <x v="2"/>
    <s v="US"/>
    <s v="USD"/>
    <n v="1333028723"/>
    <n v="1330440323"/>
    <x v="2768"/>
    <x v="1194"/>
    <b v="0"/>
    <n v="34"/>
    <b v="0"/>
    <x v="39"/>
  </r>
  <r>
    <x v="2769"/>
    <x v="2768"/>
    <x v="2767"/>
    <n v="800"/>
    <x v="369"/>
    <x v="2"/>
    <s v="GB"/>
    <s v="GBP"/>
    <n v="1401997790"/>
    <n v="1397677790"/>
    <x v="2769"/>
    <x v="778"/>
    <b v="0"/>
    <n v="2"/>
    <b v="0"/>
    <x v="39"/>
  </r>
  <r>
    <x v="2770"/>
    <x v="2769"/>
    <x v="2768"/>
    <n v="20000"/>
    <x v="1886"/>
    <x v="2"/>
    <s v="US"/>
    <s v="USD"/>
    <n v="1395158130"/>
    <n v="1392569730"/>
    <x v="2770"/>
    <x v="1195"/>
    <b v="0"/>
    <n v="33"/>
    <b v="0"/>
    <x v="39"/>
  </r>
  <r>
    <x v="2771"/>
    <x v="2770"/>
    <x v="2769"/>
    <n v="19980"/>
    <x v="117"/>
    <x v="2"/>
    <s v="US"/>
    <s v="USD"/>
    <n v="1359738000"/>
    <n v="1355489140"/>
    <x v="2771"/>
    <x v="1079"/>
    <b v="0"/>
    <n v="0"/>
    <b v="0"/>
    <x v="39"/>
  </r>
  <r>
    <x v="2772"/>
    <x v="2771"/>
    <x v="2770"/>
    <n v="8000"/>
    <x v="117"/>
    <x v="2"/>
    <s v="US"/>
    <s v="USD"/>
    <n v="1381006294"/>
    <n v="1379710294"/>
    <x v="2772"/>
    <x v="1196"/>
    <b v="0"/>
    <n v="0"/>
    <b v="0"/>
    <x v="39"/>
  </r>
  <r>
    <x v="2773"/>
    <x v="2772"/>
    <x v="2771"/>
    <n v="530"/>
    <x v="116"/>
    <x v="2"/>
    <s v="CA"/>
    <s v="CAD"/>
    <n v="1461530721"/>
    <n v="1460666721"/>
    <x v="2773"/>
    <x v="1197"/>
    <b v="0"/>
    <n v="1"/>
    <b v="0"/>
    <x v="39"/>
  </r>
  <r>
    <x v="2774"/>
    <x v="2773"/>
    <x v="2772"/>
    <n v="4000"/>
    <x v="365"/>
    <x v="2"/>
    <s v="US"/>
    <s v="USD"/>
    <n v="1362711728"/>
    <n v="1360119728"/>
    <x v="2774"/>
    <x v="117"/>
    <b v="0"/>
    <n v="13"/>
    <b v="0"/>
    <x v="39"/>
  </r>
  <r>
    <x v="2775"/>
    <x v="2774"/>
    <x v="2773"/>
    <n v="5000"/>
    <x v="403"/>
    <x v="2"/>
    <s v="US"/>
    <s v="USD"/>
    <n v="1323994754"/>
    <n v="1321402754"/>
    <x v="2775"/>
    <x v="1198"/>
    <b v="0"/>
    <n v="2"/>
    <b v="0"/>
    <x v="39"/>
  </r>
  <r>
    <x v="2776"/>
    <x v="2775"/>
    <x v="2774"/>
    <n v="21000"/>
    <x v="1308"/>
    <x v="2"/>
    <s v="US"/>
    <s v="USD"/>
    <n v="1434092876"/>
    <n v="1431414476"/>
    <x v="2776"/>
    <x v="859"/>
    <b v="0"/>
    <n v="36"/>
    <b v="0"/>
    <x v="39"/>
  </r>
  <r>
    <x v="2777"/>
    <x v="2776"/>
    <x v="2775"/>
    <n v="3000"/>
    <x v="115"/>
    <x v="2"/>
    <s v="US"/>
    <s v="USD"/>
    <n v="1437149004"/>
    <n v="1434557004"/>
    <x v="2777"/>
    <x v="467"/>
    <b v="0"/>
    <n v="1"/>
    <b v="0"/>
    <x v="39"/>
  </r>
  <r>
    <x v="2778"/>
    <x v="2777"/>
    <x v="2776"/>
    <n v="5500"/>
    <x v="1166"/>
    <x v="2"/>
    <s v="US"/>
    <s v="USD"/>
    <n v="1409009306"/>
    <n v="1406417306"/>
    <x v="2778"/>
    <x v="1199"/>
    <b v="0"/>
    <n v="15"/>
    <b v="0"/>
    <x v="39"/>
  </r>
  <r>
    <x v="2779"/>
    <x v="2778"/>
    <x v="2777"/>
    <n v="2500"/>
    <x v="500"/>
    <x v="2"/>
    <s v="US"/>
    <s v="USD"/>
    <n v="1448204621"/>
    <n v="1445609021"/>
    <x v="2779"/>
    <x v="1200"/>
    <b v="0"/>
    <n v="1"/>
    <b v="0"/>
    <x v="39"/>
  </r>
  <r>
    <x v="2780"/>
    <x v="2779"/>
    <x v="2778"/>
    <n v="100000"/>
    <x v="117"/>
    <x v="2"/>
    <s v="IT"/>
    <s v="EUR"/>
    <n v="1489142688"/>
    <n v="1486550688"/>
    <x v="2780"/>
    <x v="692"/>
    <b v="0"/>
    <n v="0"/>
    <b v="0"/>
    <x v="39"/>
  </r>
  <r>
    <x v="2781"/>
    <x v="2780"/>
    <x v="2779"/>
    <n v="1250"/>
    <x v="1887"/>
    <x v="0"/>
    <s v="US"/>
    <s v="USD"/>
    <n v="1423724400"/>
    <n v="1421274954"/>
    <x v="2781"/>
    <x v="500"/>
    <b v="0"/>
    <n v="28"/>
    <b v="1"/>
    <x v="6"/>
  </r>
  <r>
    <x v="2782"/>
    <x v="2781"/>
    <x v="2780"/>
    <n v="1000"/>
    <x v="647"/>
    <x v="0"/>
    <s v="US"/>
    <s v="USD"/>
    <n v="1424149140"/>
    <n v="1421964718"/>
    <x v="2782"/>
    <x v="329"/>
    <b v="0"/>
    <n v="18"/>
    <b v="1"/>
    <x v="6"/>
  </r>
  <r>
    <x v="2783"/>
    <x v="2782"/>
    <x v="2781"/>
    <n v="1000"/>
    <x v="1288"/>
    <x v="0"/>
    <s v="GB"/>
    <s v="GBP"/>
    <n v="1429793446"/>
    <n v="1428583846"/>
    <x v="2783"/>
    <x v="1034"/>
    <b v="0"/>
    <n v="61"/>
    <b v="1"/>
    <x v="6"/>
  </r>
  <r>
    <x v="2784"/>
    <x v="2783"/>
    <x v="2782"/>
    <n v="6000"/>
    <x v="583"/>
    <x v="0"/>
    <s v="US"/>
    <s v="USD"/>
    <n v="1414608843"/>
    <n v="1412794443"/>
    <x v="2784"/>
    <x v="178"/>
    <b v="0"/>
    <n v="108"/>
    <b v="1"/>
    <x v="6"/>
  </r>
  <r>
    <x v="2785"/>
    <x v="2784"/>
    <x v="2783"/>
    <n v="5000"/>
    <x v="1888"/>
    <x v="0"/>
    <s v="US"/>
    <s v="USD"/>
    <n v="1470430800"/>
    <n v="1467865967"/>
    <x v="2785"/>
    <x v="845"/>
    <b v="0"/>
    <n v="142"/>
    <b v="1"/>
    <x v="6"/>
  </r>
  <r>
    <x v="2786"/>
    <x v="2785"/>
    <x v="2784"/>
    <n v="2500"/>
    <x v="1889"/>
    <x v="0"/>
    <s v="GB"/>
    <s v="GBP"/>
    <n v="1404913180"/>
    <n v="1403703580"/>
    <x v="2786"/>
    <x v="1201"/>
    <b v="0"/>
    <n v="74"/>
    <b v="1"/>
    <x v="6"/>
  </r>
  <r>
    <x v="2787"/>
    <x v="2786"/>
    <x v="2785"/>
    <n v="1000"/>
    <x v="1890"/>
    <x v="0"/>
    <s v="US"/>
    <s v="USD"/>
    <n v="1405658752"/>
    <n v="1403066752"/>
    <x v="2787"/>
    <x v="1029"/>
    <b v="0"/>
    <n v="38"/>
    <b v="1"/>
    <x v="6"/>
  </r>
  <r>
    <x v="2788"/>
    <x v="2787"/>
    <x v="2786"/>
    <n v="2000"/>
    <x v="420"/>
    <x v="0"/>
    <s v="US"/>
    <s v="USD"/>
    <n v="1469811043"/>
    <n v="1467219043"/>
    <x v="2788"/>
    <x v="1202"/>
    <b v="0"/>
    <n v="20"/>
    <b v="1"/>
    <x v="6"/>
  </r>
  <r>
    <x v="2789"/>
    <x v="2788"/>
    <x v="2787"/>
    <n v="3000"/>
    <x v="1891"/>
    <x v="0"/>
    <s v="US"/>
    <s v="USD"/>
    <n v="1426132800"/>
    <n v="1424477934"/>
    <x v="2789"/>
    <x v="9"/>
    <b v="0"/>
    <n v="24"/>
    <b v="1"/>
    <x v="6"/>
  </r>
  <r>
    <x v="2790"/>
    <x v="2789"/>
    <x v="2788"/>
    <n v="3000"/>
    <x v="1892"/>
    <x v="0"/>
    <s v="US"/>
    <s v="USD"/>
    <n v="1423693903"/>
    <n v="1421101903"/>
    <x v="2790"/>
    <x v="213"/>
    <b v="0"/>
    <n v="66"/>
    <b v="1"/>
    <x v="6"/>
  </r>
  <r>
    <x v="2791"/>
    <x v="2790"/>
    <x v="2789"/>
    <n v="2000"/>
    <x v="420"/>
    <x v="0"/>
    <s v="US"/>
    <s v="USD"/>
    <n v="1473393600"/>
    <n v="1470778559"/>
    <x v="2791"/>
    <x v="1203"/>
    <b v="0"/>
    <n v="28"/>
    <b v="1"/>
    <x v="6"/>
  </r>
  <r>
    <x v="2792"/>
    <x v="2791"/>
    <x v="2790"/>
    <n v="2000"/>
    <x v="778"/>
    <x v="0"/>
    <s v="US"/>
    <s v="USD"/>
    <n v="1439357559"/>
    <n v="1435469559"/>
    <x v="2792"/>
    <x v="1204"/>
    <b v="0"/>
    <n v="24"/>
    <b v="1"/>
    <x v="6"/>
  </r>
  <r>
    <x v="2793"/>
    <x v="2792"/>
    <x v="2791"/>
    <n v="10000"/>
    <x v="1893"/>
    <x v="0"/>
    <s v="AU"/>
    <s v="AUD"/>
    <n v="1437473005"/>
    <n v="1434881005"/>
    <x v="2793"/>
    <x v="523"/>
    <b v="0"/>
    <n v="73"/>
    <b v="1"/>
    <x v="6"/>
  </r>
  <r>
    <x v="2794"/>
    <x v="2793"/>
    <x v="2792"/>
    <n v="50"/>
    <x v="735"/>
    <x v="0"/>
    <s v="GB"/>
    <s v="GBP"/>
    <n v="1457031600"/>
    <n v="1455640559"/>
    <x v="2794"/>
    <x v="1205"/>
    <b v="0"/>
    <n v="3"/>
    <b v="1"/>
    <x v="6"/>
  </r>
  <r>
    <x v="2795"/>
    <x v="2794"/>
    <x v="2793"/>
    <n v="700"/>
    <x v="655"/>
    <x v="0"/>
    <s v="US"/>
    <s v="USD"/>
    <n v="1402095600"/>
    <n v="1400675841"/>
    <x v="2795"/>
    <x v="1168"/>
    <b v="0"/>
    <n v="20"/>
    <b v="1"/>
    <x v="6"/>
  </r>
  <r>
    <x v="2796"/>
    <x v="2795"/>
    <x v="2794"/>
    <n v="800"/>
    <x v="1894"/>
    <x v="0"/>
    <s v="GB"/>
    <s v="GBP"/>
    <n v="1404564028"/>
    <n v="1401972028"/>
    <x v="2796"/>
    <x v="1130"/>
    <b v="0"/>
    <n v="21"/>
    <b v="1"/>
    <x v="6"/>
  </r>
  <r>
    <x v="2797"/>
    <x v="2796"/>
    <x v="2795"/>
    <n v="8000"/>
    <x v="1895"/>
    <x v="0"/>
    <s v="GB"/>
    <s v="GBP"/>
    <n v="1404858840"/>
    <n v="1402266840"/>
    <x v="2797"/>
    <x v="1206"/>
    <b v="0"/>
    <n v="94"/>
    <b v="1"/>
    <x v="6"/>
  </r>
  <r>
    <x v="2798"/>
    <x v="2797"/>
    <x v="2796"/>
    <n v="5000"/>
    <x v="1896"/>
    <x v="0"/>
    <s v="GB"/>
    <s v="GBP"/>
    <n v="1438358400"/>
    <n v="1437063121"/>
    <x v="2798"/>
    <x v="980"/>
    <b v="0"/>
    <n v="139"/>
    <b v="1"/>
    <x v="6"/>
  </r>
  <r>
    <x v="2799"/>
    <x v="2798"/>
    <x v="2797"/>
    <n v="5000"/>
    <x v="1897"/>
    <x v="0"/>
    <s v="GB"/>
    <s v="GBP"/>
    <n v="1466179200"/>
    <n v="1463466070"/>
    <x v="2799"/>
    <x v="1207"/>
    <b v="0"/>
    <n v="130"/>
    <b v="1"/>
    <x v="6"/>
  </r>
  <r>
    <x v="2800"/>
    <x v="2799"/>
    <x v="2798"/>
    <n v="1000"/>
    <x v="414"/>
    <x v="0"/>
    <s v="GB"/>
    <s v="GBP"/>
    <n v="1420377366"/>
    <n v="1415193366"/>
    <x v="2800"/>
    <x v="583"/>
    <b v="0"/>
    <n v="31"/>
    <b v="1"/>
    <x v="6"/>
  </r>
  <r>
    <x v="2801"/>
    <x v="2800"/>
    <x v="2799"/>
    <n v="500"/>
    <x v="1898"/>
    <x v="0"/>
    <s v="AU"/>
    <s v="AUD"/>
    <n v="1412938800"/>
    <n v="1411019409"/>
    <x v="2801"/>
    <x v="543"/>
    <b v="0"/>
    <n v="13"/>
    <b v="1"/>
    <x v="6"/>
  </r>
  <r>
    <x v="2802"/>
    <x v="2801"/>
    <x v="2800"/>
    <n v="3000"/>
    <x v="987"/>
    <x v="0"/>
    <s v="GB"/>
    <s v="GBP"/>
    <n v="1438875107"/>
    <n v="1436283107"/>
    <x v="2802"/>
    <x v="514"/>
    <b v="0"/>
    <n v="90"/>
    <b v="1"/>
    <x v="6"/>
  </r>
  <r>
    <x v="2803"/>
    <x v="2802"/>
    <x v="2801"/>
    <n v="10000"/>
    <x v="1899"/>
    <x v="0"/>
    <s v="US"/>
    <s v="USD"/>
    <n v="1437004800"/>
    <n v="1433295276"/>
    <x v="2803"/>
    <x v="1042"/>
    <b v="0"/>
    <n v="141"/>
    <b v="1"/>
    <x v="6"/>
  </r>
  <r>
    <x v="2804"/>
    <x v="2803"/>
    <x v="2802"/>
    <n v="1000"/>
    <x v="1900"/>
    <x v="0"/>
    <s v="GB"/>
    <s v="GBP"/>
    <n v="1411987990"/>
    <n v="1409395990"/>
    <x v="2804"/>
    <x v="1148"/>
    <b v="0"/>
    <n v="23"/>
    <b v="1"/>
    <x v="6"/>
  </r>
  <r>
    <x v="2805"/>
    <x v="2804"/>
    <x v="2803"/>
    <n v="400"/>
    <x v="1901"/>
    <x v="0"/>
    <s v="GB"/>
    <s v="GBP"/>
    <n v="1440245273"/>
    <n v="1438085273"/>
    <x v="2805"/>
    <x v="595"/>
    <b v="0"/>
    <n v="18"/>
    <b v="1"/>
    <x v="6"/>
  </r>
  <r>
    <x v="2806"/>
    <x v="2805"/>
    <x v="2804"/>
    <n v="3000"/>
    <x v="1902"/>
    <x v="0"/>
    <s v="GB"/>
    <s v="GBP"/>
    <n v="1438772400"/>
    <n v="1435645490"/>
    <x v="2806"/>
    <x v="161"/>
    <b v="0"/>
    <n v="76"/>
    <b v="1"/>
    <x v="6"/>
  </r>
  <r>
    <x v="2807"/>
    <x v="2806"/>
    <x v="2805"/>
    <n v="5000"/>
    <x v="540"/>
    <x v="0"/>
    <s v="US"/>
    <s v="USD"/>
    <n v="1435611438"/>
    <n v="1433019438"/>
    <x v="2807"/>
    <x v="322"/>
    <b v="0"/>
    <n v="93"/>
    <b v="1"/>
    <x v="6"/>
  </r>
  <r>
    <x v="2808"/>
    <x v="2807"/>
    <x v="2806"/>
    <n v="4500"/>
    <x v="1903"/>
    <x v="0"/>
    <s v="US"/>
    <s v="USD"/>
    <n v="1440274735"/>
    <n v="1437682735"/>
    <x v="2808"/>
    <x v="149"/>
    <b v="0"/>
    <n v="69"/>
    <b v="1"/>
    <x v="6"/>
  </r>
  <r>
    <x v="2809"/>
    <x v="2808"/>
    <x v="2807"/>
    <n v="2500"/>
    <x v="1904"/>
    <x v="0"/>
    <s v="US"/>
    <s v="USD"/>
    <n v="1459348740"/>
    <n v="1458647725"/>
    <x v="2809"/>
    <x v="1208"/>
    <b v="0"/>
    <n v="21"/>
    <b v="1"/>
    <x v="6"/>
  </r>
  <r>
    <x v="2810"/>
    <x v="2809"/>
    <x v="2808"/>
    <n v="2500"/>
    <x v="1905"/>
    <x v="0"/>
    <s v="US"/>
    <s v="USD"/>
    <n v="1401595140"/>
    <n v="1398828064"/>
    <x v="2810"/>
    <x v="1209"/>
    <b v="0"/>
    <n v="57"/>
    <b v="1"/>
    <x v="6"/>
  </r>
  <r>
    <x v="2811"/>
    <x v="2810"/>
    <x v="2809"/>
    <n v="10000"/>
    <x v="1906"/>
    <x v="0"/>
    <s v="GB"/>
    <s v="GBP"/>
    <n v="1424692503"/>
    <n v="1422100503"/>
    <x v="2811"/>
    <x v="1050"/>
    <b v="0"/>
    <n v="108"/>
    <b v="1"/>
    <x v="6"/>
  </r>
  <r>
    <x v="2812"/>
    <x v="2811"/>
    <x v="2810"/>
    <n v="5000"/>
    <x v="1907"/>
    <x v="0"/>
    <s v="CA"/>
    <s v="CAD"/>
    <n v="1428292800"/>
    <n v="1424368298"/>
    <x v="2812"/>
    <x v="1210"/>
    <b v="0"/>
    <n v="83"/>
    <b v="1"/>
    <x v="6"/>
  </r>
  <r>
    <x v="2813"/>
    <x v="2812"/>
    <x v="2811"/>
    <n v="2800"/>
    <x v="1908"/>
    <x v="0"/>
    <s v="US"/>
    <s v="USD"/>
    <n v="1481737761"/>
    <n v="1479577761"/>
    <x v="2813"/>
    <x v="1211"/>
    <b v="0"/>
    <n v="96"/>
    <b v="1"/>
    <x v="6"/>
  </r>
  <r>
    <x v="2814"/>
    <x v="2813"/>
    <x v="2812"/>
    <n v="1500"/>
    <x v="1909"/>
    <x v="0"/>
    <s v="GB"/>
    <s v="GBP"/>
    <n v="1431164115"/>
    <n v="1428572115"/>
    <x v="2814"/>
    <x v="894"/>
    <b v="0"/>
    <n v="64"/>
    <b v="1"/>
    <x v="6"/>
  </r>
  <r>
    <x v="2815"/>
    <x v="2814"/>
    <x v="2813"/>
    <n v="250"/>
    <x v="898"/>
    <x v="0"/>
    <s v="CA"/>
    <s v="CAD"/>
    <n v="1470595109"/>
    <n v="1468003109"/>
    <x v="2815"/>
    <x v="721"/>
    <b v="0"/>
    <n v="14"/>
    <b v="1"/>
    <x v="6"/>
  </r>
  <r>
    <x v="2816"/>
    <x v="2815"/>
    <x v="2814"/>
    <n v="3000"/>
    <x v="1910"/>
    <x v="0"/>
    <s v="GB"/>
    <s v="GBP"/>
    <n v="1438531200"/>
    <n v="1435921992"/>
    <x v="2816"/>
    <x v="605"/>
    <b v="0"/>
    <n v="169"/>
    <b v="1"/>
    <x v="6"/>
  </r>
  <r>
    <x v="2817"/>
    <x v="2816"/>
    <x v="2815"/>
    <n v="600"/>
    <x v="1911"/>
    <x v="0"/>
    <s v="GB"/>
    <s v="GBP"/>
    <n v="1425136462"/>
    <n v="1421680462"/>
    <x v="2817"/>
    <x v="1212"/>
    <b v="0"/>
    <n v="33"/>
    <b v="1"/>
    <x v="6"/>
  </r>
  <r>
    <x v="2818"/>
    <x v="2817"/>
    <x v="2816"/>
    <n v="10000"/>
    <x v="1912"/>
    <x v="0"/>
    <s v="US"/>
    <s v="USD"/>
    <n v="1443018086"/>
    <n v="1441290086"/>
    <x v="2818"/>
    <x v="1141"/>
    <b v="0"/>
    <n v="102"/>
    <b v="1"/>
    <x v="6"/>
  </r>
  <r>
    <x v="2819"/>
    <x v="2818"/>
    <x v="2817"/>
    <n v="5000"/>
    <x v="1913"/>
    <x v="0"/>
    <s v="GB"/>
    <s v="GBP"/>
    <n v="1434285409"/>
    <n v="1431693409"/>
    <x v="2819"/>
    <x v="533"/>
    <b v="0"/>
    <n v="104"/>
    <b v="1"/>
    <x v="6"/>
  </r>
  <r>
    <x v="2820"/>
    <x v="2819"/>
    <x v="2818"/>
    <n v="200"/>
    <x v="1914"/>
    <x v="0"/>
    <s v="GB"/>
    <s v="GBP"/>
    <n v="1456444800"/>
    <n v="1454337589"/>
    <x v="2820"/>
    <x v="1213"/>
    <b v="0"/>
    <n v="20"/>
    <b v="1"/>
    <x v="6"/>
  </r>
  <r>
    <x v="2821"/>
    <x v="2820"/>
    <x v="2819"/>
    <n v="1000"/>
    <x v="325"/>
    <x v="0"/>
    <s v="GB"/>
    <s v="GBP"/>
    <n v="1411510135"/>
    <n v="1408918135"/>
    <x v="2821"/>
    <x v="650"/>
    <b v="0"/>
    <n v="35"/>
    <b v="1"/>
    <x v="6"/>
  </r>
  <r>
    <x v="2822"/>
    <x v="2821"/>
    <x v="2820"/>
    <n v="6000"/>
    <x v="44"/>
    <x v="0"/>
    <s v="US"/>
    <s v="USD"/>
    <n v="1427469892"/>
    <n v="1424881492"/>
    <x v="2822"/>
    <x v="141"/>
    <b v="0"/>
    <n v="94"/>
    <b v="1"/>
    <x v="6"/>
  </r>
  <r>
    <x v="2823"/>
    <x v="2822"/>
    <x v="2821"/>
    <n v="100"/>
    <x v="1811"/>
    <x v="0"/>
    <s v="GB"/>
    <s v="GBP"/>
    <n v="1427842740"/>
    <n v="1425428206"/>
    <x v="2823"/>
    <x v="762"/>
    <b v="0"/>
    <n v="14"/>
    <b v="1"/>
    <x v="6"/>
  </r>
  <r>
    <x v="2824"/>
    <x v="2823"/>
    <x v="2822"/>
    <n v="650"/>
    <x v="1158"/>
    <x v="0"/>
    <s v="US"/>
    <s v="USD"/>
    <n v="1434159780"/>
    <n v="1431412196"/>
    <x v="2824"/>
    <x v="859"/>
    <b v="0"/>
    <n v="15"/>
    <b v="1"/>
    <x v="6"/>
  </r>
  <r>
    <x v="2825"/>
    <x v="2824"/>
    <x v="2823"/>
    <n v="3000"/>
    <x v="109"/>
    <x v="0"/>
    <s v="GB"/>
    <s v="GBP"/>
    <n v="1449255686"/>
    <n v="1446663686"/>
    <x v="2825"/>
    <x v="1155"/>
    <b v="0"/>
    <n v="51"/>
    <b v="1"/>
    <x v="6"/>
  </r>
  <r>
    <x v="2826"/>
    <x v="2825"/>
    <x v="2824"/>
    <n v="2000"/>
    <x v="1915"/>
    <x v="0"/>
    <s v="US"/>
    <s v="USD"/>
    <n v="1436511600"/>
    <n v="1434415812"/>
    <x v="2826"/>
    <x v="334"/>
    <b v="0"/>
    <n v="19"/>
    <b v="1"/>
    <x v="6"/>
  </r>
  <r>
    <x v="2827"/>
    <x v="2826"/>
    <x v="2825"/>
    <n v="2000"/>
    <x v="858"/>
    <x v="0"/>
    <s v="US"/>
    <s v="USD"/>
    <n v="1464971400"/>
    <n v="1462379066"/>
    <x v="2827"/>
    <x v="1214"/>
    <b v="0"/>
    <n v="23"/>
    <b v="1"/>
    <x v="6"/>
  </r>
  <r>
    <x v="2828"/>
    <x v="2827"/>
    <x v="2826"/>
    <n v="9500"/>
    <x v="1916"/>
    <x v="0"/>
    <s v="GB"/>
    <s v="GBP"/>
    <n v="1443826800"/>
    <n v="1441606869"/>
    <x v="2828"/>
    <x v="1215"/>
    <b v="0"/>
    <n v="97"/>
    <b v="1"/>
    <x v="6"/>
  </r>
  <r>
    <x v="2829"/>
    <x v="2828"/>
    <x v="2827"/>
    <n v="2500"/>
    <x v="1917"/>
    <x v="0"/>
    <s v="GB"/>
    <s v="GBP"/>
    <n v="1464863118"/>
    <n v="1462443918"/>
    <x v="2829"/>
    <x v="1214"/>
    <b v="0"/>
    <n v="76"/>
    <b v="1"/>
    <x v="6"/>
  </r>
  <r>
    <x v="2830"/>
    <x v="2829"/>
    <x v="2828"/>
    <n v="3000"/>
    <x v="142"/>
    <x v="0"/>
    <s v="US"/>
    <s v="USD"/>
    <n v="1399867140"/>
    <n v="1398802148"/>
    <x v="2830"/>
    <x v="1209"/>
    <b v="0"/>
    <n v="11"/>
    <b v="1"/>
    <x v="6"/>
  </r>
  <r>
    <x v="2831"/>
    <x v="2830"/>
    <x v="2829"/>
    <n v="3000"/>
    <x v="1918"/>
    <x v="0"/>
    <s v="US"/>
    <s v="USD"/>
    <n v="1437076070"/>
    <n v="1434484070"/>
    <x v="2831"/>
    <x v="724"/>
    <b v="0"/>
    <n v="52"/>
    <b v="1"/>
    <x v="6"/>
  </r>
  <r>
    <x v="2832"/>
    <x v="2831"/>
    <x v="2830"/>
    <n v="2500"/>
    <x v="1919"/>
    <x v="0"/>
    <s v="GB"/>
    <s v="GBP"/>
    <n v="1416780000"/>
    <n v="1414342894"/>
    <x v="2832"/>
    <x v="331"/>
    <b v="0"/>
    <n v="95"/>
    <b v="1"/>
    <x v="6"/>
  </r>
  <r>
    <x v="2833"/>
    <x v="2832"/>
    <x v="2831"/>
    <n v="2700"/>
    <x v="1920"/>
    <x v="0"/>
    <s v="US"/>
    <s v="USD"/>
    <n v="1444528800"/>
    <n v="1442804633"/>
    <x v="2833"/>
    <x v="806"/>
    <b v="0"/>
    <n v="35"/>
    <b v="1"/>
    <x v="6"/>
  </r>
  <r>
    <x v="2834"/>
    <x v="2833"/>
    <x v="2832"/>
    <n v="800"/>
    <x v="1467"/>
    <x v="0"/>
    <s v="GB"/>
    <s v="GBP"/>
    <n v="1422658930"/>
    <n v="1421362930"/>
    <x v="2834"/>
    <x v="1049"/>
    <b v="0"/>
    <n v="21"/>
    <b v="1"/>
    <x v="6"/>
  </r>
  <r>
    <x v="2835"/>
    <x v="2834"/>
    <x v="2833"/>
    <n v="1000"/>
    <x v="1921"/>
    <x v="0"/>
    <s v="GB"/>
    <s v="GBP"/>
    <n v="1449273600"/>
    <n v="1446742417"/>
    <x v="2835"/>
    <x v="462"/>
    <b v="0"/>
    <n v="93"/>
    <b v="1"/>
    <x v="6"/>
  </r>
  <r>
    <x v="2836"/>
    <x v="2835"/>
    <x v="2834"/>
    <n v="450"/>
    <x v="1922"/>
    <x v="0"/>
    <s v="US"/>
    <s v="USD"/>
    <n v="1487393940"/>
    <n v="1484115418"/>
    <x v="2836"/>
    <x v="126"/>
    <b v="0"/>
    <n v="11"/>
    <b v="1"/>
    <x v="6"/>
  </r>
  <r>
    <x v="2837"/>
    <x v="2836"/>
    <x v="2835"/>
    <n v="850"/>
    <x v="447"/>
    <x v="0"/>
    <s v="CA"/>
    <s v="CAD"/>
    <n v="1449701284"/>
    <n v="1446241684"/>
    <x v="2837"/>
    <x v="1216"/>
    <b v="0"/>
    <n v="21"/>
    <b v="1"/>
    <x v="6"/>
  </r>
  <r>
    <x v="2838"/>
    <x v="2837"/>
    <x v="2836"/>
    <n v="2000"/>
    <x v="858"/>
    <x v="0"/>
    <s v="US"/>
    <s v="USD"/>
    <n v="1407967200"/>
    <n v="1406039696"/>
    <x v="2838"/>
    <x v="1028"/>
    <b v="0"/>
    <n v="54"/>
    <b v="1"/>
    <x v="6"/>
  </r>
  <r>
    <x v="2839"/>
    <x v="2838"/>
    <x v="2837"/>
    <n v="3500"/>
    <x v="1923"/>
    <x v="0"/>
    <s v="US"/>
    <s v="USD"/>
    <n v="1408942740"/>
    <n v="1406958354"/>
    <x v="2839"/>
    <x v="344"/>
    <b v="0"/>
    <n v="31"/>
    <b v="1"/>
    <x v="6"/>
  </r>
  <r>
    <x v="2840"/>
    <x v="2839"/>
    <x v="2838"/>
    <n v="2500"/>
    <x v="1287"/>
    <x v="0"/>
    <s v="GB"/>
    <s v="GBP"/>
    <n v="1426698000"/>
    <n v="1424825479"/>
    <x v="2840"/>
    <x v="1033"/>
    <b v="0"/>
    <n v="132"/>
    <b v="1"/>
    <x v="6"/>
  </r>
  <r>
    <x v="2841"/>
    <x v="2840"/>
    <x v="2839"/>
    <n v="1000"/>
    <x v="115"/>
    <x v="2"/>
    <s v="GB"/>
    <s v="GBP"/>
    <n v="1450032297"/>
    <n v="1444844697"/>
    <x v="2841"/>
    <x v="43"/>
    <b v="0"/>
    <n v="1"/>
    <b v="0"/>
    <x v="6"/>
  </r>
  <r>
    <x v="2842"/>
    <x v="2841"/>
    <x v="2840"/>
    <n v="1500"/>
    <x v="117"/>
    <x v="2"/>
    <s v="GB"/>
    <s v="GBP"/>
    <n v="1403348400"/>
    <n v="1401058295"/>
    <x v="2842"/>
    <x v="1217"/>
    <b v="0"/>
    <n v="0"/>
    <b v="0"/>
    <x v="6"/>
  </r>
  <r>
    <x v="2843"/>
    <x v="2842"/>
    <x v="2841"/>
    <n v="1200"/>
    <x v="117"/>
    <x v="2"/>
    <s v="US"/>
    <s v="USD"/>
    <n v="1465790400"/>
    <n v="1462210950"/>
    <x v="2843"/>
    <x v="586"/>
    <b v="0"/>
    <n v="0"/>
    <b v="0"/>
    <x v="6"/>
  </r>
  <r>
    <x v="2844"/>
    <x v="2843"/>
    <x v="2842"/>
    <n v="550"/>
    <x v="134"/>
    <x v="2"/>
    <s v="AT"/>
    <s v="EUR"/>
    <n v="1483535180"/>
    <n v="1480943180"/>
    <x v="2844"/>
    <x v="1218"/>
    <b v="0"/>
    <n v="1"/>
    <b v="0"/>
    <x v="6"/>
  </r>
  <r>
    <x v="2845"/>
    <x v="2844"/>
    <x v="2843"/>
    <n v="7500"/>
    <x v="1924"/>
    <x v="2"/>
    <s v="US"/>
    <s v="USD"/>
    <n v="1433723033"/>
    <n v="1428539033"/>
    <x v="2845"/>
    <x v="894"/>
    <b v="0"/>
    <n v="39"/>
    <b v="0"/>
    <x v="6"/>
  </r>
  <r>
    <x v="2846"/>
    <x v="2845"/>
    <x v="2844"/>
    <n v="8000"/>
    <x v="117"/>
    <x v="2"/>
    <s v="US"/>
    <s v="USD"/>
    <n v="1432917394"/>
    <n v="1429029394"/>
    <x v="2846"/>
    <x v="1145"/>
    <b v="0"/>
    <n v="0"/>
    <b v="0"/>
    <x v="6"/>
  </r>
  <r>
    <x v="2847"/>
    <x v="2846"/>
    <x v="2845"/>
    <n v="2000"/>
    <x v="117"/>
    <x v="2"/>
    <s v="US"/>
    <s v="USD"/>
    <n v="1464031265"/>
    <n v="1458847265"/>
    <x v="2847"/>
    <x v="305"/>
    <b v="0"/>
    <n v="0"/>
    <b v="0"/>
    <x v="6"/>
  </r>
  <r>
    <x v="2848"/>
    <x v="2847"/>
    <x v="2846"/>
    <n v="35000"/>
    <x v="119"/>
    <x v="2"/>
    <s v="US"/>
    <s v="USD"/>
    <n v="1432913659"/>
    <n v="1430321659"/>
    <x v="2848"/>
    <x v="341"/>
    <b v="0"/>
    <n v="3"/>
    <b v="0"/>
    <x v="6"/>
  </r>
  <r>
    <x v="2849"/>
    <x v="2848"/>
    <x v="2847"/>
    <n v="500"/>
    <x v="139"/>
    <x v="2"/>
    <s v="GB"/>
    <s v="GBP"/>
    <n v="1461406600"/>
    <n v="1458814600"/>
    <x v="2849"/>
    <x v="36"/>
    <b v="0"/>
    <n v="1"/>
    <b v="0"/>
    <x v="6"/>
  </r>
  <r>
    <x v="2850"/>
    <x v="2849"/>
    <x v="2848"/>
    <n v="8000"/>
    <x v="1925"/>
    <x v="2"/>
    <s v="US"/>
    <s v="USD"/>
    <n v="1409962211"/>
    <n v="1407370211"/>
    <x v="2850"/>
    <x v="1219"/>
    <b v="0"/>
    <n v="13"/>
    <b v="0"/>
    <x v="6"/>
  </r>
  <r>
    <x v="2851"/>
    <x v="2850"/>
    <x v="2849"/>
    <n v="4500"/>
    <x v="117"/>
    <x v="2"/>
    <s v="IE"/>
    <s v="EUR"/>
    <n v="1454109420"/>
    <n v="1453334629"/>
    <x v="2851"/>
    <x v="535"/>
    <b v="0"/>
    <n v="0"/>
    <b v="0"/>
    <x v="6"/>
  </r>
  <r>
    <x v="2852"/>
    <x v="2851"/>
    <x v="2850"/>
    <n v="5000"/>
    <x v="483"/>
    <x v="2"/>
    <s v="US"/>
    <s v="USD"/>
    <n v="1403312703"/>
    <n v="1400720703"/>
    <x v="2852"/>
    <x v="1168"/>
    <b v="0"/>
    <n v="6"/>
    <b v="0"/>
    <x v="6"/>
  </r>
  <r>
    <x v="2853"/>
    <x v="2852"/>
    <x v="2851"/>
    <n v="9500"/>
    <x v="117"/>
    <x v="2"/>
    <s v="CA"/>
    <s v="CAD"/>
    <n v="1410669297"/>
    <n v="1405485297"/>
    <x v="2853"/>
    <x v="284"/>
    <b v="0"/>
    <n v="0"/>
    <b v="0"/>
    <x v="6"/>
  </r>
  <r>
    <x v="2854"/>
    <x v="2853"/>
    <x v="2852"/>
    <n v="1000"/>
    <x v="1926"/>
    <x v="2"/>
    <s v="GB"/>
    <s v="GBP"/>
    <n v="1431018719"/>
    <n v="1429290719"/>
    <x v="2854"/>
    <x v="156"/>
    <b v="0"/>
    <n v="14"/>
    <b v="0"/>
    <x v="6"/>
  </r>
  <r>
    <x v="2855"/>
    <x v="2854"/>
    <x v="2853"/>
    <n v="600"/>
    <x v="452"/>
    <x v="2"/>
    <s v="US"/>
    <s v="USD"/>
    <n v="1454110440"/>
    <n v="1451607071"/>
    <x v="2855"/>
    <x v="1220"/>
    <b v="0"/>
    <n v="5"/>
    <b v="0"/>
    <x v="6"/>
  </r>
  <r>
    <x v="2856"/>
    <x v="2855"/>
    <x v="2854"/>
    <n v="3000"/>
    <x v="1927"/>
    <x v="2"/>
    <s v="US"/>
    <s v="USD"/>
    <n v="1439069640"/>
    <n v="1433897647"/>
    <x v="2856"/>
    <x v="309"/>
    <b v="0"/>
    <n v="6"/>
    <b v="0"/>
    <x v="6"/>
  </r>
  <r>
    <x v="2857"/>
    <x v="2856"/>
    <x v="2855"/>
    <n v="38000"/>
    <x v="1928"/>
    <x v="2"/>
    <s v="MX"/>
    <s v="MXN"/>
    <n v="1487613600"/>
    <n v="1482444295"/>
    <x v="2857"/>
    <x v="1221"/>
    <b v="0"/>
    <n v="15"/>
    <b v="0"/>
    <x v="6"/>
  </r>
  <r>
    <x v="2858"/>
    <x v="2857"/>
    <x v="2856"/>
    <n v="1000"/>
    <x v="117"/>
    <x v="2"/>
    <s v="NL"/>
    <s v="EUR"/>
    <n v="1417778880"/>
    <n v="1415711095"/>
    <x v="2858"/>
    <x v="195"/>
    <b v="0"/>
    <n v="0"/>
    <b v="0"/>
    <x v="6"/>
  </r>
  <r>
    <x v="2859"/>
    <x v="2858"/>
    <x v="2857"/>
    <n v="2000"/>
    <x v="428"/>
    <x v="2"/>
    <s v="AU"/>
    <s v="AUD"/>
    <n v="1444984904"/>
    <n v="1439800904"/>
    <x v="2859"/>
    <x v="1222"/>
    <b v="0"/>
    <n v="1"/>
    <b v="0"/>
    <x v="6"/>
  </r>
  <r>
    <x v="2860"/>
    <x v="2859"/>
    <x v="2858"/>
    <n v="4000"/>
    <x v="764"/>
    <x v="2"/>
    <s v="US"/>
    <s v="USD"/>
    <n v="1466363576"/>
    <n v="1461179576"/>
    <x v="2860"/>
    <x v="136"/>
    <b v="0"/>
    <n v="9"/>
    <b v="0"/>
    <x v="6"/>
  </r>
  <r>
    <x v="2861"/>
    <x v="2860"/>
    <x v="2859"/>
    <n v="250"/>
    <x v="439"/>
    <x v="2"/>
    <s v="AU"/>
    <s v="AUD"/>
    <n v="1443103848"/>
    <n v="1441894248"/>
    <x v="2861"/>
    <x v="445"/>
    <b v="0"/>
    <n v="3"/>
    <b v="0"/>
    <x v="6"/>
  </r>
  <r>
    <x v="2862"/>
    <x v="2861"/>
    <x v="2860"/>
    <n v="12700"/>
    <x v="434"/>
    <x v="2"/>
    <s v="US"/>
    <s v="USD"/>
    <n v="1403636229"/>
    <n v="1401044229"/>
    <x v="2862"/>
    <x v="1217"/>
    <b v="0"/>
    <n v="3"/>
    <b v="0"/>
    <x v="6"/>
  </r>
  <r>
    <x v="2863"/>
    <x v="2862"/>
    <x v="2861"/>
    <n v="50000"/>
    <x v="170"/>
    <x v="2"/>
    <s v="US"/>
    <s v="USD"/>
    <n v="1410279123"/>
    <n v="1405095123"/>
    <x v="2863"/>
    <x v="231"/>
    <b v="0"/>
    <n v="1"/>
    <b v="0"/>
    <x v="6"/>
  </r>
  <r>
    <x v="2864"/>
    <x v="2863"/>
    <x v="2862"/>
    <n v="2500"/>
    <x v="130"/>
    <x v="2"/>
    <s v="GB"/>
    <s v="GBP"/>
    <n v="1437139080"/>
    <n v="1434552207"/>
    <x v="2864"/>
    <x v="467"/>
    <b v="0"/>
    <n v="3"/>
    <b v="0"/>
    <x v="6"/>
  </r>
  <r>
    <x v="2865"/>
    <x v="2864"/>
    <x v="2863"/>
    <n v="2888"/>
    <x v="117"/>
    <x v="2"/>
    <s v="US"/>
    <s v="USD"/>
    <n v="1420512259"/>
    <n v="1415328259"/>
    <x v="2865"/>
    <x v="651"/>
    <b v="0"/>
    <n v="0"/>
    <b v="0"/>
    <x v="6"/>
  </r>
  <r>
    <x v="2866"/>
    <x v="2865"/>
    <x v="2864"/>
    <n v="5000"/>
    <x v="372"/>
    <x v="2"/>
    <s v="US"/>
    <s v="USD"/>
    <n v="1476482400"/>
    <n v="1473893721"/>
    <x v="2866"/>
    <x v="751"/>
    <b v="0"/>
    <n v="2"/>
    <b v="0"/>
    <x v="6"/>
  </r>
  <r>
    <x v="2867"/>
    <x v="2866"/>
    <x v="2865"/>
    <n v="2500"/>
    <x v="1929"/>
    <x v="2"/>
    <s v="US"/>
    <s v="USD"/>
    <n v="1467604800"/>
    <n v="1465533672"/>
    <x v="2867"/>
    <x v="1223"/>
    <b v="0"/>
    <n v="10"/>
    <b v="0"/>
    <x v="6"/>
  </r>
  <r>
    <x v="2868"/>
    <x v="2867"/>
    <x v="2866"/>
    <n v="15000"/>
    <x v="1930"/>
    <x v="2"/>
    <s v="US"/>
    <s v="USD"/>
    <n v="1475697054"/>
    <n v="1473105054"/>
    <x v="2868"/>
    <x v="582"/>
    <b v="0"/>
    <n v="60"/>
    <b v="0"/>
    <x v="6"/>
  </r>
  <r>
    <x v="2869"/>
    <x v="2868"/>
    <x v="2867"/>
    <n v="20000"/>
    <x v="571"/>
    <x v="2"/>
    <s v="US"/>
    <s v="USD"/>
    <n v="1468937681"/>
    <n v="1466345681"/>
    <x v="2869"/>
    <x v="1224"/>
    <b v="0"/>
    <n v="5"/>
    <b v="0"/>
    <x v="6"/>
  </r>
  <r>
    <x v="2870"/>
    <x v="2869"/>
    <x v="2868"/>
    <n v="5000"/>
    <x v="661"/>
    <x v="2"/>
    <s v="US"/>
    <s v="USD"/>
    <n v="1400301165"/>
    <n v="1397709165"/>
    <x v="2870"/>
    <x v="778"/>
    <b v="0"/>
    <n v="9"/>
    <b v="0"/>
    <x v="6"/>
  </r>
  <r>
    <x v="2871"/>
    <x v="2870"/>
    <x v="2869"/>
    <n v="10000"/>
    <x v="720"/>
    <x v="2"/>
    <s v="US"/>
    <s v="USD"/>
    <n v="1419183813"/>
    <n v="1417455813"/>
    <x v="2871"/>
    <x v="307"/>
    <b v="0"/>
    <n v="13"/>
    <b v="0"/>
    <x v="6"/>
  </r>
  <r>
    <x v="2872"/>
    <x v="2871"/>
    <x v="2870"/>
    <n v="3000"/>
    <x v="117"/>
    <x v="2"/>
    <s v="US"/>
    <s v="USD"/>
    <n v="1434768438"/>
    <n v="1429584438"/>
    <x v="2872"/>
    <x v="878"/>
    <b v="0"/>
    <n v="0"/>
    <b v="0"/>
    <x v="6"/>
  </r>
  <r>
    <x v="2873"/>
    <x v="2872"/>
    <x v="2871"/>
    <n v="2500"/>
    <x v="1931"/>
    <x v="2"/>
    <s v="US"/>
    <s v="USD"/>
    <n v="1422473831"/>
    <n v="1419881831"/>
    <x v="2873"/>
    <x v="256"/>
    <b v="0"/>
    <n v="8"/>
    <b v="0"/>
    <x v="6"/>
  </r>
  <r>
    <x v="2874"/>
    <x v="2873"/>
    <x v="2872"/>
    <n v="5000"/>
    <x v="1932"/>
    <x v="2"/>
    <s v="US"/>
    <s v="USD"/>
    <n v="1484684186"/>
    <n v="1482092186"/>
    <x v="2874"/>
    <x v="1225"/>
    <b v="0"/>
    <n v="3"/>
    <b v="0"/>
    <x v="6"/>
  </r>
  <r>
    <x v="2875"/>
    <x v="2874"/>
    <x v="2873"/>
    <n v="20000"/>
    <x v="1001"/>
    <x v="2"/>
    <s v="US"/>
    <s v="USD"/>
    <n v="1462417493"/>
    <n v="1459825493"/>
    <x v="2875"/>
    <x v="1226"/>
    <b v="0"/>
    <n v="3"/>
    <b v="0"/>
    <x v="6"/>
  </r>
  <r>
    <x v="2876"/>
    <x v="2875"/>
    <x v="2874"/>
    <n v="150000"/>
    <x v="117"/>
    <x v="2"/>
    <s v="US"/>
    <s v="USD"/>
    <n v="1437069079"/>
    <n v="1434477079"/>
    <x v="2876"/>
    <x v="724"/>
    <b v="0"/>
    <n v="0"/>
    <b v="0"/>
    <x v="6"/>
  </r>
  <r>
    <x v="2877"/>
    <x v="2876"/>
    <x v="2875"/>
    <n v="6000"/>
    <x v="1084"/>
    <x v="2"/>
    <s v="US"/>
    <s v="USD"/>
    <n v="1480525200"/>
    <n v="1477781724"/>
    <x v="2877"/>
    <x v="1227"/>
    <b v="0"/>
    <n v="6"/>
    <b v="0"/>
    <x v="6"/>
  </r>
  <r>
    <x v="2878"/>
    <x v="2877"/>
    <x v="2876"/>
    <n v="3000"/>
    <x v="1933"/>
    <x v="2"/>
    <s v="GB"/>
    <s v="GBP"/>
    <n v="1435934795"/>
    <n v="1430750795"/>
    <x v="2878"/>
    <x v="45"/>
    <b v="0"/>
    <n v="4"/>
    <b v="0"/>
    <x v="6"/>
  </r>
  <r>
    <x v="2879"/>
    <x v="2878"/>
    <x v="2877"/>
    <n v="11200"/>
    <x v="792"/>
    <x v="2"/>
    <s v="US"/>
    <s v="USD"/>
    <n v="1453310661"/>
    <n v="1450718661"/>
    <x v="2879"/>
    <x v="512"/>
    <b v="0"/>
    <n v="1"/>
    <b v="0"/>
    <x v="6"/>
  </r>
  <r>
    <x v="2880"/>
    <x v="2879"/>
    <x v="2878"/>
    <n v="12000"/>
    <x v="1794"/>
    <x v="2"/>
    <s v="US"/>
    <s v="USD"/>
    <n v="1440090300"/>
    <n v="1436305452"/>
    <x v="2880"/>
    <x v="514"/>
    <b v="0"/>
    <n v="29"/>
    <b v="0"/>
    <x v="6"/>
  </r>
  <r>
    <x v="2881"/>
    <x v="2880"/>
    <x v="2879"/>
    <n v="5500"/>
    <x v="117"/>
    <x v="2"/>
    <s v="US"/>
    <s v="USD"/>
    <n v="1417620036"/>
    <n v="1412432436"/>
    <x v="2881"/>
    <x v="1228"/>
    <b v="0"/>
    <n v="0"/>
    <b v="0"/>
    <x v="6"/>
  </r>
  <r>
    <x v="2882"/>
    <x v="2881"/>
    <x v="2880"/>
    <n v="750"/>
    <x v="800"/>
    <x v="2"/>
    <s v="US"/>
    <s v="USD"/>
    <n v="1462112318"/>
    <n v="1459520318"/>
    <x v="2882"/>
    <x v="437"/>
    <b v="0"/>
    <n v="4"/>
    <b v="0"/>
    <x v="6"/>
  </r>
  <r>
    <x v="2883"/>
    <x v="2882"/>
    <x v="2881"/>
    <n v="10000"/>
    <x v="1934"/>
    <x v="2"/>
    <s v="US"/>
    <s v="USD"/>
    <n v="1454734740"/>
    <n v="1451684437"/>
    <x v="2883"/>
    <x v="203"/>
    <b v="0"/>
    <n v="5"/>
    <b v="0"/>
    <x v="6"/>
  </r>
  <r>
    <x v="2884"/>
    <x v="2883"/>
    <x v="2882"/>
    <n v="45000"/>
    <x v="1935"/>
    <x v="2"/>
    <s v="US"/>
    <s v="USD"/>
    <n v="1417800435"/>
    <n v="1415208435"/>
    <x v="2884"/>
    <x v="583"/>
    <b v="0"/>
    <n v="4"/>
    <b v="0"/>
    <x v="6"/>
  </r>
  <r>
    <x v="2885"/>
    <x v="2884"/>
    <x v="2883"/>
    <n v="400"/>
    <x v="176"/>
    <x v="2"/>
    <s v="US"/>
    <s v="USD"/>
    <n v="1426294201"/>
    <n v="1423705801"/>
    <x v="2885"/>
    <x v="236"/>
    <b v="0"/>
    <n v="5"/>
    <b v="0"/>
    <x v="6"/>
  </r>
  <r>
    <x v="2886"/>
    <x v="2885"/>
    <x v="2884"/>
    <n v="200"/>
    <x v="115"/>
    <x v="2"/>
    <s v="US"/>
    <s v="USD"/>
    <n v="1442635140"/>
    <n v="1442243484"/>
    <x v="2886"/>
    <x v="963"/>
    <b v="0"/>
    <n v="1"/>
    <b v="0"/>
    <x v="6"/>
  </r>
  <r>
    <x v="2887"/>
    <x v="2886"/>
    <x v="2885"/>
    <n v="3000"/>
    <x v="139"/>
    <x v="2"/>
    <s v="US"/>
    <s v="USD"/>
    <n v="1420971324"/>
    <n v="1418379324"/>
    <x v="2887"/>
    <x v="450"/>
    <b v="0"/>
    <n v="1"/>
    <b v="0"/>
    <x v="6"/>
  </r>
  <r>
    <x v="2888"/>
    <x v="2887"/>
    <x v="2886"/>
    <n v="30000"/>
    <x v="117"/>
    <x v="2"/>
    <s v="US"/>
    <s v="USD"/>
    <n v="1413608340"/>
    <n v="1412945440"/>
    <x v="2888"/>
    <x v="713"/>
    <b v="0"/>
    <n v="0"/>
    <b v="0"/>
    <x v="6"/>
  </r>
  <r>
    <x v="2889"/>
    <x v="2888"/>
    <x v="2887"/>
    <n v="3000"/>
    <x v="1936"/>
    <x v="2"/>
    <s v="US"/>
    <s v="USD"/>
    <n v="1409344985"/>
    <n v="1406752985"/>
    <x v="2889"/>
    <x v="1183"/>
    <b v="0"/>
    <n v="14"/>
    <b v="0"/>
    <x v="6"/>
  </r>
  <r>
    <x v="2890"/>
    <x v="2889"/>
    <x v="2888"/>
    <n v="2000"/>
    <x v="577"/>
    <x v="2"/>
    <s v="US"/>
    <s v="USD"/>
    <n v="1407553200"/>
    <n v="1405100992"/>
    <x v="2890"/>
    <x v="231"/>
    <b v="0"/>
    <n v="3"/>
    <b v="0"/>
    <x v="6"/>
  </r>
  <r>
    <x v="2891"/>
    <x v="2890"/>
    <x v="2889"/>
    <n v="10000"/>
    <x v="687"/>
    <x v="2"/>
    <s v="US"/>
    <s v="USD"/>
    <n v="1460751128"/>
    <n v="1455570728"/>
    <x v="2891"/>
    <x v="689"/>
    <b v="0"/>
    <n v="10"/>
    <b v="0"/>
    <x v="6"/>
  </r>
  <r>
    <x v="2892"/>
    <x v="2891"/>
    <x v="2890"/>
    <n v="5500"/>
    <x v="83"/>
    <x v="2"/>
    <s v="US"/>
    <s v="USD"/>
    <n v="1409000400"/>
    <n v="1408381704"/>
    <x v="2892"/>
    <x v="712"/>
    <b v="0"/>
    <n v="17"/>
    <b v="0"/>
    <x v="6"/>
  </r>
  <r>
    <x v="2893"/>
    <x v="2892"/>
    <x v="2891"/>
    <n v="5000"/>
    <x v="379"/>
    <x v="2"/>
    <s v="US"/>
    <s v="USD"/>
    <n v="1420768800"/>
    <n v="1415644395"/>
    <x v="2893"/>
    <x v="1144"/>
    <b v="0"/>
    <n v="2"/>
    <b v="0"/>
    <x v="6"/>
  </r>
  <r>
    <x v="2894"/>
    <x v="2893"/>
    <x v="2892"/>
    <n v="50000"/>
    <x v="117"/>
    <x v="2"/>
    <s v="US"/>
    <s v="USD"/>
    <n v="1428100815"/>
    <n v="1422920415"/>
    <x v="2894"/>
    <x v="810"/>
    <b v="0"/>
    <n v="0"/>
    <b v="0"/>
    <x v="6"/>
  </r>
  <r>
    <x v="2895"/>
    <x v="2894"/>
    <x v="2893"/>
    <n v="500"/>
    <x v="1937"/>
    <x v="2"/>
    <s v="US"/>
    <s v="USD"/>
    <n v="1403470800"/>
    <n v="1403356792"/>
    <x v="2895"/>
    <x v="1229"/>
    <b v="0"/>
    <n v="4"/>
    <b v="0"/>
    <x v="6"/>
  </r>
  <r>
    <x v="2896"/>
    <x v="2895"/>
    <x v="2894"/>
    <n v="3000"/>
    <x v="1370"/>
    <x v="2"/>
    <s v="US"/>
    <s v="USD"/>
    <n v="1481522400"/>
    <n v="1480283321"/>
    <x v="2896"/>
    <x v="40"/>
    <b v="0"/>
    <n v="12"/>
    <b v="0"/>
    <x v="6"/>
  </r>
  <r>
    <x v="2897"/>
    <x v="2896"/>
    <x v="2895"/>
    <n v="12000"/>
    <x v="1100"/>
    <x v="2"/>
    <s v="US"/>
    <s v="USD"/>
    <n v="1444577345"/>
    <n v="1441985458"/>
    <x v="2897"/>
    <x v="525"/>
    <b v="0"/>
    <n v="3"/>
    <b v="0"/>
    <x v="6"/>
  </r>
  <r>
    <x v="2898"/>
    <x v="2897"/>
    <x v="2896"/>
    <n v="7500"/>
    <x v="1938"/>
    <x v="2"/>
    <s v="US"/>
    <s v="USD"/>
    <n v="1446307053"/>
    <n v="1443715053"/>
    <x v="2898"/>
    <x v="369"/>
    <b v="0"/>
    <n v="12"/>
    <b v="0"/>
    <x v="6"/>
  </r>
  <r>
    <x v="2899"/>
    <x v="2898"/>
    <x v="2897"/>
    <n v="10000"/>
    <x v="117"/>
    <x v="2"/>
    <s v="US"/>
    <s v="USD"/>
    <n v="1469325158"/>
    <n v="1464141158"/>
    <x v="2899"/>
    <x v="210"/>
    <b v="0"/>
    <n v="0"/>
    <b v="0"/>
    <x v="6"/>
  </r>
  <r>
    <x v="2900"/>
    <x v="2899"/>
    <x v="2898"/>
    <n v="5500"/>
    <x v="1939"/>
    <x v="2"/>
    <s v="US"/>
    <s v="USD"/>
    <n v="1407562632"/>
    <n v="1404970632"/>
    <x v="2900"/>
    <x v="87"/>
    <b v="0"/>
    <n v="7"/>
    <b v="0"/>
    <x v="6"/>
  </r>
  <r>
    <x v="2901"/>
    <x v="2900"/>
    <x v="2899"/>
    <n v="750"/>
    <x v="360"/>
    <x v="2"/>
    <s v="US"/>
    <s v="USD"/>
    <n v="1423345339"/>
    <n v="1418161339"/>
    <x v="2901"/>
    <x v="1046"/>
    <b v="0"/>
    <n v="2"/>
    <b v="0"/>
    <x v="6"/>
  </r>
  <r>
    <x v="2902"/>
    <x v="2901"/>
    <x v="2900"/>
    <n v="150000"/>
    <x v="379"/>
    <x v="2"/>
    <s v="US"/>
    <s v="USD"/>
    <n v="1440412396"/>
    <n v="1437820396"/>
    <x v="2902"/>
    <x v="736"/>
    <b v="0"/>
    <n v="1"/>
    <b v="0"/>
    <x v="6"/>
  </r>
  <r>
    <x v="2903"/>
    <x v="2902"/>
    <x v="2901"/>
    <n v="5000"/>
    <x v="1665"/>
    <x v="2"/>
    <s v="US"/>
    <s v="USD"/>
    <n v="1441771218"/>
    <n v="1436587218"/>
    <x v="2903"/>
    <x v="440"/>
    <b v="0"/>
    <n v="4"/>
    <b v="0"/>
    <x v="6"/>
  </r>
  <r>
    <x v="2904"/>
    <x v="2903"/>
    <x v="2902"/>
    <n v="1500"/>
    <x v="735"/>
    <x v="2"/>
    <s v="GB"/>
    <s v="GBP"/>
    <n v="1415534400"/>
    <n v="1414538031"/>
    <x v="2904"/>
    <x v="181"/>
    <b v="0"/>
    <n v="4"/>
    <b v="0"/>
    <x v="6"/>
  </r>
  <r>
    <x v="2905"/>
    <x v="2904"/>
    <x v="2903"/>
    <n v="3500"/>
    <x v="1940"/>
    <x v="2"/>
    <s v="US"/>
    <s v="USD"/>
    <n v="1473211313"/>
    <n v="1472001713"/>
    <x v="2905"/>
    <x v="575"/>
    <b v="0"/>
    <n v="17"/>
    <b v="0"/>
    <x v="6"/>
  </r>
  <r>
    <x v="2906"/>
    <x v="2905"/>
    <x v="2904"/>
    <n v="6000"/>
    <x v="1941"/>
    <x v="2"/>
    <s v="US"/>
    <s v="USD"/>
    <n v="1438390800"/>
    <n v="1436888066"/>
    <x v="2906"/>
    <x v="532"/>
    <b v="0"/>
    <n v="7"/>
    <b v="0"/>
    <x v="6"/>
  </r>
  <r>
    <x v="2907"/>
    <x v="2906"/>
    <x v="2905"/>
    <n v="2500"/>
    <x v="369"/>
    <x v="2"/>
    <s v="US"/>
    <s v="USD"/>
    <n v="1463259837"/>
    <n v="1458075837"/>
    <x v="2907"/>
    <x v="129"/>
    <b v="0"/>
    <n v="2"/>
    <b v="0"/>
    <x v="6"/>
  </r>
  <r>
    <x v="2908"/>
    <x v="2907"/>
    <x v="2906"/>
    <n v="9600"/>
    <x v="1942"/>
    <x v="2"/>
    <s v="US"/>
    <s v="USD"/>
    <n v="1465407219"/>
    <n v="1462815219"/>
    <x v="2908"/>
    <x v="863"/>
    <b v="0"/>
    <n v="5"/>
    <b v="0"/>
    <x v="6"/>
  </r>
  <r>
    <x v="2909"/>
    <x v="2908"/>
    <x v="2907"/>
    <n v="180000"/>
    <x v="170"/>
    <x v="2"/>
    <s v="US"/>
    <s v="USD"/>
    <n v="1416944760"/>
    <n v="1413527001"/>
    <x v="2909"/>
    <x v="165"/>
    <b v="0"/>
    <n v="1"/>
    <b v="0"/>
    <x v="6"/>
  </r>
  <r>
    <x v="2910"/>
    <x v="2909"/>
    <x v="2908"/>
    <n v="30000"/>
    <x v="116"/>
    <x v="2"/>
    <s v="GB"/>
    <s v="GBP"/>
    <n v="1434139887"/>
    <n v="1428955887"/>
    <x v="2910"/>
    <x v="272"/>
    <b v="0"/>
    <n v="1"/>
    <b v="0"/>
    <x v="6"/>
  </r>
  <r>
    <x v="2911"/>
    <x v="2910"/>
    <x v="2909"/>
    <n v="1800"/>
    <x v="1943"/>
    <x v="2"/>
    <s v="US"/>
    <s v="USD"/>
    <n v="1435429626"/>
    <n v="1431973626"/>
    <x v="2911"/>
    <x v="524"/>
    <b v="0"/>
    <n v="14"/>
    <b v="0"/>
    <x v="6"/>
  </r>
  <r>
    <x v="2912"/>
    <x v="2911"/>
    <x v="2910"/>
    <n v="14440"/>
    <x v="1944"/>
    <x v="2"/>
    <s v="US"/>
    <s v="USD"/>
    <n v="1452827374"/>
    <n v="1450235374"/>
    <x v="2912"/>
    <x v="1230"/>
    <b v="0"/>
    <n v="26"/>
    <b v="0"/>
    <x v="6"/>
  </r>
  <r>
    <x v="2913"/>
    <x v="2912"/>
    <x v="2911"/>
    <n v="10000"/>
    <x v="369"/>
    <x v="2"/>
    <s v="US"/>
    <s v="USD"/>
    <n v="1410041339"/>
    <n v="1404857339"/>
    <x v="2913"/>
    <x v="296"/>
    <b v="0"/>
    <n v="2"/>
    <b v="0"/>
    <x v="6"/>
  </r>
  <r>
    <x v="2914"/>
    <x v="2913"/>
    <x v="2912"/>
    <n v="25000"/>
    <x v="116"/>
    <x v="2"/>
    <s v="GB"/>
    <s v="GBP"/>
    <n v="1426365994"/>
    <n v="1421185594"/>
    <x v="2914"/>
    <x v="619"/>
    <b v="0"/>
    <n v="1"/>
    <b v="0"/>
    <x v="6"/>
  </r>
  <r>
    <x v="2915"/>
    <x v="2914"/>
    <x v="2913"/>
    <n v="1000"/>
    <x v="1945"/>
    <x v="2"/>
    <s v="GB"/>
    <s v="GBP"/>
    <n v="1458117190"/>
    <n v="1455528790"/>
    <x v="2915"/>
    <x v="581"/>
    <b v="0"/>
    <n v="3"/>
    <b v="0"/>
    <x v="6"/>
  </r>
  <r>
    <x v="2916"/>
    <x v="2915"/>
    <x v="2914"/>
    <n v="1850"/>
    <x v="1011"/>
    <x v="2"/>
    <s v="GB"/>
    <s v="GBP"/>
    <n v="1400498789"/>
    <n v="1398511589"/>
    <x v="2916"/>
    <x v="556"/>
    <b v="0"/>
    <n v="7"/>
    <b v="0"/>
    <x v="6"/>
  </r>
  <r>
    <x v="2917"/>
    <x v="2916"/>
    <x v="2915"/>
    <n v="2000"/>
    <x v="1946"/>
    <x v="2"/>
    <s v="US"/>
    <s v="USD"/>
    <n v="1442381847"/>
    <n v="1440826647"/>
    <x v="2917"/>
    <x v="708"/>
    <b v="0"/>
    <n v="9"/>
    <b v="0"/>
    <x v="6"/>
  </r>
  <r>
    <x v="2918"/>
    <x v="2917"/>
    <x v="2916"/>
    <n v="5000"/>
    <x v="1947"/>
    <x v="2"/>
    <s v="US"/>
    <s v="USD"/>
    <n v="1446131207"/>
    <n v="1443712007"/>
    <x v="2918"/>
    <x v="369"/>
    <b v="0"/>
    <n v="20"/>
    <b v="0"/>
    <x v="6"/>
  </r>
  <r>
    <x v="2919"/>
    <x v="2918"/>
    <x v="2917"/>
    <n v="600"/>
    <x v="152"/>
    <x v="2"/>
    <s v="US"/>
    <s v="USD"/>
    <n v="1407250329"/>
    <n v="1404658329"/>
    <x v="2919"/>
    <x v="1231"/>
    <b v="0"/>
    <n v="6"/>
    <b v="0"/>
    <x v="6"/>
  </r>
  <r>
    <x v="2920"/>
    <x v="2919"/>
    <x v="2918"/>
    <n v="2500"/>
    <x v="1948"/>
    <x v="2"/>
    <s v="CA"/>
    <s v="CAD"/>
    <n v="1427306470"/>
    <n v="1424718070"/>
    <x v="2920"/>
    <x v="233"/>
    <b v="0"/>
    <n v="13"/>
    <b v="0"/>
    <x v="6"/>
  </r>
  <r>
    <x v="2921"/>
    <x v="2920"/>
    <x v="2919"/>
    <n v="100"/>
    <x v="1949"/>
    <x v="0"/>
    <s v="US"/>
    <s v="USD"/>
    <n v="1411679804"/>
    <n v="1409087804"/>
    <x v="2921"/>
    <x v="626"/>
    <b v="0"/>
    <n v="3"/>
    <b v="1"/>
    <x v="40"/>
  </r>
  <r>
    <x v="2922"/>
    <x v="2921"/>
    <x v="2920"/>
    <n v="500"/>
    <x v="83"/>
    <x v="0"/>
    <s v="GB"/>
    <s v="GBP"/>
    <n v="1431982727"/>
    <n v="1428094727"/>
    <x v="2922"/>
    <x v="1232"/>
    <b v="0"/>
    <n v="6"/>
    <b v="1"/>
    <x v="40"/>
  </r>
  <r>
    <x v="2923"/>
    <x v="2922"/>
    <x v="2921"/>
    <n v="300"/>
    <x v="452"/>
    <x v="0"/>
    <s v="US"/>
    <s v="USD"/>
    <n v="1422068400"/>
    <n v="1420774779"/>
    <x v="2923"/>
    <x v="511"/>
    <b v="0"/>
    <n v="10"/>
    <b v="1"/>
    <x v="40"/>
  </r>
  <r>
    <x v="2924"/>
    <x v="2923"/>
    <x v="2922"/>
    <n v="25000"/>
    <x v="1950"/>
    <x v="0"/>
    <s v="US"/>
    <s v="USD"/>
    <n v="1431143940"/>
    <n v="1428585710"/>
    <x v="2924"/>
    <x v="1034"/>
    <b v="0"/>
    <n v="147"/>
    <b v="1"/>
    <x v="40"/>
  </r>
  <r>
    <x v="2925"/>
    <x v="2924"/>
    <x v="2923"/>
    <n v="45000"/>
    <x v="1951"/>
    <x v="0"/>
    <s v="US"/>
    <s v="USD"/>
    <n v="1410444068"/>
    <n v="1407852068"/>
    <x v="2925"/>
    <x v="327"/>
    <b v="0"/>
    <n v="199"/>
    <b v="1"/>
    <x v="40"/>
  </r>
  <r>
    <x v="2926"/>
    <x v="2925"/>
    <x v="2924"/>
    <n v="3000"/>
    <x v="1952"/>
    <x v="0"/>
    <s v="US"/>
    <s v="USD"/>
    <n v="1424715779"/>
    <n v="1423506179"/>
    <x v="2926"/>
    <x v="208"/>
    <b v="0"/>
    <n v="50"/>
    <b v="1"/>
    <x v="40"/>
  </r>
  <r>
    <x v="2927"/>
    <x v="2926"/>
    <x v="2925"/>
    <n v="1800"/>
    <x v="1229"/>
    <x v="0"/>
    <s v="US"/>
    <s v="USD"/>
    <n v="1405400400"/>
    <n v="1402934629"/>
    <x v="2927"/>
    <x v="579"/>
    <b v="0"/>
    <n v="21"/>
    <b v="1"/>
    <x v="40"/>
  </r>
  <r>
    <x v="2928"/>
    <x v="2927"/>
    <x v="2926"/>
    <n v="1000"/>
    <x v="325"/>
    <x v="0"/>
    <s v="US"/>
    <s v="USD"/>
    <n v="1457135846"/>
    <n v="1454543846"/>
    <x v="2928"/>
    <x v="617"/>
    <b v="0"/>
    <n v="24"/>
    <b v="1"/>
    <x v="40"/>
  </r>
  <r>
    <x v="2929"/>
    <x v="2928"/>
    <x v="2927"/>
    <n v="8000"/>
    <x v="1953"/>
    <x v="0"/>
    <s v="US"/>
    <s v="USD"/>
    <n v="1401024758"/>
    <n v="1398432758"/>
    <x v="2929"/>
    <x v="556"/>
    <b v="0"/>
    <n v="32"/>
    <b v="1"/>
    <x v="40"/>
  </r>
  <r>
    <x v="2930"/>
    <x v="2929"/>
    <x v="2928"/>
    <n v="10000"/>
    <x v="1954"/>
    <x v="0"/>
    <s v="GB"/>
    <s v="GBP"/>
    <n v="1431007264"/>
    <n v="1428415264"/>
    <x v="2930"/>
    <x v="484"/>
    <b v="0"/>
    <n v="62"/>
    <b v="1"/>
    <x v="40"/>
  </r>
  <r>
    <x v="2931"/>
    <x v="2930"/>
    <x v="2929"/>
    <n v="750"/>
    <x v="1955"/>
    <x v="0"/>
    <s v="CA"/>
    <s v="CAD"/>
    <n v="1410761280"/>
    <n v="1408604363"/>
    <x v="2931"/>
    <x v="312"/>
    <b v="0"/>
    <n v="9"/>
    <b v="1"/>
    <x v="40"/>
  </r>
  <r>
    <x v="2932"/>
    <x v="2931"/>
    <x v="2930"/>
    <n v="3100"/>
    <x v="1681"/>
    <x v="0"/>
    <s v="AU"/>
    <s v="AUD"/>
    <n v="1424516400"/>
    <n v="1421812637"/>
    <x v="2932"/>
    <x v="743"/>
    <b v="0"/>
    <n v="38"/>
    <b v="1"/>
    <x v="40"/>
  </r>
  <r>
    <x v="2933"/>
    <x v="2932"/>
    <x v="2931"/>
    <n v="2500"/>
    <x v="1956"/>
    <x v="0"/>
    <s v="US"/>
    <s v="USD"/>
    <n v="1465081053"/>
    <n v="1462489053"/>
    <x v="2933"/>
    <x v="297"/>
    <b v="0"/>
    <n v="54"/>
    <b v="1"/>
    <x v="40"/>
  </r>
  <r>
    <x v="2934"/>
    <x v="2933"/>
    <x v="2932"/>
    <n v="2500"/>
    <x v="651"/>
    <x v="0"/>
    <s v="CA"/>
    <s v="CAD"/>
    <n v="1402845364"/>
    <n v="1400253364"/>
    <x v="2934"/>
    <x v="261"/>
    <b v="0"/>
    <n v="37"/>
    <b v="1"/>
    <x v="40"/>
  </r>
  <r>
    <x v="2935"/>
    <x v="2934"/>
    <x v="2933"/>
    <n v="3500"/>
    <x v="1957"/>
    <x v="0"/>
    <s v="US"/>
    <s v="USD"/>
    <n v="1472490000"/>
    <n v="1467468008"/>
    <x v="2935"/>
    <x v="498"/>
    <b v="0"/>
    <n v="39"/>
    <b v="1"/>
    <x v="40"/>
  </r>
  <r>
    <x v="2936"/>
    <x v="2935"/>
    <x v="2934"/>
    <n v="1000"/>
    <x v="1958"/>
    <x v="0"/>
    <s v="US"/>
    <s v="USD"/>
    <n v="1413176340"/>
    <n v="1412091423"/>
    <x v="2936"/>
    <x v="714"/>
    <b v="0"/>
    <n v="34"/>
    <b v="1"/>
    <x v="40"/>
  </r>
  <r>
    <x v="2937"/>
    <x v="2936"/>
    <x v="2935"/>
    <n v="1500"/>
    <x v="41"/>
    <x v="0"/>
    <s v="GB"/>
    <s v="GBP"/>
    <n v="1405249113"/>
    <n v="1402657113"/>
    <x v="2937"/>
    <x v="102"/>
    <b v="0"/>
    <n v="55"/>
    <b v="1"/>
    <x v="40"/>
  </r>
  <r>
    <x v="2938"/>
    <x v="2937"/>
    <x v="2936"/>
    <n v="4000"/>
    <x v="1959"/>
    <x v="0"/>
    <s v="US"/>
    <s v="USD"/>
    <n v="1422636814"/>
    <n v="1420044814"/>
    <x v="2938"/>
    <x v="630"/>
    <b v="0"/>
    <n v="32"/>
    <b v="1"/>
    <x v="40"/>
  </r>
  <r>
    <x v="2939"/>
    <x v="2938"/>
    <x v="2937"/>
    <n v="8000"/>
    <x v="1960"/>
    <x v="0"/>
    <s v="US"/>
    <s v="USD"/>
    <n v="1409187600"/>
    <n v="1406316312"/>
    <x v="2939"/>
    <x v="260"/>
    <b v="0"/>
    <n v="25"/>
    <b v="1"/>
    <x v="40"/>
  </r>
  <r>
    <x v="2940"/>
    <x v="2939"/>
    <x v="2938"/>
    <n v="2500"/>
    <x v="615"/>
    <x v="0"/>
    <s v="US"/>
    <s v="USD"/>
    <n v="1421606018"/>
    <n v="1418150018"/>
    <x v="2940"/>
    <x v="1046"/>
    <b v="0"/>
    <n v="33"/>
    <b v="1"/>
    <x v="40"/>
  </r>
  <r>
    <x v="2941"/>
    <x v="2940"/>
    <x v="2939"/>
    <n v="25000"/>
    <x v="116"/>
    <x v="2"/>
    <s v="US"/>
    <s v="USD"/>
    <n v="1425250955"/>
    <n v="1422658955"/>
    <x v="2941"/>
    <x v="797"/>
    <b v="0"/>
    <n v="1"/>
    <b v="0"/>
    <x v="38"/>
  </r>
  <r>
    <x v="2942"/>
    <x v="2941"/>
    <x v="2940"/>
    <n v="200000"/>
    <x v="1961"/>
    <x v="2"/>
    <s v="CA"/>
    <s v="CAD"/>
    <n v="1450297080"/>
    <n v="1448565459"/>
    <x v="2942"/>
    <x v="1233"/>
    <b v="0"/>
    <n v="202"/>
    <b v="0"/>
    <x v="38"/>
  </r>
  <r>
    <x v="2943"/>
    <x v="2942"/>
    <x v="2941"/>
    <n v="3000"/>
    <x v="117"/>
    <x v="2"/>
    <s v="US"/>
    <s v="USD"/>
    <n v="1428894380"/>
    <n v="1426302380"/>
    <x v="2943"/>
    <x v="1124"/>
    <b v="0"/>
    <n v="0"/>
    <b v="0"/>
    <x v="38"/>
  </r>
  <r>
    <x v="2944"/>
    <x v="2943"/>
    <x v="2942"/>
    <n v="10000"/>
    <x v="173"/>
    <x v="2"/>
    <s v="US"/>
    <s v="USD"/>
    <n v="1433714198"/>
    <n v="1431122198"/>
    <x v="2944"/>
    <x v="361"/>
    <b v="0"/>
    <n v="1"/>
    <b v="0"/>
    <x v="38"/>
  </r>
  <r>
    <x v="2945"/>
    <x v="2944"/>
    <x v="2943"/>
    <n v="50000"/>
    <x v="117"/>
    <x v="2"/>
    <s v="US"/>
    <s v="USD"/>
    <n v="1432437660"/>
    <n v="1429845660"/>
    <x v="2945"/>
    <x v="1234"/>
    <b v="0"/>
    <n v="0"/>
    <b v="0"/>
    <x v="38"/>
  </r>
  <r>
    <x v="2946"/>
    <x v="2945"/>
    <x v="2944"/>
    <n v="2000"/>
    <x v="369"/>
    <x v="2"/>
    <s v="GB"/>
    <s v="GBP"/>
    <n v="1471265092"/>
    <n v="1468673092"/>
    <x v="2946"/>
    <x v="1235"/>
    <b v="0"/>
    <n v="2"/>
    <b v="0"/>
    <x v="38"/>
  </r>
  <r>
    <x v="2947"/>
    <x v="2946"/>
    <x v="2945"/>
    <n v="25000"/>
    <x v="1962"/>
    <x v="2"/>
    <s v="US"/>
    <s v="USD"/>
    <n v="1480007460"/>
    <n v="1475760567"/>
    <x v="2947"/>
    <x v="794"/>
    <b v="0"/>
    <n v="13"/>
    <b v="0"/>
    <x v="38"/>
  </r>
  <r>
    <x v="2948"/>
    <x v="2947"/>
    <x v="2946"/>
    <n v="500000"/>
    <x v="363"/>
    <x v="2"/>
    <s v="US"/>
    <s v="USD"/>
    <n v="1433259293"/>
    <n v="1428075293"/>
    <x v="2948"/>
    <x v="1232"/>
    <b v="0"/>
    <n v="9"/>
    <b v="0"/>
    <x v="38"/>
  </r>
  <r>
    <x v="2949"/>
    <x v="2948"/>
    <x v="2947"/>
    <n v="1000"/>
    <x v="379"/>
    <x v="2"/>
    <s v="US"/>
    <s v="USD"/>
    <n v="1447965917"/>
    <n v="1445370317"/>
    <x v="2949"/>
    <x v="349"/>
    <b v="0"/>
    <n v="2"/>
    <b v="0"/>
    <x v="38"/>
  </r>
  <r>
    <x v="2950"/>
    <x v="2949"/>
    <x v="2948"/>
    <n v="5000000"/>
    <x v="117"/>
    <x v="2"/>
    <s v="US"/>
    <s v="USD"/>
    <n v="1453538752"/>
    <n v="1450946752"/>
    <x v="2950"/>
    <x v="884"/>
    <b v="0"/>
    <n v="0"/>
    <b v="0"/>
    <x v="38"/>
  </r>
  <r>
    <x v="2951"/>
    <x v="2950"/>
    <x v="2949"/>
    <n v="50000"/>
    <x v="1963"/>
    <x v="1"/>
    <s v="US"/>
    <s v="USD"/>
    <n v="1412536573"/>
    <n v="1408648573"/>
    <x v="2951"/>
    <x v="1174"/>
    <b v="0"/>
    <n v="58"/>
    <b v="0"/>
    <x v="38"/>
  </r>
  <r>
    <x v="2952"/>
    <x v="2951"/>
    <x v="2950"/>
    <n v="20000"/>
    <x v="1964"/>
    <x v="1"/>
    <s v="US"/>
    <s v="USD"/>
    <n v="1476676800"/>
    <n v="1473957239"/>
    <x v="2952"/>
    <x v="1236"/>
    <b v="0"/>
    <n v="8"/>
    <b v="0"/>
    <x v="38"/>
  </r>
  <r>
    <x v="2953"/>
    <x v="2952"/>
    <x v="2951"/>
    <n v="400000"/>
    <x v="898"/>
    <x v="1"/>
    <s v="US"/>
    <s v="USD"/>
    <n v="1444330821"/>
    <n v="1441738821"/>
    <x v="2953"/>
    <x v="1237"/>
    <b v="0"/>
    <n v="3"/>
    <b v="0"/>
    <x v="38"/>
  </r>
  <r>
    <x v="2954"/>
    <x v="2953"/>
    <x v="2952"/>
    <n v="15000"/>
    <x v="117"/>
    <x v="1"/>
    <s v="US"/>
    <s v="USD"/>
    <n v="1489669203"/>
    <n v="1487944803"/>
    <x v="2954"/>
    <x v="1027"/>
    <b v="0"/>
    <n v="0"/>
    <b v="0"/>
    <x v="38"/>
  </r>
  <r>
    <x v="2955"/>
    <x v="2954"/>
    <x v="2953"/>
    <n v="1200"/>
    <x v="526"/>
    <x v="1"/>
    <s v="US"/>
    <s v="USD"/>
    <n v="1434476849"/>
    <n v="1431884849"/>
    <x v="2955"/>
    <x v="490"/>
    <b v="0"/>
    <n v="11"/>
    <b v="0"/>
    <x v="38"/>
  </r>
  <r>
    <x v="2956"/>
    <x v="2955"/>
    <x v="2954"/>
    <n v="7900"/>
    <x v="1965"/>
    <x v="1"/>
    <s v="US"/>
    <s v="USD"/>
    <n v="1462402850"/>
    <n v="1459810850"/>
    <x v="2956"/>
    <x v="1226"/>
    <b v="0"/>
    <n v="20"/>
    <b v="0"/>
    <x v="38"/>
  </r>
  <r>
    <x v="2957"/>
    <x v="2956"/>
    <x v="2955"/>
    <n v="15000"/>
    <x v="668"/>
    <x v="1"/>
    <s v="US"/>
    <s v="USD"/>
    <n v="1427498172"/>
    <n v="1422317772"/>
    <x v="2957"/>
    <x v="1040"/>
    <b v="0"/>
    <n v="3"/>
    <b v="0"/>
    <x v="38"/>
  </r>
  <r>
    <x v="2958"/>
    <x v="2957"/>
    <x v="2956"/>
    <n v="80000"/>
    <x v="117"/>
    <x v="1"/>
    <s v="US"/>
    <s v="USD"/>
    <n v="1462729317"/>
    <n v="1457548917"/>
    <x v="2958"/>
    <x v="615"/>
    <b v="0"/>
    <n v="0"/>
    <b v="0"/>
    <x v="38"/>
  </r>
  <r>
    <x v="2959"/>
    <x v="2958"/>
    <x v="2957"/>
    <n v="10000"/>
    <x v="117"/>
    <x v="1"/>
    <s v="GB"/>
    <s v="GBP"/>
    <n v="1465258325"/>
    <n v="1462666325"/>
    <x v="2959"/>
    <x v="504"/>
    <b v="0"/>
    <n v="0"/>
    <b v="0"/>
    <x v="38"/>
  </r>
  <r>
    <x v="2960"/>
    <x v="2959"/>
    <x v="2958"/>
    <n v="30000000"/>
    <x v="117"/>
    <x v="1"/>
    <s v="US"/>
    <s v="USD"/>
    <n v="1410459023"/>
    <n v="1407867023"/>
    <x v="2960"/>
    <x v="327"/>
    <b v="0"/>
    <n v="0"/>
    <b v="0"/>
    <x v="38"/>
  </r>
  <r>
    <x v="2961"/>
    <x v="2960"/>
    <x v="2959"/>
    <n v="5000"/>
    <x v="1966"/>
    <x v="0"/>
    <s v="US"/>
    <s v="USD"/>
    <n v="1427342400"/>
    <n v="1424927159"/>
    <x v="2961"/>
    <x v="141"/>
    <b v="0"/>
    <n v="108"/>
    <b v="1"/>
    <x v="6"/>
  </r>
  <r>
    <x v="2962"/>
    <x v="2961"/>
    <x v="2960"/>
    <n v="1000"/>
    <x v="1967"/>
    <x v="0"/>
    <s v="US"/>
    <s v="USD"/>
    <n v="1425193140"/>
    <n v="1422769906"/>
    <x v="2962"/>
    <x v="1238"/>
    <b v="0"/>
    <n v="20"/>
    <b v="1"/>
    <x v="6"/>
  </r>
  <r>
    <x v="2963"/>
    <x v="2962"/>
    <x v="2961"/>
    <n v="10000"/>
    <x v="1968"/>
    <x v="0"/>
    <s v="US"/>
    <s v="USD"/>
    <n v="1435835824"/>
    <n v="1433243824"/>
    <x v="2963"/>
    <x v="833"/>
    <b v="0"/>
    <n v="98"/>
    <b v="1"/>
    <x v="6"/>
  </r>
  <r>
    <x v="2964"/>
    <x v="2963"/>
    <x v="2962"/>
    <n v="5000"/>
    <x v="1969"/>
    <x v="0"/>
    <s v="US"/>
    <s v="USD"/>
    <n v="1407360720"/>
    <n v="1404769819"/>
    <x v="2964"/>
    <x v="378"/>
    <b v="0"/>
    <n v="196"/>
    <b v="1"/>
    <x v="6"/>
  </r>
  <r>
    <x v="2965"/>
    <x v="2964"/>
    <x v="2963"/>
    <n v="1500"/>
    <x v="1970"/>
    <x v="0"/>
    <s v="US"/>
    <s v="USD"/>
    <n v="1436290233"/>
    <n v="1433698233"/>
    <x v="2965"/>
    <x v="1239"/>
    <b v="0"/>
    <n v="39"/>
    <b v="1"/>
    <x v="6"/>
  </r>
  <r>
    <x v="2966"/>
    <x v="2965"/>
    <x v="2964"/>
    <n v="10000"/>
    <x v="1971"/>
    <x v="0"/>
    <s v="US"/>
    <s v="USD"/>
    <n v="1442425412"/>
    <n v="1439833412"/>
    <x v="2966"/>
    <x v="1122"/>
    <b v="0"/>
    <n v="128"/>
    <b v="1"/>
    <x v="6"/>
  </r>
  <r>
    <x v="2967"/>
    <x v="2966"/>
    <x v="2965"/>
    <n v="5000"/>
    <x v="1972"/>
    <x v="0"/>
    <s v="US"/>
    <s v="USD"/>
    <n v="1425872692"/>
    <n v="1423284292"/>
    <x v="2967"/>
    <x v="1240"/>
    <b v="0"/>
    <n v="71"/>
    <b v="1"/>
    <x v="6"/>
  </r>
  <r>
    <x v="2968"/>
    <x v="2967"/>
    <x v="2966"/>
    <n v="3500"/>
    <x v="1973"/>
    <x v="0"/>
    <s v="US"/>
    <s v="USD"/>
    <n v="1471406340"/>
    <n v="1470227660"/>
    <x v="2968"/>
    <x v="140"/>
    <b v="0"/>
    <n v="47"/>
    <b v="1"/>
    <x v="6"/>
  </r>
  <r>
    <x v="2969"/>
    <x v="2968"/>
    <x v="2967"/>
    <n v="1000"/>
    <x v="897"/>
    <x v="0"/>
    <s v="CA"/>
    <s v="CAD"/>
    <n v="1430693460"/>
    <n v="1428087153"/>
    <x v="2969"/>
    <x v="1232"/>
    <b v="0"/>
    <n v="17"/>
    <b v="1"/>
    <x v="6"/>
  </r>
  <r>
    <x v="2970"/>
    <x v="2969"/>
    <x v="2968"/>
    <n v="6000"/>
    <x v="834"/>
    <x v="0"/>
    <s v="US"/>
    <s v="USD"/>
    <n v="1405699451"/>
    <n v="1403107451"/>
    <x v="2970"/>
    <x v="578"/>
    <b v="0"/>
    <n v="91"/>
    <b v="1"/>
    <x v="6"/>
  </r>
  <r>
    <x v="2971"/>
    <x v="2970"/>
    <x v="2969"/>
    <n v="3200"/>
    <x v="1974"/>
    <x v="0"/>
    <s v="US"/>
    <s v="USD"/>
    <n v="1409500078"/>
    <n v="1406908078"/>
    <x v="2971"/>
    <x v="344"/>
    <b v="0"/>
    <n v="43"/>
    <b v="1"/>
    <x v="6"/>
  </r>
  <r>
    <x v="2972"/>
    <x v="2971"/>
    <x v="2970"/>
    <n v="2000"/>
    <x v="1975"/>
    <x v="0"/>
    <s v="US"/>
    <s v="USD"/>
    <n v="1480899600"/>
    <n v="1479609520"/>
    <x v="2972"/>
    <x v="1211"/>
    <b v="0"/>
    <n v="17"/>
    <b v="1"/>
    <x v="6"/>
  </r>
  <r>
    <x v="2973"/>
    <x v="2972"/>
    <x v="2971"/>
    <n v="5000"/>
    <x v="1976"/>
    <x v="0"/>
    <s v="US"/>
    <s v="USD"/>
    <n v="1451620800"/>
    <n v="1449171508"/>
    <x v="2973"/>
    <x v="89"/>
    <b v="0"/>
    <n v="33"/>
    <b v="1"/>
    <x v="6"/>
  </r>
  <r>
    <x v="2974"/>
    <x v="2973"/>
    <x v="2972"/>
    <n v="5000"/>
    <x v="1977"/>
    <x v="0"/>
    <s v="US"/>
    <s v="USD"/>
    <n v="1411695300"/>
    <n v="1409275671"/>
    <x v="2974"/>
    <x v="756"/>
    <b v="0"/>
    <n v="87"/>
    <b v="1"/>
    <x v="6"/>
  </r>
  <r>
    <x v="2975"/>
    <x v="2974"/>
    <x v="2973"/>
    <n v="8000"/>
    <x v="1978"/>
    <x v="0"/>
    <s v="US"/>
    <s v="USD"/>
    <n v="1417057200"/>
    <n v="1414599886"/>
    <x v="2975"/>
    <x v="508"/>
    <b v="0"/>
    <n v="113"/>
    <b v="1"/>
    <x v="6"/>
  </r>
  <r>
    <x v="2976"/>
    <x v="2975"/>
    <x v="2974"/>
    <n v="70"/>
    <x v="678"/>
    <x v="0"/>
    <s v="GB"/>
    <s v="GBP"/>
    <n v="1457870400"/>
    <n v="1456421530"/>
    <x v="2976"/>
    <x v="205"/>
    <b v="0"/>
    <n v="14"/>
    <b v="1"/>
    <x v="6"/>
  </r>
  <r>
    <x v="2977"/>
    <x v="2976"/>
    <x v="2975"/>
    <n v="3000"/>
    <x v="767"/>
    <x v="0"/>
    <s v="US"/>
    <s v="USD"/>
    <n v="1427076840"/>
    <n v="1421960934"/>
    <x v="2977"/>
    <x v="329"/>
    <b v="0"/>
    <n v="30"/>
    <b v="1"/>
    <x v="6"/>
  </r>
  <r>
    <x v="2978"/>
    <x v="2977"/>
    <x v="2976"/>
    <n v="750"/>
    <x v="1979"/>
    <x v="0"/>
    <s v="US"/>
    <s v="USD"/>
    <n v="1413784740"/>
    <n v="1412954547"/>
    <x v="2978"/>
    <x v="713"/>
    <b v="0"/>
    <n v="16"/>
    <b v="1"/>
    <x v="6"/>
  </r>
  <r>
    <x v="2979"/>
    <x v="2978"/>
    <x v="2977"/>
    <n v="5000"/>
    <x v="1896"/>
    <x v="0"/>
    <s v="US"/>
    <s v="USD"/>
    <n v="1420524000"/>
    <n v="1419104823"/>
    <x v="2979"/>
    <x v="1051"/>
    <b v="0"/>
    <n v="46"/>
    <b v="1"/>
    <x v="6"/>
  </r>
  <r>
    <x v="2980"/>
    <x v="2979"/>
    <x v="2978"/>
    <n v="3000"/>
    <x v="1980"/>
    <x v="0"/>
    <s v="US"/>
    <s v="USD"/>
    <n v="1440381600"/>
    <n v="1438639130"/>
    <x v="2980"/>
    <x v="729"/>
    <b v="0"/>
    <n v="24"/>
    <b v="1"/>
    <x v="6"/>
  </r>
  <r>
    <x v="2981"/>
    <x v="2980"/>
    <x v="2979"/>
    <n v="4000"/>
    <x v="1981"/>
    <x v="0"/>
    <s v="IE"/>
    <s v="EUR"/>
    <n v="1443014756"/>
    <n v="1439126756"/>
    <x v="2981"/>
    <x v="1150"/>
    <b v="1"/>
    <n v="97"/>
    <b v="1"/>
    <x v="38"/>
  </r>
  <r>
    <x v="2982"/>
    <x v="2981"/>
    <x v="2980"/>
    <n v="5000"/>
    <x v="1982"/>
    <x v="0"/>
    <s v="GB"/>
    <s v="GBP"/>
    <n v="1455208143"/>
    <n v="1452616143"/>
    <x v="2982"/>
    <x v="226"/>
    <b v="1"/>
    <n v="59"/>
    <b v="1"/>
    <x v="38"/>
  </r>
  <r>
    <x v="2983"/>
    <x v="2982"/>
    <x v="2981"/>
    <n v="116000"/>
    <x v="1983"/>
    <x v="0"/>
    <s v="US"/>
    <s v="USD"/>
    <n v="1415722236"/>
    <n v="1410534636"/>
    <x v="2983"/>
    <x v="1241"/>
    <b v="1"/>
    <n v="1095"/>
    <b v="1"/>
    <x v="38"/>
  </r>
  <r>
    <x v="2984"/>
    <x v="2983"/>
    <x v="2982"/>
    <n v="25000"/>
    <x v="1984"/>
    <x v="0"/>
    <s v="US"/>
    <s v="USD"/>
    <n v="1472020881"/>
    <n v="1469428881"/>
    <x v="2984"/>
    <x v="1242"/>
    <b v="1"/>
    <n v="218"/>
    <b v="1"/>
    <x v="38"/>
  </r>
  <r>
    <x v="2985"/>
    <x v="2984"/>
    <x v="2983"/>
    <n v="10000"/>
    <x v="297"/>
    <x v="0"/>
    <s v="NZ"/>
    <s v="NZD"/>
    <n v="1477886400"/>
    <n v="1476228128"/>
    <x v="2985"/>
    <x v="874"/>
    <b v="0"/>
    <n v="111"/>
    <b v="1"/>
    <x v="38"/>
  </r>
  <r>
    <x v="2986"/>
    <x v="2985"/>
    <x v="2984"/>
    <n v="2400"/>
    <x v="1985"/>
    <x v="0"/>
    <s v="GB"/>
    <s v="GBP"/>
    <n v="1462100406"/>
    <n v="1456920006"/>
    <x v="2986"/>
    <x v="237"/>
    <b v="0"/>
    <n v="56"/>
    <b v="1"/>
    <x v="38"/>
  </r>
  <r>
    <x v="2987"/>
    <x v="2986"/>
    <x v="2985"/>
    <n v="25000"/>
    <x v="1986"/>
    <x v="0"/>
    <s v="US"/>
    <s v="USD"/>
    <n v="1476316800"/>
    <n v="1473837751"/>
    <x v="2987"/>
    <x v="455"/>
    <b v="0"/>
    <n v="265"/>
    <b v="1"/>
    <x v="38"/>
  </r>
  <r>
    <x v="2988"/>
    <x v="2987"/>
    <x v="2986"/>
    <n v="1000"/>
    <x v="325"/>
    <x v="0"/>
    <s v="GB"/>
    <s v="GBP"/>
    <n v="1466412081"/>
    <n v="1463820081"/>
    <x v="2988"/>
    <x v="192"/>
    <b v="0"/>
    <n v="28"/>
    <b v="1"/>
    <x v="38"/>
  </r>
  <r>
    <x v="2989"/>
    <x v="2988"/>
    <x v="2987"/>
    <n v="20000"/>
    <x v="1987"/>
    <x v="0"/>
    <s v="US"/>
    <s v="USD"/>
    <n v="1450673940"/>
    <n v="1448756962"/>
    <x v="2989"/>
    <x v="1243"/>
    <b v="0"/>
    <n v="364"/>
    <b v="1"/>
    <x v="38"/>
  </r>
  <r>
    <x v="2990"/>
    <x v="2989"/>
    <x v="2988"/>
    <n v="10000"/>
    <x v="1117"/>
    <x v="0"/>
    <s v="US"/>
    <s v="USD"/>
    <n v="1452174420"/>
    <n v="1449150420"/>
    <x v="2990"/>
    <x v="89"/>
    <b v="0"/>
    <n v="27"/>
    <b v="1"/>
    <x v="38"/>
  </r>
  <r>
    <x v="2991"/>
    <x v="2990"/>
    <x v="2989"/>
    <n v="8500"/>
    <x v="1988"/>
    <x v="0"/>
    <s v="US"/>
    <s v="USD"/>
    <n v="1485547530"/>
    <n v="1483646730"/>
    <x v="2991"/>
    <x v="146"/>
    <b v="0"/>
    <n v="93"/>
    <b v="1"/>
    <x v="38"/>
  </r>
  <r>
    <x v="2992"/>
    <x v="2991"/>
    <x v="2990"/>
    <n v="3000"/>
    <x v="1989"/>
    <x v="0"/>
    <s v="US"/>
    <s v="USD"/>
    <n v="1476037510"/>
    <n v="1473445510"/>
    <x v="2992"/>
    <x v="1244"/>
    <b v="0"/>
    <n v="64"/>
    <b v="1"/>
    <x v="38"/>
  </r>
  <r>
    <x v="2993"/>
    <x v="2992"/>
    <x v="2991"/>
    <n v="1000"/>
    <x v="1141"/>
    <x v="0"/>
    <s v="US"/>
    <s v="USD"/>
    <n v="1455998867"/>
    <n v="1453406867"/>
    <x v="2993"/>
    <x v="526"/>
    <b v="0"/>
    <n v="22"/>
    <b v="1"/>
    <x v="38"/>
  </r>
  <r>
    <x v="2994"/>
    <x v="2993"/>
    <x v="2992"/>
    <n v="300"/>
    <x v="1990"/>
    <x v="0"/>
    <s v="GB"/>
    <s v="GBP"/>
    <n v="1412335772"/>
    <n v="1409743772"/>
    <x v="2994"/>
    <x v="722"/>
    <b v="0"/>
    <n v="59"/>
    <b v="1"/>
    <x v="38"/>
  </r>
  <r>
    <x v="2995"/>
    <x v="2994"/>
    <x v="2993"/>
    <n v="15000"/>
    <x v="1991"/>
    <x v="0"/>
    <s v="US"/>
    <s v="USD"/>
    <n v="1484841471"/>
    <n v="1482249471"/>
    <x v="2995"/>
    <x v="1245"/>
    <b v="0"/>
    <n v="249"/>
    <b v="1"/>
    <x v="38"/>
  </r>
  <r>
    <x v="2996"/>
    <x v="2995"/>
    <x v="2994"/>
    <n v="35000"/>
    <x v="1992"/>
    <x v="0"/>
    <s v="US"/>
    <s v="USD"/>
    <n v="1432677240"/>
    <n v="1427493240"/>
    <x v="2996"/>
    <x v="1246"/>
    <b v="0"/>
    <n v="392"/>
    <b v="1"/>
    <x v="38"/>
  </r>
  <r>
    <x v="2997"/>
    <x v="2996"/>
    <x v="2995"/>
    <n v="10000"/>
    <x v="1993"/>
    <x v="0"/>
    <s v="US"/>
    <s v="USD"/>
    <n v="1488171540"/>
    <n v="1486661793"/>
    <x v="2997"/>
    <x v="996"/>
    <b v="0"/>
    <n v="115"/>
    <b v="1"/>
    <x v="38"/>
  </r>
  <r>
    <x v="2998"/>
    <x v="2997"/>
    <x v="2996"/>
    <n v="50000"/>
    <x v="1994"/>
    <x v="0"/>
    <s v="US"/>
    <s v="USD"/>
    <n v="1402892700"/>
    <n v="1400474329"/>
    <x v="2998"/>
    <x v="1247"/>
    <b v="0"/>
    <n v="433"/>
    <b v="1"/>
    <x v="38"/>
  </r>
  <r>
    <x v="2999"/>
    <x v="2998"/>
    <x v="2997"/>
    <n v="1350"/>
    <x v="1964"/>
    <x v="0"/>
    <s v="US"/>
    <s v="USD"/>
    <n v="1488333600"/>
    <n v="1487094360"/>
    <x v="2999"/>
    <x v="186"/>
    <b v="0"/>
    <n v="20"/>
    <b v="1"/>
    <x v="38"/>
  </r>
  <r>
    <x v="3000"/>
    <x v="2999"/>
    <x v="2998"/>
    <n v="500"/>
    <x v="83"/>
    <x v="0"/>
    <s v="US"/>
    <s v="USD"/>
    <n v="1485885600"/>
    <n v="1484682670"/>
    <x v="3000"/>
    <x v="988"/>
    <b v="0"/>
    <n v="8"/>
    <b v="1"/>
    <x v="38"/>
  </r>
  <r>
    <x v="3001"/>
    <x v="3000"/>
    <x v="2999"/>
    <n v="7214"/>
    <x v="1995"/>
    <x v="0"/>
    <s v="US"/>
    <s v="USD"/>
    <n v="1468445382"/>
    <n v="1465853382"/>
    <x v="3001"/>
    <x v="198"/>
    <b v="0"/>
    <n v="175"/>
    <b v="1"/>
    <x v="38"/>
  </r>
  <r>
    <x v="3002"/>
    <x v="3001"/>
    <x v="3000"/>
    <n v="7000"/>
    <x v="1996"/>
    <x v="0"/>
    <s v="US"/>
    <s v="USD"/>
    <n v="1356552252"/>
    <n v="1353960252"/>
    <x v="3002"/>
    <x v="1248"/>
    <b v="0"/>
    <n v="104"/>
    <b v="1"/>
    <x v="38"/>
  </r>
  <r>
    <x v="3003"/>
    <x v="3002"/>
    <x v="3001"/>
    <n v="3000"/>
    <x v="1891"/>
    <x v="0"/>
    <s v="US"/>
    <s v="USD"/>
    <n v="1456811940"/>
    <n v="1454098976"/>
    <x v="3003"/>
    <x v="1249"/>
    <b v="0"/>
    <n v="17"/>
    <b v="1"/>
    <x v="38"/>
  </r>
  <r>
    <x v="3004"/>
    <x v="3003"/>
    <x v="3002"/>
    <n v="40000"/>
    <x v="1997"/>
    <x v="0"/>
    <s v="US"/>
    <s v="USD"/>
    <n v="1416089324"/>
    <n v="1413493724"/>
    <x v="3004"/>
    <x v="165"/>
    <b v="0"/>
    <n v="277"/>
    <b v="1"/>
    <x v="38"/>
  </r>
  <r>
    <x v="3005"/>
    <x v="3004"/>
    <x v="3003"/>
    <n v="10600"/>
    <x v="1998"/>
    <x v="0"/>
    <s v="US"/>
    <s v="USD"/>
    <n v="1412611905"/>
    <n v="1410019905"/>
    <x v="3005"/>
    <x v="503"/>
    <b v="0"/>
    <n v="118"/>
    <b v="1"/>
    <x v="38"/>
  </r>
  <r>
    <x v="3006"/>
    <x v="3005"/>
    <x v="3004"/>
    <n v="8000"/>
    <x v="1999"/>
    <x v="0"/>
    <s v="CA"/>
    <s v="CAD"/>
    <n v="1418580591"/>
    <n v="1415988591"/>
    <x v="3006"/>
    <x v="302"/>
    <b v="0"/>
    <n v="97"/>
    <b v="1"/>
    <x v="38"/>
  </r>
  <r>
    <x v="3007"/>
    <x v="3006"/>
    <x v="3005"/>
    <n v="600"/>
    <x v="1144"/>
    <x v="0"/>
    <s v="US"/>
    <s v="USD"/>
    <n v="1429938683"/>
    <n v="1428124283"/>
    <x v="3007"/>
    <x v="1232"/>
    <b v="0"/>
    <n v="20"/>
    <b v="1"/>
    <x v="38"/>
  </r>
  <r>
    <x v="3008"/>
    <x v="3007"/>
    <x v="3006"/>
    <n v="3000"/>
    <x v="1891"/>
    <x v="0"/>
    <s v="US"/>
    <s v="USD"/>
    <n v="1453352719"/>
    <n v="1450760719"/>
    <x v="3008"/>
    <x v="512"/>
    <b v="0"/>
    <n v="26"/>
    <b v="1"/>
    <x v="38"/>
  </r>
  <r>
    <x v="3009"/>
    <x v="3008"/>
    <x v="3007"/>
    <n v="25000"/>
    <x v="2000"/>
    <x v="0"/>
    <s v="US"/>
    <s v="USD"/>
    <n v="1417012840"/>
    <n v="1414417240"/>
    <x v="3009"/>
    <x v="1250"/>
    <b v="0"/>
    <n v="128"/>
    <b v="1"/>
    <x v="38"/>
  </r>
  <r>
    <x v="3010"/>
    <x v="3009"/>
    <x v="3008"/>
    <n v="1500"/>
    <x v="23"/>
    <x v="0"/>
    <s v="US"/>
    <s v="USD"/>
    <n v="1424548719"/>
    <n v="1419364719"/>
    <x v="3010"/>
    <x v="1251"/>
    <b v="0"/>
    <n v="15"/>
    <b v="1"/>
    <x v="38"/>
  </r>
  <r>
    <x v="3011"/>
    <x v="3010"/>
    <x v="3009"/>
    <n v="300"/>
    <x v="2001"/>
    <x v="0"/>
    <s v="ES"/>
    <s v="EUR"/>
    <n v="1450911540"/>
    <n v="1448536516"/>
    <x v="3011"/>
    <x v="287"/>
    <b v="0"/>
    <n v="25"/>
    <b v="1"/>
    <x v="38"/>
  </r>
  <r>
    <x v="3012"/>
    <x v="3011"/>
    <x v="3010"/>
    <n v="4000"/>
    <x v="2002"/>
    <x v="0"/>
    <s v="US"/>
    <s v="USD"/>
    <n v="1423587130"/>
    <n v="1421772730"/>
    <x v="3012"/>
    <x v="743"/>
    <b v="0"/>
    <n v="55"/>
    <b v="1"/>
    <x v="38"/>
  </r>
  <r>
    <x v="3013"/>
    <x v="3012"/>
    <x v="3011"/>
    <n v="10000"/>
    <x v="2003"/>
    <x v="0"/>
    <s v="US"/>
    <s v="USD"/>
    <n v="1434917049"/>
    <n v="1432325049"/>
    <x v="3013"/>
    <x v="1252"/>
    <b v="0"/>
    <n v="107"/>
    <b v="1"/>
    <x v="38"/>
  </r>
  <r>
    <x v="3014"/>
    <x v="3013"/>
    <x v="3012"/>
    <n v="25000"/>
    <x v="2004"/>
    <x v="0"/>
    <s v="US"/>
    <s v="USD"/>
    <n v="1415163600"/>
    <n v="1412737080"/>
    <x v="3014"/>
    <x v="1253"/>
    <b v="0"/>
    <n v="557"/>
    <b v="1"/>
    <x v="38"/>
  </r>
  <r>
    <x v="3015"/>
    <x v="3014"/>
    <x v="3013"/>
    <n v="3400"/>
    <x v="2005"/>
    <x v="0"/>
    <s v="US"/>
    <s v="USD"/>
    <n v="1402459200"/>
    <n v="1401125238"/>
    <x v="3015"/>
    <x v="1254"/>
    <b v="0"/>
    <n v="40"/>
    <b v="1"/>
    <x v="38"/>
  </r>
  <r>
    <x v="3016"/>
    <x v="3015"/>
    <x v="3014"/>
    <n v="8500"/>
    <x v="2006"/>
    <x v="0"/>
    <s v="US"/>
    <s v="USD"/>
    <n v="1405688952"/>
    <n v="1400504952"/>
    <x v="3016"/>
    <x v="1255"/>
    <b v="0"/>
    <n v="36"/>
    <b v="1"/>
    <x v="38"/>
  </r>
  <r>
    <x v="3017"/>
    <x v="3016"/>
    <x v="3015"/>
    <n v="22000"/>
    <x v="2007"/>
    <x v="0"/>
    <s v="US"/>
    <s v="USD"/>
    <n v="1408566243"/>
    <n v="1405974243"/>
    <x v="3017"/>
    <x v="76"/>
    <b v="0"/>
    <n v="159"/>
    <b v="1"/>
    <x v="38"/>
  </r>
  <r>
    <x v="3018"/>
    <x v="3017"/>
    <x v="3016"/>
    <n v="4200"/>
    <x v="2008"/>
    <x v="0"/>
    <s v="FR"/>
    <s v="EUR"/>
    <n v="1437429600"/>
    <n v="1433747376"/>
    <x v="3018"/>
    <x v="1239"/>
    <b v="0"/>
    <n v="41"/>
    <b v="1"/>
    <x v="38"/>
  </r>
  <r>
    <x v="3019"/>
    <x v="3018"/>
    <x v="3017"/>
    <n v="15000"/>
    <x v="2009"/>
    <x v="0"/>
    <s v="US"/>
    <s v="USD"/>
    <n v="1401159600"/>
    <n v="1398801620"/>
    <x v="3019"/>
    <x v="1209"/>
    <b v="0"/>
    <n v="226"/>
    <b v="1"/>
    <x v="38"/>
  </r>
  <r>
    <x v="3020"/>
    <x v="3019"/>
    <x v="3018"/>
    <n v="7000"/>
    <x v="2010"/>
    <x v="0"/>
    <s v="US"/>
    <s v="USD"/>
    <n v="1439583533"/>
    <n v="1434399533"/>
    <x v="3020"/>
    <x v="334"/>
    <b v="0"/>
    <n v="30"/>
    <b v="1"/>
    <x v="38"/>
  </r>
  <r>
    <x v="3021"/>
    <x v="3020"/>
    <x v="3019"/>
    <n v="4500"/>
    <x v="2011"/>
    <x v="0"/>
    <s v="US"/>
    <s v="USD"/>
    <n v="1479794340"/>
    <n v="1476715869"/>
    <x v="3021"/>
    <x v="142"/>
    <b v="0"/>
    <n v="103"/>
    <b v="1"/>
    <x v="38"/>
  </r>
  <r>
    <x v="3022"/>
    <x v="3021"/>
    <x v="3020"/>
    <n v="10000"/>
    <x v="2012"/>
    <x v="0"/>
    <s v="US"/>
    <s v="USD"/>
    <n v="1472338409"/>
    <n v="1468450409"/>
    <x v="3022"/>
    <x v="495"/>
    <b v="0"/>
    <n v="62"/>
    <b v="1"/>
    <x v="38"/>
  </r>
  <r>
    <x v="3023"/>
    <x v="3022"/>
    <x v="3021"/>
    <n v="700"/>
    <x v="2013"/>
    <x v="0"/>
    <s v="GB"/>
    <s v="GBP"/>
    <n v="1434039186"/>
    <n v="1430151186"/>
    <x v="3023"/>
    <x v="603"/>
    <b v="0"/>
    <n v="6"/>
    <b v="1"/>
    <x v="38"/>
  </r>
  <r>
    <x v="3024"/>
    <x v="3023"/>
    <x v="3022"/>
    <n v="5000"/>
    <x v="2014"/>
    <x v="0"/>
    <s v="US"/>
    <s v="USD"/>
    <n v="1349567475"/>
    <n v="1346975475"/>
    <x v="3024"/>
    <x v="1256"/>
    <b v="0"/>
    <n v="182"/>
    <b v="1"/>
    <x v="38"/>
  </r>
  <r>
    <x v="3025"/>
    <x v="3024"/>
    <x v="3023"/>
    <n v="2500"/>
    <x v="2015"/>
    <x v="0"/>
    <s v="GB"/>
    <s v="GBP"/>
    <n v="1401465600"/>
    <n v="1399032813"/>
    <x v="3025"/>
    <x v="1257"/>
    <b v="0"/>
    <n v="145"/>
    <b v="1"/>
    <x v="38"/>
  </r>
  <r>
    <x v="3026"/>
    <x v="3025"/>
    <x v="3024"/>
    <n v="900"/>
    <x v="2016"/>
    <x v="0"/>
    <s v="GB"/>
    <s v="GBP"/>
    <n v="1488538892"/>
    <n v="1487329292"/>
    <x v="3026"/>
    <x v="1258"/>
    <b v="0"/>
    <n v="25"/>
    <b v="1"/>
    <x v="38"/>
  </r>
  <r>
    <x v="3027"/>
    <x v="3026"/>
    <x v="3025"/>
    <n v="40000"/>
    <x v="2017"/>
    <x v="0"/>
    <s v="US"/>
    <s v="USD"/>
    <n v="1426866851"/>
    <n v="1424278451"/>
    <x v="3027"/>
    <x v="1259"/>
    <b v="0"/>
    <n v="320"/>
    <b v="1"/>
    <x v="38"/>
  </r>
  <r>
    <x v="3028"/>
    <x v="3027"/>
    <x v="3026"/>
    <n v="5000"/>
    <x v="2018"/>
    <x v="0"/>
    <s v="US"/>
    <s v="USD"/>
    <n v="1471242025"/>
    <n v="1468650025"/>
    <x v="3028"/>
    <x v="1260"/>
    <b v="0"/>
    <n v="99"/>
    <b v="1"/>
    <x v="38"/>
  </r>
  <r>
    <x v="3029"/>
    <x v="3028"/>
    <x v="3027"/>
    <n v="30000"/>
    <x v="2019"/>
    <x v="0"/>
    <s v="US"/>
    <s v="USD"/>
    <n v="1416285300"/>
    <n v="1413824447"/>
    <x v="3029"/>
    <x v="1160"/>
    <b v="0"/>
    <n v="348"/>
    <b v="1"/>
    <x v="38"/>
  </r>
  <r>
    <x v="3030"/>
    <x v="3029"/>
    <x v="3028"/>
    <n v="1750"/>
    <x v="122"/>
    <x v="0"/>
    <s v="US"/>
    <s v="USD"/>
    <n v="1442426171"/>
    <n v="1439834171"/>
    <x v="3030"/>
    <x v="1122"/>
    <b v="0"/>
    <n v="41"/>
    <b v="1"/>
    <x v="38"/>
  </r>
  <r>
    <x v="3031"/>
    <x v="3030"/>
    <x v="3029"/>
    <n v="1500"/>
    <x v="646"/>
    <x v="0"/>
    <s v="US"/>
    <s v="USD"/>
    <n v="1476479447"/>
    <n v="1471295447"/>
    <x v="3031"/>
    <x v="225"/>
    <b v="0"/>
    <n v="29"/>
    <b v="1"/>
    <x v="38"/>
  </r>
  <r>
    <x v="3032"/>
    <x v="3031"/>
    <x v="3030"/>
    <n v="1000"/>
    <x v="2020"/>
    <x v="0"/>
    <s v="US"/>
    <s v="USD"/>
    <n v="1441933459"/>
    <n v="1439341459"/>
    <x v="3032"/>
    <x v="1081"/>
    <b v="0"/>
    <n v="25"/>
    <b v="1"/>
    <x v="38"/>
  </r>
  <r>
    <x v="3033"/>
    <x v="3032"/>
    <x v="3031"/>
    <n v="3000"/>
    <x v="2021"/>
    <x v="0"/>
    <s v="US"/>
    <s v="USD"/>
    <n v="1471487925"/>
    <n v="1468895925"/>
    <x v="3033"/>
    <x v="459"/>
    <b v="0"/>
    <n v="23"/>
    <b v="1"/>
    <x v="38"/>
  </r>
  <r>
    <x v="3034"/>
    <x v="3033"/>
    <x v="3032"/>
    <n v="100000"/>
    <x v="2022"/>
    <x v="0"/>
    <s v="US"/>
    <s v="USD"/>
    <n v="1477972740"/>
    <n v="1475326255"/>
    <x v="3034"/>
    <x v="793"/>
    <b v="0"/>
    <n v="1260"/>
    <b v="1"/>
    <x v="38"/>
  </r>
  <r>
    <x v="3035"/>
    <x v="3034"/>
    <x v="3033"/>
    <n v="25000"/>
    <x v="2023"/>
    <x v="0"/>
    <s v="US"/>
    <s v="USD"/>
    <n v="1367674009"/>
    <n v="1365082009"/>
    <x v="3035"/>
    <x v="60"/>
    <b v="0"/>
    <n v="307"/>
    <b v="1"/>
    <x v="38"/>
  </r>
  <r>
    <x v="3036"/>
    <x v="3035"/>
    <x v="3034"/>
    <n v="25000"/>
    <x v="2024"/>
    <x v="0"/>
    <s v="US"/>
    <s v="USD"/>
    <n v="1376654340"/>
    <n v="1373568644"/>
    <x v="3036"/>
    <x v="1261"/>
    <b v="0"/>
    <n v="329"/>
    <b v="1"/>
    <x v="38"/>
  </r>
  <r>
    <x v="3037"/>
    <x v="3036"/>
    <x v="3035"/>
    <n v="500"/>
    <x v="1761"/>
    <x v="0"/>
    <s v="US"/>
    <s v="USD"/>
    <n v="1285995540"/>
    <n v="1279574773"/>
    <x v="3037"/>
    <x v="663"/>
    <b v="0"/>
    <n v="32"/>
    <b v="1"/>
    <x v="38"/>
  </r>
  <r>
    <x v="3038"/>
    <x v="3037"/>
    <x v="3036"/>
    <n v="1000"/>
    <x v="2025"/>
    <x v="0"/>
    <s v="US"/>
    <s v="USD"/>
    <n v="1457071397"/>
    <n v="1451887397"/>
    <x v="3038"/>
    <x v="1262"/>
    <b v="0"/>
    <n v="27"/>
    <b v="1"/>
    <x v="38"/>
  </r>
  <r>
    <x v="3039"/>
    <x v="3038"/>
    <x v="3037"/>
    <n v="20000"/>
    <x v="2026"/>
    <x v="0"/>
    <s v="US"/>
    <s v="USD"/>
    <n v="1388303940"/>
    <n v="1386011038"/>
    <x v="3039"/>
    <x v="1263"/>
    <b v="0"/>
    <n v="236"/>
    <b v="1"/>
    <x v="38"/>
  </r>
  <r>
    <x v="3040"/>
    <x v="3039"/>
    <x v="3038"/>
    <n v="3000"/>
    <x v="2027"/>
    <x v="0"/>
    <s v="US"/>
    <s v="USD"/>
    <n v="1435359600"/>
    <n v="1434999621"/>
    <x v="3040"/>
    <x v="1264"/>
    <b v="0"/>
    <n v="42"/>
    <b v="1"/>
    <x v="38"/>
  </r>
  <r>
    <x v="3041"/>
    <x v="3040"/>
    <x v="3039"/>
    <n v="8300"/>
    <x v="2028"/>
    <x v="0"/>
    <s v="US"/>
    <s v="USD"/>
    <n v="1453323048"/>
    <n v="1450731048"/>
    <x v="3041"/>
    <x v="512"/>
    <b v="0"/>
    <n v="95"/>
    <b v="1"/>
    <x v="38"/>
  </r>
  <r>
    <x v="3042"/>
    <x v="3041"/>
    <x v="3040"/>
    <n v="1500"/>
    <x v="1151"/>
    <x v="0"/>
    <s v="GB"/>
    <s v="GBP"/>
    <n v="1444149047"/>
    <n v="1441557047"/>
    <x v="3042"/>
    <x v="1215"/>
    <b v="0"/>
    <n v="37"/>
    <b v="1"/>
    <x v="38"/>
  </r>
  <r>
    <x v="3043"/>
    <x v="3042"/>
    <x v="3041"/>
    <n v="15000"/>
    <x v="2029"/>
    <x v="0"/>
    <s v="CA"/>
    <s v="CAD"/>
    <n v="1429152600"/>
    <n v="1426815699"/>
    <x v="3043"/>
    <x v="143"/>
    <b v="0"/>
    <n v="128"/>
    <b v="1"/>
    <x v="38"/>
  </r>
  <r>
    <x v="3044"/>
    <x v="3043"/>
    <x v="3042"/>
    <n v="12000"/>
    <x v="2030"/>
    <x v="0"/>
    <s v="US"/>
    <s v="USD"/>
    <n v="1454433998"/>
    <n v="1453137998"/>
    <x v="3044"/>
    <x v="444"/>
    <b v="0"/>
    <n v="156"/>
    <b v="1"/>
    <x v="38"/>
  </r>
  <r>
    <x v="3045"/>
    <x v="3044"/>
    <x v="3043"/>
    <n v="4000"/>
    <x v="2031"/>
    <x v="0"/>
    <s v="US"/>
    <s v="USD"/>
    <n v="1408679055"/>
    <n v="1406087055"/>
    <x v="3045"/>
    <x v="1028"/>
    <b v="0"/>
    <n v="64"/>
    <b v="1"/>
    <x v="38"/>
  </r>
  <r>
    <x v="3046"/>
    <x v="3045"/>
    <x v="3044"/>
    <n v="7900"/>
    <x v="2032"/>
    <x v="0"/>
    <s v="US"/>
    <s v="USD"/>
    <n v="1410324720"/>
    <n v="1407784586"/>
    <x v="3046"/>
    <x v="843"/>
    <b v="0"/>
    <n v="58"/>
    <b v="1"/>
    <x v="38"/>
  </r>
  <r>
    <x v="3047"/>
    <x v="3046"/>
    <x v="3045"/>
    <n v="500"/>
    <x v="2033"/>
    <x v="0"/>
    <s v="US"/>
    <s v="USD"/>
    <n v="1461762960"/>
    <n v="1457999054"/>
    <x v="3047"/>
    <x v="1043"/>
    <b v="0"/>
    <n v="20"/>
    <b v="1"/>
    <x v="38"/>
  </r>
  <r>
    <x v="3048"/>
    <x v="3047"/>
    <x v="3046"/>
    <n v="5000"/>
    <x v="2034"/>
    <x v="0"/>
    <s v="US"/>
    <s v="USD"/>
    <n v="1420060920"/>
    <n v="1417556262"/>
    <x v="3048"/>
    <x v="1265"/>
    <b v="0"/>
    <n v="47"/>
    <b v="1"/>
    <x v="38"/>
  </r>
  <r>
    <x v="3049"/>
    <x v="3048"/>
    <x v="3047"/>
    <n v="3750"/>
    <x v="417"/>
    <x v="0"/>
    <s v="US"/>
    <s v="USD"/>
    <n v="1434241255"/>
    <n v="1431649255"/>
    <x v="3049"/>
    <x v="357"/>
    <b v="0"/>
    <n v="54"/>
    <b v="1"/>
    <x v="38"/>
  </r>
  <r>
    <x v="3050"/>
    <x v="3049"/>
    <x v="3048"/>
    <n v="600"/>
    <x v="69"/>
    <x v="0"/>
    <s v="US"/>
    <s v="USD"/>
    <n v="1462420960"/>
    <n v="1459828960"/>
    <x v="3050"/>
    <x v="1226"/>
    <b v="0"/>
    <n v="9"/>
    <b v="1"/>
    <x v="38"/>
  </r>
  <r>
    <x v="3051"/>
    <x v="3050"/>
    <x v="3049"/>
    <n v="3500"/>
    <x v="2035"/>
    <x v="2"/>
    <s v="GB"/>
    <s v="GBP"/>
    <n v="1486547945"/>
    <n v="1483955945"/>
    <x v="3051"/>
    <x v="1266"/>
    <b v="1"/>
    <n v="35"/>
    <b v="0"/>
    <x v="38"/>
  </r>
  <r>
    <x v="3052"/>
    <x v="3051"/>
    <x v="3050"/>
    <n v="50000"/>
    <x v="735"/>
    <x v="2"/>
    <s v="US"/>
    <s v="USD"/>
    <n v="1432828740"/>
    <n v="1430237094"/>
    <x v="3052"/>
    <x v="264"/>
    <b v="0"/>
    <n v="2"/>
    <b v="0"/>
    <x v="38"/>
  </r>
  <r>
    <x v="3053"/>
    <x v="3052"/>
    <x v="3051"/>
    <n v="10000"/>
    <x v="130"/>
    <x v="2"/>
    <s v="US"/>
    <s v="USD"/>
    <n v="1412222340"/>
    <n v="1407781013"/>
    <x v="3053"/>
    <x v="843"/>
    <b v="0"/>
    <n v="3"/>
    <b v="0"/>
    <x v="38"/>
  </r>
  <r>
    <x v="3054"/>
    <x v="3053"/>
    <x v="3052"/>
    <n v="300"/>
    <x v="117"/>
    <x v="2"/>
    <s v="US"/>
    <s v="USD"/>
    <n v="1425258240"/>
    <n v="1422043154"/>
    <x v="3054"/>
    <x v="1050"/>
    <b v="0"/>
    <n v="0"/>
    <b v="0"/>
    <x v="38"/>
  </r>
  <r>
    <x v="3055"/>
    <x v="3054"/>
    <x v="3053"/>
    <n v="20000"/>
    <x v="116"/>
    <x v="2"/>
    <s v="US"/>
    <s v="USD"/>
    <n v="1420844390"/>
    <n v="1415660390"/>
    <x v="3055"/>
    <x v="1144"/>
    <b v="0"/>
    <n v="1"/>
    <b v="0"/>
    <x v="38"/>
  </r>
  <r>
    <x v="3056"/>
    <x v="3055"/>
    <x v="3054"/>
    <n v="25000"/>
    <x v="117"/>
    <x v="2"/>
    <s v="US"/>
    <s v="USD"/>
    <n v="1412003784"/>
    <n v="1406819784"/>
    <x v="3056"/>
    <x v="219"/>
    <b v="0"/>
    <n v="0"/>
    <b v="0"/>
    <x v="38"/>
  </r>
  <r>
    <x v="3057"/>
    <x v="3056"/>
    <x v="3055"/>
    <n v="50000"/>
    <x v="117"/>
    <x v="2"/>
    <s v="GB"/>
    <s v="GBP"/>
    <n v="1459694211"/>
    <n v="1457105811"/>
    <x v="3057"/>
    <x v="493"/>
    <b v="0"/>
    <n v="0"/>
    <b v="0"/>
    <x v="38"/>
  </r>
  <r>
    <x v="3058"/>
    <x v="3057"/>
    <x v="3056"/>
    <n v="18000"/>
    <x v="158"/>
    <x v="2"/>
    <s v="IT"/>
    <s v="EUR"/>
    <n v="1463734740"/>
    <n v="1459414740"/>
    <x v="3058"/>
    <x v="680"/>
    <b v="0"/>
    <n v="3"/>
    <b v="0"/>
    <x v="38"/>
  </r>
  <r>
    <x v="3059"/>
    <x v="3058"/>
    <x v="3057"/>
    <n v="15000"/>
    <x v="2036"/>
    <x v="2"/>
    <s v="US"/>
    <s v="USD"/>
    <n v="1407536846"/>
    <n v="1404944846"/>
    <x v="3059"/>
    <x v="87"/>
    <b v="0"/>
    <n v="11"/>
    <b v="0"/>
    <x v="38"/>
  </r>
  <r>
    <x v="3060"/>
    <x v="3059"/>
    <x v="3058"/>
    <n v="220000"/>
    <x v="400"/>
    <x v="2"/>
    <s v="US"/>
    <s v="USD"/>
    <n v="1443422134"/>
    <n v="1440830134"/>
    <x v="3060"/>
    <x v="708"/>
    <b v="0"/>
    <n v="6"/>
    <b v="0"/>
    <x v="38"/>
  </r>
  <r>
    <x v="3061"/>
    <x v="3060"/>
    <x v="3059"/>
    <n v="1000000"/>
    <x v="117"/>
    <x v="2"/>
    <s v="US"/>
    <s v="USD"/>
    <n v="1407955748"/>
    <n v="1405363748"/>
    <x v="3061"/>
    <x v="738"/>
    <b v="0"/>
    <n v="0"/>
    <b v="0"/>
    <x v="38"/>
  </r>
  <r>
    <x v="3062"/>
    <x v="3061"/>
    <x v="3060"/>
    <n v="10000"/>
    <x v="2037"/>
    <x v="2"/>
    <s v="US"/>
    <s v="USD"/>
    <n v="1443636000"/>
    <n v="1441111892"/>
    <x v="3062"/>
    <x v="61"/>
    <b v="0"/>
    <n v="67"/>
    <b v="0"/>
    <x v="38"/>
  </r>
  <r>
    <x v="3063"/>
    <x v="3062"/>
    <x v="3061"/>
    <n v="3000"/>
    <x v="2038"/>
    <x v="2"/>
    <s v="US"/>
    <s v="USD"/>
    <n v="1477174138"/>
    <n v="1474150138"/>
    <x v="3063"/>
    <x v="1267"/>
    <b v="0"/>
    <n v="23"/>
    <b v="0"/>
    <x v="38"/>
  </r>
  <r>
    <x v="3064"/>
    <x v="3063"/>
    <x v="3062"/>
    <n v="75000"/>
    <x v="2039"/>
    <x v="2"/>
    <s v="US"/>
    <s v="USD"/>
    <n v="1448175540"/>
    <n v="1445483246"/>
    <x v="3064"/>
    <x v="1268"/>
    <b v="0"/>
    <n v="72"/>
    <b v="0"/>
    <x v="38"/>
  </r>
  <r>
    <x v="3065"/>
    <x v="3064"/>
    <x v="3063"/>
    <n v="25000"/>
    <x v="115"/>
    <x v="2"/>
    <s v="US"/>
    <s v="USD"/>
    <n v="1406683172"/>
    <n v="1404523172"/>
    <x v="3065"/>
    <x v="737"/>
    <b v="0"/>
    <n v="2"/>
    <b v="0"/>
    <x v="38"/>
  </r>
  <r>
    <x v="3066"/>
    <x v="3065"/>
    <x v="3064"/>
    <n v="350000"/>
    <x v="2040"/>
    <x v="2"/>
    <s v="AU"/>
    <s v="AUD"/>
    <n v="1468128537"/>
    <n v="1465536537"/>
    <x v="3066"/>
    <x v="1223"/>
    <b v="0"/>
    <n v="15"/>
    <b v="0"/>
    <x v="38"/>
  </r>
  <r>
    <x v="3067"/>
    <x v="3066"/>
    <x v="3065"/>
    <n v="8000"/>
    <x v="148"/>
    <x v="2"/>
    <s v="NZ"/>
    <s v="NZD"/>
    <n v="1441837879"/>
    <n v="1439245879"/>
    <x v="3067"/>
    <x v="1269"/>
    <b v="0"/>
    <n v="1"/>
    <b v="0"/>
    <x v="38"/>
  </r>
  <r>
    <x v="3068"/>
    <x v="3067"/>
    <x v="3066"/>
    <n v="250000"/>
    <x v="442"/>
    <x v="2"/>
    <s v="US"/>
    <s v="USD"/>
    <n v="1445013352"/>
    <n v="1442421352"/>
    <x v="3068"/>
    <x v="1270"/>
    <b v="0"/>
    <n v="2"/>
    <b v="0"/>
    <x v="38"/>
  </r>
  <r>
    <x v="3069"/>
    <x v="3068"/>
    <x v="3067"/>
    <n v="1000"/>
    <x v="385"/>
    <x v="2"/>
    <s v="US"/>
    <s v="USD"/>
    <n v="1418587234"/>
    <n v="1415995234"/>
    <x v="3069"/>
    <x v="302"/>
    <b v="0"/>
    <n v="7"/>
    <b v="0"/>
    <x v="38"/>
  </r>
  <r>
    <x v="3070"/>
    <x v="3069"/>
    <x v="3068"/>
    <n v="10000"/>
    <x v="2041"/>
    <x v="2"/>
    <s v="GB"/>
    <s v="GBP"/>
    <n v="1481132169"/>
    <n v="1479317769"/>
    <x v="3070"/>
    <x v="1271"/>
    <b v="0"/>
    <n v="16"/>
    <b v="0"/>
    <x v="38"/>
  </r>
  <r>
    <x v="3071"/>
    <x v="3070"/>
    <x v="3069"/>
    <n v="12000"/>
    <x v="2042"/>
    <x v="2"/>
    <s v="US"/>
    <s v="USD"/>
    <n v="1429595940"/>
    <n v="1428082481"/>
    <x v="3071"/>
    <x v="1232"/>
    <b v="0"/>
    <n v="117"/>
    <b v="0"/>
    <x v="38"/>
  </r>
  <r>
    <x v="3072"/>
    <x v="3071"/>
    <x v="3070"/>
    <n v="12000"/>
    <x v="369"/>
    <x v="2"/>
    <s v="US"/>
    <s v="USD"/>
    <n v="1477791960"/>
    <n v="1476549262"/>
    <x v="3072"/>
    <x v="1142"/>
    <b v="0"/>
    <n v="2"/>
    <b v="0"/>
    <x v="38"/>
  </r>
  <r>
    <x v="3073"/>
    <x v="3072"/>
    <x v="3071"/>
    <n v="2800000"/>
    <x v="2043"/>
    <x v="2"/>
    <s v="US"/>
    <s v="USD"/>
    <n v="1434309540"/>
    <n v="1429287900"/>
    <x v="3073"/>
    <x v="156"/>
    <b v="0"/>
    <n v="7"/>
    <b v="0"/>
    <x v="38"/>
  </r>
  <r>
    <x v="3074"/>
    <x v="3073"/>
    <x v="3072"/>
    <n v="25000"/>
    <x v="1178"/>
    <x v="2"/>
    <s v="FR"/>
    <s v="EUR"/>
    <n v="1457617359"/>
    <n v="1455025359"/>
    <x v="3074"/>
    <x v="347"/>
    <b v="0"/>
    <n v="3"/>
    <b v="0"/>
    <x v="38"/>
  </r>
  <r>
    <x v="3075"/>
    <x v="3074"/>
    <x v="3073"/>
    <n v="15000"/>
    <x v="2044"/>
    <x v="2"/>
    <s v="US"/>
    <s v="USD"/>
    <n v="1471573640"/>
    <n v="1467253640"/>
    <x v="3075"/>
    <x v="1202"/>
    <b v="0"/>
    <n v="20"/>
    <b v="0"/>
    <x v="38"/>
  </r>
  <r>
    <x v="3076"/>
    <x v="3075"/>
    <x v="3074"/>
    <n v="10000"/>
    <x v="84"/>
    <x v="2"/>
    <s v="US"/>
    <s v="USD"/>
    <n v="1444405123"/>
    <n v="1439221123"/>
    <x v="3076"/>
    <x v="1269"/>
    <b v="0"/>
    <n v="50"/>
    <b v="0"/>
    <x v="38"/>
  </r>
  <r>
    <x v="3077"/>
    <x v="3076"/>
    <x v="3075"/>
    <n v="22000"/>
    <x v="522"/>
    <x v="2"/>
    <s v="CA"/>
    <s v="CAD"/>
    <n v="1488495478"/>
    <n v="1485903478"/>
    <x v="3077"/>
    <x v="145"/>
    <b v="0"/>
    <n v="2"/>
    <b v="0"/>
    <x v="38"/>
  </r>
  <r>
    <x v="3078"/>
    <x v="3077"/>
    <x v="3076"/>
    <n v="60000"/>
    <x v="1840"/>
    <x v="2"/>
    <s v="US"/>
    <s v="USD"/>
    <n v="1424920795"/>
    <n v="1422328795"/>
    <x v="3078"/>
    <x v="1040"/>
    <b v="0"/>
    <n v="3"/>
    <b v="0"/>
    <x v="38"/>
  </r>
  <r>
    <x v="3079"/>
    <x v="3078"/>
    <x v="3077"/>
    <n v="1333666"/>
    <x v="2045"/>
    <x v="2"/>
    <s v="US"/>
    <s v="USD"/>
    <n v="1427040435"/>
    <n v="1424452035"/>
    <x v="3079"/>
    <x v="9"/>
    <b v="0"/>
    <n v="27"/>
    <b v="0"/>
    <x v="38"/>
  </r>
  <r>
    <x v="3080"/>
    <x v="3079"/>
    <x v="3078"/>
    <n v="2000000"/>
    <x v="308"/>
    <x v="2"/>
    <s v="US"/>
    <s v="USD"/>
    <n v="1419644444"/>
    <n v="1414456844"/>
    <x v="3080"/>
    <x v="1250"/>
    <b v="0"/>
    <n v="7"/>
    <b v="0"/>
    <x v="38"/>
  </r>
  <r>
    <x v="3081"/>
    <x v="3080"/>
    <x v="3079"/>
    <n v="1000000"/>
    <x v="2046"/>
    <x v="2"/>
    <s v="US"/>
    <s v="USD"/>
    <n v="1442722891"/>
    <n v="1440130891"/>
    <x v="3081"/>
    <x v="1038"/>
    <b v="0"/>
    <n v="5"/>
    <b v="0"/>
    <x v="38"/>
  </r>
  <r>
    <x v="3082"/>
    <x v="3081"/>
    <x v="3080"/>
    <n v="9000"/>
    <x v="117"/>
    <x v="2"/>
    <s v="US"/>
    <s v="USD"/>
    <n v="1447628946"/>
    <n v="1445033346"/>
    <x v="3082"/>
    <x v="1272"/>
    <b v="0"/>
    <n v="0"/>
    <b v="0"/>
    <x v="38"/>
  </r>
  <r>
    <x v="3083"/>
    <x v="3082"/>
    <x v="3081"/>
    <n v="20000"/>
    <x v="443"/>
    <x v="2"/>
    <s v="US"/>
    <s v="USD"/>
    <n v="1409547600"/>
    <n v="1406986278"/>
    <x v="3083"/>
    <x v="1100"/>
    <b v="0"/>
    <n v="3"/>
    <b v="0"/>
    <x v="38"/>
  </r>
  <r>
    <x v="3084"/>
    <x v="3083"/>
    <x v="3082"/>
    <n v="4059"/>
    <x v="2047"/>
    <x v="2"/>
    <s v="US"/>
    <s v="USD"/>
    <n v="1430851680"/>
    <n v="1428340931"/>
    <x v="3084"/>
    <x v="1273"/>
    <b v="0"/>
    <n v="6"/>
    <b v="0"/>
    <x v="38"/>
  </r>
  <r>
    <x v="3085"/>
    <x v="3084"/>
    <x v="3083"/>
    <n v="25000"/>
    <x v="904"/>
    <x v="2"/>
    <s v="US"/>
    <s v="USD"/>
    <n v="1443561159"/>
    <n v="1440969159"/>
    <x v="3085"/>
    <x v="625"/>
    <b v="0"/>
    <n v="9"/>
    <b v="0"/>
    <x v="38"/>
  </r>
  <r>
    <x v="3086"/>
    <x v="3085"/>
    <x v="3084"/>
    <n v="20000"/>
    <x v="155"/>
    <x v="2"/>
    <s v="IT"/>
    <s v="EUR"/>
    <n v="1439827559"/>
    <n v="1434643559"/>
    <x v="3086"/>
    <x v="907"/>
    <b v="0"/>
    <n v="3"/>
    <b v="0"/>
    <x v="38"/>
  </r>
  <r>
    <x v="3087"/>
    <x v="3086"/>
    <x v="3085"/>
    <n v="20000"/>
    <x v="366"/>
    <x v="2"/>
    <s v="US"/>
    <s v="USD"/>
    <n v="1482294990"/>
    <n v="1477107390"/>
    <x v="3087"/>
    <x v="1274"/>
    <b v="0"/>
    <n v="2"/>
    <b v="0"/>
    <x v="38"/>
  </r>
  <r>
    <x v="3088"/>
    <x v="3087"/>
    <x v="3086"/>
    <n v="65000"/>
    <x v="691"/>
    <x v="2"/>
    <s v="US"/>
    <s v="USD"/>
    <n v="1420724460"/>
    <n v="1418046247"/>
    <x v="3088"/>
    <x v="597"/>
    <b v="0"/>
    <n v="3"/>
    <b v="0"/>
    <x v="38"/>
  </r>
  <r>
    <x v="3089"/>
    <x v="3088"/>
    <x v="3087"/>
    <n v="25000"/>
    <x v="2048"/>
    <x v="2"/>
    <s v="US"/>
    <s v="USD"/>
    <n v="1468029540"/>
    <n v="1465304483"/>
    <x v="3089"/>
    <x v="796"/>
    <b v="0"/>
    <n v="45"/>
    <b v="0"/>
    <x v="38"/>
  </r>
  <r>
    <x v="3090"/>
    <x v="3089"/>
    <x v="3088"/>
    <n v="225000"/>
    <x v="2049"/>
    <x v="2"/>
    <s v="US"/>
    <s v="USD"/>
    <n v="1430505545"/>
    <n v="1425325145"/>
    <x v="3090"/>
    <x v="78"/>
    <b v="0"/>
    <n v="9"/>
    <b v="0"/>
    <x v="38"/>
  </r>
  <r>
    <x v="3091"/>
    <x v="3090"/>
    <x v="3089"/>
    <n v="5000"/>
    <x v="2050"/>
    <x v="2"/>
    <s v="US"/>
    <s v="USD"/>
    <n v="1471214743"/>
    <n v="1468622743"/>
    <x v="3091"/>
    <x v="1260"/>
    <b v="0"/>
    <n v="9"/>
    <b v="0"/>
    <x v="38"/>
  </r>
  <r>
    <x v="3092"/>
    <x v="3091"/>
    <x v="3090"/>
    <n v="100000"/>
    <x v="2051"/>
    <x v="2"/>
    <s v="US"/>
    <s v="USD"/>
    <n v="1444946400"/>
    <n v="1441723912"/>
    <x v="3092"/>
    <x v="1237"/>
    <b v="0"/>
    <n v="21"/>
    <b v="0"/>
    <x v="38"/>
  </r>
  <r>
    <x v="3093"/>
    <x v="3092"/>
    <x v="3091"/>
    <n v="4000"/>
    <x v="2052"/>
    <x v="2"/>
    <s v="CA"/>
    <s v="CAD"/>
    <n v="1401595140"/>
    <n v="1398980941"/>
    <x v="3093"/>
    <x v="584"/>
    <b v="0"/>
    <n v="17"/>
    <b v="0"/>
    <x v="38"/>
  </r>
  <r>
    <x v="3094"/>
    <x v="3093"/>
    <x v="3092"/>
    <n v="100000"/>
    <x v="379"/>
    <x v="2"/>
    <s v="US"/>
    <s v="USD"/>
    <n v="1442775956"/>
    <n v="1437591956"/>
    <x v="3094"/>
    <x v="1154"/>
    <b v="0"/>
    <n v="1"/>
    <b v="0"/>
    <x v="38"/>
  </r>
  <r>
    <x v="3095"/>
    <x v="3094"/>
    <x v="3093"/>
    <n v="14920"/>
    <x v="155"/>
    <x v="2"/>
    <s v="US"/>
    <s v="USD"/>
    <n v="1470011780"/>
    <n v="1464827780"/>
    <x v="3095"/>
    <x v="37"/>
    <b v="0"/>
    <n v="1"/>
    <b v="0"/>
    <x v="38"/>
  </r>
  <r>
    <x v="3096"/>
    <x v="3095"/>
    <x v="3094"/>
    <n v="20000"/>
    <x v="1955"/>
    <x v="2"/>
    <s v="US"/>
    <s v="USD"/>
    <n v="1432151326"/>
    <n v="1429559326"/>
    <x v="3096"/>
    <x v="878"/>
    <b v="0"/>
    <n v="14"/>
    <b v="0"/>
    <x v="38"/>
  </r>
  <r>
    <x v="3097"/>
    <x v="3096"/>
    <x v="3095"/>
    <n v="10000"/>
    <x v="2053"/>
    <x v="2"/>
    <s v="GB"/>
    <s v="GBP"/>
    <n v="1475848800"/>
    <n v="1474027501"/>
    <x v="3097"/>
    <x v="1170"/>
    <b v="0"/>
    <n v="42"/>
    <b v="0"/>
    <x v="38"/>
  </r>
  <r>
    <x v="3098"/>
    <x v="3097"/>
    <x v="3096"/>
    <n v="48725"/>
    <x v="2054"/>
    <x v="2"/>
    <s v="US"/>
    <s v="USD"/>
    <n v="1454890620"/>
    <n v="1450724449"/>
    <x v="3098"/>
    <x v="512"/>
    <b v="0"/>
    <n v="27"/>
    <b v="0"/>
    <x v="38"/>
  </r>
  <r>
    <x v="3099"/>
    <x v="3098"/>
    <x v="3097"/>
    <n v="2000"/>
    <x v="2055"/>
    <x v="2"/>
    <s v="US"/>
    <s v="USD"/>
    <n v="1455251591"/>
    <n v="1452659591"/>
    <x v="3099"/>
    <x v="226"/>
    <b v="0"/>
    <n v="5"/>
    <b v="0"/>
    <x v="38"/>
  </r>
  <r>
    <x v="3100"/>
    <x v="3099"/>
    <x v="3098"/>
    <n v="12000"/>
    <x v="2056"/>
    <x v="2"/>
    <s v="US"/>
    <s v="USD"/>
    <n v="1413816975"/>
    <n v="1411224975"/>
    <x v="3100"/>
    <x v="1139"/>
    <b v="0"/>
    <n v="13"/>
    <b v="0"/>
    <x v="38"/>
  </r>
  <r>
    <x v="3101"/>
    <x v="3100"/>
    <x v="3099"/>
    <n v="2500"/>
    <x v="452"/>
    <x v="2"/>
    <s v="FR"/>
    <s v="EUR"/>
    <n v="1437033360"/>
    <n v="1434445937"/>
    <x v="3101"/>
    <x v="334"/>
    <b v="0"/>
    <n v="12"/>
    <b v="0"/>
    <x v="38"/>
  </r>
  <r>
    <x v="3102"/>
    <x v="3101"/>
    <x v="3100"/>
    <n v="16000"/>
    <x v="2057"/>
    <x v="2"/>
    <s v="GB"/>
    <s v="GBP"/>
    <n v="1471939818"/>
    <n v="1467619818"/>
    <x v="3102"/>
    <x v="212"/>
    <b v="0"/>
    <n v="90"/>
    <b v="0"/>
    <x v="38"/>
  </r>
  <r>
    <x v="3103"/>
    <x v="3102"/>
    <x v="3101"/>
    <n v="4100"/>
    <x v="143"/>
    <x v="2"/>
    <s v="US"/>
    <s v="USD"/>
    <n v="1434080706"/>
    <n v="1428896706"/>
    <x v="3103"/>
    <x v="1275"/>
    <b v="0"/>
    <n v="2"/>
    <b v="0"/>
    <x v="38"/>
  </r>
  <r>
    <x v="3104"/>
    <x v="3103"/>
    <x v="3102"/>
    <n v="4000"/>
    <x v="1699"/>
    <x v="2"/>
    <s v="AU"/>
    <s v="AUD"/>
    <n v="1422928800"/>
    <n v="1420235311"/>
    <x v="3104"/>
    <x v="1276"/>
    <b v="0"/>
    <n v="5"/>
    <b v="0"/>
    <x v="38"/>
  </r>
  <r>
    <x v="3105"/>
    <x v="3104"/>
    <x v="3103"/>
    <n v="5845"/>
    <x v="2058"/>
    <x v="2"/>
    <s v="US"/>
    <s v="USD"/>
    <n v="1413694800"/>
    <n v="1408986916"/>
    <x v="3105"/>
    <x v="323"/>
    <b v="0"/>
    <n v="31"/>
    <b v="0"/>
    <x v="38"/>
  </r>
  <r>
    <x v="3106"/>
    <x v="3105"/>
    <x v="3104"/>
    <n v="1000"/>
    <x v="781"/>
    <x v="2"/>
    <s v="GB"/>
    <s v="GBP"/>
    <n v="1442440800"/>
    <n v="1440497876"/>
    <x v="3106"/>
    <x v="631"/>
    <b v="0"/>
    <n v="4"/>
    <b v="0"/>
    <x v="38"/>
  </r>
  <r>
    <x v="3107"/>
    <x v="3106"/>
    <x v="3105"/>
    <n v="40000"/>
    <x v="2059"/>
    <x v="2"/>
    <s v="US"/>
    <s v="USD"/>
    <n v="1431372751"/>
    <n v="1430767951"/>
    <x v="3107"/>
    <x v="45"/>
    <b v="0"/>
    <n v="29"/>
    <b v="0"/>
    <x v="38"/>
  </r>
  <r>
    <x v="3108"/>
    <x v="3107"/>
    <x v="3106"/>
    <n v="50000"/>
    <x v="375"/>
    <x v="2"/>
    <s v="US"/>
    <s v="USD"/>
    <n v="1430234394"/>
    <n v="1425053994"/>
    <x v="3108"/>
    <x v="1277"/>
    <b v="0"/>
    <n v="2"/>
    <b v="0"/>
    <x v="38"/>
  </r>
  <r>
    <x v="3109"/>
    <x v="3108"/>
    <x v="3107"/>
    <n v="26500"/>
    <x v="2060"/>
    <x v="2"/>
    <s v="US"/>
    <s v="USD"/>
    <n v="1409194810"/>
    <n v="1406170810"/>
    <x v="3109"/>
    <x v="400"/>
    <b v="0"/>
    <n v="114"/>
    <b v="0"/>
    <x v="38"/>
  </r>
  <r>
    <x v="3110"/>
    <x v="3109"/>
    <x v="3108"/>
    <n v="25000"/>
    <x v="115"/>
    <x v="2"/>
    <s v="US"/>
    <s v="USD"/>
    <n v="1487465119"/>
    <n v="1484009119"/>
    <x v="3110"/>
    <x v="956"/>
    <b v="0"/>
    <n v="1"/>
    <b v="0"/>
    <x v="38"/>
  </r>
  <r>
    <x v="3111"/>
    <x v="3110"/>
    <x v="3109"/>
    <n v="20000"/>
    <x v="2061"/>
    <x v="2"/>
    <s v="US"/>
    <s v="USD"/>
    <n v="1412432220"/>
    <n v="1409753820"/>
    <x v="3111"/>
    <x v="270"/>
    <b v="0"/>
    <n v="76"/>
    <b v="0"/>
    <x v="38"/>
  </r>
  <r>
    <x v="3112"/>
    <x v="3111"/>
    <x v="3110"/>
    <n v="11000"/>
    <x v="2062"/>
    <x v="2"/>
    <s v="US"/>
    <s v="USD"/>
    <n v="1477968934"/>
    <n v="1472784934"/>
    <x v="3112"/>
    <x v="720"/>
    <b v="0"/>
    <n v="9"/>
    <b v="0"/>
    <x v="38"/>
  </r>
  <r>
    <x v="3113"/>
    <x v="3112"/>
    <x v="3111"/>
    <n v="109225"/>
    <x v="673"/>
    <x v="2"/>
    <s v="US"/>
    <s v="USD"/>
    <n v="1429291982"/>
    <n v="1426699982"/>
    <x v="3113"/>
    <x v="784"/>
    <b v="0"/>
    <n v="37"/>
    <b v="0"/>
    <x v="38"/>
  </r>
  <r>
    <x v="3114"/>
    <x v="3113"/>
    <x v="3112"/>
    <n v="75000"/>
    <x v="117"/>
    <x v="2"/>
    <s v="US"/>
    <s v="USD"/>
    <n v="1411312250"/>
    <n v="1406128250"/>
    <x v="3114"/>
    <x v="400"/>
    <b v="0"/>
    <n v="0"/>
    <b v="0"/>
    <x v="38"/>
  </r>
  <r>
    <x v="3115"/>
    <x v="3114"/>
    <x v="3113"/>
    <n v="10000"/>
    <x v="452"/>
    <x v="2"/>
    <s v="SE"/>
    <s v="SEK"/>
    <n v="1465123427"/>
    <n v="1462531427"/>
    <x v="3115"/>
    <x v="297"/>
    <b v="0"/>
    <n v="1"/>
    <b v="0"/>
    <x v="38"/>
  </r>
  <r>
    <x v="3116"/>
    <x v="3115"/>
    <x v="3114"/>
    <n v="750"/>
    <x v="357"/>
    <x v="2"/>
    <s v="US"/>
    <s v="USD"/>
    <n v="1427890925"/>
    <n v="1426681325"/>
    <x v="3116"/>
    <x v="784"/>
    <b v="0"/>
    <n v="10"/>
    <b v="0"/>
    <x v="38"/>
  </r>
  <r>
    <x v="3117"/>
    <x v="3116"/>
    <x v="3115"/>
    <n v="1000"/>
    <x v="116"/>
    <x v="2"/>
    <s v="GB"/>
    <s v="GBP"/>
    <n v="1464354720"/>
    <n v="1463648360"/>
    <x v="3117"/>
    <x v="1136"/>
    <b v="0"/>
    <n v="1"/>
    <b v="0"/>
    <x v="38"/>
  </r>
  <r>
    <x v="3118"/>
    <x v="3117"/>
    <x v="3116"/>
    <n v="500000"/>
    <x v="551"/>
    <x v="2"/>
    <s v="SE"/>
    <s v="SEK"/>
    <n v="1467473723"/>
    <n v="1465832123"/>
    <x v="3118"/>
    <x v="198"/>
    <b v="0"/>
    <n v="2"/>
    <b v="0"/>
    <x v="38"/>
  </r>
  <r>
    <x v="3119"/>
    <x v="3118"/>
    <x v="3117"/>
    <n v="10000"/>
    <x v="139"/>
    <x v="2"/>
    <s v="US"/>
    <s v="USD"/>
    <n v="1427414732"/>
    <n v="1424826332"/>
    <x v="3119"/>
    <x v="1033"/>
    <b v="0"/>
    <n v="1"/>
    <b v="0"/>
    <x v="38"/>
  </r>
  <r>
    <x v="3120"/>
    <x v="3119"/>
    <x v="3118"/>
    <n v="1300000"/>
    <x v="1491"/>
    <x v="2"/>
    <s v="NL"/>
    <s v="EUR"/>
    <n v="1462484196"/>
    <n v="1457303796"/>
    <x v="3120"/>
    <x v="723"/>
    <b v="0"/>
    <n v="10"/>
    <b v="0"/>
    <x v="38"/>
  </r>
  <r>
    <x v="3121"/>
    <x v="3120"/>
    <x v="3119"/>
    <n v="1500"/>
    <x v="115"/>
    <x v="1"/>
    <s v="CA"/>
    <s v="CAD"/>
    <n v="1411748335"/>
    <n v="1406564335"/>
    <x v="3121"/>
    <x v="1278"/>
    <b v="0"/>
    <n v="1"/>
    <b v="0"/>
    <x v="38"/>
  </r>
  <r>
    <x v="3122"/>
    <x v="3121"/>
    <x v="3120"/>
    <n v="199"/>
    <x v="851"/>
    <x v="1"/>
    <s v="US"/>
    <s v="USD"/>
    <n v="1478733732"/>
    <n v="1478298132"/>
    <x v="3122"/>
    <x v="234"/>
    <b v="0"/>
    <n v="2"/>
    <b v="0"/>
    <x v="38"/>
  </r>
  <r>
    <x v="3123"/>
    <x v="3122"/>
    <x v="3121"/>
    <n v="125000"/>
    <x v="2063"/>
    <x v="1"/>
    <s v="US"/>
    <s v="USD"/>
    <n v="1468108198"/>
    <n v="1465516198"/>
    <x v="3123"/>
    <x v="1223"/>
    <b v="0"/>
    <n v="348"/>
    <b v="0"/>
    <x v="38"/>
  </r>
  <r>
    <x v="3124"/>
    <x v="3123"/>
    <x v="3122"/>
    <n v="800000"/>
    <x v="375"/>
    <x v="1"/>
    <s v="US"/>
    <s v="USD"/>
    <n v="1422902601"/>
    <n v="1417718601"/>
    <x v="3124"/>
    <x v="1108"/>
    <b v="0"/>
    <n v="4"/>
    <b v="0"/>
    <x v="38"/>
  </r>
  <r>
    <x v="3125"/>
    <x v="3124"/>
    <x v="3123"/>
    <n v="1500000"/>
    <x v="117"/>
    <x v="1"/>
    <s v="US"/>
    <s v="USD"/>
    <n v="1452142672"/>
    <n v="1449550672"/>
    <x v="3125"/>
    <x v="858"/>
    <b v="0"/>
    <n v="0"/>
    <b v="0"/>
    <x v="38"/>
  </r>
  <r>
    <x v="3126"/>
    <x v="3125"/>
    <x v="3124"/>
    <n v="25000"/>
    <x v="578"/>
    <x v="1"/>
    <s v="US"/>
    <s v="USD"/>
    <n v="1459121162"/>
    <n v="1456532762"/>
    <x v="3126"/>
    <x v="574"/>
    <b v="0"/>
    <n v="17"/>
    <b v="0"/>
    <x v="38"/>
  </r>
  <r>
    <x v="3127"/>
    <x v="3126"/>
    <x v="3125"/>
    <n v="100000"/>
    <x v="117"/>
    <x v="1"/>
    <s v="US"/>
    <s v="USD"/>
    <n v="1425242029"/>
    <n v="1422650029"/>
    <x v="3127"/>
    <x v="797"/>
    <b v="0"/>
    <n v="0"/>
    <b v="0"/>
    <x v="38"/>
  </r>
  <r>
    <x v="3128"/>
    <x v="3127"/>
    <x v="3126"/>
    <n v="15000"/>
    <x v="2064"/>
    <x v="3"/>
    <s v="US"/>
    <s v="USD"/>
    <n v="1489690141"/>
    <n v="1487101741"/>
    <x v="3128"/>
    <x v="186"/>
    <b v="0"/>
    <n v="117"/>
    <b v="0"/>
    <x v="6"/>
  </r>
  <r>
    <x v="3129"/>
    <x v="3128"/>
    <x v="3127"/>
    <n v="1250"/>
    <x v="115"/>
    <x v="3"/>
    <s v="US"/>
    <s v="USD"/>
    <n v="1492542819"/>
    <n v="1489090419"/>
    <x v="3129"/>
    <x v="701"/>
    <b v="0"/>
    <n v="1"/>
    <b v="0"/>
    <x v="6"/>
  </r>
  <r>
    <x v="3130"/>
    <x v="3129"/>
    <x v="3128"/>
    <n v="10000"/>
    <x v="672"/>
    <x v="3"/>
    <s v="US"/>
    <s v="USD"/>
    <n v="1492145940"/>
    <n v="1489504916"/>
    <x v="3130"/>
    <x v="694"/>
    <b v="0"/>
    <n v="4"/>
    <b v="0"/>
    <x v="6"/>
  </r>
  <r>
    <x v="3131"/>
    <x v="3130"/>
    <x v="3129"/>
    <n v="4100"/>
    <x v="2043"/>
    <x v="3"/>
    <s v="US"/>
    <s v="USD"/>
    <n v="1491656045"/>
    <n v="1489067645"/>
    <x v="3131"/>
    <x v="701"/>
    <b v="0"/>
    <n v="12"/>
    <b v="0"/>
    <x v="6"/>
  </r>
  <r>
    <x v="3132"/>
    <x v="3131"/>
    <x v="3130"/>
    <n v="30000"/>
    <x v="115"/>
    <x v="3"/>
    <s v="US"/>
    <s v="USD"/>
    <n v="1492759460"/>
    <n v="1487579060"/>
    <x v="3132"/>
    <x v="618"/>
    <b v="0"/>
    <n v="1"/>
    <b v="0"/>
    <x v="6"/>
  </r>
  <r>
    <x v="3133"/>
    <x v="3132"/>
    <x v="3131"/>
    <n v="500"/>
    <x v="2065"/>
    <x v="3"/>
    <s v="GB"/>
    <s v="GBP"/>
    <n v="1490358834"/>
    <n v="1487770434"/>
    <x v="3133"/>
    <x v="1279"/>
    <b v="0"/>
    <n v="16"/>
    <b v="0"/>
    <x v="6"/>
  </r>
  <r>
    <x v="3134"/>
    <x v="3133"/>
    <x v="3132"/>
    <n v="1000"/>
    <x v="1175"/>
    <x v="3"/>
    <s v="GB"/>
    <s v="GBP"/>
    <n v="1490631419"/>
    <n v="1488820619"/>
    <x v="3134"/>
    <x v="700"/>
    <b v="0"/>
    <n v="12"/>
    <b v="0"/>
    <x v="6"/>
  </r>
  <r>
    <x v="3135"/>
    <x v="3134"/>
    <x v="3133"/>
    <n v="777"/>
    <x v="2066"/>
    <x v="3"/>
    <s v="US"/>
    <s v="USD"/>
    <n v="1491277121"/>
    <n v="1489376321"/>
    <x v="3135"/>
    <x v="703"/>
    <b v="0"/>
    <n v="7"/>
    <b v="0"/>
    <x v="6"/>
  </r>
  <r>
    <x v="3136"/>
    <x v="3135"/>
    <x v="3134"/>
    <n v="500"/>
    <x v="2067"/>
    <x v="3"/>
    <s v="GB"/>
    <s v="GBP"/>
    <n v="1491001140"/>
    <n v="1487847954"/>
    <x v="3136"/>
    <x v="1279"/>
    <b v="0"/>
    <n v="22"/>
    <b v="0"/>
    <x v="6"/>
  </r>
  <r>
    <x v="3137"/>
    <x v="3136"/>
    <x v="3135"/>
    <n v="1500"/>
    <x v="155"/>
    <x v="3"/>
    <s v="US"/>
    <s v="USD"/>
    <n v="1493838720"/>
    <n v="1489439669"/>
    <x v="3137"/>
    <x v="1026"/>
    <b v="0"/>
    <n v="1"/>
    <b v="0"/>
    <x v="6"/>
  </r>
  <r>
    <x v="3138"/>
    <x v="3137"/>
    <x v="3136"/>
    <n v="200"/>
    <x v="117"/>
    <x v="3"/>
    <s v="GB"/>
    <s v="GBP"/>
    <n v="1491233407"/>
    <n v="1489591807"/>
    <x v="3138"/>
    <x v="1280"/>
    <b v="0"/>
    <n v="0"/>
    <b v="0"/>
    <x v="6"/>
  </r>
  <r>
    <x v="3139"/>
    <x v="3138"/>
    <x v="3137"/>
    <n v="50000"/>
    <x v="651"/>
    <x v="3"/>
    <s v="MX"/>
    <s v="MXN"/>
    <n v="1490416380"/>
    <n v="1487485760"/>
    <x v="3139"/>
    <x v="1281"/>
    <b v="0"/>
    <n v="6"/>
    <b v="0"/>
    <x v="6"/>
  </r>
  <r>
    <x v="3140"/>
    <x v="3139"/>
    <x v="3138"/>
    <n v="10000"/>
    <x v="2068"/>
    <x v="3"/>
    <s v="FR"/>
    <s v="EUR"/>
    <n v="1491581703"/>
    <n v="1488993303"/>
    <x v="3140"/>
    <x v="1282"/>
    <b v="0"/>
    <n v="4"/>
    <b v="0"/>
    <x v="6"/>
  </r>
  <r>
    <x v="3141"/>
    <x v="3140"/>
    <x v="3139"/>
    <n v="500"/>
    <x v="2069"/>
    <x v="3"/>
    <s v="NL"/>
    <s v="EUR"/>
    <n v="1492372800"/>
    <n v="1488823488"/>
    <x v="3141"/>
    <x v="700"/>
    <b v="0"/>
    <n v="8"/>
    <b v="0"/>
    <x v="6"/>
  </r>
  <r>
    <x v="3142"/>
    <x v="3141"/>
    <x v="3140"/>
    <n v="2750"/>
    <x v="372"/>
    <x v="3"/>
    <s v="GB"/>
    <s v="GBP"/>
    <n v="1489922339"/>
    <n v="1487333939"/>
    <x v="3142"/>
    <x v="695"/>
    <b v="0"/>
    <n v="3"/>
    <b v="0"/>
    <x v="6"/>
  </r>
  <r>
    <x v="3143"/>
    <x v="3142"/>
    <x v="3141"/>
    <n v="700"/>
    <x v="117"/>
    <x v="3"/>
    <s v="GB"/>
    <s v="GBP"/>
    <n v="1491726956"/>
    <n v="1489480556"/>
    <x v="3143"/>
    <x v="1026"/>
    <b v="0"/>
    <n v="0"/>
    <b v="0"/>
    <x v="6"/>
  </r>
  <r>
    <x v="3144"/>
    <x v="3143"/>
    <x v="3142"/>
    <n v="10000"/>
    <x v="2070"/>
    <x v="3"/>
    <s v="US"/>
    <s v="USD"/>
    <n v="1489903200"/>
    <n v="1488459307"/>
    <x v="3144"/>
    <x v="1283"/>
    <b v="0"/>
    <n v="30"/>
    <b v="0"/>
    <x v="6"/>
  </r>
  <r>
    <x v="3145"/>
    <x v="3144"/>
    <x v="3143"/>
    <n v="25000"/>
    <x v="117"/>
    <x v="3"/>
    <s v="US"/>
    <s v="USD"/>
    <n v="1490659134"/>
    <n v="1485478734"/>
    <x v="3145"/>
    <x v="360"/>
    <b v="0"/>
    <n v="0"/>
    <b v="0"/>
    <x v="6"/>
  </r>
  <r>
    <x v="3146"/>
    <x v="3145"/>
    <x v="3144"/>
    <n v="50000"/>
    <x v="2071"/>
    <x v="3"/>
    <s v="MX"/>
    <s v="MXN"/>
    <n v="1492356166"/>
    <n v="1488471766"/>
    <x v="3146"/>
    <x v="1283"/>
    <b v="0"/>
    <n v="12"/>
    <b v="0"/>
    <x v="6"/>
  </r>
  <r>
    <x v="3147"/>
    <x v="3146"/>
    <x v="3145"/>
    <n v="20000"/>
    <x v="2072"/>
    <x v="0"/>
    <s v="US"/>
    <s v="USD"/>
    <n v="1415319355"/>
    <n v="1411859755"/>
    <x v="3147"/>
    <x v="1052"/>
    <b v="1"/>
    <n v="213"/>
    <b v="1"/>
    <x v="6"/>
  </r>
  <r>
    <x v="3148"/>
    <x v="3147"/>
    <x v="3146"/>
    <n v="1800"/>
    <x v="2073"/>
    <x v="0"/>
    <s v="US"/>
    <s v="USD"/>
    <n v="1412136000"/>
    <n v="1410278284"/>
    <x v="3148"/>
    <x v="740"/>
    <b v="1"/>
    <n v="57"/>
    <b v="1"/>
    <x v="6"/>
  </r>
  <r>
    <x v="3149"/>
    <x v="3148"/>
    <x v="3147"/>
    <n v="1250"/>
    <x v="166"/>
    <x v="0"/>
    <s v="US"/>
    <s v="USD"/>
    <n v="1354845600"/>
    <n v="1352766300"/>
    <x v="3149"/>
    <x v="1284"/>
    <b v="1"/>
    <n v="25"/>
    <b v="1"/>
    <x v="6"/>
  </r>
  <r>
    <x v="3150"/>
    <x v="3149"/>
    <x v="3148"/>
    <n v="3500"/>
    <x v="2074"/>
    <x v="0"/>
    <s v="US"/>
    <s v="USD"/>
    <n v="1295928000"/>
    <n v="1288160403"/>
    <x v="3150"/>
    <x v="1285"/>
    <b v="1"/>
    <n v="104"/>
    <b v="1"/>
    <x v="6"/>
  </r>
  <r>
    <x v="3151"/>
    <x v="3150"/>
    <x v="3149"/>
    <n v="3500"/>
    <x v="2075"/>
    <x v="0"/>
    <s v="US"/>
    <s v="USD"/>
    <n v="1410379774"/>
    <n v="1407787774"/>
    <x v="3151"/>
    <x v="843"/>
    <b v="1"/>
    <n v="34"/>
    <b v="1"/>
    <x v="6"/>
  </r>
  <r>
    <x v="3152"/>
    <x v="3151"/>
    <x v="3150"/>
    <n v="2200"/>
    <x v="2076"/>
    <x v="0"/>
    <s v="GB"/>
    <s v="GBP"/>
    <n v="1383425367"/>
    <n v="1380833367"/>
    <x v="3152"/>
    <x v="557"/>
    <b v="1"/>
    <n v="67"/>
    <b v="1"/>
    <x v="6"/>
  </r>
  <r>
    <x v="3153"/>
    <x v="3152"/>
    <x v="3151"/>
    <n v="3000"/>
    <x v="2077"/>
    <x v="0"/>
    <s v="US"/>
    <s v="USD"/>
    <n v="1304225940"/>
    <n v="1301542937"/>
    <x v="3153"/>
    <x v="805"/>
    <b v="1"/>
    <n v="241"/>
    <b v="1"/>
    <x v="6"/>
  </r>
  <r>
    <x v="3154"/>
    <x v="3153"/>
    <x v="3152"/>
    <n v="7000"/>
    <x v="2059"/>
    <x v="0"/>
    <s v="US"/>
    <s v="USD"/>
    <n v="1333310458"/>
    <n v="1330722058"/>
    <x v="3154"/>
    <x v="1084"/>
    <b v="1"/>
    <n v="123"/>
    <b v="1"/>
    <x v="6"/>
  </r>
  <r>
    <x v="3155"/>
    <x v="3154"/>
    <x v="3153"/>
    <n v="5000"/>
    <x v="2078"/>
    <x v="0"/>
    <s v="GB"/>
    <s v="GBP"/>
    <n v="1356004725"/>
    <n v="1353412725"/>
    <x v="3155"/>
    <x v="1286"/>
    <b v="1"/>
    <n v="302"/>
    <b v="1"/>
    <x v="6"/>
  </r>
  <r>
    <x v="3156"/>
    <x v="3155"/>
    <x v="3154"/>
    <n v="5500"/>
    <x v="2079"/>
    <x v="0"/>
    <s v="US"/>
    <s v="USD"/>
    <n v="1338591144"/>
    <n v="1335567144"/>
    <x v="3156"/>
    <x v="73"/>
    <b v="1"/>
    <n v="89"/>
    <b v="1"/>
    <x v="6"/>
  </r>
  <r>
    <x v="3157"/>
    <x v="3156"/>
    <x v="3155"/>
    <n v="4000"/>
    <x v="74"/>
    <x v="0"/>
    <s v="US"/>
    <s v="USD"/>
    <n v="1405746000"/>
    <n v="1404932105"/>
    <x v="3157"/>
    <x v="87"/>
    <b v="1"/>
    <n v="41"/>
    <b v="1"/>
    <x v="6"/>
  </r>
  <r>
    <x v="3158"/>
    <x v="3157"/>
    <x v="3156"/>
    <n v="5000"/>
    <x v="2080"/>
    <x v="0"/>
    <s v="US"/>
    <s v="USD"/>
    <n v="1374523752"/>
    <n v="1371931752"/>
    <x v="3158"/>
    <x v="1287"/>
    <b v="1"/>
    <n v="69"/>
    <b v="1"/>
    <x v="6"/>
  </r>
  <r>
    <x v="3159"/>
    <x v="3158"/>
    <x v="3157"/>
    <n v="1500"/>
    <x v="2081"/>
    <x v="0"/>
    <s v="US"/>
    <s v="USD"/>
    <n v="1326927600"/>
    <n v="1323221761"/>
    <x v="3159"/>
    <x v="390"/>
    <b v="1"/>
    <n v="52"/>
    <b v="1"/>
    <x v="6"/>
  </r>
  <r>
    <x v="3160"/>
    <x v="3159"/>
    <x v="3158"/>
    <n v="4500"/>
    <x v="2082"/>
    <x v="0"/>
    <s v="US"/>
    <s v="USD"/>
    <n v="1407905940"/>
    <n v="1405923687"/>
    <x v="3160"/>
    <x v="571"/>
    <b v="1"/>
    <n v="57"/>
    <b v="1"/>
    <x v="6"/>
  </r>
  <r>
    <x v="3161"/>
    <x v="3160"/>
    <x v="3159"/>
    <n v="2000"/>
    <x v="2083"/>
    <x v="0"/>
    <s v="GB"/>
    <s v="GBP"/>
    <n v="1413377522"/>
    <n v="1410785522"/>
    <x v="3161"/>
    <x v="335"/>
    <b v="1"/>
    <n v="74"/>
    <b v="1"/>
    <x v="6"/>
  </r>
  <r>
    <x v="3162"/>
    <x v="3161"/>
    <x v="3160"/>
    <n v="4000"/>
    <x v="2084"/>
    <x v="0"/>
    <s v="US"/>
    <s v="USD"/>
    <n v="1404698400"/>
    <n v="1402331262"/>
    <x v="3162"/>
    <x v="469"/>
    <b v="1"/>
    <n v="63"/>
    <b v="1"/>
    <x v="6"/>
  </r>
  <r>
    <x v="3163"/>
    <x v="3162"/>
    <x v="3161"/>
    <n v="13000"/>
    <x v="2085"/>
    <x v="0"/>
    <s v="US"/>
    <s v="USD"/>
    <n v="1402855525"/>
    <n v="1400263525"/>
    <x v="3163"/>
    <x v="261"/>
    <b v="1"/>
    <n v="72"/>
    <b v="1"/>
    <x v="6"/>
  </r>
  <r>
    <x v="3164"/>
    <x v="3163"/>
    <x v="3162"/>
    <n v="2500"/>
    <x v="2086"/>
    <x v="0"/>
    <s v="US"/>
    <s v="USD"/>
    <n v="1402341615"/>
    <n v="1399490415"/>
    <x v="3164"/>
    <x v="406"/>
    <b v="1"/>
    <n v="71"/>
    <b v="1"/>
    <x v="6"/>
  </r>
  <r>
    <x v="3165"/>
    <x v="3164"/>
    <x v="3163"/>
    <n v="750"/>
    <x v="2087"/>
    <x v="0"/>
    <s v="US"/>
    <s v="USD"/>
    <n v="1304395140"/>
    <n v="1302493760"/>
    <x v="3165"/>
    <x v="1288"/>
    <b v="1"/>
    <n v="21"/>
    <b v="1"/>
    <x v="6"/>
  </r>
  <r>
    <x v="3166"/>
    <x v="3165"/>
    <x v="3164"/>
    <n v="35000"/>
    <x v="2088"/>
    <x v="0"/>
    <s v="US"/>
    <s v="USD"/>
    <n v="1416988740"/>
    <n v="1414514153"/>
    <x v="3166"/>
    <x v="181"/>
    <b v="1"/>
    <n v="930"/>
    <b v="1"/>
    <x v="6"/>
  </r>
  <r>
    <x v="3167"/>
    <x v="3166"/>
    <x v="3165"/>
    <n v="3000"/>
    <x v="2089"/>
    <x v="0"/>
    <s v="US"/>
    <s v="USD"/>
    <n v="1406952781"/>
    <n v="1405743181"/>
    <x v="3167"/>
    <x v="510"/>
    <b v="1"/>
    <n v="55"/>
    <b v="1"/>
    <x v="6"/>
  </r>
  <r>
    <x v="3168"/>
    <x v="3167"/>
    <x v="3166"/>
    <n v="2500"/>
    <x v="2090"/>
    <x v="0"/>
    <s v="US"/>
    <s v="USD"/>
    <n v="1402696800"/>
    <n v="1399948353"/>
    <x v="3168"/>
    <x v="1030"/>
    <b v="1"/>
    <n v="61"/>
    <b v="1"/>
    <x v="6"/>
  </r>
  <r>
    <x v="3169"/>
    <x v="3168"/>
    <x v="3167"/>
    <n v="8000"/>
    <x v="2091"/>
    <x v="0"/>
    <s v="US"/>
    <s v="USD"/>
    <n v="1386910740"/>
    <n v="1384364561"/>
    <x v="3169"/>
    <x v="919"/>
    <b v="1"/>
    <n v="82"/>
    <b v="1"/>
    <x v="6"/>
  </r>
  <r>
    <x v="3170"/>
    <x v="3169"/>
    <x v="3168"/>
    <n v="2000"/>
    <x v="2092"/>
    <x v="0"/>
    <s v="US"/>
    <s v="USD"/>
    <n v="1404273600"/>
    <n v="1401414944"/>
    <x v="3170"/>
    <x v="715"/>
    <b v="1"/>
    <n v="71"/>
    <b v="1"/>
    <x v="6"/>
  </r>
  <r>
    <x v="3171"/>
    <x v="3170"/>
    <x v="3169"/>
    <n v="7000"/>
    <x v="2093"/>
    <x v="0"/>
    <s v="GB"/>
    <s v="GBP"/>
    <n v="1462545358"/>
    <n v="1459953358"/>
    <x v="3171"/>
    <x v="892"/>
    <b v="1"/>
    <n v="117"/>
    <b v="1"/>
    <x v="6"/>
  </r>
  <r>
    <x v="3172"/>
    <x v="3171"/>
    <x v="3170"/>
    <n v="2000"/>
    <x v="2094"/>
    <x v="0"/>
    <s v="US"/>
    <s v="USD"/>
    <n v="1329240668"/>
    <n v="1326648668"/>
    <x v="3172"/>
    <x v="1289"/>
    <b v="1"/>
    <n v="29"/>
    <b v="1"/>
    <x v="6"/>
  </r>
  <r>
    <x v="3173"/>
    <x v="3172"/>
    <x v="3171"/>
    <n v="10000"/>
    <x v="285"/>
    <x v="0"/>
    <s v="US"/>
    <s v="USD"/>
    <n v="1411765492"/>
    <n v="1409173492"/>
    <x v="3173"/>
    <x v="107"/>
    <b v="1"/>
    <n v="74"/>
    <b v="1"/>
    <x v="6"/>
  </r>
  <r>
    <x v="3174"/>
    <x v="3173"/>
    <x v="3172"/>
    <n v="3000"/>
    <x v="2095"/>
    <x v="0"/>
    <s v="US"/>
    <s v="USD"/>
    <n v="1408999508"/>
    <n v="1407789908"/>
    <x v="3174"/>
    <x v="843"/>
    <b v="1"/>
    <n v="23"/>
    <b v="1"/>
    <x v="6"/>
  </r>
  <r>
    <x v="3175"/>
    <x v="3174"/>
    <x v="3173"/>
    <n v="5000"/>
    <x v="2096"/>
    <x v="0"/>
    <s v="US"/>
    <s v="USD"/>
    <n v="1297977427"/>
    <n v="1292793427"/>
    <x v="3175"/>
    <x v="1290"/>
    <b v="1"/>
    <n v="60"/>
    <b v="1"/>
    <x v="6"/>
  </r>
  <r>
    <x v="3176"/>
    <x v="3175"/>
    <x v="3174"/>
    <n v="1900"/>
    <x v="1226"/>
    <x v="0"/>
    <s v="US"/>
    <s v="USD"/>
    <n v="1376838000"/>
    <n v="1374531631"/>
    <x v="3176"/>
    <x v="1291"/>
    <b v="1"/>
    <n v="55"/>
    <b v="1"/>
    <x v="6"/>
  </r>
  <r>
    <x v="3177"/>
    <x v="3176"/>
    <x v="3175"/>
    <n v="2500"/>
    <x v="2097"/>
    <x v="0"/>
    <s v="US"/>
    <s v="USD"/>
    <n v="1403366409"/>
    <n v="1400774409"/>
    <x v="3177"/>
    <x v="337"/>
    <b v="1"/>
    <n v="51"/>
    <b v="1"/>
    <x v="6"/>
  </r>
  <r>
    <x v="3178"/>
    <x v="3177"/>
    <x v="3176"/>
    <n v="1500"/>
    <x v="2098"/>
    <x v="0"/>
    <s v="GB"/>
    <s v="GBP"/>
    <n v="1405521075"/>
    <n v="1402929075"/>
    <x v="3178"/>
    <x v="579"/>
    <b v="1"/>
    <n v="78"/>
    <b v="1"/>
    <x v="6"/>
  </r>
  <r>
    <x v="3179"/>
    <x v="3178"/>
    <x v="3177"/>
    <n v="4200"/>
    <x v="2099"/>
    <x v="0"/>
    <s v="US"/>
    <s v="USD"/>
    <n v="1367859071"/>
    <n v="1365699071"/>
    <x v="3179"/>
    <x v="1292"/>
    <b v="1"/>
    <n v="62"/>
    <b v="1"/>
    <x v="6"/>
  </r>
  <r>
    <x v="3180"/>
    <x v="3179"/>
    <x v="3178"/>
    <n v="1200"/>
    <x v="2100"/>
    <x v="0"/>
    <s v="GB"/>
    <s v="GBP"/>
    <n v="1403258049"/>
    <n v="1400666049"/>
    <x v="3180"/>
    <x v="627"/>
    <b v="1"/>
    <n v="45"/>
    <b v="1"/>
    <x v="6"/>
  </r>
  <r>
    <x v="3181"/>
    <x v="3180"/>
    <x v="3179"/>
    <n v="500"/>
    <x v="614"/>
    <x v="0"/>
    <s v="GB"/>
    <s v="GBP"/>
    <n v="1402848000"/>
    <n v="1400570787"/>
    <x v="3181"/>
    <x v="1255"/>
    <b v="1"/>
    <n v="15"/>
    <b v="1"/>
    <x v="6"/>
  </r>
  <r>
    <x v="3182"/>
    <x v="3181"/>
    <x v="3180"/>
    <n v="7000"/>
    <x v="2101"/>
    <x v="0"/>
    <s v="US"/>
    <s v="USD"/>
    <n v="1328029200"/>
    <n v="1323211621"/>
    <x v="3182"/>
    <x v="390"/>
    <b v="1"/>
    <n v="151"/>
    <b v="1"/>
    <x v="6"/>
  </r>
  <r>
    <x v="3183"/>
    <x v="3182"/>
    <x v="3181"/>
    <n v="2500"/>
    <x v="444"/>
    <x v="0"/>
    <s v="US"/>
    <s v="USD"/>
    <n v="1377284669"/>
    <n v="1375729469"/>
    <x v="3183"/>
    <x v="1293"/>
    <b v="1"/>
    <n v="68"/>
    <b v="1"/>
    <x v="6"/>
  </r>
  <r>
    <x v="3184"/>
    <x v="3183"/>
    <x v="3182"/>
    <n v="4300"/>
    <x v="2102"/>
    <x v="0"/>
    <s v="US"/>
    <s v="USD"/>
    <n v="1404258631"/>
    <n v="1401666631"/>
    <x v="3184"/>
    <x v="325"/>
    <b v="1"/>
    <n v="46"/>
    <b v="1"/>
    <x v="6"/>
  </r>
  <r>
    <x v="3185"/>
    <x v="3184"/>
    <x v="3183"/>
    <n v="1000"/>
    <x v="325"/>
    <x v="0"/>
    <s v="GB"/>
    <s v="GBP"/>
    <n v="1405553241"/>
    <n v="1404948441"/>
    <x v="3185"/>
    <x v="87"/>
    <b v="1"/>
    <n v="24"/>
    <b v="1"/>
    <x v="6"/>
  </r>
  <r>
    <x v="3186"/>
    <x v="3185"/>
    <x v="3184"/>
    <n v="3200"/>
    <x v="2103"/>
    <x v="0"/>
    <s v="GB"/>
    <s v="GBP"/>
    <n v="1410901200"/>
    <n v="1408313438"/>
    <x v="3186"/>
    <x v="1294"/>
    <b v="1"/>
    <n v="70"/>
    <b v="1"/>
    <x v="6"/>
  </r>
  <r>
    <x v="3187"/>
    <x v="3186"/>
    <x v="3185"/>
    <n v="15000"/>
    <x v="2104"/>
    <x v="0"/>
    <s v="US"/>
    <s v="USD"/>
    <n v="1407167973"/>
    <n v="1405439973"/>
    <x v="3187"/>
    <x v="284"/>
    <b v="1"/>
    <n v="244"/>
    <b v="1"/>
    <x v="6"/>
  </r>
  <r>
    <x v="3188"/>
    <x v="3187"/>
    <x v="3186"/>
    <n v="200"/>
    <x v="176"/>
    <x v="2"/>
    <s v="GB"/>
    <s v="GBP"/>
    <n v="1433930302"/>
    <n v="1432115902"/>
    <x v="3188"/>
    <x v="318"/>
    <b v="0"/>
    <n v="9"/>
    <b v="0"/>
    <x v="40"/>
  </r>
  <r>
    <x v="3189"/>
    <x v="3188"/>
    <x v="3187"/>
    <n v="55000"/>
    <x v="2105"/>
    <x v="2"/>
    <s v="SE"/>
    <s v="SEK"/>
    <n v="1432455532"/>
    <n v="1429863532"/>
    <x v="3189"/>
    <x v="1234"/>
    <b v="0"/>
    <n v="19"/>
    <b v="0"/>
    <x v="40"/>
  </r>
  <r>
    <x v="3190"/>
    <x v="3189"/>
    <x v="3188"/>
    <n v="4000"/>
    <x v="117"/>
    <x v="2"/>
    <s v="CA"/>
    <s v="CAD"/>
    <n v="1481258275"/>
    <n v="1478662675"/>
    <x v="3190"/>
    <x v="1295"/>
    <b v="0"/>
    <n v="0"/>
    <b v="0"/>
    <x v="40"/>
  </r>
  <r>
    <x v="3191"/>
    <x v="3190"/>
    <x v="3189"/>
    <n v="3750"/>
    <x v="118"/>
    <x v="2"/>
    <s v="US"/>
    <s v="USD"/>
    <n v="1471370869"/>
    <n v="1466186869"/>
    <x v="3191"/>
    <x v="175"/>
    <b v="0"/>
    <n v="4"/>
    <b v="0"/>
    <x v="40"/>
  </r>
  <r>
    <x v="3192"/>
    <x v="3191"/>
    <x v="3190"/>
    <n v="10000"/>
    <x v="1301"/>
    <x v="2"/>
    <s v="GB"/>
    <s v="GBP"/>
    <n v="1425160800"/>
    <n v="1421274859"/>
    <x v="3192"/>
    <x v="500"/>
    <b v="0"/>
    <n v="8"/>
    <b v="0"/>
    <x v="40"/>
  </r>
  <r>
    <x v="3193"/>
    <x v="3192"/>
    <x v="3191"/>
    <n v="5000"/>
    <x v="2038"/>
    <x v="2"/>
    <s v="GB"/>
    <s v="GBP"/>
    <n v="1424474056"/>
    <n v="1420586056"/>
    <x v="3193"/>
    <x v="749"/>
    <b v="0"/>
    <n v="24"/>
    <b v="0"/>
    <x v="40"/>
  </r>
  <r>
    <x v="3194"/>
    <x v="3193"/>
    <x v="3192"/>
    <n v="11000"/>
    <x v="117"/>
    <x v="2"/>
    <s v="US"/>
    <s v="USD"/>
    <n v="1437960598"/>
    <n v="1435368598"/>
    <x v="3194"/>
    <x v="125"/>
    <b v="0"/>
    <n v="0"/>
    <b v="0"/>
    <x v="40"/>
  </r>
  <r>
    <x v="3195"/>
    <x v="3194"/>
    <x v="3193"/>
    <n v="3500"/>
    <x v="127"/>
    <x v="2"/>
    <s v="US"/>
    <s v="USD"/>
    <n v="1423750542"/>
    <n v="1421158542"/>
    <x v="3195"/>
    <x v="619"/>
    <b v="0"/>
    <n v="39"/>
    <b v="0"/>
    <x v="40"/>
  </r>
  <r>
    <x v="3196"/>
    <x v="3195"/>
    <x v="3194"/>
    <n v="3000000"/>
    <x v="1122"/>
    <x v="2"/>
    <s v="US"/>
    <s v="USD"/>
    <n v="1438437600"/>
    <n v="1433254875"/>
    <x v="3196"/>
    <x v="1042"/>
    <b v="0"/>
    <n v="6"/>
    <b v="0"/>
    <x v="40"/>
  </r>
  <r>
    <x v="3197"/>
    <x v="3196"/>
    <x v="3195"/>
    <n v="10000"/>
    <x v="1288"/>
    <x v="2"/>
    <s v="NO"/>
    <s v="NOK"/>
    <n v="1423050618"/>
    <n v="1420458618"/>
    <x v="3197"/>
    <x v="1296"/>
    <b v="0"/>
    <n v="4"/>
    <b v="0"/>
    <x v="40"/>
  </r>
  <r>
    <x v="3198"/>
    <x v="3197"/>
    <x v="3196"/>
    <n v="30000"/>
    <x v="178"/>
    <x v="2"/>
    <s v="DK"/>
    <s v="DKK"/>
    <n v="1424081477"/>
    <n v="1420798277"/>
    <x v="3198"/>
    <x v="511"/>
    <b v="0"/>
    <n v="3"/>
    <b v="0"/>
    <x v="40"/>
  </r>
  <r>
    <x v="3199"/>
    <x v="3198"/>
    <x v="3197"/>
    <n v="5000"/>
    <x v="636"/>
    <x v="2"/>
    <s v="US"/>
    <s v="USD"/>
    <n v="1410037200"/>
    <n v="1407435418"/>
    <x v="3199"/>
    <x v="1096"/>
    <b v="0"/>
    <n v="53"/>
    <b v="0"/>
    <x v="40"/>
  </r>
  <r>
    <x v="3200"/>
    <x v="3199"/>
    <x v="3198"/>
    <n v="50000"/>
    <x v="116"/>
    <x v="2"/>
    <s v="US"/>
    <s v="USD"/>
    <n v="1461994440"/>
    <n v="1459410101"/>
    <x v="3200"/>
    <x v="680"/>
    <b v="0"/>
    <n v="1"/>
    <b v="0"/>
    <x v="40"/>
  </r>
  <r>
    <x v="3201"/>
    <x v="3200"/>
    <x v="3199"/>
    <n v="2000"/>
    <x v="379"/>
    <x v="2"/>
    <s v="GB"/>
    <s v="GBP"/>
    <n v="1409509477"/>
    <n v="1407695077"/>
    <x v="3201"/>
    <x v="1297"/>
    <b v="0"/>
    <n v="2"/>
    <b v="0"/>
    <x v="40"/>
  </r>
  <r>
    <x v="3202"/>
    <x v="3201"/>
    <x v="3200"/>
    <n v="5000"/>
    <x v="2106"/>
    <x v="2"/>
    <s v="US"/>
    <s v="USD"/>
    <n v="1450072740"/>
    <n v="1445027346"/>
    <x v="3202"/>
    <x v="1272"/>
    <b v="0"/>
    <n v="25"/>
    <b v="0"/>
    <x v="40"/>
  </r>
  <r>
    <x v="3203"/>
    <x v="3202"/>
    <x v="3201"/>
    <n v="1000"/>
    <x v="156"/>
    <x v="2"/>
    <s v="US"/>
    <s v="USD"/>
    <n v="1443224622"/>
    <n v="1440632622"/>
    <x v="3203"/>
    <x v="1058"/>
    <b v="0"/>
    <n v="6"/>
    <b v="0"/>
    <x v="40"/>
  </r>
  <r>
    <x v="3204"/>
    <x v="3203"/>
    <x v="3202"/>
    <n v="500"/>
    <x v="117"/>
    <x v="2"/>
    <s v="US"/>
    <s v="USD"/>
    <n v="1437149640"/>
    <n v="1434558479"/>
    <x v="3204"/>
    <x v="467"/>
    <b v="0"/>
    <n v="0"/>
    <b v="0"/>
    <x v="40"/>
  </r>
  <r>
    <x v="3205"/>
    <x v="3204"/>
    <x v="3203"/>
    <n v="8000"/>
    <x v="687"/>
    <x v="2"/>
    <s v="GB"/>
    <s v="GBP"/>
    <n v="1430470772"/>
    <n v="1427878772"/>
    <x v="3205"/>
    <x v="293"/>
    <b v="0"/>
    <n v="12"/>
    <b v="0"/>
    <x v="40"/>
  </r>
  <r>
    <x v="3206"/>
    <x v="3205"/>
    <x v="3204"/>
    <n v="5000"/>
    <x v="117"/>
    <x v="2"/>
    <s v="US"/>
    <s v="USD"/>
    <n v="1442644651"/>
    <n v="1440052651"/>
    <x v="3206"/>
    <x v="1157"/>
    <b v="0"/>
    <n v="0"/>
    <b v="0"/>
    <x v="40"/>
  </r>
  <r>
    <x v="3207"/>
    <x v="3206"/>
    <x v="3205"/>
    <n v="5500"/>
    <x v="567"/>
    <x v="2"/>
    <s v="US"/>
    <s v="USD"/>
    <n v="1429767607"/>
    <n v="1424587207"/>
    <x v="3207"/>
    <x v="1298"/>
    <b v="0"/>
    <n v="36"/>
    <b v="0"/>
    <x v="40"/>
  </r>
  <r>
    <x v="3208"/>
    <x v="3207"/>
    <x v="3206"/>
    <n v="5000"/>
    <x v="2107"/>
    <x v="0"/>
    <s v="US"/>
    <s v="USD"/>
    <n v="1406557877"/>
    <n v="1404743477"/>
    <x v="3208"/>
    <x v="378"/>
    <b v="1"/>
    <n v="82"/>
    <b v="1"/>
    <x v="6"/>
  </r>
  <r>
    <x v="3209"/>
    <x v="3208"/>
    <x v="3207"/>
    <n v="9500"/>
    <x v="2108"/>
    <x v="0"/>
    <s v="US"/>
    <s v="USD"/>
    <n v="1403305200"/>
    <n v="1400512658"/>
    <x v="3209"/>
    <x v="1255"/>
    <b v="1"/>
    <n v="226"/>
    <b v="1"/>
    <x v="6"/>
  </r>
  <r>
    <x v="3210"/>
    <x v="3209"/>
    <x v="3208"/>
    <n v="3000"/>
    <x v="2109"/>
    <x v="0"/>
    <s v="US"/>
    <s v="USD"/>
    <n v="1338523140"/>
    <n v="1334442519"/>
    <x v="3210"/>
    <x v="112"/>
    <b v="1"/>
    <n v="60"/>
    <b v="1"/>
    <x v="6"/>
  </r>
  <r>
    <x v="3211"/>
    <x v="3210"/>
    <x v="3209"/>
    <n v="23000"/>
    <x v="2110"/>
    <x v="0"/>
    <s v="US"/>
    <s v="USD"/>
    <n v="1408068000"/>
    <n v="1405346680"/>
    <x v="3211"/>
    <x v="738"/>
    <b v="1"/>
    <n v="322"/>
    <b v="1"/>
    <x v="6"/>
  </r>
  <r>
    <x v="3212"/>
    <x v="3211"/>
    <x v="3210"/>
    <n v="4000"/>
    <x v="2111"/>
    <x v="0"/>
    <s v="US"/>
    <s v="USD"/>
    <n v="1407524751"/>
    <n v="1404932751"/>
    <x v="3212"/>
    <x v="87"/>
    <b v="1"/>
    <n v="94"/>
    <b v="1"/>
    <x v="6"/>
  </r>
  <r>
    <x v="3213"/>
    <x v="3212"/>
    <x v="3211"/>
    <n v="6000"/>
    <x v="2112"/>
    <x v="0"/>
    <s v="GB"/>
    <s v="GBP"/>
    <n v="1437934759"/>
    <n v="1434478759"/>
    <x v="3213"/>
    <x v="724"/>
    <b v="1"/>
    <n v="47"/>
    <b v="1"/>
    <x v="6"/>
  </r>
  <r>
    <x v="3214"/>
    <x v="3213"/>
    <x v="3212"/>
    <n v="12000"/>
    <x v="2113"/>
    <x v="0"/>
    <s v="GB"/>
    <s v="GBP"/>
    <n v="1452038100"/>
    <n v="1448823673"/>
    <x v="3214"/>
    <x v="1299"/>
    <b v="1"/>
    <n v="115"/>
    <b v="1"/>
    <x v="6"/>
  </r>
  <r>
    <x v="3215"/>
    <x v="3214"/>
    <x v="3213"/>
    <n v="35000"/>
    <x v="2114"/>
    <x v="0"/>
    <s v="US"/>
    <s v="USD"/>
    <n v="1441857540"/>
    <n v="1438617471"/>
    <x v="3215"/>
    <x v="729"/>
    <b v="1"/>
    <n v="134"/>
    <b v="1"/>
    <x v="6"/>
  </r>
  <r>
    <x v="3216"/>
    <x v="3215"/>
    <x v="3214"/>
    <n v="2000"/>
    <x v="660"/>
    <x v="0"/>
    <s v="GB"/>
    <s v="GBP"/>
    <n v="1436625000"/>
    <n v="1433934371"/>
    <x v="3216"/>
    <x v="309"/>
    <b v="1"/>
    <n v="35"/>
    <b v="1"/>
    <x v="6"/>
  </r>
  <r>
    <x v="3217"/>
    <x v="3216"/>
    <x v="3215"/>
    <n v="4500"/>
    <x v="2011"/>
    <x v="0"/>
    <s v="US"/>
    <s v="USD"/>
    <n v="1478264784"/>
    <n v="1475672784"/>
    <x v="3217"/>
    <x v="1300"/>
    <b v="1"/>
    <n v="104"/>
    <b v="1"/>
    <x v="6"/>
  </r>
  <r>
    <x v="3218"/>
    <x v="3217"/>
    <x v="3216"/>
    <n v="12000"/>
    <x v="2115"/>
    <x v="0"/>
    <s v="GB"/>
    <s v="GBP"/>
    <n v="1419984000"/>
    <n v="1417132986"/>
    <x v="3218"/>
    <x v="1301"/>
    <b v="1"/>
    <n v="184"/>
    <b v="1"/>
    <x v="6"/>
  </r>
  <r>
    <x v="3219"/>
    <x v="3218"/>
    <x v="3217"/>
    <n v="20000"/>
    <x v="2116"/>
    <x v="0"/>
    <s v="US"/>
    <s v="USD"/>
    <n v="1427063747"/>
    <n v="1424043347"/>
    <x v="3219"/>
    <x v="35"/>
    <b v="1"/>
    <n v="119"/>
    <b v="1"/>
    <x v="6"/>
  </r>
  <r>
    <x v="3220"/>
    <x v="3219"/>
    <x v="3218"/>
    <n v="15000"/>
    <x v="2117"/>
    <x v="0"/>
    <s v="US"/>
    <s v="USD"/>
    <n v="1489352400"/>
    <n v="1486411204"/>
    <x v="3220"/>
    <x v="358"/>
    <b v="1"/>
    <n v="59"/>
    <b v="1"/>
    <x v="6"/>
  </r>
  <r>
    <x v="3221"/>
    <x v="3220"/>
    <x v="3219"/>
    <n v="4000"/>
    <x v="2118"/>
    <x v="0"/>
    <s v="GB"/>
    <s v="GBP"/>
    <n v="1436114603"/>
    <n v="1433090603"/>
    <x v="3221"/>
    <x v="1302"/>
    <b v="1"/>
    <n v="113"/>
    <b v="1"/>
    <x v="6"/>
  </r>
  <r>
    <x v="3222"/>
    <x v="3221"/>
    <x v="3220"/>
    <n v="2500"/>
    <x v="2119"/>
    <x v="0"/>
    <s v="US"/>
    <s v="USD"/>
    <n v="1445722140"/>
    <n v="1443016697"/>
    <x v="3222"/>
    <x v="201"/>
    <b v="1"/>
    <n v="84"/>
    <b v="1"/>
    <x v="6"/>
  </r>
  <r>
    <x v="3223"/>
    <x v="3222"/>
    <x v="3221"/>
    <n v="3100"/>
    <x v="2120"/>
    <x v="0"/>
    <s v="US"/>
    <s v="USD"/>
    <n v="1440100976"/>
    <n v="1437508976"/>
    <x v="3223"/>
    <x v="851"/>
    <b v="1"/>
    <n v="74"/>
    <b v="1"/>
    <x v="6"/>
  </r>
  <r>
    <x v="3224"/>
    <x v="3223"/>
    <x v="3222"/>
    <n v="30000"/>
    <x v="2121"/>
    <x v="0"/>
    <s v="US"/>
    <s v="USD"/>
    <n v="1484024400"/>
    <n v="1479932713"/>
    <x v="3224"/>
    <x v="452"/>
    <b v="1"/>
    <n v="216"/>
    <b v="1"/>
    <x v="6"/>
  </r>
  <r>
    <x v="3225"/>
    <x v="3224"/>
    <x v="3223"/>
    <n v="2000"/>
    <x v="2122"/>
    <x v="0"/>
    <s v="US"/>
    <s v="USD"/>
    <n v="1464987600"/>
    <n v="1463145938"/>
    <x v="3225"/>
    <x v="351"/>
    <b v="1"/>
    <n v="39"/>
    <b v="1"/>
    <x v="6"/>
  </r>
  <r>
    <x v="3226"/>
    <x v="3225"/>
    <x v="3224"/>
    <n v="1200"/>
    <x v="380"/>
    <x v="0"/>
    <s v="GB"/>
    <s v="GBP"/>
    <n v="1446213612"/>
    <n v="1443621612"/>
    <x v="3226"/>
    <x v="435"/>
    <b v="1"/>
    <n v="21"/>
    <b v="1"/>
    <x v="6"/>
  </r>
  <r>
    <x v="3227"/>
    <x v="3226"/>
    <x v="3225"/>
    <n v="1200"/>
    <x v="646"/>
    <x v="0"/>
    <s v="GB"/>
    <s v="GBP"/>
    <n v="1484687436"/>
    <n v="1482095436"/>
    <x v="3227"/>
    <x v="1225"/>
    <b v="0"/>
    <n v="30"/>
    <b v="1"/>
    <x v="6"/>
  </r>
  <r>
    <x v="3228"/>
    <x v="3227"/>
    <x v="3226"/>
    <n v="7000"/>
    <x v="2123"/>
    <x v="0"/>
    <s v="US"/>
    <s v="USD"/>
    <n v="1450328340"/>
    <n v="1447606884"/>
    <x v="3228"/>
    <x v="801"/>
    <b v="1"/>
    <n v="37"/>
    <b v="1"/>
    <x v="6"/>
  </r>
  <r>
    <x v="3229"/>
    <x v="3228"/>
    <x v="3227"/>
    <n v="20000"/>
    <x v="2124"/>
    <x v="0"/>
    <s v="US"/>
    <s v="USD"/>
    <n v="1416470398"/>
    <n v="1413874798"/>
    <x v="3229"/>
    <x v="1160"/>
    <b v="1"/>
    <n v="202"/>
    <b v="1"/>
    <x v="6"/>
  </r>
  <r>
    <x v="3230"/>
    <x v="3229"/>
    <x v="3228"/>
    <n v="2600"/>
    <x v="2125"/>
    <x v="0"/>
    <s v="US"/>
    <s v="USD"/>
    <n v="1412135940"/>
    <n v="1410840126"/>
    <x v="3230"/>
    <x v="335"/>
    <b v="1"/>
    <n v="37"/>
    <b v="1"/>
    <x v="6"/>
  </r>
  <r>
    <x v="3231"/>
    <x v="3230"/>
    <x v="3229"/>
    <n v="1000"/>
    <x v="2126"/>
    <x v="0"/>
    <s v="US"/>
    <s v="USD"/>
    <n v="1460846347"/>
    <n v="1458254347"/>
    <x v="3231"/>
    <x v="1303"/>
    <b v="0"/>
    <n v="28"/>
    <b v="1"/>
    <x v="6"/>
  </r>
  <r>
    <x v="3232"/>
    <x v="3231"/>
    <x v="3230"/>
    <n v="1000"/>
    <x v="2127"/>
    <x v="0"/>
    <s v="US"/>
    <s v="USD"/>
    <n v="1462334340"/>
    <n v="1459711917"/>
    <x v="3232"/>
    <x v="539"/>
    <b v="1"/>
    <n v="26"/>
    <b v="1"/>
    <x v="6"/>
  </r>
  <r>
    <x v="3233"/>
    <x v="3232"/>
    <x v="3231"/>
    <n v="5000"/>
    <x v="2128"/>
    <x v="0"/>
    <s v="US"/>
    <s v="USD"/>
    <n v="1488482355"/>
    <n v="1485890355"/>
    <x v="3233"/>
    <x v="145"/>
    <b v="0"/>
    <n v="61"/>
    <b v="1"/>
    <x v="6"/>
  </r>
  <r>
    <x v="3234"/>
    <x v="3233"/>
    <x v="3232"/>
    <n v="4000"/>
    <x v="2129"/>
    <x v="0"/>
    <s v="GB"/>
    <s v="GBP"/>
    <n v="1485991860"/>
    <n v="1483124208"/>
    <x v="3234"/>
    <x v="1053"/>
    <b v="0"/>
    <n v="115"/>
    <b v="1"/>
    <x v="6"/>
  </r>
  <r>
    <x v="3235"/>
    <x v="3234"/>
    <x v="3233"/>
    <n v="15000"/>
    <x v="2130"/>
    <x v="0"/>
    <s v="US"/>
    <s v="USD"/>
    <n v="1467361251"/>
    <n v="1464769251"/>
    <x v="3235"/>
    <x v="458"/>
    <b v="1"/>
    <n v="181"/>
    <b v="1"/>
    <x v="6"/>
  </r>
  <r>
    <x v="3236"/>
    <x v="3235"/>
    <x v="3234"/>
    <n v="20000"/>
    <x v="2131"/>
    <x v="0"/>
    <s v="US"/>
    <s v="USD"/>
    <n v="1482962433"/>
    <n v="1480370433"/>
    <x v="3236"/>
    <x v="191"/>
    <b v="0"/>
    <n v="110"/>
    <b v="1"/>
    <x v="6"/>
  </r>
  <r>
    <x v="3237"/>
    <x v="3236"/>
    <x v="3235"/>
    <n v="35000"/>
    <x v="2132"/>
    <x v="0"/>
    <s v="US"/>
    <s v="USD"/>
    <n v="1443499140"/>
    <n v="1441452184"/>
    <x v="3237"/>
    <x v="1055"/>
    <b v="1"/>
    <n v="269"/>
    <b v="1"/>
    <x v="6"/>
  </r>
  <r>
    <x v="3238"/>
    <x v="3237"/>
    <x v="3236"/>
    <n v="2800"/>
    <x v="2133"/>
    <x v="0"/>
    <s v="GB"/>
    <s v="GBP"/>
    <n v="1435752898"/>
    <n v="1433160898"/>
    <x v="3238"/>
    <x v="833"/>
    <b v="1"/>
    <n v="79"/>
    <b v="1"/>
    <x v="6"/>
  </r>
  <r>
    <x v="3239"/>
    <x v="3238"/>
    <x v="3237"/>
    <n v="5862"/>
    <x v="2134"/>
    <x v="0"/>
    <s v="GB"/>
    <s v="GBP"/>
    <n v="1445817540"/>
    <n v="1443665293"/>
    <x v="3239"/>
    <x v="435"/>
    <b v="1"/>
    <n v="104"/>
    <b v="1"/>
    <x v="6"/>
  </r>
  <r>
    <x v="3240"/>
    <x v="3239"/>
    <x v="3238"/>
    <n v="3000"/>
    <x v="481"/>
    <x v="0"/>
    <s v="GB"/>
    <s v="GBP"/>
    <n v="1487286000"/>
    <n v="1484843948"/>
    <x v="3240"/>
    <x v="792"/>
    <b v="0"/>
    <n v="34"/>
    <b v="1"/>
    <x v="6"/>
  </r>
  <r>
    <x v="3241"/>
    <x v="3240"/>
    <x v="3239"/>
    <n v="8500"/>
    <x v="2135"/>
    <x v="0"/>
    <s v="US"/>
    <s v="USD"/>
    <n v="1413269940"/>
    <n v="1410421670"/>
    <x v="3241"/>
    <x v="604"/>
    <b v="1"/>
    <n v="167"/>
    <b v="1"/>
    <x v="6"/>
  </r>
  <r>
    <x v="3242"/>
    <x v="3241"/>
    <x v="3240"/>
    <n v="10000"/>
    <x v="2136"/>
    <x v="0"/>
    <s v="US"/>
    <s v="USD"/>
    <n v="1411150092"/>
    <n v="1408558092"/>
    <x v="3242"/>
    <x v="312"/>
    <b v="1"/>
    <n v="183"/>
    <b v="1"/>
    <x v="6"/>
  </r>
  <r>
    <x v="3243"/>
    <x v="3242"/>
    <x v="3241"/>
    <n v="8000"/>
    <x v="2137"/>
    <x v="0"/>
    <s v="US"/>
    <s v="USD"/>
    <n v="1444348800"/>
    <n v="1442283562"/>
    <x v="3243"/>
    <x v="963"/>
    <b v="1"/>
    <n v="71"/>
    <b v="1"/>
    <x v="6"/>
  </r>
  <r>
    <x v="3244"/>
    <x v="3243"/>
    <x v="3242"/>
    <n v="1600"/>
    <x v="2138"/>
    <x v="0"/>
    <s v="GB"/>
    <s v="GBP"/>
    <n v="1480613982"/>
    <n v="1478018382"/>
    <x v="3244"/>
    <x v="1304"/>
    <b v="0"/>
    <n v="69"/>
    <b v="1"/>
    <x v="6"/>
  </r>
  <r>
    <x v="3245"/>
    <x v="3244"/>
    <x v="3243"/>
    <n v="21000"/>
    <x v="2139"/>
    <x v="0"/>
    <s v="US"/>
    <s v="USD"/>
    <n v="1434074400"/>
    <n v="1431354258"/>
    <x v="3245"/>
    <x v="859"/>
    <b v="0"/>
    <n v="270"/>
    <b v="1"/>
    <x v="6"/>
  </r>
  <r>
    <x v="3246"/>
    <x v="3245"/>
    <x v="3244"/>
    <n v="10000"/>
    <x v="2140"/>
    <x v="0"/>
    <s v="US"/>
    <s v="USD"/>
    <n v="1442030340"/>
    <n v="1439551200"/>
    <x v="3246"/>
    <x v="1305"/>
    <b v="1"/>
    <n v="193"/>
    <b v="1"/>
    <x v="6"/>
  </r>
  <r>
    <x v="3247"/>
    <x v="3246"/>
    <x v="3245"/>
    <n v="2500"/>
    <x v="2141"/>
    <x v="0"/>
    <s v="GB"/>
    <s v="GBP"/>
    <n v="1436696712"/>
    <n v="1434104712"/>
    <x v="3247"/>
    <x v="925"/>
    <b v="1"/>
    <n v="57"/>
    <b v="1"/>
    <x v="6"/>
  </r>
  <r>
    <x v="3248"/>
    <x v="3247"/>
    <x v="3246"/>
    <n v="12000"/>
    <x v="2142"/>
    <x v="0"/>
    <s v="US"/>
    <s v="USD"/>
    <n v="1428178757"/>
    <n v="1425590357"/>
    <x v="3248"/>
    <x v="628"/>
    <b v="1"/>
    <n v="200"/>
    <b v="1"/>
    <x v="6"/>
  </r>
  <r>
    <x v="3249"/>
    <x v="3248"/>
    <x v="3247"/>
    <n v="5500"/>
    <x v="2143"/>
    <x v="0"/>
    <s v="US"/>
    <s v="USD"/>
    <n v="1434822914"/>
    <n v="1432230914"/>
    <x v="3249"/>
    <x v="202"/>
    <b v="1"/>
    <n v="88"/>
    <b v="1"/>
    <x v="6"/>
  </r>
  <r>
    <x v="3250"/>
    <x v="3249"/>
    <x v="3248"/>
    <n v="25000"/>
    <x v="2144"/>
    <x v="0"/>
    <s v="US"/>
    <s v="USD"/>
    <n v="1415213324"/>
    <n v="1412617724"/>
    <x v="3250"/>
    <x v="224"/>
    <b v="1"/>
    <n v="213"/>
    <b v="1"/>
    <x v="6"/>
  </r>
  <r>
    <x v="3251"/>
    <x v="3250"/>
    <x v="3249"/>
    <n v="1500"/>
    <x v="1451"/>
    <x v="0"/>
    <s v="US"/>
    <s v="USD"/>
    <n v="1434907966"/>
    <n v="1432315966"/>
    <x v="3251"/>
    <x v="1252"/>
    <b v="1"/>
    <n v="20"/>
    <b v="1"/>
    <x v="6"/>
  </r>
  <r>
    <x v="3252"/>
    <x v="3251"/>
    <x v="3250"/>
    <n v="2250"/>
    <x v="2145"/>
    <x v="0"/>
    <s v="GB"/>
    <s v="GBP"/>
    <n v="1473247240"/>
    <n v="1470655240"/>
    <x v="3252"/>
    <x v="1306"/>
    <b v="1"/>
    <n v="50"/>
    <b v="1"/>
    <x v="6"/>
  </r>
  <r>
    <x v="3253"/>
    <x v="3252"/>
    <x v="3251"/>
    <n v="20000"/>
    <x v="2146"/>
    <x v="0"/>
    <s v="US"/>
    <s v="USD"/>
    <n v="1473306300"/>
    <n v="1471701028"/>
    <x v="3253"/>
    <x v="633"/>
    <b v="1"/>
    <n v="115"/>
    <b v="1"/>
    <x v="6"/>
  </r>
  <r>
    <x v="3254"/>
    <x v="3253"/>
    <x v="3252"/>
    <n v="13000"/>
    <x v="2147"/>
    <x v="0"/>
    <s v="GB"/>
    <s v="GBP"/>
    <n v="1427331809"/>
    <n v="1424743409"/>
    <x v="3254"/>
    <x v="233"/>
    <b v="1"/>
    <n v="186"/>
    <b v="1"/>
    <x v="6"/>
  </r>
  <r>
    <x v="3255"/>
    <x v="3254"/>
    <x v="3253"/>
    <n v="300"/>
    <x v="2"/>
    <x v="0"/>
    <s v="GB"/>
    <s v="GBP"/>
    <n v="1412706375"/>
    <n v="1410114375"/>
    <x v="3255"/>
    <x v="1307"/>
    <b v="1"/>
    <n v="18"/>
    <b v="1"/>
    <x v="6"/>
  </r>
  <r>
    <x v="3256"/>
    <x v="3255"/>
    <x v="3254"/>
    <n v="10000"/>
    <x v="2148"/>
    <x v="0"/>
    <s v="US"/>
    <s v="USD"/>
    <n v="1433995140"/>
    <n v="1432129577"/>
    <x v="3256"/>
    <x v="616"/>
    <b v="1"/>
    <n v="176"/>
    <b v="1"/>
    <x v="6"/>
  </r>
  <r>
    <x v="3257"/>
    <x v="3256"/>
    <x v="3255"/>
    <n v="2000"/>
    <x v="2149"/>
    <x v="0"/>
    <s v="GB"/>
    <s v="GBP"/>
    <n v="1487769952"/>
    <n v="1485177952"/>
    <x v="3257"/>
    <x v="730"/>
    <b v="0"/>
    <n v="41"/>
    <b v="1"/>
    <x v="6"/>
  </r>
  <r>
    <x v="3258"/>
    <x v="3257"/>
    <x v="3256"/>
    <n v="7000"/>
    <x v="2150"/>
    <x v="0"/>
    <s v="US"/>
    <s v="USD"/>
    <n v="1420751861"/>
    <n v="1418159861"/>
    <x v="3258"/>
    <x v="1046"/>
    <b v="1"/>
    <n v="75"/>
    <b v="1"/>
    <x v="6"/>
  </r>
  <r>
    <x v="3259"/>
    <x v="3258"/>
    <x v="3257"/>
    <n v="23000"/>
    <x v="2151"/>
    <x v="0"/>
    <s v="US"/>
    <s v="USD"/>
    <n v="1475294340"/>
    <n v="1472753745"/>
    <x v="3259"/>
    <x v="720"/>
    <b v="1"/>
    <n v="97"/>
    <b v="1"/>
    <x v="6"/>
  </r>
  <r>
    <x v="3260"/>
    <x v="3259"/>
    <x v="3258"/>
    <n v="5000"/>
    <x v="2152"/>
    <x v="0"/>
    <s v="US"/>
    <s v="USD"/>
    <n v="1448903318"/>
    <n v="1445875718"/>
    <x v="3260"/>
    <x v="196"/>
    <b v="1"/>
    <n v="73"/>
    <b v="1"/>
    <x v="6"/>
  </r>
  <r>
    <x v="3261"/>
    <x v="3260"/>
    <x v="3259"/>
    <n v="3300"/>
    <x v="2153"/>
    <x v="0"/>
    <s v="US"/>
    <s v="USD"/>
    <n v="1437067476"/>
    <n v="1434475476"/>
    <x v="3261"/>
    <x v="724"/>
    <b v="1"/>
    <n v="49"/>
    <b v="1"/>
    <x v="6"/>
  </r>
  <r>
    <x v="3262"/>
    <x v="3261"/>
    <x v="3260"/>
    <n v="12200"/>
    <x v="2154"/>
    <x v="0"/>
    <s v="US"/>
    <s v="USD"/>
    <n v="1419220800"/>
    <n v="1416555262"/>
    <x v="3262"/>
    <x v="283"/>
    <b v="1"/>
    <n v="134"/>
    <b v="1"/>
    <x v="6"/>
  </r>
  <r>
    <x v="3263"/>
    <x v="3262"/>
    <x v="3261"/>
    <n v="2500"/>
    <x v="2155"/>
    <x v="0"/>
    <s v="US"/>
    <s v="USD"/>
    <n v="1446238800"/>
    <n v="1444220588"/>
    <x v="3263"/>
    <x v="1308"/>
    <b v="1"/>
    <n v="68"/>
    <b v="1"/>
    <x v="6"/>
  </r>
  <r>
    <x v="3264"/>
    <x v="3263"/>
    <x v="3262"/>
    <n v="2500"/>
    <x v="2156"/>
    <x v="0"/>
    <s v="US"/>
    <s v="USD"/>
    <n v="1422482400"/>
    <n v="1421089938"/>
    <x v="3264"/>
    <x v="213"/>
    <b v="1"/>
    <n v="49"/>
    <b v="1"/>
    <x v="6"/>
  </r>
  <r>
    <x v="3265"/>
    <x v="3264"/>
    <x v="3263"/>
    <n v="2700"/>
    <x v="2157"/>
    <x v="0"/>
    <s v="IE"/>
    <s v="EUR"/>
    <n v="1449162000"/>
    <n v="1446570315"/>
    <x v="3265"/>
    <x v="541"/>
    <b v="1"/>
    <n v="63"/>
    <b v="1"/>
    <x v="6"/>
  </r>
  <r>
    <x v="3266"/>
    <x v="3265"/>
    <x v="3264"/>
    <n v="6000"/>
    <x v="2158"/>
    <x v="0"/>
    <s v="US"/>
    <s v="USD"/>
    <n v="1434142800"/>
    <n v="1431435122"/>
    <x v="3266"/>
    <x v="990"/>
    <b v="1"/>
    <n v="163"/>
    <b v="1"/>
    <x v="6"/>
  </r>
  <r>
    <x v="3267"/>
    <x v="3266"/>
    <x v="3265"/>
    <n v="15000"/>
    <x v="2159"/>
    <x v="0"/>
    <s v="US"/>
    <s v="USD"/>
    <n v="1437156660"/>
    <n v="1434564660"/>
    <x v="3267"/>
    <x v="467"/>
    <b v="1"/>
    <n v="288"/>
    <b v="1"/>
    <x v="6"/>
  </r>
  <r>
    <x v="3268"/>
    <x v="3267"/>
    <x v="3266"/>
    <n v="2000"/>
    <x v="1904"/>
    <x v="0"/>
    <s v="US"/>
    <s v="USD"/>
    <n v="1472074928"/>
    <n v="1470692528"/>
    <x v="3268"/>
    <x v="1309"/>
    <b v="1"/>
    <n v="42"/>
    <b v="1"/>
    <x v="6"/>
  </r>
  <r>
    <x v="3269"/>
    <x v="3268"/>
    <x v="3267"/>
    <n v="8000"/>
    <x v="2160"/>
    <x v="0"/>
    <s v="GB"/>
    <s v="GBP"/>
    <n v="1434452400"/>
    <n v="1431509397"/>
    <x v="3269"/>
    <x v="990"/>
    <b v="1"/>
    <n v="70"/>
    <b v="1"/>
    <x v="6"/>
  </r>
  <r>
    <x v="3270"/>
    <x v="3269"/>
    <x v="3268"/>
    <n v="1800"/>
    <x v="390"/>
    <x v="0"/>
    <s v="GB"/>
    <s v="GBP"/>
    <n v="1436705265"/>
    <n v="1434113265"/>
    <x v="3270"/>
    <x v="854"/>
    <b v="1"/>
    <n v="30"/>
    <b v="1"/>
    <x v="6"/>
  </r>
  <r>
    <x v="3271"/>
    <x v="3270"/>
    <x v="3269"/>
    <n v="1500"/>
    <x v="2161"/>
    <x v="0"/>
    <s v="GB"/>
    <s v="GBP"/>
    <n v="1414927775"/>
    <n v="1412332175"/>
    <x v="3271"/>
    <x v="984"/>
    <b v="1"/>
    <n v="51"/>
    <b v="1"/>
    <x v="6"/>
  </r>
  <r>
    <x v="3272"/>
    <x v="3271"/>
    <x v="3270"/>
    <n v="10000"/>
    <x v="2162"/>
    <x v="0"/>
    <s v="US"/>
    <s v="USD"/>
    <n v="1446814809"/>
    <n v="1444219209"/>
    <x v="3272"/>
    <x v="1308"/>
    <b v="1"/>
    <n v="145"/>
    <b v="1"/>
    <x v="6"/>
  </r>
  <r>
    <x v="3273"/>
    <x v="3272"/>
    <x v="3271"/>
    <n v="4000"/>
    <x v="2163"/>
    <x v="0"/>
    <s v="US"/>
    <s v="USD"/>
    <n v="1473879600"/>
    <n v="1472498042"/>
    <x v="3273"/>
    <x v="173"/>
    <b v="1"/>
    <n v="21"/>
    <b v="1"/>
    <x v="6"/>
  </r>
  <r>
    <x v="3274"/>
    <x v="3273"/>
    <x v="3272"/>
    <n v="15500"/>
    <x v="2164"/>
    <x v="0"/>
    <s v="US"/>
    <s v="USD"/>
    <n v="1458075600"/>
    <n v="1454259272"/>
    <x v="3274"/>
    <x v="497"/>
    <b v="1"/>
    <n v="286"/>
    <b v="1"/>
    <x v="6"/>
  </r>
  <r>
    <x v="3275"/>
    <x v="3274"/>
    <x v="3273"/>
    <n v="1800"/>
    <x v="2165"/>
    <x v="0"/>
    <s v="US"/>
    <s v="USD"/>
    <n v="1423456200"/>
    <n v="1421183271"/>
    <x v="3275"/>
    <x v="619"/>
    <b v="1"/>
    <n v="12"/>
    <b v="1"/>
    <x v="6"/>
  </r>
  <r>
    <x v="3276"/>
    <x v="3275"/>
    <x v="3274"/>
    <n v="4500"/>
    <x v="2166"/>
    <x v="0"/>
    <s v="CA"/>
    <s v="CAD"/>
    <n v="1459483140"/>
    <n v="1456526879"/>
    <x v="3276"/>
    <x v="574"/>
    <b v="1"/>
    <n v="100"/>
    <b v="1"/>
    <x v="6"/>
  </r>
  <r>
    <x v="3277"/>
    <x v="3276"/>
    <x v="3275"/>
    <n v="5000"/>
    <x v="2167"/>
    <x v="0"/>
    <s v="GB"/>
    <s v="GBP"/>
    <n v="1416331406"/>
    <n v="1413735806"/>
    <x v="3277"/>
    <x v="536"/>
    <b v="1"/>
    <n v="100"/>
    <b v="1"/>
    <x v="6"/>
  </r>
  <r>
    <x v="3278"/>
    <x v="3277"/>
    <x v="3276"/>
    <n v="2500"/>
    <x v="1745"/>
    <x v="0"/>
    <s v="GB"/>
    <s v="GBP"/>
    <n v="1433017303"/>
    <n v="1430425303"/>
    <x v="3278"/>
    <x v="330"/>
    <b v="1"/>
    <n v="34"/>
    <b v="1"/>
    <x v="6"/>
  </r>
  <r>
    <x v="3279"/>
    <x v="3278"/>
    <x v="3277"/>
    <n v="5800"/>
    <x v="2168"/>
    <x v="0"/>
    <s v="US"/>
    <s v="USD"/>
    <n v="1459474059"/>
    <n v="1456885659"/>
    <x v="3279"/>
    <x v="373"/>
    <b v="0"/>
    <n v="63"/>
    <b v="1"/>
    <x v="6"/>
  </r>
  <r>
    <x v="3280"/>
    <x v="3279"/>
    <x v="3278"/>
    <n v="2000"/>
    <x v="2169"/>
    <x v="0"/>
    <s v="US"/>
    <s v="USD"/>
    <n v="1433134800"/>
    <n v="1430158198"/>
    <x v="3280"/>
    <x v="603"/>
    <b v="0"/>
    <n v="30"/>
    <b v="1"/>
    <x v="6"/>
  </r>
  <r>
    <x v="3281"/>
    <x v="3280"/>
    <x v="3279"/>
    <n v="5000"/>
    <x v="599"/>
    <x v="0"/>
    <s v="US"/>
    <s v="USD"/>
    <n v="1441153705"/>
    <n v="1438561705"/>
    <x v="3281"/>
    <x v="81"/>
    <b v="0"/>
    <n v="47"/>
    <b v="1"/>
    <x v="6"/>
  </r>
  <r>
    <x v="3282"/>
    <x v="3281"/>
    <x v="3280"/>
    <n v="31000"/>
    <x v="2170"/>
    <x v="0"/>
    <s v="US"/>
    <s v="USD"/>
    <n v="1461904788"/>
    <n v="1458103188"/>
    <x v="3282"/>
    <x v="129"/>
    <b v="0"/>
    <n v="237"/>
    <b v="1"/>
    <x v="6"/>
  </r>
  <r>
    <x v="3283"/>
    <x v="3282"/>
    <x v="3281"/>
    <n v="800"/>
    <x v="2171"/>
    <x v="0"/>
    <s v="GB"/>
    <s v="GBP"/>
    <n v="1455138000"/>
    <n v="1452448298"/>
    <x v="3283"/>
    <x v="1310"/>
    <b v="0"/>
    <n v="47"/>
    <b v="1"/>
    <x v="6"/>
  </r>
  <r>
    <x v="3284"/>
    <x v="3283"/>
    <x v="3282"/>
    <n v="3000"/>
    <x v="2172"/>
    <x v="0"/>
    <s v="US"/>
    <s v="USD"/>
    <n v="1454047140"/>
    <n v="1452546853"/>
    <x v="3284"/>
    <x v="957"/>
    <b v="0"/>
    <n v="15"/>
    <b v="1"/>
    <x v="6"/>
  </r>
  <r>
    <x v="3285"/>
    <x v="3284"/>
    <x v="3283"/>
    <n v="4999"/>
    <x v="2173"/>
    <x v="0"/>
    <s v="US"/>
    <s v="USD"/>
    <n v="1488258000"/>
    <n v="1485556626"/>
    <x v="3285"/>
    <x v="1311"/>
    <b v="0"/>
    <n v="81"/>
    <b v="1"/>
    <x v="6"/>
  </r>
  <r>
    <x v="3286"/>
    <x v="3285"/>
    <x v="3284"/>
    <n v="15000"/>
    <x v="2174"/>
    <x v="0"/>
    <s v="US"/>
    <s v="USD"/>
    <n v="1471291782"/>
    <n v="1468699782"/>
    <x v="3286"/>
    <x v="1235"/>
    <b v="0"/>
    <n v="122"/>
    <b v="1"/>
    <x v="6"/>
  </r>
  <r>
    <x v="3287"/>
    <x v="3286"/>
    <x v="3285"/>
    <n v="2500"/>
    <x v="911"/>
    <x v="0"/>
    <s v="CA"/>
    <s v="CAD"/>
    <n v="1448733628"/>
    <n v="1446573628"/>
    <x v="3287"/>
    <x v="541"/>
    <b v="0"/>
    <n v="34"/>
    <b v="1"/>
    <x v="6"/>
  </r>
  <r>
    <x v="3288"/>
    <x v="3287"/>
    <x v="3286"/>
    <n v="10000"/>
    <x v="2175"/>
    <x v="0"/>
    <s v="GB"/>
    <s v="GBP"/>
    <n v="1466463600"/>
    <n v="1463337315"/>
    <x v="3288"/>
    <x v="164"/>
    <b v="0"/>
    <n v="207"/>
    <b v="1"/>
    <x v="6"/>
  </r>
  <r>
    <x v="3289"/>
    <x v="3288"/>
    <x v="3287"/>
    <n v="500"/>
    <x v="2176"/>
    <x v="0"/>
    <s v="GB"/>
    <s v="GBP"/>
    <n v="1487580602"/>
    <n v="1485161402"/>
    <x v="3289"/>
    <x v="1312"/>
    <b v="0"/>
    <n v="25"/>
    <b v="1"/>
    <x v="6"/>
  </r>
  <r>
    <x v="3290"/>
    <x v="3289"/>
    <x v="3288"/>
    <n v="2000"/>
    <x v="2177"/>
    <x v="0"/>
    <s v="GB"/>
    <s v="GBP"/>
    <n v="1489234891"/>
    <n v="1486642891"/>
    <x v="3290"/>
    <x v="996"/>
    <b v="0"/>
    <n v="72"/>
    <b v="1"/>
    <x v="6"/>
  </r>
  <r>
    <x v="3291"/>
    <x v="3290"/>
    <x v="3289"/>
    <n v="500"/>
    <x v="365"/>
    <x v="0"/>
    <s v="US"/>
    <s v="USD"/>
    <n v="1442462340"/>
    <n v="1439743900"/>
    <x v="3291"/>
    <x v="1222"/>
    <b v="0"/>
    <n v="14"/>
    <b v="1"/>
    <x v="6"/>
  </r>
  <r>
    <x v="3292"/>
    <x v="3291"/>
    <x v="3290"/>
    <n v="101"/>
    <x v="683"/>
    <x v="0"/>
    <s v="GB"/>
    <s v="GBP"/>
    <n v="1449257348"/>
    <n v="1444069748"/>
    <x v="3292"/>
    <x v="755"/>
    <b v="0"/>
    <n v="15"/>
    <b v="1"/>
    <x v="6"/>
  </r>
  <r>
    <x v="3293"/>
    <x v="3292"/>
    <x v="3291"/>
    <n v="4500"/>
    <x v="2178"/>
    <x v="0"/>
    <s v="NZ"/>
    <s v="NZD"/>
    <n v="1488622352"/>
    <n v="1486030352"/>
    <x v="3293"/>
    <x v="464"/>
    <b v="0"/>
    <n v="91"/>
    <b v="1"/>
    <x v="6"/>
  </r>
  <r>
    <x v="3294"/>
    <x v="3293"/>
    <x v="3292"/>
    <n v="600"/>
    <x v="2179"/>
    <x v="0"/>
    <s v="GB"/>
    <s v="GBP"/>
    <n v="1434459554"/>
    <n v="1431867554"/>
    <x v="3294"/>
    <x v="490"/>
    <b v="0"/>
    <n v="24"/>
    <b v="1"/>
    <x v="6"/>
  </r>
  <r>
    <x v="3295"/>
    <x v="3294"/>
    <x v="3293"/>
    <n v="700"/>
    <x v="2180"/>
    <x v="0"/>
    <s v="GB"/>
    <s v="GBP"/>
    <n v="1474886229"/>
    <n v="1472294229"/>
    <x v="3295"/>
    <x v="42"/>
    <b v="0"/>
    <n v="27"/>
    <b v="1"/>
    <x v="6"/>
  </r>
  <r>
    <x v="3296"/>
    <x v="3295"/>
    <x v="3294"/>
    <n v="1500"/>
    <x v="2181"/>
    <x v="0"/>
    <s v="GB"/>
    <s v="GBP"/>
    <n v="1448229600"/>
    <n v="1446401372"/>
    <x v="3296"/>
    <x v="1313"/>
    <b v="0"/>
    <n v="47"/>
    <b v="1"/>
    <x v="6"/>
  </r>
  <r>
    <x v="3297"/>
    <x v="3296"/>
    <x v="3295"/>
    <n v="5500"/>
    <x v="2182"/>
    <x v="0"/>
    <s v="GB"/>
    <s v="GBP"/>
    <n v="1438037940"/>
    <n v="1436380256"/>
    <x v="3297"/>
    <x v="382"/>
    <b v="0"/>
    <n v="44"/>
    <b v="1"/>
    <x v="6"/>
  </r>
  <r>
    <x v="3298"/>
    <x v="3297"/>
    <x v="3296"/>
    <n v="10000"/>
    <x v="2183"/>
    <x v="0"/>
    <s v="US"/>
    <s v="USD"/>
    <n v="1442102400"/>
    <n v="1440370768"/>
    <x v="3298"/>
    <x v="1314"/>
    <b v="0"/>
    <n v="72"/>
    <b v="1"/>
    <x v="6"/>
  </r>
  <r>
    <x v="3299"/>
    <x v="3298"/>
    <x v="3297"/>
    <n v="3000"/>
    <x v="2184"/>
    <x v="0"/>
    <s v="US"/>
    <s v="USD"/>
    <n v="1444860063"/>
    <n v="1442268063"/>
    <x v="3299"/>
    <x v="963"/>
    <b v="0"/>
    <n v="63"/>
    <b v="1"/>
    <x v="6"/>
  </r>
  <r>
    <x v="3300"/>
    <x v="3299"/>
    <x v="3298"/>
    <n v="3000"/>
    <x v="1734"/>
    <x v="0"/>
    <s v="US"/>
    <s v="USD"/>
    <n v="1430329862"/>
    <n v="1428515462"/>
    <x v="3300"/>
    <x v="894"/>
    <b v="0"/>
    <n v="88"/>
    <b v="1"/>
    <x v="6"/>
  </r>
  <r>
    <x v="3301"/>
    <x v="3300"/>
    <x v="3299"/>
    <n v="3000"/>
    <x v="2185"/>
    <x v="0"/>
    <s v="US"/>
    <s v="USD"/>
    <n v="1470034740"/>
    <n v="1466185176"/>
    <x v="3301"/>
    <x v="175"/>
    <b v="0"/>
    <n v="70"/>
    <b v="1"/>
    <x v="6"/>
  </r>
  <r>
    <x v="3302"/>
    <x v="3301"/>
    <x v="3300"/>
    <n v="8400"/>
    <x v="2186"/>
    <x v="0"/>
    <s v="ES"/>
    <s v="EUR"/>
    <n v="1481099176"/>
    <n v="1478507176"/>
    <x v="3302"/>
    <x v="1315"/>
    <b v="0"/>
    <n v="50"/>
    <b v="1"/>
    <x v="6"/>
  </r>
  <r>
    <x v="3303"/>
    <x v="3302"/>
    <x v="3301"/>
    <n v="1800"/>
    <x v="2187"/>
    <x v="0"/>
    <s v="US"/>
    <s v="USD"/>
    <n v="1427553484"/>
    <n v="1424533084"/>
    <x v="3303"/>
    <x v="1298"/>
    <b v="0"/>
    <n v="35"/>
    <b v="1"/>
    <x v="6"/>
  </r>
  <r>
    <x v="3304"/>
    <x v="3303"/>
    <x v="3302"/>
    <n v="15000"/>
    <x v="2188"/>
    <x v="0"/>
    <s v="US"/>
    <s v="USD"/>
    <n v="1482418752"/>
    <n v="1479826752"/>
    <x v="3304"/>
    <x v="1316"/>
    <b v="0"/>
    <n v="175"/>
    <b v="1"/>
    <x v="6"/>
  </r>
  <r>
    <x v="3305"/>
    <x v="3304"/>
    <x v="3303"/>
    <n v="4000"/>
    <x v="2189"/>
    <x v="0"/>
    <s v="US"/>
    <s v="USD"/>
    <n v="1438374748"/>
    <n v="1435782748"/>
    <x v="3305"/>
    <x v="706"/>
    <b v="0"/>
    <n v="20"/>
    <b v="1"/>
    <x v="6"/>
  </r>
  <r>
    <x v="3306"/>
    <x v="3305"/>
    <x v="3304"/>
    <n v="1500"/>
    <x v="1310"/>
    <x v="0"/>
    <s v="US"/>
    <s v="USD"/>
    <n v="1465527600"/>
    <n v="1462252542"/>
    <x v="3306"/>
    <x v="586"/>
    <b v="0"/>
    <n v="54"/>
    <b v="1"/>
    <x v="6"/>
  </r>
  <r>
    <x v="3307"/>
    <x v="3306"/>
    <x v="3305"/>
    <n v="1000"/>
    <x v="2190"/>
    <x v="0"/>
    <s v="US"/>
    <s v="USD"/>
    <n v="1463275339"/>
    <n v="1460683339"/>
    <x v="3307"/>
    <x v="1197"/>
    <b v="0"/>
    <n v="20"/>
    <b v="1"/>
    <x v="6"/>
  </r>
  <r>
    <x v="3308"/>
    <x v="3307"/>
    <x v="3306"/>
    <n v="3500"/>
    <x v="611"/>
    <x v="0"/>
    <s v="US"/>
    <s v="USD"/>
    <n v="1460581365"/>
    <n v="1458766965"/>
    <x v="3308"/>
    <x v="36"/>
    <b v="0"/>
    <n v="57"/>
    <b v="1"/>
    <x v="6"/>
  </r>
  <r>
    <x v="3309"/>
    <x v="3308"/>
    <x v="3307"/>
    <n v="350"/>
    <x v="2191"/>
    <x v="0"/>
    <s v="GB"/>
    <s v="GBP"/>
    <n v="1476632178"/>
    <n v="1473953778"/>
    <x v="3309"/>
    <x v="1236"/>
    <b v="0"/>
    <n v="31"/>
    <b v="1"/>
    <x v="6"/>
  </r>
  <r>
    <x v="3310"/>
    <x v="3309"/>
    <x v="3308"/>
    <n v="6500"/>
    <x v="2192"/>
    <x v="0"/>
    <s v="US"/>
    <s v="USD"/>
    <n v="1444169825"/>
    <n v="1441577825"/>
    <x v="3310"/>
    <x v="1215"/>
    <b v="0"/>
    <n v="31"/>
    <b v="1"/>
    <x v="6"/>
  </r>
  <r>
    <x v="3311"/>
    <x v="3310"/>
    <x v="3309"/>
    <n v="2500"/>
    <x v="406"/>
    <x v="0"/>
    <s v="US"/>
    <s v="USD"/>
    <n v="1445065210"/>
    <n v="1442473210"/>
    <x v="3311"/>
    <x v="1270"/>
    <b v="0"/>
    <n v="45"/>
    <b v="1"/>
    <x v="6"/>
  </r>
  <r>
    <x v="3312"/>
    <x v="3311"/>
    <x v="3310"/>
    <n v="2500"/>
    <x v="1676"/>
    <x v="0"/>
    <s v="US"/>
    <s v="USD"/>
    <n v="1478901600"/>
    <n v="1477077946"/>
    <x v="3312"/>
    <x v="1274"/>
    <b v="0"/>
    <n v="41"/>
    <b v="1"/>
    <x v="6"/>
  </r>
  <r>
    <x v="3313"/>
    <x v="3312"/>
    <x v="3311"/>
    <n v="2000"/>
    <x v="2193"/>
    <x v="0"/>
    <s v="US"/>
    <s v="USD"/>
    <n v="1453856400"/>
    <n v="1452664317"/>
    <x v="3313"/>
    <x v="226"/>
    <b v="0"/>
    <n v="29"/>
    <b v="1"/>
    <x v="6"/>
  </r>
  <r>
    <x v="3314"/>
    <x v="3313"/>
    <x v="3312"/>
    <n v="800"/>
    <x v="472"/>
    <x v="0"/>
    <s v="GB"/>
    <s v="GBP"/>
    <n v="1431115500"/>
    <n v="1428733511"/>
    <x v="3314"/>
    <x v="365"/>
    <b v="0"/>
    <n v="58"/>
    <b v="1"/>
    <x v="6"/>
  </r>
  <r>
    <x v="3315"/>
    <x v="3314"/>
    <x v="3313"/>
    <n v="4000"/>
    <x v="2194"/>
    <x v="0"/>
    <s v="GB"/>
    <s v="GBP"/>
    <n v="1462519041"/>
    <n v="1459927041"/>
    <x v="3315"/>
    <x v="950"/>
    <b v="0"/>
    <n v="89"/>
    <b v="1"/>
    <x v="6"/>
  </r>
  <r>
    <x v="3316"/>
    <x v="3315"/>
    <x v="3314"/>
    <n v="11737"/>
    <x v="2195"/>
    <x v="0"/>
    <s v="US"/>
    <s v="USD"/>
    <n v="1407506040"/>
    <n v="1404680075"/>
    <x v="3316"/>
    <x v="1231"/>
    <b v="0"/>
    <n v="125"/>
    <b v="1"/>
    <x v="6"/>
  </r>
  <r>
    <x v="3317"/>
    <x v="3316"/>
    <x v="3315"/>
    <n v="1050"/>
    <x v="2196"/>
    <x v="0"/>
    <s v="US"/>
    <s v="USD"/>
    <n v="1465347424"/>
    <n v="1462755424"/>
    <x v="3317"/>
    <x v="1097"/>
    <b v="0"/>
    <n v="18"/>
    <b v="1"/>
    <x v="6"/>
  </r>
  <r>
    <x v="3318"/>
    <x v="3317"/>
    <x v="3316"/>
    <n v="2000"/>
    <x v="2197"/>
    <x v="0"/>
    <s v="CA"/>
    <s v="CAD"/>
    <n v="1460341800"/>
    <n v="1456902893"/>
    <x v="3318"/>
    <x v="373"/>
    <b v="0"/>
    <n v="32"/>
    <b v="1"/>
    <x v="6"/>
  </r>
  <r>
    <x v="3319"/>
    <x v="3318"/>
    <x v="3317"/>
    <n v="500"/>
    <x v="2065"/>
    <x v="0"/>
    <s v="GB"/>
    <s v="GBP"/>
    <n v="1422712986"/>
    <n v="1418824986"/>
    <x v="3319"/>
    <x v="1317"/>
    <b v="0"/>
    <n v="16"/>
    <b v="1"/>
    <x v="6"/>
  </r>
  <r>
    <x v="3320"/>
    <x v="3319"/>
    <x v="3318"/>
    <n v="2500"/>
    <x v="2198"/>
    <x v="0"/>
    <s v="US"/>
    <s v="USD"/>
    <n v="1466557557"/>
    <n v="1463965557"/>
    <x v="3320"/>
    <x v="1167"/>
    <b v="0"/>
    <n v="38"/>
    <b v="1"/>
    <x v="6"/>
  </r>
  <r>
    <x v="3321"/>
    <x v="3320"/>
    <x v="3319"/>
    <n v="500"/>
    <x v="2199"/>
    <x v="0"/>
    <s v="US"/>
    <s v="USD"/>
    <n v="1413431940"/>
    <n v="1412216665"/>
    <x v="3321"/>
    <x v="748"/>
    <b v="0"/>
    <n v="15"/>
    <b v="1"/>
    <x v="6"/>
  </r>
  <r>
    <x v="3322"/>
    <x v="3321"/>
    <x v="3320"/>
    <n v="3300"/>
    <x v="959"/>
    <x v="0"/>
    <s v="US"/>
    <s v="USD"/>
    <n v="1466567700"/>
    <n v="1464653696"/>
    <x v="3322"/>
    <x v="939"/>
    <b v="0"/>
    <n v="23"/>
    <b v="1"/>
    <x v="6"/>
  </r>
  <r>
    <x v="3323"/>
    <x v="3322"/>
    <x v="3321"/>
    <n v="1000"/>
    <x v="2200"/>
    <x v="0"/>
    <s v="GB"/>
    <s v="GBP"/>
    <n v="1474793208"/>
    <n v="1472201208"/>
    <x v="3323"/>
    <x v="1318"/>
    <b v="0"/>
    <n v="49"/>
    <b v="1"/>
    <x v="6"/>
  </r>
  <r>
    <x v="3324"/>
    <x v="3323"/>
    <x v="3322"/>
    <n v="1500"/>
    <x v="2201"/>
    <x v="0"/>
    <s v="IE"/>
    <s v="EUR"/>
    <n v="1465135190"/>
    <n v="1463925590"/>
    <x v="3324"/>
    <x v="1167"/>
    <b v="0"/>
    <n v="10"/>
    <b v="1"/>
    <x v="6"/>
  </r>
  <r>
    <x v="3325"/>
    <x v="3324"/>
    <x v="3323"/>
    <n v="400"/>
    <x v="2202"/>
    <x v="0"/>
    <s v="GB"/>
    <s v="GBP"/>
    <n v="1428256277"/>
    <n v="1425235877"/>
    <x v="3325"/>
    <x v="433"/>
    <b v="0"/>
    <n v="15"/>
    <b v="1"/>
    <x v="6"/>
  </r>
  <r>
    <x v="3326"/>
    <x v="3325"/>
    <x v="3324"/>
    <n v="8000"/>
    <x v="2203"/>
    <x v="0"/>
    <s v="US"/>
    <s v="USD"/>
    <n v="1425830905"/>
    <n v="1423242505"/>
    <x v="3326"/>
    <x v="1240"/>
    <b v="0"/>
    <n v="57"/>
    <b v="1"/>
    <x v="6"/>
  </r>
  <r>
    <x v="3327"/>
    <x v="3326"/>
    <x v="3325"/>
    <n v="800"/>
    <x v="1629"/>
    <x v="0"/>
    <s v="GB"/>
    <s v="GBP"/>
    <n v="1462697966"/>
    <n v="1460105966"/>
    <x v="3327"/>
    <x v="891"/>
    <b v="0"/>
    <n v="33"/>
    <b v="1"/>
    <x v="6"/>
  </r>
  <r>
    <x v="3328"/>
    <x v="3327"/>
    <x v="3326"/>
    <n v="1800"/>
    <x v="2204"/>
    <x v="0"/>
    <s v="US"/>
    <s v="USD"/>
    <n v="1404522000"/>
    <n v="1404308883"/>
    <x v="3328"/>
    <x v="1319"/>
    <b v="0"/>
    <n v="9"/>
    <b v="1"/>
    <x v="6"/>
  </r>
  <r>
    <x v="3329"/>
    <x v="3328"/>
    <x v="3327"/>
    <n v="1000"/>
    <x v="2205"/>
    <x v="0"/>
    <s v="GB"/>
    <s v="GBP"/>
    <n v="1406502000"/>
    <n v="1405583108"/>
    <x v="3329"/>
    <x v="153"/>
    <b v="0"/>
    <n v="26"/>
    <b v="1"/>
    <x v="6"/>
  </r>
  <r>
    <x v="3330"/>
    <x v="3329"/>
    <x v="3328"/>
    <n v="1500"/>
    <x v="2206"/>
    <x v="0"/>
    <s v="GB"/>
    <s v="GBP"/>
    <n v="1427919468"/>
    <n v="1425331068"/>
    <x v="3330"/>
    <x v="78"/>
    <b v="0"/>
    <n v="69"/>
    <b v="1"/>
    <x v="6"/>
  </r>
  <r>
    <x v="3331"/>
    <x v="3330"/>
    <x v="3329"/>
    <n v="5000"/>
    <x v="538"/>
    <x v="0"/>
    <s v="US"/>
    <s v="USD"/>
    <n v="1444149886"/>
    <n v="1441125886"/>
    <x v="3331"/>
    <x v="61"/>
    <b v="0"/>
    <n v="65"/>
    <b v="1"/>
    <x v="6"/>
  </r>
  <r>
    <x v="3332"/>
    <x v="3331"/>
    <x v="3330"/>
    <n v="6000"/>
    <x v="44"/>
    <x v="0"/>
    <s v="US"/>
    <s v="USD"/>
    <n v="1405802330"/>
    <n v="1403210330"/>
    <x v="3332"/>
    <x v="1132"/>
    <b v="0"/>
    <n v="83"/>
    <b v="1"/>
    <x v="6"/>
  </r>
  <r>
    <x v="3333"/>
    <x v="3332"/>
    <x v="3331"/>
    <n v="3500"/>
    <x v="2207"/>
    <x v="0"/>
    <s v="US"/>
    <s v="USD"/>
    <n v="1434384880"/>
    <n v="1432484080"/>
    <x v="3333"/>
    <x v="1320"/>
    <b v="0"/>
    <n v="111"/>
    <b v="1"/>
    <x v="6"/>
  </r>
  <r>
    <x v="3334"/>
    <x v="3333"/>
    <x v="3332"/>
    <n v="3871"/>
    <x v="2208"/>
    <x v="0"/>
    <s v="US"/>
    <s v="USD"/>
    <n v="1438259422"/>
    <n v="1435667422"/>
    <x v="3334"/>
    <x v="1321"/>
    <b v="0"/>
    <n v="46"/>
    <b v="1"/>
    <x v="6"/>
  </r>
  <r>
    <x v="3335"/>
    <x v="3334"/>
    <x v="3333"/>
    <n v="5000"/>
    <x v="2209"/>
    <x v="0"/>
    <s v="GB"/>
    <s v="GBP"/>
    <n v="1407106800"/>
    <n v="1404749446"/>
    <x v="3335"/>
    <x v="378"/>
    <b v="0"/>
    <n v="63"/>
    <b v="1"/>
    <x v="6"/>
  </r>
  <r>
    <x v="3336"/>
    <x v="3335"/>
    <x v="3334"/>
    <n v="250"/>
    <x v="156"/>
    <x v="0"/>
    <s v="GB"/>
    <s v="GBP"/>
    <n v="1459845246"/>
    <n v="1457429646"/>
    <x v="3336"/>
    <x v="1322"/>
    <b v="0"/>
    <n v="9"/>
    <b v="1"/>
    <x v="6"/>
  </r>
  <r>
    <x v="3337"/>
    <x v="3336"/>
    <x v="3335"/>
    <n v="2500"/>
    <x v="2210"/>
    <x v="0"/>
    <s v="GB"/>
    <s v="GBP"/>
    <n v="1412974800"/>
    <n v="1411109167"/>
    <x v="3337"/>
    <x v="1323"/>
    <b v="0"/>
    <n v="34"/>
    <b v="1"/>
    <x v="6"/>
  </r>
  <r>
    <x v="3338"/>
    <x v="3337"/>
    <x v="3336"/>
    <n v="15000"/>
    <x v="2211"/>
    <x v="0"/>
    <s v="US"/>
    <s v="USD"/>
    <n v="1487944080"/>
    <n v="1486129680"/>
    <x v="3338"/>
    <x v="1064"/>
    <b v="0"/>
    <n v="112"/>
    <b v="1"/>
    <x v="6"/>
  </r>
  <r>
    <x v="3339"/>
    <x v="3338"/>
    <x v="3337"/>
    <n v="8000"/>
    <x v="2212"/>
    <x v="0"/>
    <s v="US"/>
    <s v="USD"/>
    <n v="1469721518"/>
    <n v="1467129518"/>
    <x v="3339"/>
    <x v="612"/>
    <b v="0"/>
    <n v="47"/>
    <b v="1"/>
    <x v="6"/>
  </r>
  <r>
    <x v="3340"/>
    <x v="3339"/>
    <x v="3338"/>
    <n v="3000"/>
    <x v="2213"/>
    <x v="0"/>
    <s v="US"/>
    <s v="USD"/>
    <n v="1481066554"/>
    <n v="1478906554"/>
    <x v="3340"/>
    <x v="852"/>
    <b v="0"/>
    <n v="38"/>
    <b v="1"/>
    <x v="6"/>
  </r>
  <r>
    <x v="3341"/>
    <x v="3340"/>
    <x v="3339"/>
    <n v="3350"/>
    <x v="959"/>
    <x v="0"/>
    <s v="GB"/>
    <s v="GBP"/>
    <n v="1465750800"/>
    <n v="1463771421"/>
    <x v="3341"/>
    <x v="192"/>
    <b v="0"/>
    <n v="28"/>
    <b v="1"/>
    <x v="6"/>
  </r>
  <r>
    <x v="3342"/>
    <x v="3341"/>
    <x v="3340"/>
    <n v="6000"/>
    <x v="627"/>
    <x v="0"/>
    <s v="US"/>
    <s v="USD"/>
    <n v="1427864340"/>
    <n v="1425020810"/>
    <x v="3342"/>
    <x v="983"/>
    <b v="0"/>
    <n v="78"/>
    <b v="1"/>
    <x v="6"/>
  </r>
  <r>
    <x v="3343"/>
    <x v="3342"/>
    <x v="3341"/>
    <n v="700"/>
    <x v="647"/>
    <x v="0"/>
    <s v="GB"/>
    <s v="GBP"/>
    <n v="1460553480"/>
    <n v="1458770384"/>
    <x v="3343"/>
    <x v="36"/>
    <b v="0"/>
    <n v="23"/>
    <b v="1"/>
    <x v="6"/>
  </r>
  <r>
    <x v="3344"/>
    <x v="3343"/>
    <x v="3342"/>
    <n v="4500"/>
    <x v="1494"/>
    <x v="0"/>
    <s v="US"/>
    <s v="USD"/>
    <n v="1409374093"/>
    <n v="1406782093"/>
    <x v="3344"/>
    <x v="1183"/>
    <b v="0"/>
    <n v="40"/>
    <b v="1"/>
    <x v="6"/>
  </r>
  <r>
    <x v="3345"/>
    <x v="3344"/>
    <x v="3343"/>
    <n v="500"/>
    <x v="1084"/>
    <x v="0"/>
    <s v="US"/>
    <s v="USD"/>
    <n v="1429317420"/>
    <n v="1424226768"/>
    <x v="3345"/>
    <x v="591"/>
    <b v="0"/>
    <n v="13"/>
    <b v="1"/>
    <x v="6"/>
  </r>
  <r>
    <x v="3346"/>
    <x v="3345"/>
    <x v="3344"/>
    <n v="1500"/>
    <x v="2214"/>
    <x v="0"/>
    <s v="US"/>
    <s v="USD"/>
    <n v="1424910910"/>
    <n v="1424306110"/>
    <x v="3346"/>
    <x v="1259"/>
    <b v="0"/>
    <n v="18"/>
    <b v="1"/>
    <x v="6"/>
  </r>
  <r>
    <x v="3347"/>
    <x v="3346"/>
    <x v="3345"/>
    <n v="2000"/>
    <x v="2215"/>
    <x v="0"/>
    <s v="GB"/>
    <s v="GBP"/>
    <n v="1462741200"/>
    <n v="1461503654"/>
    <x v="3347"/>
    <x v="594"/>
    <b v="0"/>
    <n v="22"/>
    <b v="1"/>
    <x v="6"/>
  </r>
  <r>
    <x v="3348"/>
    <x v="3265"/>
    <x v="3346"/>
    <n v="5500"/>
    <x v="2216"/>
    <x v="0"/>
    <s v="US"/>
    <s v="USD"/>
    <n v="1461988740"/>
    <n v="1459949080"/>
    <x v="3348"/>
    <x v="892"/>
    <b v="0"/>
    <n v="79"/>
    <b v="1"/>
    <x v="6"/>
  </r>
  <r>
    <x v="3349"/>
    <x v="3347"/>
    <x v="3347"/>
    <n v="1000"/>
    <x v="2217"/>
    <x v="0"/>
    <s v="US"/>
    <s v="USD"/>
    <n v="1465837200"/>
    <n v="1463971172"/>
    <x v="3349"/>
    <x v="1167"/>
    <b v="0"/>
    <n v="14"/>
    <b v="1"/>
    <x v="6"/>
  </r>
  <r>
    <x v="3350"/>
    <x v="3348"/>
    <x v="3348"/>
    <n v="3500"/>
    <x v="2218"/>
    <x v="0"/>
    <s v="LU"/>
    <s v="EUR"/>
    <n v="1448838000"/>
    <n v="1445791811"/>
    <x v="3350"/>
    <x v="1324"/>
    <b v="0"/>
    <n v="51"/>
    <b v="1"/>
    <x v="6"/>
  </r>
  <r>
    <x v="3351"/>
    <x v="3349"/>
    <x v="3349"/>
    <n v="5000"/>
    <x v="2219"/>
    <x v="0"/>
    <s v="GB"/>
    <s v="GBP"/>
    <n v="1406113200"/>
    <n v="1402910965"/>
    <x v="3351"/>
    <x v="460"/>
    <b v="0"/>
    <n v="54"/>
    <b v="1"/>
    <x v="6"/>
  </r>
  <r>
    <x v="3352"/>
    <x v="3350"/>
    <x v="3350"/>
    <n v="5000"/>
    <x v="2220"/>
    <x v="0"/>
    <s v="GB"/>
    <s v="GBP"/>
    <n v="1467414000"/>
    <n v="1462492178"/>
    <x v="3352"/>
    <x v="297"/>
    <b v="0"/>
    <n v="70"/>
    <b v="1"/>
    <x v="6"/>
  </r>
  <r>
    <x v="3353"/>
    <x v="3351"/>
    <x v="3351"/>
    <n v="500"/>
    <x v="607"/>
    <x v="0"/>
    <s v="GB"/>
    <s v="GBP"/>
    <n v="1462230000"/>
    <n v="1461061350"/>
    <x v="3353"/>
    <x v="275"/>
    <b v="0"/>
    <n v="44"/>
    <b v="1"/>
    <x v="6"/>
  </r>
  <r>
    <x v="3354"/>
    <x v="3352"/>
    <x v="3352"/>
    <n v="3000"/>
    <x v="2221"/>
    <x v="0"/>
    <s v="US"/>
    <s v="USD"/>
    <n v="1446091260"/>
    <n v="1443029206"/>
    <x v="3354"/>
    <x v="201"/>
    <b v="0"/>
    <n v="55"/>
    <b v="1"/>
    <x v="6"/>
  </r>
  <r>
    <x v="3355"/>
    <x v="3353"/>
    <x v="3353"/>
    <n v="1750"/>
    <x v="2222"/>
    <x v="0"/>
    <s v="GB"/>
    <s v="GBP"/>
    <n v="1462879020"/>
    <n v="1461941527"/>
    <x v="3355"/>
    <x v="160"/>
    <b v="0"/>
    <n v="15"/>
    <b v="1"/>
    <x v="6"/>
  </r>
  <r>
    <x v="3356"/>
    <x v="3354"/>
    <x v="3354"/>
    <n v="1500"/>
    <x v="1259"/>
    <x v="0"/>
    <s v="GB"/>
    <s v="GBP"/>
    <n v="1468611272"/>
    <n v="1466019272"/>
    <x v="3356"/>
    <x v="354"/>
    <b v="0"/>
    <n v="27"/>
    <b v="1"/>
    <x v="6"/>
  </r>
  <r>
    <x v="3357"/>
    <x v="3355"/>
    <x v="3355"/>
    <n v="2000"/>
    <x v="895"/>
    <x v="0"/>
    <s v="GB"/>
    <s v="GBP"/>
    <n v="1406887310"/>
    <n v="1404295310"/>
    <x v="3357"/>
    <x v="1120"/>
    <b v="0"/>
    <n v="21"/>
    <b v="1"/>
    <x v="6"/>
  </r>
  <r>
    <x v="3358"/>
    <x v="3356"/>
    <x v="3356"/>
    <n v="10000"/>
    <x v="2223"/>
    <x v="0"/>
    <s v="US"/>
    <s v="USD"/>
    <n v="1416385679"/>
    <n v="1413790079"/>
    <x v="3358"/>
    <x v="536"/>
    <b v="0"/>
    <n v="162"/>
    <b v="1"/>
    <x v="6"/>
  </r>
  <r>
    <x v="3359"/>
    <x v="3357"/>
    <x v="3357"/>
    <n v="4000"/>
    <x v="2224"/>
    <x v="0"/>
    <s v="US"/>
    <s v="USD"/>
    <n v="1487985734"/>
    <n v="1484097734"/>
    <x v="3359"/>
    <x v="126"/>
    <b v="0"/>
    <n v="23"/>
    <b v="1"/>
    <x v="6"/>
  </r>
  <r>
    <x v="3360"/>
    <x v="3358"/>
    <x v="3358"/>
    <n v="9000"/>
    <x v="2225"/>
    <x v="0"/>
    <s v="SG"/>
    <s v="SGD"/>
    <n v="1481731140"/>
    <n v="1479866343"/>
    <x v="3360"/>
    <x v="1316"/>
    <b v="0"/>
    <n v="72"/>
    <b v="1"/>
    <x v="6"/>
  </r>
  <r>
    <x v="3361"/>
    <x v="3359"/>
    <x v="3359"/>
    <n v="5000"/>
    <x v="2226"/>
    <x v="0"/>
    <s v="US"/>
    <s v="USD"/>
    <n v="1409587140"/>
    <n v="1408062990"/>
    <x v="3361"/>
    <x v="1325"/>
    <b v="0"/>
    <n v="68"/>
    <b v="1"/>
    <x v="6"/>
  </r>
  <r>
    <x v="3362"/>
    <x v="3360"/>
    <x v="3360"/>
    <n v="500"/>
    <x v="2227"/>
    <x v="0"/>
    <s v="US"/>
    <s v="USD"/>
    <n v="1425704100"/>
    <n v="1424484717"/>
    <x v="3362"/>
    <x v="9"/>
    <b v="0"/>
    <n v="20"/>
    <b v="1"/>
    <x v="6"/>
  </r>
  <r>
    <x v="3363"/>
    <x v="3361"/>
    <x v="3361"/>
    <n v="7750"/>
    <x v="2228"/>
    <x v="0"/>
    <s v="US"/>
    <s v="USD"/>
    <n v="1408464000"/>
    <n v="1406831445"/>
    <x v="3363"/>
    <x v="219"/>
    <b v="0"/>
    <n v="26"/>
    <b v="1"/>
    <x v="6"/>
  </r>
  <r>
    <x v="3364"/>
    <x v="3362"/>
    <x v="3362"/>
    <n v="3000"/>
    <x v="2229"/>
    <x v="0"/>
    <s v="GB"/>
    <s v="GBP"/>
    <n v="1458075600"/>
    <n v="1456183649"/>
    <x v="3364"/>
    <x v="436"/>
    <b v="0"/>
    <n v="72"/>
    <b v="1"/>
    <x v="6"/>
  </r>
  <r>
    <x v="3365"/>
    <x v="3363"/>
    <x v="3363"/>
    <n v="2500"/>
    <x v="1287"/>
    <x v="0"/>
    <s v="US"/>
    <s v="USD"/>
    <n v="1449973592"/>
    <n v="1447381592"/>
    <x v="3365"/>
    <x v="1326"/>
    <b v="0"/>
    <n v="3"/>
    <b v="1"/>
    <x v="6"/>
  </r>
  <r>
    <x v="3366"/>
    <x v="3364"/>
    <x v="3364"/>
    <n v="500"/>
    <x v="2230"/>
    <x v="0"/>
    <s v="US"/>
    <s v="USD"/>
    <n v="1431481037"/>
    <n v="1428889037"/>
    <x v="3366"/>
    <x v="1275"/>
    <b v="0"/>
    <n v="18"/>
    <b v="1"/>
    <x v="6"/>
  </r>
  <r>
    <x v="3367"/>
    <x v="3365"/>
    <x v="3365"/>
    <n v="750"/>
    <x v="1763"/>
    <x v="0"/>
    <s v="GB"/>
    <s v="GBP"/>
    <n v="1438467894"/>
    <n v="1436307894"/>
    <x v="3367"/>
    <x v="514"/>
    <b v="0"/>
    <n v="30"/>
    <b v="1"/>
    <x v="6"/>
  </r>
  <r>
    <x v="3368"/>
    <x v="3366"/>
    <x v="3366"/>
    <n v="1000"/>
    <x v="2231"/>
    <x v="0"/>
    <s v="US"/>
    <s v="USD"/>
    <n v="1420088400"/>
    <n v="1416977259"/>
    <x v="3368"/>
    <x v="995"/>
    <b v="0"/>
    <n v="23"/>
    <b v="1"/>
    <x v="6"/>
  </r>
  <r>
    <x v="3369"/>
    <x v="3367"/>
    <x v="3367"/>
    <n v="5000"/>
    <x v="2232"/>
    <x v="0"/>
    <s v="IE"/>
    <s v="EUR"/>
    <n v="1484441980"/>
    <n v="1479257980"/>
    <x v="3369"/>
    <x v="727"/>
    <b v="0"/>
    <n v="54"/>
    <b v="1"/>
    <x v="6"/>
  </r>
  <r>
    <x v="3370"/>
    <x v="3368"/>
    <x v="3368"/>
    <n v="1500"/>
    <x v="2233"/>
    <x v="0"/>
    <s v="US"/>
    <s v="USD"/>
    <n v="1481961600"/>
    <n v="1479283285"/>
    <x v="3370"/>
    <x v="727"/>
    <b v="0"/>
    <n v="26"/>
    <b v="1"/>
    <x v="6"/>
  </r>
  <r>
    <x v="3371"/>
    <x v="3369"/>
    <x v="3369"/>
    <n v="200"/>
    <x v="1766"/>
    <x v="0"/>
    <s v="US"/>
    <s v="USD"/>
    <n v="1449089965"/>
    <n v="1446670765"/>
    <x v="3371"/>
    <x v="1155"/>
    <b v="0"/>
    <n v="9"/>
    <b v="1"/>
    <x v="6"/>
  </r>
  <r>
    <x v="3372"/>
    <x v="3370"/>
    <x v="3370"/>
    <n v="1000"/>
    <x v="831"/>
    <x v="0"/>
    <s v="US"/>
    <s v="USD"/>
    <n v="1408942740"/>
    <n v="1407157756"/>
    <x v="3372"/>
    <x v="174"/>
    <b v="0"/>
    <n v="27"/>
    <b v="1"/>
    <x v="6"/>
  </r>
  <r>
    <x v="3373"/>
    <x v="3371"/>
    <x v="3371"/>
    <n v="2000"/>
    <x v="557"/>
    <x v="0"/>
    <s v="GB"/>
    <s v="GBP"/>
    <n v="1437235200"/>
    <n v="1435177840"/>
    <x v="3373"/>
    <x v="519"/>
    <b v="0"/>
    <n v="30"/>
    <b v="1"/>
    <x v="6"/>
  </r>
  <r>
    <x v="3374"/>
    <x v="3372"/>
    <x v="3372"/>
    <n v="3500"/>
    <x v="2234"/>
    <x v="0"/>
    <s v="CA"/>
    <s v="CAD"/>
    <n v="1446053616"/>
    <n v="1443461616"/>
    <x v="3374"/>
    <x v="336"/>
    <b v="0"/>
    <n v="52"/>
    <b v="1"/>
    <x v="6"/>
  </r>
  <r>
    <x v="3375"/>
    <x v="3373"/>
    <x v="3373"/>
    <n v="3000"/>
    <x v="142"/>
    <x v="0"/>
    <s v="GB"/>
    <s v="GBP"/>
    <n v="1400423973"/>
    <n v="1399387173"/>
    <x v="3375"/>
    <x v="1327"/>
    <b v="0"/>
    <n v="17"/>
    <b v="1"/>
    <x v="6"/>
  </r>
  <r>
    <x v="3376"/>
    <x v="3374"/>
    <x v="3374"/>
    <n v="8000"/>
    <x v="2235"/>
    <x v="0"/>
    <s v="US"/>
    <s v="USD"/>
    <n v="1429976994"/>
    <n v="1424796594"/>
    <x v="3376"/>
    <x v="1033"/>
    <b v="0"/>
    <n v="19"/>
    <b v="1"/>
    <x v="6"/>
  </r>
  <r>
    <x v="3377"/>
    <x v="3375"/>
    <x v="3375"/>
    <n v="8000"/>
    <x v="2236"/>
    <x v="0"/>
    <s v="GB"/>
    <s v="GBP"/>
    <n v="1426870560"/>
    <n v="1424280899"/>
    <x v="3377"/>
    <x v="1259"/>
    <b v="0"/>
    <n v="77"/>
    <b v="1"/>
    <x v="6"/>
  </r>
  <r>
    <x v="3378"/>
    <x v="3376"/>
    <x v="3376"/>
    <n v="550"/>
    <x v="2237"/>
    <x v="0"/>
    <s v="GB"/>
    <s v="GBP"/>
    <n v="1409490480"/>
    <n v="1407400306"/>
    <x v="3378"/>
    <x v="1219"/>
    <b v="0"/>
    <n v="21"/>
    <b v="1"/>
    <x v="6"/>
  </r>
  <r>
    <x v="3379"/>
    <x v="3377"/>
    <x v="3377"/>
    <n v="2000"/>
    <x v="2238"/>
    <x v="0"/>
    <s v="GB"/>
    <s v="GBP"/>
    <n v="1440630000"/>
    <n v="1439122800"/>
    <x v="3379"/>
    <x v="1150"/>
    <b v="0"/>
    <n v="38"/>
    <b v="1"/>
    <x v="6"/>
  </r>
  <r>
    <x v="3380"/>
    <x v="3378"/>
    <x v="3378"/>
    <n v="3000"/>
    <x v="2239"/>
    <x v="0"/>
    <s v="US"/>
    <s v="USD"/>
    <n v="1417305178"/>
    <n v="1414277578"/>
    <x v="3380"/>
    <x v="1328"/>
    <b v="0"/>
    <n v="28"/>
    <b v="1"/>
    <x v="6"/>
  </r>
  <r>
    <x v="3381"/>
    <x v="3379"/>
    <x v="3379"/>
    <n v="4000"/>
    <x v="2240"/>
    <x v="0"/>
    <s v="US"/>
    <s v="USD"/>
    <n v="1426044383"/>
    <n v="1423455983"/>
    <x v="3381"/>
    <x v="1175"/>
    <b v="0"/>
    <n v="48"/>
    <b v="1"/>
    <x v="6"/>
  </r>
  <r>
    <x v="3382"/>
    <x v="3380"/>
    <x v="3380"/>
    <n v="3500"/>
    <x v="2241"/>
    <x v="0"/>
    <s v="GB"/>
    <s v="GBP"/>
    <n v="1470092340"/>
    <n v="1467973256"/>
    <x v="3382"/>
    <x v="303"/>
    <b v="0"/>
    <n v="46"/>
    <b v="1"/>
    <x v="6"/>
  </r>
  <r>
    <x v="3383"/>
    <x v="3381"/>
    <x v="3381"/>
    <n v="1750"/>
    <x v="2242"/>
    <x v="0"/>
    <s v="US"/>
    <s v="USD"/>
    <n v="1466707620"/>
    <n v="1464979620"/>
    <x v="3383"/>
    <x v="517"/>
    <b v="0"/>
    <n v="30"/>
    <b v="1"/>
    <x v="6"/>
  </r>
  <r>
    <x v="3384"/>
    <x v="3382"/>
    <x v="3382"/>
    <n v="6000"/>
    <x v="2243"/>
    <x v="0"/>
    <s v="US"/>
    <s v="USD"/>
    <n v="1448074800"/>
    <n v="1444874768"/>
    <x v="3384"/>
    <x v="43"/>
    <b v="0"/>
    <n v="64"/>
    <b v="1"/>
    <x v="6"/>
  </r>
  <r>
    <x v="3385"/>
    <x v="3383"/>
    <x v="3383"/>
    <n v="2000"/>
    <x v="41"/>
    <x v="0"/>
    <s v="US"/>
    <s v="USD"/>
    <n v="1418244552"/>
    <n v="1415652552"/>
    <x v="3385"/>
    <x v="1144"/>
    <b v="0"/>
    <n v="15"/>
    <b v="1"/>
    <x v="6"/>
  </r>
  <r>
    <x v="3386"/>
    <x v="3384"/>
    <x v="3384"/>
    <n v="2000"/>
    <x v="1740"/>
    <x v="0"/>
    <s v="US"/>
    <s v="USD"/>
    <n v="1417620506"/>
    <n v="1415028506"/>
    <x v="3386"/>
    <x v="194"/>
    <b v="0"/>
    <n v="41"/>
    <b v="1"/>
    <x v="6"/>
  </r>
  <r>
    <x v="3387"/>
    <x v="3385"/>
    <x v="3385"/>
    <n v="3000"/>
    <x v="2244"/>
    <x v="0"/>
    <s v="US"/>
    <s v="USD"/>
    <n v="1418581088"/>
    <n v="1415125088"/>
    <x v="3387"/>
    <x v="179"/>
    <b v="0"/>
    <n v="35"/>
    <b v="1"/>
    <x v="6"/>
  </r>
  <r>
    <x v="3388"/>
    <x v="3386"/>
    <x v="3386"/>
    <n v="1500"/>
    <x v="2245"/>
    <x v="0"/>
    <s v="GB"/>
    <s v="GBP"/>
    <n v="1434625441"/>
    <n v="1432033441"/>
    <x v="3388"/>
    <x v="524"/>
    <b v="0"/>
    <n v="45"/>
    <b v="1"/>
    <x v="6"/>
  </r>
  <r>
    <x v="3389"/>
    <x v="3387"/>
    <x v="3387"/>
    <n v="10000"/>
    <x v="2246"/>
    <x v="0"/>
    <s v="US"/>
    <s v="USD"/>
    <n v="1464960682"/>
    <n v="1462368682"/>
    <x v="3389"/>
    <x v="1214"/>
    <b v="0"/>
    <n v="62"/>
    <b v="1"/>
    <x v="6"/>
  </r>
  <r>
    <x v="3390"/>
    <x v="3388"/>
    <x v="3388"/>
    <n v="1500"/>
    <x v="2247"/>
    <x v="0"/>
    <s v="US"/>
    <s v="USD"/>
    <n v="1405017345"/>
    <n v="1403721345"/>
    <x v="3390"/>
    <x v="1201"/>
    <b v="0"/>
    <n v="22"/>
    <b v="1"/>
    <x v="6"/>
  </r>
  <r>
    <x v="3391"/>
    <x v="3389"/>
    <x v="3389"/>
    <n v="500"/>
    <x v="2196"/>
    <x v="0"/>
    <s v="US"/>
    <s v="USD"/>
    <n v="1407536880"/>
    <n v="1404997548"/>
    <x v="3391"/>
    <x v="166"/>
    <b v="0"/>
    <n v="18"/>
    <b v="1"/>
    <x v="6"/>
  </r>
  <r>
    <x v="3392"/>
    <x v="3390"/>
    <x v="3390"/>
    <n v="500"/>
    <x v="83"/>
    <x v="0"/>
    <s v="GB"/>
    <s v="GBP"/>
    <n v="1462565855"/>
    <n v="1458245855"/>
    <x v="3392"/>
    <x v="1303"/>
    <b v="0"/>
    <n v="12"/>
    <b v="1"/>
    <x v="6"/>
  </r>
  <r>
    <x v="3393"/>
    <x v="3391"/>
    <x v="3391"/>
    <n v="1500"/>
    <x v="2248"/>
    <x v="0"/>
    <s v="US"/>
    <s v="USD"/>
    <n v="1415234760"/>
    <n v="1413065230"/>
    <x v="3393"/>
    <x v="27"/>
    <b v="0"/>
    <n v="44"/>
    <b v="1"/>
    <x v="6"/>
  </r>
  <r>
    <x v="3394"/>
    <x v="3392"/>
    <x v="3392"/>
    <n v="550"/>
    <x v="2249"/>
    <x v="0"/>
    <s v="GB"/>
    <s v="GBP"/>
    <n v="1406470645"/>
    <n v="1403878645"/>
    <x v="3394"/>
    <x v="180"/>
    <b v="0"/>
    <n v="27"/>
    <b v="1"/>
    <x v="6"/>
  </r>
  <r>
    <x v="3395"/>
    <x v="3393"/>
    <x v="3393"/>
    <n v="500"/>
    <x v="1622"/>
    <x v="0"/>
    <s v="GB"/>
    <s v="GBP"/>
    <n v="1433009400"/>
    <n v="1431795944"/>
    <x v="3395"/>
    <x v="620"/>
    <b v="0"/>
    <n v="38"/>
    <b v="1"/>
    <x v="6"/>
  </r>
  <r>
    <x v="3396"/>
    <x v="3394"/>
    <x v="3394"/>
    <n v="1500"/>
    <x v="415"/>
    <x v="0"/>
    <s v="US"/>
    <s v="USD"/>
    <n v="1401595140"/>
    <n v="1399286589"/>
    <x v="3396"/>
    <x v="1329"/>
    <b v="0"/>
    <n v="28"/>
    <b v="1"/>
    <x v="6"/>
  </r>
  <r>
    <x v="3397"/>
    <x v="3395"/>
    <x v="3395"/>
    <n v="250"/>
    <x v="668"/>
    <x v="0"/>
    <s v="GB"/>
    <s v="GBP"/>
    <n v="1455832800"/>
    <n v="1452338929"/>
    <x v="3397"/>
    <x v="1036"/>
    <b v="0"/>
    <n v="24"/>
    <b v="1"/>
    <x v="6"/>
  </r>
  <r>
    <x v="3398"/>
    <x v="3396"/>
    <x v="3396"/>
    <n v="4000"/>
    <x v="2250"/>
    <x v="0"/>
    <s v="US"/>
    <s v="USD"/>
    <n v="1416589200"/>
    <n v="1414605776"/>
    <x v="3398"/>
    <x v="508"/>
    <b v="0"/>
    <n v="65"/>
    <b v="1"/>
    <x v="6"/>
  </r>
  <r>
    <x v="3399"/>
    <x v="3397"/>
    <x v="3397"/>
    <n v="1200"/>
    <x v="459"/>
    <x v="0"/>
    <s v="GB"/>
    <s v="GBP"/>
    <n v="1424556325"/>
    <n v="1421964325"/>
    <x v="3399"/>
    <x v="329"/>
    <b v="0"/>
    <n v="46"/>
    <b v="1"/>
    <x v="6"/>
  </r>
  <r>
    <x v="3400"/>
    <x v="3398"/>
    <x v="3398"/>
    <n v="10000"/>
    <x v="2251"/>
    <x v="0"/>
    <s v="US"/>
    <s v="USD"/>
    <n v="1409266414"/>
    <n v="1405378414"/>
    <x v="3400"/>
    <x v="738"/>
    <b v="0"/>
    <n v="85"/>
    <b v="1"/>
    <x v="6"/>
  </r>
  <r>
    <x v="3401"/>
    <x v="3399"/>
    <x v="3399"/>
    <n v="2900"/>
    <x v="2252"/>
    <x v="0"/>
    <s v="GB"/>
    <s v="GBP"/>
    <n v="1438968146"/>
    <n v="1436376146"/>
    <x v="3401"/>
    <x v="382"/>
    <b v="0"/>
    <n v="66"/>
    <b v="1"/>
    <x v="6"/>
  </r>
  <r>
    <x v="3402"/>
    <x v="3400"/>
    <x v="3400"/>
    <n v="15000"/>
    <x v="2253"/>
    <x v="0"/>
    <s v="US"/>
    <s v="USD"/>
    <n v="1447295460"/>
    <n v="1444747843"/>
    <x v="3402"/>
    <x v="1330"/>
    <b v="0"/>
    <n v="165"/>
    <b v="1"/>
    <x v="6"/>
  </r>
  <r>
    <x v="3403"/>
    <x v="3401"/>
    <x v="3401"/>
    <n v="2000"/>
    <x v="41"/>
    <x v="0"/>
    <s v="GB"/>
    <s v="GBP"/>
    <n v="1435230324"/>
    <n v="1432638324"/>
    <x v="3403"/>
    <x v="326"/>
    <b v="0"/>
    <n v="17"/>
    <b v="1"/>
    <x v="6"/>
  </r>
  <r>
    <x v="3404"/>
    <x v="3402"/>
    <x v="3402"/>
    <n v="500"/>
    <x v="904"/>
    <x v="0"/>
    <s v="US"/>
    <s v="USD"/>
    <n v="1434542702"/>
    <n v="1432814702"/>
    <x v="3404"/>
    <x v="719"/>
    <b v="0"/>
    <n v="3"/>
    <b v="1"/>
    <x v="6"/>
  </r>
  <r>
    <x v="3405"/>
    <x v="3403"/>
    <x v="3403"/>
    <n v="350"/>
    <x v="2254"/>
    <x v="0"/>
    <s v="GB"/>
    <s v="GBP"/>
    <n v="1456876740"/>
    <n v="1455063886"/>
    <x v="3405"/>
    <x v="347"/>
    <b v="0"/>
    <n v="17"/>
    <b v="1"/>
    <x v="6"/>
  </r>
  <r>
    <x v="3406"/>
    <x v="3404"/>
    <x v="3404"/>
    <n v="10000"/>
    <x v="2255"/>
    <x v="0"/>
    <s v="US"/>
    <s v="USD"/>
    <n v="1405511376"/>
    <n v="1401623376"/>
    <x v="3406"/>
    <x v="634"/>
    <b v="0"/>
    <n v="91"/>
    <b v="1"/>
    <x v="6"/>
  </r>
  <r>
    <x v="3407"/>
    <x v="3405"/>
    <x v="3405"/>
    <n v="2000"/>
    <x v="2256"/>
    <x v="0"/>
    <s v="GB"/>
    <s v="GBP"/>
    <n v="1404641289"/>
    <n v="1402049289"/>
    <x v="3407"/>
    <x v="1130"/>
    <b v="0"/>
    <n v="67"/>
    <b v="1"/>
    <x v="6"/>
  </r>
  <r>
    <x v="3408"/>
    <x v="3406"/>
    <x v="3406"/>
    <n v="500"/>
    <x v="2257"/>
    <x v="0"/>
    <s v="US"/>
    <s v="USD"/>
    <n v="1405727304"/>
    <n v="1403135304"/>
    <x v="3408"/>
    <x v="578"/>
    <b v="0"/>
    <n v="18"/>
    <b v="1"/>
    <x v="6"/>
  </r>
  <r>
    <x v="3409"/>
    <x v="3407"/>
    <x v="3407"/>
    <n v="500"/>
    <x v="2258"/>
    <x v="0"/>
    <s v="GB"/>
    <s v="GBP"/>
    <n v="1469998680"/>
    <n v="1466710358"/>
    <x v="3409"/>
    <x v="41"/>
    <b v="0"/>
    <n v="21"/>
    <b v="1"/>
    <x v="6"/>
  </r>
  <r>
    <x v="3410"/>
    <x v="3408"/>
    <x v="3408"/>
    <n v="3000"/>
    <x v="2259"/>
    <x v="0"/>
    <s v="US"/>
    <s v="USD"/>
    <n v="1465196400"/>
    <n v="1462841990"/>
    <x v="3410"/>
    <x v="863"/>
    <b v="0"/>
    <n v="40"/>
    <b v="1"/>
    <x v="6"/>
  </r>
  <r>
    <x v="3411"/>
    <x v="3409"/>
    <x v="3409"/>
    <n v="15000"/>
    <x v="2260"/>
    <x v="0"/>
    <s v="US"/>
    <s v="USD"/>
    <n v="1444264372"/>
    <n v="1442536372"/>
    <x v="3411"/>
    <x v="812"/>
    <b v="0"/>
    <n v="78"/>
    <b v="1"/>
    <x v="6"/>
  </r>
  <r>
    <x v="3412"/>
    <x v="3410"/>
    <x v="3410"/>
    <n v="3000"/>
    <x v="142"/>
    <x v="0"/>
    <s v="GB"/>
    <s v="GBP"/>
    <n v="1411858862"/>
    <n v="1409266862"/>
    <x v="3412"/>
    <x v="756"/>
    <b v="0"/>
    <n v="26"/>
    <b v="1"/>
    <x v="6"/>
  </r>
  <r>
    <x v="3413"/>
    <x v="3411"/>
    <x v="3411"/>
    <n v="500"/>
    <x v="1084"/>
    <x v="0"/>
    <s v="US"/>
    <s v="USD"/>
    <n v="1425099540"/>
    <n v="1424280938"/>
    <x v="3413"/>
    <x v="1259"/>
    <b v="0"/>
    <n v="14"/>
    <b v="1"/>
    <x v="6"/>
  </r>
  <r>
    <x v="3414"/>
    <x v="3412"/>
    <x v="3412"/>
    <n v="3000"/>
    <x v="2090"/>
    <x v="0"/>
    <s v="US"/>
    <s v="USD"/>
    <n v="1480579140"/>
    <n v="1478030325"/>
    <x v="3414"/>
    <x v="1304"/>
    <b v="0"/>
    <n v="44"/>
    <b v="1"/>
    <x v="6"/>
  </r>
  <r>
    <x v="3415"/>
    <x v="3413"/>
    <x v="3413"/>
    <n v="200"/>
    <x v="148"/>
    <x v="0"/>
    <s v="US"/>
    <s v="USD"/>
    <n v="1460935800"/>
    <n v="1459999656"/>
    <x v="3415"/>
    <x v="892"/>
    <b v="0"/>
    <n v="9"/>
    <b v="1"/>
    <x v="6"/>
  </r>
  <r>
    <x v="3416"/>
    <x v="3414"/>
    <x v="3414"/>
    <n v="4000"/>
    <x v="2261"/>
    <x v="0"/>
    <s v="GB"/>
    <s v="GBP"/>
    <n v="1429813800"/>
    <n v="1427363645"/>
    <x v="3416"/>
    <x v="353"/>
    <b v="0"/>
    <n v="30"/>
    <b v="1"/>
    <x v="6"/>
  </r>
  <r>
    <x v="3417"/>
    <x v="3415"/>
    <x v="3415"/>
    <n v="1700"/>
    <x v="2262"/>
    <x v="0"/>
    <s v="US"/>
    <s v="USD"/>
    <n v="1414284180"/>
    <n v="1410558948"/>
    <x v="3417"/>
    <x v="1241"/>
    <b v="0"/>
    <n v="45"/>
    <b v="1"/>
    <x v="6"/>
  </r>
  <r>
    <x v="3418"/>
    <x v="3416"/>
    <x v="3416"/>
    <n v="4000"/>
    <x v="2263"/>
    <x v="0"/>
    <s v="US"/>
    <s v="USD"/>
    <n v="1400875307"/>
    <n v="1398283307"/>
    <x v="3418"/>
    <x v="1331"/>
    <b v="0"/>
    <n v="56"/>
    <b v="1"/>
    <x v="6"/>
  </r>
  <r>
    <x v="3419"/>
    <x v="3417"/>
    <x v="3417"/>
    <n v="2750"/>
    <x v="2264"/>
    <x v="0"/>
    <s v="IE"/>
    <s v="EUR"/>
    <n v="1459978200"/>
    <n v="1458416585"/>
    <x v="3419"/>
    <x v="1123"/>
    <b v="0"/>
    <n v="46"/>
    <b v="1"/>
    <x v="6"/>
  </r>
  <r>
    <x v="3420"/>
    <x v="3418"/>
    <x v="3418"/>
    <n v="700"/>
    <x v="2265"/>
    <x v="0"/>
    <s v="GB"/>
    <s v="GBP"/>
    <n v="1455408000"/>
    <n v="1454638202"/>
    <x v="3420"/>
    <x v="1332"/>
    <b v="0"/>
    <n v="34"/>
    <b v="1"/>
    <x v="6"/>
  </r>
  <r>
    <x v="3421"/>
    <x v="3419"/>
    <x v="3419"/>
    <n v="10000"/>
    <x v="2266"/>
    <x v="0"/>
    <s v="US"/>
    <s v="USD"/>
    <n v="1425495563"/>
    <n v="1422903563"/>
    <x v="3421"/>
    <x v="810"/>
    <b v="0"/>
    <n v="98"/>
    <b v="1"/>
    <x v="6"/>
  </r>
  <r>
    <x v="3422"/>
    <x v="3420"/>
    <x v="3420"/>
    <n v="3000"/>
    <x v="2267"/>
    <x v="0"/>
    <s v="GB"/>
    <s v="GBP"/>
    <n v="1450051200"/>
    <n v="1447594176"/>
    <x v="3422"/>
    <x v="801"/>
    <b v="0"/>
    <n v="46"/>
    <b v="1"/>
    <x v="6"/>
  </r>
  <r>
    <x v="3423"/>
    <x v="3421"/>
    <x v="3421"/>
    <n v="250"/>
    <x v="457"/>
    <x v="0"/>
    <s v="US"/>
    <s v="USD"/>
    <n v="1429912341"/>
    <n v="1427320341"/>
    <x v="3423"/>
    <x v="353"/>
    <b v="0"/>
    <n v="10"/>
    <b v="1"/>
    <x v="6"/>
  </r>
  <r>
    <x v="3424"/>
    <x v="3422"/>
    <x v="3422"/>
    <n v="6000"/>
    <x v="2268"/>
    <x v="0"/>
    <s v="US"/>
    <s v="USD"/>
    <n v="1423119540"/>
    <n v="1421252084"/>
    <x v="3424"/>
    <x v="500"/>
    <b v="0"/>
    <n v="76"/>
    <b v="1"/>
    <x v="6"/>
  </r>
  <r>
    <x v="3425"/>
    <x v="3423"/>
    <x v="3423"/>
    <n v="30000"/>
    <x v="2269"/>
    <x v="0"/>
    <s v="US"/>
    <s v="USD"/>
    <n v="1412434136"/>
    <n v="1409669336"/>
    <x v="3425"/>
    <x v="722"/>
    <b v="0"/>
    <n v="104"/>
    <b v="1"/>
    <x v="6"/>
  </r>
  <r>
    <x v="3426"/>
    <x v="3424"/>
    <x v="3424"/>
    <n v="3750"/>
    <x v="1959"/>
    <x v="0"/>
    <s v="US"/>
    <s v="USD"/>
    <n v="1411264800"/>
    <n v="1409620903"/>
    <x v="3426"/>
    <x v="1333"/>
    <b v="0"/>
    <n v="87"/>
    <b v="1"/>
    <x v="6"/>
  </r>
  <r>
    <x v="3427"/>
    <x v="3425"/>
    <x v="3425"/>
    <n v="1500"/>
    <x v="646"/>
    <x v="0"/>
    <s v="GB"/>
    <s v="GBP"/>
    <n v="1404314952"/>
    <n v="1401722952"/>
    <x v="3427"/>
    <x v="1007"/>
    <b v="0"/>
    <n v="29"/>
    <b v="1"/>
    <x v="6"/>
  </r>
  <r>
    <x v="3428"/>
    <x v="3426"/>
    <x v="3426"/>
    <n v="2000"/>
    <x v="910"/>
    <x v="0"/>
    <s v="GB"/>
    <s v="GBP"/>
    <n v="1425142800"/>
    <n v="1422983847"/>
    <x v="3428"/>
    <x v="429"/>
    <b v="0"/>
    <n v="51"/>
    <b v="1"/>
    <x v="6"/>
  </r>
  <r>
    <x v="3429"/>
    <x v="3427"/>
    <x v="3427"/>
    <n v="150"/>
    <x v="666"/>
    <x v="0"/>
    <s v="GB"/>
    <s v="GBP"/>
    <n v="1478046661"/>
    <n v="1476837061"/>
    <x v="3429"/>
    <x v="1334"/>
    <b v="0"/>
    <n v="12"/>
    <b v="1"/>
    <x v="6"/>
  </r>
  <r>
    <x v="3430"/>
    <x v="3428"/>
    <x v="3428"/>
    <n v="2000"/>
    <x v="2270"/>
    <x v="0"/>
    <s v="GB"/>
    <s v="GBP"/>
    <n v="1406760101"/>
    <n v="1404168101"/>
    <x v="3430"/>
    <x v="301"/>
    <b v="0"/>
    <n v="72"/>
    <b v="1"/>
    <x v="6"/>
  </r>
  <r>
    <x v="3431"/>
    <x v="3429"/>
    <x v="3429"/>
    <n v="2000"/>
    <x v="41"/>
    <x v="0"/>
    <s v="US"/>
    <s v="USD"/>
    <n v="1408383153"/>
    <n v="1405791153"/>
    <x v="3431"/>
    <x v="1335"/>
    <b v="0"/>
    <n v="21"/>
    <b v="1"/>
    <x v="6"/>
  </r>
  <r>
    <x v="3432"/>
    <x v="3430"/>
    <x v="3430"/>
    <n v="2000"/>
    <x v="2271"/>
    <x v="0"/>
    <s v="US"/>
    <s v="USD"/>
    <n v="1454709600"/>
    <n v="1452520614"/>
    <x v="3432"/>
    <x v="957"/>
    <b v="0"/>
    <n v="42"/>
    <b v="1"/>
    <x v="6"/>
  </r>
  <r>
    <x v="3433"/>
    <x v="3431"/>
    <x v="3431"/>
    <n v="9500"/>
    <x v="2272"/>
    <x v="0"/>
    <s v="US"/>
    <s v="USD"/>
    <n v="1402974000"/>
    <n v="1400290255"/>
    <x v="3433"/>
    <x v="261"/>
    <b v="0"/>
    <n v="71"/>
    <b v="1"/>
    <x v="6"/>
  </r>
  <r>
    <x v="3434"/>
    <x v="3432"/>
    <x v="3432"/>
    <n v="10000"/>
    <x v="1285"/>
    <x v="0"/>
    <s v="US"/>
    <s v="USD"/>
    <n v="1404983269"/>
    <n v="1402391269"/>
    <x v="3434"/>
    <x v="469"/>
    <b v="0"/>
    <n v="168"/>
    <b v="1"/>
    <x v="6"/>
  </r>
  <r>
    <x v="3435"/>
    <x v="3433"/>
    <x v="3433"/>
    <n v="1000"/>
    <x v="2273"/>
    <x v="0"/>
    <s v="US"/>
    <s v="USD"/>
    <n v="1470538800"/>
    <n v="1469112493"/>
    <x v="3435"/>
    <x v="987"/>
    <b v="0"/>
    <n v="19"/>
    <b v="1"/>
    <x v="6"/>
  </r>
  <r>
    <x v="3436"/>
    <x v="3434"/>
    <x v="3434"/>
    <n v="5000"/>
    <x v="2274"/>
    <x v="0"/>
    <s v="US"/>
    <s v="USD"/>
    <n v="1408638480"/>
    <n v="1406811593"/>
    <x v="3436"/>
    <x v="219"/>
    <b v="0"/>
    <n v="37"/>
    <b v="1"/>
    <x v="6"/>
  </r>
  <r>
    <x v="3437"/>
    <x v="3435"/>
    <x v="3435"/>
    <n v="3000"/>
    <x v="168"/>
    <x v="0"/>
    <s v="US"/>
    <s v="USD"/>
    <n v="1440003820"/>
    <n v="1437411820"/>
    <x v="3437"/>
    <x v="976"/>
    <b v="0"/>
    <n v="36"/>
    <b v="1"/>
    <x v="6"/>
  </r>
  <r>
    <x v="3438"/>
    <x v="3436"/>
    <x v="3436"/>
    <n v="2500"/>
    <x v="2275"/>
    <x v="0"/>
    <s v="GB"/>
    <s v="GBP"/>
    <n v="1430600400"/>
    <n v="1428358567"/>
    <x v="3438"/>
    <x v="1273"/>
    <b v="0"/>
    <n v="14"/>
    <b v="1"/>
    <x v="6"/>
  </r>
  <r>
    <x v="3439"/>
    <x v="3437"/>
    <x v="3437"/>
    <n v="1200"/>
    <x v="2276"/>
    <x v="0"/>
    <s v="US"/>
    <s v="USD"/>
    <n v="1453179540"/>
    <n v="1452030730"/>
    <x v="3439"/>
    <x v="880"/>
    <b v="0"/>
    <n v="18"/>
    <b v="1"/>
    <x v="6"/>
  </r>
  <r>
    <x v="3440"/>
    <x v="3438"/>
    <x v="3438"/>
    <n v="5000"/>
    <x v="2277"/>
    <x v="0"/>
    <s v="US"/>
    <s v="USD"/>
    <n v="1405095300"/>
    <n v="1403146628"/>
    <x v="3440"/>
    <x v="578"/>
    <b v="0"/>
    <n v="82"/>
    <b v="1"/>
    <x v="6"/>
  </r>
  <r>
    <x v="3441"/>
    <x v="3439"/>
    <x v="3439"/>
    <n v="2500"/>
    <x v="1644"/>
    <x v="0"/>
    <s v="US"/>
    <s v="USD"/>
    <n v="1447445820"/>
    <n v="1445077121"/>
    <x v="3441"/>
    <x v="1272"/>
    <b v="0"/>
    <n v="43"/>
    <b v="1"/>
    <x v="6"/>
  </r>
  <r>
    <x v="3442"/>
    <x v="3440"/>
    <x v="3440"/>
    <n v="250"/>
    <x v="156"/>
    <x v="0"/>
    <s v="US"/>
    <s v="USD"/>
    <n v="1433016672"/>
    <n v="1430424672"/>
    <x v="3442"/>
    <x v="330"/>
    <b v="0"/>
    <n v="8"/>
    <b v="1"/>
    <x v="6"/>
  </r>
  <r>
    <x v="3443"/>
    <x v="3441"/>
    <x v="3441"/>
    <n v="1000"/>
    <x v="2278"/>
    <x v="0"/>
    <s v="US"/>
    <s v="USD"/>
    <n v="1410266146"/>
    <n v="1407674146"/>
    <x v="3443"/>
    <x v="1297"/>
    <b v="0"/>
    <n v="45"/>
    <b v="1"/>
    <x v="6"/>
  </r>
  <r>
    <x v="3444"/>
    <x v="3442"/>
    <x v="3442"/>
    <n v="300"/>
    <x v="2279"/>
    <x v="0"/>
    <s v="AU"/>
    <s v="AUD"/>
    <n v="1465394340"/>
    <n v="1464677986"/>
    <x v="3444"/>
    <x v="939"/>
    <b v="0"/>
    <n v="20"/>
    <b v="1"/>
    <x v="6"/>
  </r>
  <r>
    <x v="3445"/>
    <x v="3443"/>
    <x v="3443"/>
    <n v="2000"/>
    <x v="41"/>
    <x v="0"/>
    <s v="GB"/>
    <s v="GBP"/>
    <n v="1445604236"/>
    <n v="1443185036"/>
    <x v="3445"/>
    <x v="1152"/>
    <b v="0"/>
    <n v="31"/>
    <b v="1"/>
    <x v="6"/>
  </r>
  <r>
    <x v="3446"/>
    <x v="3444"/>
    <x v="3444"/>
    <n v="1000"/>
    <x v="876"/>
    <x v="0"/>
    <s v="GB"/>
    <s v="GBP"/>
    <n v="1423138800"/>
    <n v="1421092725"/>
    <x v="3446"/>
    <x v="213"/>
    <b v="0"/>
    <n v="25"/>
    <b v="1"/>
    <x v="6"/>
  </r>
  <r>
    <x v="3447"/>
    <x v="3445"/>
    <x v="3445"/>
    <n v="1000"/>
    <x v="2280"/>
    <x v="0"/>
    <s v="US"/>
    <s v="USD"/>
    <n v="1458332412"/>
    <n v="1454448012"/>
    <x v="3447"/>
    <x v="447"/>
    <b v="0"/>
    <n v="14"/>
    <b v="1"/>
    <x v="6"/>
  </r>
  <r>
    <x v="3448"/>
    <x v="3446"/>
    <x v="3446"/>
    <n v="2100"/>
    <x v="2281"/>
    <x v="0"/>
    <s v="US"/>
    <s v="USD"/>
    <n v="1418784689"/>
    <n v="1416192689"/>
    <x v="3448"/>
    <x v="1336"/>
    <b v="0"/>
    <n v="45"/>
    <b v="1"/>
    <x v="6"/>
  </r>
  <r>
    <x v="3449"/>
    <x v="3447"/>
    <x v="3447"/>
    <n v="800"/>
    <x v="2282"/>
    <x v="0"/>
    <s v="US"/>
    <s v="USD"/>
    <n v="1468036800"/>
    <n v="1465607738"/>
    <x v="3449"/>
    <x v="1337"/>
    <b v="0"/>
    <n v="20"/>
    <b v="1"/>
    <x v="6"/>
  </r>
  <r>
    <x v="3450"/>
    <x v="3448"/>
    <x v="3448"/>
    <n v="500"/>
    <x v="1158"/>
    <x v="0"/>
    <s v="GB"/>
    <s v="GBP"/>
    <n v="1427990071"/>
    <n v="1422809671"/>
    <x v="3450"/>
    <x v="1338"/>
    <b v="0"/>
    <n v="39"/>
    <b v="1"/>
    <x v="6"/>
  </r>
  <r>
    <x v="3451"/>
    <x v="3449"/>
    <x v="3449"/>
    <n v="650"/>
    <x v="2283"/>
    <x v="0"/>
    <s v="US"/>
    <s v="USD"/>
    <n v="1429636927"/>
    <n v="1427304127"/>
    <x v="3451"/>
    <x v="353"/>
    <b v="0"/>
    <n v="16"/>
    <b v="1"/>
    <x v="6"/>
  </r>
  <r>
    <x v="3452"/>
    <x v="3450"/>
    <x v="3450"/>
    <n v="1000"/>
    <x v="2284"/>
    <x v="0"/>
    <s v="US"/>
    <s v="USD"/>
    <n v="1406087940"/>
    <n v="1404141626"/>
    <x v="3452"/>
    <x v="301"/>
    <b v="0"/>
    <n v="37"/>
    <b v="1"/>
    <x v="6"/>
  </r>
  <r>
    <x v="3453"/>
    <x v="3451"/>
    <x v="3451"/>
    <n v="300"/>
    <x v="2285"/>
    <x v="0"/>
    <s v="GB"/>
    <s v="GBP"/>
    <n v="1471130956"/>
    <n v="1465946956"/>
    <x v="3453"/>
    <x v="368"/>
    <b v="0"/>
    <n v="14"/>
    <b v="1"/>
    <x v="6"/>
  </r>
  <r>
    <x v="3454"/>
    <x v="3452"/>
    <x v="3452"/>
    <n v="700"/>
    <x v="2286"/>
    <x v="0"/>
    <s v="GB"/>
    <s v="GBP"/>
    <n v="1406825159"/>
    <n v="1404233159"/>
    <x v="3454"/>
    <x v="1120"/>
    <b v="0"/>
    <n v="21"/>
    <b v="1"/>
    <x v="6"/>
  </r>
  <r>
    <x v="3455"/>
    <x v="3453"/>
    <x v="3453"/>
    <n v="10000"/>
    <x v="2287"/>
    <x v="0"/>
    <s v="US"/>
    <s v="USD"/>
    <n v="1476381627"/>
    <n v="1473789627"/>
    <x v="3455"/>
    <x v="455"/>
    <b v="0"/>
    <n v="69"/>
    <b v="1"/>
    <x v="6"/>
  </r>
  <r>
    <x v="3456"/>
    <x v="3454"/>
    <x v="3454"/>
    <n v="3000"/>
    <x v="2288"/>
    <x v="0"/>
    <s v="US"/>
    <s v="USD"/>
    <n v="1406876340"/>
    <n v="1404190567"/>
    <x v="3456"/>
    <x v="301"/>
    <b v="0"/>
    <n v="16"/>
    <b v="1"/>
    <x v="6"/>
  </r>
  <r>
    <x v="3457"/>
    <x v="3455"/>
    <x v="3455"/>
    <n v="2000"/>
    <x v="2289"/>
    <x v="0"/>
    <s v="US"/>
    <s v="USD"/>
    <n v="1423720740"/>
    <n v="1421081857"/>
    <x v="3457"/>
    <x v="213"/>
    <b v="0"/>
    <n v="55"/>
    <b v="1"/>
    <x v="6"/>
  </r>
  <r>
    <x v="3458"/>
    <x v="3456"/>
    <x v="3456"/>
    <n v="978"/>
    <x v="2290"/>
    <x v="0"/>
    <s v="US"/>
    <s v="USD"/>
    <n v="1422937620"/>
    <n v="1420606303"/>
    <x v="3458"/>
    <x v="749"/>
    <b v="0"/>
    <n v="27"/>
    <b v="1"/>
    <x v="6"/>
  </r>
  <r>
    <x v="3459"/>
    <x v="3457"/>
    <x v="3457"/>
    <n v="500"/>
    <x v="2291"/>
    <x v="0"/>
    <s v="GB"/>
    <s v="GBP"/>
    <n v="1463743860"/>
    <n v="1461151860"/>
    <x v="3459"/>
    <x v="254"/>
    <b v="0"/>
    <n v="36"/>
    <b v="1"/>
    <x v="6"/>
  </r>
  <r>
    <x v="3460"/>
    <x v="3458"/>
    <x v="3458"/>
    <n v="500"/>
    <x v="2292"/>
    <x v="0"/>
    <s v="GB"/>
    <s v="GBP"/>
    <n v="1408106352"/>
    <n v="1406896752"/>
    <x v="3460"/>
    <x v="344"/>
    <b v="0"/>
    <n v="19"/>
    <b v="1"/>
    <x v="6"/>
  </r>
  <r>
    <x v="3461"/>
    <x v="3459"/>
    <x v="3459"/>
    <n v="500"/>
    <x v="2293"/>
    <x v="0"/>
    <s v="US"/>
    <s v="USD"/>
    <n v="1477710000"/>
    <n v="1475248279"/>
    <x v="3461"/>
    <x v="1032"/>
    <b v="0"/>
    <n v="12"/>
    <b v="1"/>
    <x v="6"/>
  </r>
  <r>
    <x v="3462"/>
    <x v="3460"/>
    <x v="3460"/>
    <n v="250"/>
    <x v="2294"/>
    <x v="0"/>
    <s v="US"/>
    <s v="USD"/>
    <n v="1436551200"/>
    <n v="1435181628"/>
    <x v="3462"/>
    <x v="519"/>
    <b v="0"/>
    <n v="17"/>
    <b v="1"/>
    <x v="6"/>
  </r>
  <r>
    <x v="3463"/>
    <x v="3461"/>
    <x v="3461"/>
    <n v="10000"/>
    <x v="2295"/>
    <x v="0"/>
    <s v="CA"/>
    <s v="CAD"/>
    <n v="1476158340"/>
    <n v="1472594585"/>
    <x v="3463"/>
    <x v="457"/>
    <b v="0"/>
    <n v="114"/>
    <b v="1"/>
    <x v="6"/>
  </r>
  <r>
    <x v="3464"/>
    <x v="3462"/>
    <x v="3462"/>
    <n v="5000"/>
    <x v="2296"/>
    <x v="0"/>
    <s v="US"/>
    <s v="USD"/>
    <n v="1471921637"/>
    <n v="1469329637"/>
    <x v="3464"/>
    <x v="168"/>
    <b v="0"/>
    <n v="93"/>
    <b v="1"/>
    <x v="6"/>
  </r>
  <r>
    <x v="3465"/>
    <x v="3463"/>
    <x v="3463"/>
    <n v="2000"/>
    <x v="2169"/>
    <x v="0"/>
    <s v="GB"/>
    <s v="GBP"/>
    <n v="1439136000"/>
    <n v="1436972472"/>
    <x v="3465"/>
    <x v="473"/>
    <b v="0"/>
    <n v="36"/>
    <b v="1"/>
    <x v="6"/>
  </r>
  <r>
    <x v="3466"/>
    <x v="3464"/>
    <x v="3464"/>
    <n v="3500"/>
    <x v="2297"/>
    <x v="0"/>
    <s v="US"/>
    <s v="USD"/>
    <n v="1461108450"/>
    <n v="1455928050"/>
    <x v="3466"/>
    <x v="345"/>
    <b v="0"/>
    <n v="61"/>
    <b v="1"/>
    <x v="6"/>
  </r>
  <r>
    <x v="3467"/>
    <x v="3465"/>
    <x v="3465"/>
    <n v="3000"/>
    <x v="168"/>
    <x v="0"/>
    <s v="US"/>
    <s v="USD"/>
    <n v="1426864032"/>
    <n v="1424275632"/>
    <x v="3467"/>
    <x v="1259"/>
    <b v="0"/>
    <n v="47"/>
    <b v="1"/>
    <x v="6"/>
  </r>
  <r>
    <x v="3468"/>
    <x v="3466"/>
    <x v="3466"/>
    <n v="10000"/>
    <x v="2298"/>
    <x v="0"/>
    <s v="US"/>
    <s v="USD"/>
    <n v="1474426800"/>
    <n v="1471976529"/>
    <x v="3468"/>
    <x v="575"/>
    <b v="0"/>
    <n v="17"/>
    <b v="1"/>
    <x v="6"/>
  </r>
  <r>
    <x v="3469"/>
    <x v="3467"/>
    <x v="3467"/>
    <n v="2800"/>
    <x v="2299"/>
    <x v="0"/>
    <s v="US"/>
    <s v="USD"/>
    <n v="1461857045"/>
    <n v="1459265045"/>
    <x v="3469"/>
    <x v="438"/>
    <b v="0"/>
    <n v="63"/>
    <b v="1"/>
    <x v="6"/>
  </r>
  <r>
    <x v="3470"/>
    <x v="3468"/>
    <x v="3468"/>
    <n v="250"/>
    <x v="672"/>
    <x v="0"/>
    <s v="US"/>
    <s v="USD"/>
    <n v="1468618680"/>
    <n v="1465345902"/>
    <x v="3470"/>
    <x v="796"/>
    <b v="0"/>
    <n v="9"/>
    <b v="1"/>
    <x v="6"/>
  </r>
  <r>
    <x v="3471"/>
    <x v="3469"/>
    <x v="3469"/>
    <n v="500"/>
    <x v="2300"/>
    <x v="0"/>
    <s v="GB"/>
    <s v="GBP"/>
    <n v="1409515200"/>
    <n v="1405971690"/>
    <x v="3471"/>
    <x v="76"/>
    <b v="0"/>
    <n v="30"/>
    <b v="1"/>
    <x v="6"/>
  </r>
  <r>
    <x v="3472"/>
    <x v="3470"/>
    <x v="3470"/>
    <n v="2000"/>
    <x v="2301"/>
    <x v="0"/>
    <s v="US"/>
    <s v="USD"/>
    <n v="1415253540"/>
    <n v="1413432331"/>
    <x v="3472"/>
    <x v="1098"/>
    <b v="0"/>
    <n v="23"/>
    <b v="1"/>
    <x v="6"/>
  </r>
  <r>
    <x v="3473"/>
    <x v="3471"/>
    <x v="3471"/>
    <n v="4900"/>
    <x v="2302"/>
    <x v="0"/>
    <s v="US"/>
    <s v="USD"/>
    <n v="1426883220"/>
    <n v="1425067296"/>
    <x v="3473"/>
    <x v="1277"/>
    <b v="0"/>
    <n v="33"/>
    <b v="1"/>
    <x v="6"/>
  </r>
  <r>
    <x v="3474"/>
    <x v="3472"/>
    <x v="3472"/>
    <n v="2000"/>
    <x v="895"/>
    <x v="0"/>
    <s v="GB"/>
    <s v="GBP"/>
    <n v="1469016131"/>
    <n v="1466424131"/>
    <x v="3474"/>
    <x v="1339"/>
    <b v="0"/>
    <n v="39"/>
    <b v="1"/>
    <x v="6"/>
  </r>
  <r>
    <x v="3475"/>
    <x v="3473"/>
    <x v="3473"/>
    <n v="300"/>
    <x v="2303"/>
    <x v="0"/>
    <s v="GB"/>
    <s v="GBP"/>
    <n v="1414972800"/>
    <n v="1412629704"/>
    <x v="3475"/>
    <x v="224"/>
    <b v="0"/>
    <n v="17"/>
    <b v="1"/>
    <x v="6"/>
  </r>
  <r>
    <x v="3476"/>
    <x v="3474"/>
    <x v="3474"/>
    <n v="300"/>
    <x v="2304"/>
    <x v="0"/>
    <s v="US"/>
    <s v="USD"/>
    <n v="1414378800"/>
    <n v="1412836990"/>
    <x v="3476"/>
    <x v="178"/>
    <b v="0"/>
    <n v="6"/>
    <b v="1"/>
    <x v="6"/>
  </r>
  <r>
    <x v="3477"/>
    <x v="3475"/>
    <x v="3475"/>
    <n v="1800"/>
    <x v="857"/>
    <x v="0"/>
    <s v="US"/>
    <s v="USD"/>
    <n v="1431831600"/>
    <n v="1430761243"/>
    <x v="3477"/>
    <x v="45"/>
    <b v="0"/>
    <n v="39"/>
    <b v="1"/>
    <x v="6"/>
  </r>
  <r>
    <x v="3478"/>
    <x v="3476"/>
    <x v="3476"/>
    <n v="2000"/>
    <x v="2305"/>
    <x v="0"/>
    <s v="US"/>
    <s v="USD"/>
    <n v="1426539600"/>
    <n v="1424296822"/>
    <x v="3478"/>
    <x v="1259"/>
    <b v="0"/>
    <n v="57"/>
    <b v="1"/>
    <x v="6"/>
  </r>
  <r>
    <x v="3479"/>
    <x v="3477"/>
    <x v="3477"/>
    <n v="1500"/>
    <x v="2306"/>
    <x v="0"/>
    <s v="GB"/>
    <s v="GBP"/>
    <n v="1403382680"/>
    <n v="1400790680"/>
    <x v="3479"/>
    <x v="337"/>
    <b v="0"/>
    <n v="56"/>
    <b v="1"/>
    <x v="6"/>
  </r>
  <r>
    <x v="3480"/>
    <x v="3478"/>
    <x v="3478"/>
    <n v="1500"/>
    <x v="2307"/>
    <x v="0"/>
    <s v="US"/>
    <s v="USD"/>
    <n v="1436562000"/>
    <n v="1434440227"/>
    <x v="3480"/>
    <x v="334"/>
    <b v="0"/>
    <n v="13"/>
    <b v="1"/>
    <x v="6"/>
  </r>
  <r>
    <x v="3481"/>
    <x v="3479"/>
    <x v="3479"/>
    <n v="10000"/>
    <x v="2308"/>
    <x v="0"/>
    <s v="AU"/>
    <s v="AUD"/>
    <n v="1420178188"/>
    <n v="1418709388"/>
    <x v="3481"/>
    <x v="774"/>
    <b v="0"/>
    <n v="95"/>
    <b v="1"/>
    <x v="6"/>
  </r>
  <r>
    <x v="3482"/>
    <x v="3480"/>
    <x v="3480"/>
    <n v="3000"/>
    <x v="2309"/>
    <x v="0"/>
    <s v="GB"/>
    <s v="GBP"/>
    <n v="1404671466"/>
    <n v="1402079466"/>
    <x v="3482"/>
    <x v="527"/>
    <b v="0"/>
    <n v="80"/>
    <b v="1"/>
    <x v="6"/>
  </r>
  <r>
    <x v="3483"/>
    <x v="3481"/>
    <x v="3481"/>
    <n v="3350"/>
    <x v="2310"/>
    <x v="0"/>
    <s v="US"/>
    <s v="USD"/>
    <n v="1404403381"/>
    <n v="1401811381"/>
    <x v="3483"/>
    <x v="258"/>
    <b v="0"/>
    <n v="133"/>
    <b v="1"/>
    <x v="6"/>
  </r>
  <r>
    <x v="3484"/>
    <x v="3482"/>
    <x v="3482"/>
    <n v="2500"/>
    <x v="2311"/>
    <x v="0"/>
    <s v="US"/>
    <s v="USD"/>
    <n v="1466014499"/>
    <n v="1463422499"/>
    <x v="3484"/>
    <x v="1207"/>
    <b v="0"/>
    <n v="44"/>
    <b v="1"/>
    <x v="6"/>
  </r>
  <r>
    <x v="3485"/>
    <x v="3483"/>
    <x v="3483"/>
    <n v="1650"/>
    <x v="1827"/>
    <x v="0"/>
    <s v="US"/>
    <s v="USD"/>
    <n v="1454431080"/>
    <n v="1451839080"/>
    <x v="3485"/>
    <x v="1262"/>
    <b v="0"/>
    <n v="30"/>
    <b v="1"/>
    <x v="6"/>
  </r>
  <r>
    <x v="3486"/>
    <x v="3484"/>
    <x v="3484"/>
    <n v="3000"/>
    <x v="2312"/>
    <x v="0"/>
    <s v="US"/>
    <s v="USD"/>
    <n v="1433314740"/>
    <n v="1430600401"/>
    <x v="3486"/>
    <x v="200"/>
    <b v="0"/>
    <n v="56"/>
    <b v="1"/>
    <x v="6"/>
  </r>
  <r>
    <x v="3487"/>
    <x v="3485"/>
    <x v="3485"/>
    <n v="2000"/>
    <x v="948"/>
    <x v="0"/>
    <s v="GB"/>
    <s v="GBP"/>
    <n v="1435185252"/>
    <n v="1432593252"/>
    <x v="3487"/>
    <x v="326"/>
    <b v="0"/>
    <n v="66"/>
    <b v="1"/>
    <x v="6"/>
  </r>
  <r>
    <x v="3488"/>
    <x v="3486"/>
    <x v="3486"/>
    <n v="3000"/>
    <x v="2313"/>
    <x v="0"/>
    <s v="US"/>
    <s v="USD"/>
    <n v="1429286400"/>
    <n v="1427221560"/>
    <x v="3488"/>
    <x v="496"/>
    <b v="0"/>
    <n v="29"/>
    <b v="1"/>
    <x v="6"/>
  </r>
  <r>
    <x v="3489"/>
    <x v="3487"/>
    <x v="3487"/>
    <n v="5000"/>
    <x v="2314"/>
    <x v="0"/>
    <s v="GB"/>
    <s v="GBP"/>
    <n v="1400965200"/>
    <n v="1398352531"/>
    <x v="3489"/>
    <x v="1340"/>
    <b v="0"/>
    <n v="72"/>
    <b v="1"/>
    <x v="6"/>
  </r>
  <r>
    <x v="3490"/>
    <x v="3488"/>
    <x v="3488"/>
    <n v="1000"/>
    <x v="2315"/>
    <x v="0"/>
    <s v="US"/>
    <s v="USD"/>
    <n v="1460574924"/>
    <n v="1457982924"/>
    <x v="3490"/>
    <x v="1043"/>
    <b v="0"/>
    <n v="27"/>
    <b v="1"/>
    <x v="6"/>
  </r>
  <r>
    <x v="3491"/>
    <x v="3489"/>
    <x v="3489"/>
    <n v="500"/>
    <x v="2316"/>
    <x v="0"/>
    <s v="US"/>
    <s v="USD"/>
    <n v="1431928784"/>
    <n v="1430114384"/>
    <x v="3491"/>
    <x v="610"/>
    <b v="0"/>
    <n v="10"/>
    <b v="1"/>
    <x v="6"/>
  </r>
  <r>
    <x v="3492"/>
    <x v="3490"/>
    <x v="3490"/>
    <n v="3800"/>
    <x v="2317"/>
    <x v="0"/>
    <s v="US"/>
    <s v="USD"/>
    <n v="1445818397"/>
    <n v="1442794397"/>
    <x v="3492"/>
    <x v="806"/>
    <b v="0"/>
    <n v="35"/>
    <b v="1"/>
    <x v="6"/>
  </r>
  <r>
    <x v="3493"/>
    <x v="3491"/>
    <x v="3491"/>
    <n v="1500"/>
    <x v="646"/>
    <x v="0"/>
    <s v="US"/>
    <s v="USD"/>
    <n v="1408252260"/>
    <n v="1406580436"/>
    <x v="3493"/>
    <x v="1278"/>
    <b v="0"/>
    <n v="29"/>
    <b v="1"/>
    <x v="6"/>
  </r>
  <r>
    <x v="3494"/>
    <x v="3492"/>
    <x v="3492"/>
    <n v="400"/>
    <x v="402"/>
    <x v="0"/>
    <s v="US"/>
    <s v="USD"/>
    <n v="1480140000"/>
    <n v="1479186575"/>
    <x v="3494"/>
    <x v="211"/>
    <b v="0"/>
    <n v="13"/>
    <b v="1"/>
    <x v="6"/>
  </r>
  <r>
    <x v="3495"/>
    <x v="3493"/>
    <x v="3493"/>
    <n v="5000"/>
    <x v="2318"/>
    <x v="0"/>
    <s v="CA"/>
    <s v="CAD"/>
    <n v="1414862280"/>
    <n v="1412360309"/>
    <x v="3495"/>
    <x v="542"/>
    <b v="0"/>
    <n v="72"/>
    <b v="1"/>
    <x v="6"/>
  </r>
  <r>
    <x v="3496"/>
    <x v="3494"/>
    <x v="3494"/>
    <n v="3000"/>
    <x v="2319"/>
    <x v="0"/>
    <s v="US"/>
    <s v="USD"/>
    <n v="1473625166"/>
    <n v="1470169166"/>
    <x v="3496"/>
    <x v="1121"/>
    <b v="0"/>
    <n v="78"/>
    <b v="1"/>
    <x v="6"/>
  </r>
  <r>
    <x v="3497"/>
    <x v="3495"/>
    <x v="3495"/>
    <n v="1551"/>
    <x v="472"/>
    <x v="0"/>
    <s v="US"/>
    <s v="USD"/>
    <n v="1464904800"/>
    <n v="1463852904"/>
    <x v="3497"/>
    <x v="1341"/>
    <b v="0"/>
    <n v="49"/>
    <b v="1"/>
    <x v="6"/>
  </r>
  <r>
    <x v="3498"/>
    <x v="3496"/>
    <x v="3496"/>
    <n v="1650"/>
    <x v="2320"/>
    <x v="0"/>
    <s v="CA"/>
    <s v="CAD"/>
    <n v="1464471840"/>
    <n v="1459309704"/>
    <x v="3498"/>
    <x v="438"/>
    <b v="0"/>
    <n v="42"/>
    <b v="1"/>
    <x v="6"/>
  </r>
  <r>
    <x v="3499"/>
    <x v="3497"/>
    <x v="3497"/>
    <n v="2000"/>
    <x v="2321"/>
    <x v="0"/>
    <s v="US"/>
    <s v="USD"/>
    <n v="1435733940"/>
    <n v="1431046325"/>
    <x v="3499"/>
    <x v="1342"/>
    <b v="0"/>
    <n v="35"/>
    <b v="1"/>
    <x v="6"/>
  </r>
  <r>
    <x v="3500"/>
    <x v="3498"/>
    <x v="3498"/>
    <n v="1000"/>
    <x v="2322"/>
    <x v="0"/>
    <s v="US"/>
    <s v="USD"/>
    <n v="1457326740"/>
    <n v="1455919438"/>
    <x v="3500"/>
    <x v="345"/>
    <b v="0"/>
    <n v="42"/>
    <b v="1"/>
    <x v="6"/>
  </r>
  <r>
    <x v="3501"/>
    <x v="3499"/>
    <x v="3499"/>
    <n v="1500"/>
    <x v="17"/>
    <x v="0"/>
    <s v="GB"/>
    <s v="GBP"/>
    <n v="1441995595"/>
    <n v="1439835595"/>
    <x v="3501"/>
    <x v="1122"/>
    <b v="0"/>
    <n v="42"/>
    <b v="1"/>
    <x v="6"/>
  </r>
  <r>
    <x v="3502"/>
    <x v="3500"/>
    <x v="3500"/>
    <n v="4000"/>
    <x v="2323"/>
    <x v="0"/>
    <s v="US"/>
    <s v="USD"/>
    <n v="1458100740"/>
    <n v="1456862924"/>
    <x v="3502"/>
    <x v="373"/>
    <b v="0"/>
    <n v="31"/>
    <b v="1"/>
    <x v="6"/>
  </r>
  <r>
    <x v="3503"/>
    <x v="3501"/>
    <x v="3501"/>
    <n v="2500"/>
    <x v="2324"/>
    <x v="0"/>
    <s v="GB"/>
    <s v="GBP"/>
    <n v="1469359728"/>
    <n v="1466767728"/>
    <x v="3503"/>
    <x v="41"/>
    <b v="0"/>
    <n v="38"/>
    <b v="1"/>
    <x v="6"/>
  </r>
  <r>
    <x v="3504"/>
    <x v="3502"/>
    <x v="3502"/>
    <n v="1000"/>
    <x v="325"/>
    <x v="0"/>
    <s v="US"/>
    <s v="USD"/>
    <n v="1447959491"/>
    <n v="1445363891"/>
    <x v="3504"/>
    <x v="349"/>
    <b v="0"/>
    <n v="8"/>
    <b v="1"/>
    <x v="6"/>
  </r>
  <r>
    <x v="3505"/>
    <x v="3503"/>
    <x v="3503"/>
    <n v="2500"/>
    <x v="2325"/>
    <x v="0"/>
    <s v="US"/>
    <s v="USD"/>
    <n v="1399953600"/>
    <n v="1398983245"/>
    <x v="3505"/>
    <x v="584"/>
    <b v="0"/>
    <n v="39"/>
    <b v="1"/>
    <x v="6"/>
  </r>
  <r>
    <x v="3506"/>
    <x v="3504"/>
    <x v="3504"/>
    <n v="3000"/>
    <x v="631"/>
    <x v="0"/>
    <s v="US"/>
    <s v="USD"/>
    <n v="1408815440"/>
    <n v="1404927440"/>
    <x v="3506"/>
    <x v="87"/>
    <b v="0"/>
    <n v="29"/>
    <b v="1"/>
    <x v="6"/>
  </r>
  <r>
    <x v="3507"/>
    <x v="3505"/>
    <x v="3505"/>
    <n v="10000"/>
    <x v="2326"/>
    <x v="0"/>
    <s v="US"/>
    <s v="USD"/>
    <n v="1464732537"/>
    <n v="1462140537"/>
    <x v="3507"/>
    <x v="132"/>
    <b v="0"/>
    <n v="72"/>
    <b v="1"/>
    <x v="6"/>
  </r>
  <r>
    <x v="3508"/>
    <x v="3506"/>
    <x v="3506"/>
    <n v="100"/>
    <x v="147"/>
    <x v="0"/>
    <s v="GB"/>
    <s v="GBP"/>
    <n v="1462914000"/>
    <n v="1460914253"/>
    <x v="3508"/>
    <x v="1343"/>
    <b v="0"/>
    <n v="15"/>
    <b v="1"/>
    <x v="6"/>
  </r>
  <r>
    <x v="3509"/>
    <x v="3507"/>
    <x v="3507"/>
    <n v="3000"/>
    <x v="2327"/>
    <x v="0"/>
    <s v="US"/>
    <s v="USD"/>
    <n v="1416545700"/>
    <n v="1415392666"/>
    <x v="3509"/>
    <x v="1344"/>
    <b v="0"/>
    <n v="33"/>
    <b v="1"/>
    <x v="6"/>
  </r>
  <r>
    <x v="3510"/>
    <x v="3508"/>
    <x v="3508"/>
    <n v="900"/>
    <x v="1217"/>
    <x v="0"/>
    <s v="US"/>
    <s v="USD"/>
    <n v="1404312846"/>
    <n v="1402584846"/>
    <x v="3510"/>
    <x v="102"/>
    <b v="0"/>
    <n v="15"/>
    <b v="1"/>
    <x v="6"/>
  </r>
  <r>
    <x v="3511"/>
    <x v="3509"/>
    <x v="3509"/>
    <n v="1500"/>
    <x v="2328"/>
    <x v="0"/>
    <s v="GB"/>
    <s v="GBP"/>
    <n v="1415385000"/>
    <n v="1413406695"/>
    <x v="3511"/>
    <x v="1098"/>
    <b v="0"/>
    <n v="19"/>
    <b v="1"/>
    <x v="6"/>
  </r>
  <r>
    <x v="3512"/>
    <x v="3510"/>
    <x v="3510"/>
    <n v="1000"/>
    <x v="325"/>
    <x v="0"/>
    <s v="GB"/>
    <s v="GBP"/>
    <n v="1429789992"/>
    <n v="1424609592"/>
    <x v="3512"/>
    <x v="1162"/>
    <b v="0"/>
    <n v="17"/>
    <b v="1"/>
    <x v="6"/>
  </r>
  <r>
    <x v="3513"/>
    <x v="3511"/>
    <x v="3511"/>
    <n v="2800"/>
    <x v="2153"/>
    <x v="0"/>
    <s v="US"/>
    <s v="USD"/>
    <n v="1401857940"/>
    <n v="1400725112"/>
    <x v="3513"/>
    <x v="1168"/>
    <b v="0"/>
    <n v="44"/>
    <b v="1"/>
    <x v="6"/>
  </r>
  <r>
    <x v="3514"/>
    <x v="3512"/>
    <x v="3512"/>
    <n v="500"/>
    <x v="1100"/>
    <x v="0"/>
    <s v="US"/>
    <s v="USD"/>
    <n v="1422853140"/>
    <n v="1421439552"/>
    <x v="3514"/>
    <x v="707"/>
    <b v="0"/>
    <n v="10"/>
    <b v="1"/>
    <x v="6"/>
  </r>
  <r>
    <x v="3515"/>
    <x v="3513"/>
    <x v="3513"/>
    <n v="3000"/>
    <x v="2329"/>
    <x v="0"/>
    <s v="US"/>
    <s v="USD"/>
    <n v="1433097171"/>
    <n v="1430505171"/>
    <x v="3515"/>
    <x v="356"/>
    <b v="0"/>
    <n v="46"/>
    <b v="1"/>
    <x v="6"/>
  </r>
  <r>
    <x v="3516"/>
    <x v="3514"/>
    <x v="3514"/>
    <n v="2500"/>
    <x v="911"/>
    <x v="0"/>
    <s v="US"/>
    <s v="USD"/>
    <n v="1410145200"/>
    <n v="1407197670"/>
    <x v="3516"/>
    <x v="174"/>
    <b v="0"/>
    <n v="11"/>
    <b v="1"/>
    <x v="6"/>
  </r>
  <r>
    <x v="3517"/>
    <x v="3515"/>
    <x v="3515"/>
    <n v="4000"/>
    <x v="417"/>
    <x v="0"/>
    <s v="GB"/>
    <s v="GBP"/>
    <n v="1404471600"/>
    <n v="1401910634"/>
    <x v="3517"/>
    <x v="645"/>
    <b v="0"/>
    <n v="13"/>
    <b v="1"/>
    <x v="6"/>
  </r>
  <r>
    <x v="3518"/>
    <x v="3516"/>
    <x v="3516"/>
    <n v="1500"/>
    <x v="2330"/>
    <x v="0"/>
    <s v="US"/>
    <s v="USD"/>
    <n v="1412259660"/>
    <n v="1410461299"/>
    <x v="3518"/>
    <x v="1345"/>
    <b v="0"/>
    <n v="33"/>
    <b v="1"/>
    <x v="6"/>
  </r>
  <r>
    <x v="3519"/>
    <x v="3517"/>
    <x v="3517"/>
    <n v="2000"/>
    <x v="40"/>
    <x v="0"/>
    <s v="GB"/>
    <s v="GBP"/>
    <n v="1425478950"/>
    <n v="1422886950"/>
    <x v="3519"/>
    <x v="810"/>
    <b v="0"/>
    <n v="28"/>
    <b v="1"/>
    <x v="6"/>
  </r>
  <r>
    <x v="3520"/>
    <x v="3518"/>
    <x v="3518"/>
    <n v="2000"/>
    <x v="1132"/>
    <x v="0"/>
    <s v="GB"/>
    <s v="GBP"/>
    <n v="1441547220"/>
    <n v="1439322412"/>
    <x v="3520"/>
    <x v="1081"/>
    <b v="0"/>
    <n v="21"/>
    <b v="1"/>
    <x v="6"/>
  </r>
  <r>
    <x v="3521"/>
    <x v="3519"/>
    <x v="3519"/>
    <n v="350"/>
    <x v="2331"/>
    <x v="0"/>
    <s v="US"/>
    <s v="USD"/>
    <n v="1411980020"/>
    <n v="1409388020"/>
    <x v="3521"/>
    <x v="1148"/>
    <b v="0"/>
    <n v="13"/>
    <b v="1"/>
    <x v="6"/>
  </r>
  <r>
    <x v="3522"/>
    <x v="3520"/>
    <x v="3520"/>
    <n v="1395"/>
    <x v="1174"/>
    <x v="0"/>
    <s v="GB"/>
    <s v="GBP"/>
    <n v="1442311560"/>
    <n v="1439924246"/>
    <x v="3522"/>
    <x v="580"/>
    <b v="0"/>
    <n v="34"/>
    <b v="1"/>
    <x v="6"/>
  </r>
  <r>
    <x v="3523"/>
    <x v="3521"/>
    <x v="3521"/>
    <n v="4000"/>
    <x v="2332"/>
    <x v="0"/>
    <s v="GB"/>
    <s v="GBP"/>
    <n v="1474844400"/>
    <n v="1469871148"/>
    <x v="3523"/>
    <x v="1346"/>
    <b v="0"/>
    <n v="80"/>
    <b v="1"/>
    <x v="6"/>
  </r>
  <r>
    <x v="3524"/>
    <x v="3522"/>
    <x v="3522"/>
    <n v="10000"/>
    <x v="2333"/>
    <x v="0"/>
    <s v="US"/>
    <s v="USD"/>
    <n v="1410580800"/>
    <n v="1409336373"/>
    <x v="3524"/>
    <x v="1148"/>
    <b v="0"/>
    <n v="74"/>
    <b v="1"/>
    <x v="6"/>
  </r>
  <r>
    <x v="3525"/>
    <x v="3523"/>
    <x v="3523"/>
    <n v="500"/>
    <x v="798"/>
    <x v="0"/>
    <s v="US"/>
    <s v="USD"/>
    <n v="1439136000"/>
    <n v="1438188106"/>
    <x v="3525"/>
    <x v="1347"/>
    <b v="0"/>
    <n v="7"/>
    <b v="1"/>
    <x v="6"/>
  </r>
  <r>
    <x v="3526"/>
    <x v="3524"/>
    <x v="3524"/>
    <n v="3300"/>
    <x v="2334"/>
    <x v="0"/>
    <s v="US"/>
    <s v="USD"/>
    <n v="1461823140"/>
    <n v="1459411371"/>
    <x v="3526"/>
    <x v="680"/>
    <b v="0"/>
    <n v="34"/>
    <b v="1"/>
    <x v="6"/>
  </r>
  <r>
    <x v="3527"/>
    <x v="3525"/>
    <x v="3525"/>
    <n v="6000"/>
    <x v="2335"/>
    <x v="0"/>
    <s v="US"/>
    <s v="USD"/>
    <n v="1436587140"/>
    <n v="1434069205"/>
    <x v="3527"/>
    <x v="925"/>
    <b v="0"/>
    <n v="86"/>
    <b v="1"/>
    <x v="6"/>
  </r>
  <r>
    <x v="3528"/>
    <x v="3526"/>
    <x v="3526"/>
    <n v="1650"/>
    <x v="2336"/>
    <x v="0"/>
    <s v="GB"/>
    <s v="GBP"/>
    <n v="1484740918"/>
    <n v="1483012918"/>
    <x v="3528"/>
    <x v="734"/>
    <b v="0"/>
    <n v="37"/>
    <b v="1"/>
    <x v="6"/>
  </r>
  <r>
    <x v="3529"/>
    <x v="3527"/>
    <x v="3527"/>
    <n v="500"/>
    <x v="2337"/>
    <x v="0"/>
    <s v="US"/>
    <s v="USD"/>
    <n v="1436749200"/>
    <n v="1434997018"/>
    <x v="3529"/>
    <x v="1264"/>
    <b v="0"/>
    <n v="18"/>
    <b v="1"/>
    <x v="6"/>
  </r>
  <r>
    <x v="3530"/>
    <x v="3528"/>
    <x v="3528"/>
    <n v="2750"/>
    <x v="2338"/>
    <x v="0"/>
    <s v="GB"/>
    <s v="GBP"/>
    <n v="1460318400"/>
    <n v="1457881057"/>
    <x v="3530"/>
    <x v="592"/>
    <b v="0"/>
    <n v="22"/>
    <b v="1"/>
    <x v="6"/>
  </r>
  <r>
    <x v="3531"/>
    <x v="3529"/>
    <x v="3529"/>
    <n v="1000"/>
    <x v="1958"/>
    <x v="0"/>
    <s v="US"/>
    <s v="USD"/>
    <n v="1467301334"/>
    <n v="1464709334"/>
    <x v="3531"/>
    <x v="458"/>
    <b v="0"/>
    <n v="26"/>
    <b v="1"/>
    <x v="6"/>
  </r>
  <r>
    <x v="3532"/>
    <x v="3530"/>
    <x v="3530"/>
    <n v="960"/>
    <x v="1936"/>
    <x v="0"/>
    <s v="US"/>
    <s v="USD"/>
    <n v="1411012740"/>
    <n v="1409667827"/>
    <x v="3532"/>
    <x v="722"/>
    <b v="0"/>
    <n v="27"/>
    <b v="1"/>
    <x v="6"/>
  </r>
  <r>
    <x v="3533"/>
    <x v="3531"/>
    <x v="3531"/>
    <n v="500"/>
    <x v="2291"/>
    <x v="0"/>
    <s v="US"/>
    <s v="USD"/>
    <n v="1447269367"/>
    <n v="1444673767"/>
    <x v="3533"/>
    <x v="197"/>
    <b v="0"/>
    <n v="8"/>
    <b v="1"/>
    <x v="6"/>
  </r>
  <r>
    <x v="3534"/>
    <x v="3532"/>
    <x v="3532"/>
    <n v="5000"/>
    <x v="2339"/>
    <x v="0"/>
    <s v="US"/>
    <s v="USD"/>
    <n v="1443711623"/>
    <n v="1440687623"/>
    <x v="3534"/>
    <x v="1348"/>
    <b v="0"/>
    <n v="204"/>
    <b v="1"/>
    <x v="6"/>
  </r>
  <r>
    <x v="3535"/>
    <x v="3533"/>
    <x v="3533"/>
    <n v="2000"/>
    <x v="2340"/>
    <x v="0"/>
    <s v="GB"/>
    <s v="GBP"/>
    <n v="1443808800"/>
    <n v="1441120910"/>
    <x v="3535"/>
    <x v="61"/>
    <b v="0"/>
    <n v="46"/>
    <b v="1"/>
    <x v="6"/>
  </r>
  <r>
    <x v="3536"/>
    <x v="3534"/>
    <x v="3534"/>
    <n v="150"/>
    <x v="398"/>
    <x v="0"/>
    <s v="GB"/>
    <s v="GBP"/>
    <n v="1450612740"/>
    <n v="1448040425"/>
    <x v="3536"/>
    <x v="795"/>
    <b v="0"/>
    <n v="17"/>
    <b v="1"/>
    <x v="6"/>
  </r>
  <r>
    <x v="3537"/>
    <x v="3535"/>
    <x v="3535"/>
    <n v="675"/>
    <x v="1967"/>
    <x v="0"/>
    <s v="CA"/>
    <s v="CAD"/>
    <n v="1416211140"/>
    <n v="1413016216"/>
    <x v="3537"/>
    <x v="713"/>
    <b v="0"/>
    <n v="28"/>
    <b v="1"/>
    <x v="6"/>
  </r>
  <r>
    <x v="3538"/>
    <x v="3536"/>
    <x v="3536"/>
    <n v="2000"/>
    <x v="1956"/>
    <x v="0"/>
    <s v="GB"/>
    <s v="GBP"/>
    <n v="1471428340"/>
    <n v="1469009140"/>
    <x v="3538"/>
    <x v="589"/>
    <b v="0"/>
    <n v="83"/>
    <b v="1"/>
    <x v="6"/>
  </r>
  <r>
    <x v="3539"/>
    <x v="3537"/>
    <x v="3537"/>
    <n v="600"/>
    <x v="2341"/>
    <x v="0"/>
    <s v="US"/>
    <s v="USD"/>
    <n v="1473358122"/>
    <n v="1471543722"/>
    <x v="3539"/>
    <x v="1349"/>
    <b v="0"/>
    <n v="13"/>
    <b v="1"/>
    <x v="6"/>
  </r>
  <r>
    <x v="3540"/>
    <x v="3538"/>
    <x v="3538"/>
    <n v="300"/>
    <x v="2342"/>
    <x v="0"/>
    <s v="GB"/>
    <s v="GBP"/>
    <n v="1466899491"/>
    <n v="1464307491"/>
    <x v="3540"/>
    <x v="1350"/>
    <b v="0"/>
    <n v="8"/>
    <b v="1"/>
    <x v="6"/>
  </r>
  <r>
    <x v="3541"/>
    <x v="3539"/>
    <x v="3539"/>
    <n v="1200"/>
    <x v="2343"/>
    <x v="0"/>
    <s v="GB"/>
    <s v="GBP"/>
    <n v="1441042275"/>
    <n v="1438882275"/>
    <x v="3541"/>
    <x v="319"/>
    <b v="0"/>
    <n v="32"/>
    <b v="1"/>
    <x v="6"/>
  </r>
  <r>
    <x v="3542"/>
    <x v="3540"/>
    <x v="3540"/>
    <n v="5500"/>
    <x v="2344"/>
    <x v="0"/>
    <s v="US"/>
    <s v="USD"/>
    <n v="1410099822"/>
    <n v="1404915822"/>
    <x v="3542"/>
    <x v="87"/>
    <b v="0"/>
    <n v="85"/>
    <b v="1"/>
    <x v="6"/>
  </r>
  <r>
    <x v="3543"/>
    <x v="3541"/>
    <x v="3541"/>
    <n v="1500"/>
    <x v="76"/>
    <x v="0"/>
    <s v="DE"/>
    <s v="EUR"/>
    <n v="1435255659"/>
    <n v="1432663659"/>
    <x v="3543"/>
    <x v="263"/>
    <b v="0"/>
    <n v="29"/>
    <b v="1"/>
    <x v="6"/>
  </r>
  <r>
    <x v="3544"/>
    <x v="3542"/>
    <x v="3542"/>
    <n v="2500"/>
    <x v="911"/>
    <x v="0"/>
    <s v="US"/>
    <s v="USD"/>
    <n v="1425758257"/>
    <n v="1423166257"/>
    <x v="3544"/>
    <x v="471"/>
    <b v="0"/>
    <n v="24"/>
    <b v="1"/>
    <x v="6"/>
  </r>
  <r>
    <x v="3545"/>
    <x v="3543"/>
    <x v="3543"/>
    <n v="250"/>
    <x v="2345"/>
    <x v="0"/>
    <s v="US"/>
    <s v="USD"/>
    <n v="1428780159"/>
    <n v="1426188159"/>
    <x v="3545"/>
    <x v="870"/>
    <b v="0"/>
    <n v="8"/>
    <b v="1"/>
    <x v="6"/>
  </r>
  <r>
    <x v="3546"/>
    <x v="3544"/>
    <x v="3544"/>
    <n v="1100"/>
    <x v="2346"/>
    <x v="0"/>
    <s v="US"/>
    <s v="USD"/>
    <n v="1427860740"/>
    <n v="1426002684"/>
    <x v="3546"/>
    <x v="521"/>
    <b v="0"/>
    <n v="19"/>
    <b v="1"/>
    <x v="6"/>
  </r>
  <r>
    <x v="3547"/>
    <x v="3545"/>
    <x v="3545"/>
    <n v="35000"/>
    <x v="2347"/>
    <x v="0"/>
    <s v="US"/>
    <s v="USD"/>
    <n v="1463198340"/>
    <n v="1461117201"/>
    <x v="3547"/>
    <x v="254"/>
    <b v="0"/>
    <n v="336"/>
    <b v="1"/>
    <x v="6"/>
  </r>
  <r>
    <x v="3548"/>
    <x v="3546"/>
    <x v="3546"/>
    <n v="2100"/>
    <x v="2307"/>
    <x v="0"/>
    <s v="US"/>
    <s v="USD"/>
    <n v="1457139600"/>
    <n v="1455230214"/>
    <x v="3548"/>
    <x v="133"/>
    <b v="0"/>
    <n v="13"/>
    <b v="1"/>
    <x v="6"/>
  </r>
  <r>
    <x v="3549"/>
    <x v="3547"/>
    <x v="3547"/>
    <n v="1000"/>
    <x v="806"/>
    <x v="0"/>
    <s v="GB"/>
    <s v="GBP"/>
    <n v="1441358873"/>
    <n v="1438939673"/>
    <x v="3549"/>
    <x v="319"/>
    <b v="0"/>
    <n v="42"/>
    <b v="1"/>
    <x v="6"/>
  </r>
  <r>
    <x v="3550"/>
    <x v="3548"/>
    <x v="3548"/>
    <n v="2500"/>
    <x v="2348"/>
    <x v="0"/>
    <s v="GB"/>
    <s v="GBP"/>
    <n v="1462224398"/>
    <n v="1459632398"/>
    <x v="3550"/>
    <x v="1351"/>
    <b v="0"/>
    <n v="64"/>
    <b v="1"/>
    <x v="6"/>
  </r>
  <r>
    <x v="3551"/>
    <x v="3549"/>
    <x v="3549"/>
    <n v="1500"/>
    <x v="2349"/>
    <x v="0"/>
    <s v="US"/>
    <s v="USD"/>
    <n v="1400796420"/>
    <n v="1398342170"/>
    <x v="3551"/>
    <x v="1340"/>
    <b v="0"/>
    <n v="25"/>
    <b v="1"/>
    <x v="6"/>
  </r>
  <r>
    <x v="3552"/>
    <x v="3550"/>
    <x v="3550"/>
    <n v="773"/>
    <x v="2350"/>
    <x v="0"/>
    <s v="GB"/>
    <s v="GBP"/>
    <n v="1403964324"/>
    <n v="1401372324"/>
    <x v="3552"/>
    <x v="715"/>
    <b v="0"/>
    <n v="20"/>
    <b v="1"/>
    <x v="6"/>
  </r>
  <r>
    <x v="3553"/>
    <x v="3551"/>
    <x v="3551"/>
    <n v="5500"/>
    <x v="2351"/>
    <x v="0"/>
    <s v="US"/>
    <s v="USD"/>
    <n v="1439337600"/>
    <n v="1436575280"/>
    <x v="3553"/>
    <x v="440"/>
    <b v="0"/>
    <n v="104"/>
    <b v="1"/>
    <x v="6"/>
  </r>
  <r>
    <x v="3554"/>
    <x v="3552"/>
    <x v="3552"/>
    <n v="5000"/>
    <x v="2352"/>
    <x v="0"/>
    <s v="US"/>
    <s v="USD"/>
    <n v="1423674000"/>
    <n v="1421025159"/>
    <x v="3554"/>
    <x v="1352"/>
    <b v="0"/>
    <n v="53"/>
    <b v="1"/>
    <x v="6"/>
  </r>
  <r>
    <x v="3555"/>
    <x v="3553"/>
    <x v="3553"/>
    <n v="2400"/>
    <x v="1162"/>
    <x v="0"/>
    <s v="IT"/>
    <s v="EUR"/>
    <n v="1479382594"/>
    <n v="1476786994"/>
    <x v="3555"/>
    <x v="142"/>
    <b v="0"/>
    <n v="14"/>
    <b v="1"/>
    <x v="6"/>
  </r>
  <r>
    <x v="3556"/>
    <x v="3554"/>
    <x v="3554"/>
    <n v="2200"/>
    <x v="2222"/>
    <x v="0"/>
    <s v="GB"/>
    <s v="GBP"/>
    <n v="1408289724"/>
    <n v="1403105724"/>
    <x v="3556"/>
    <x v="578"/>
    <b v="0"/>
    <n v="20"/>
    <b v="1"/>
    <x v="6"/>
  </r>
  <r>
    <x v="3557"/>
    <x v="3555"/>
    <x v="3555"/>
    <n v="100000"/>
    <x v="2353"/>
    <x v="0"/>
    <s v="US"/>
    <s v="USD"/>
    <n v="1399271911"/>
    <n v="1396334311"/>
    <x v="3557"/>
    <x v="1353"/>
    <b v="0"/>
    <n v="558"/>
    <b v="1"/>
    <x v="6"/>
  </r>
  <r>
    <x v="3558"/>
    <x v="3556"/>
    <x v="3556"/>
    <n v="350"/>
    <x v="1929"/>
    <x v="0"/>
    <s v="GB"/>
    <s v="GBP"/>
    <n v="1435352400"/>
    <n v="1431718575"/>
    <x v="3558"/>
    <x v="533"/>
    <b v="0"/>
    <n v="22"/>
    <b v="1"/>
    <x v="6"/>
  </r>
  <r>
    <x v="3559"/>
    <x v="3557"/>
    <x v="3557"/>
    <n v="1000"/>
    <x v="831"/>
    <x v="0"/>
    <s v="AU"/>
    <s v="AUD"/>
    <n v="1438333080"/>
    <n v="1436408308"/>
    <x v="3559"/>
    <x v="382"/>
    <b v="0"/>
    <n v="24"/>
    <b v="1"/>
    <x v="6"/>
  </r>
  <r>
    <x v="3560"/>
    <x v="3558"/>
    <x v="3558"/>
    <n v="3200"/>
    <x v="2354"/>
    <x v="0"/>
    <s v="CA"/>
    <s v="CAD"/>
    <n v="1432694700"/>
    <n v="1429651266"/>
    <x v="3560"/>
    <x v="453"/>
    <b v="0"/>
    <n v="74"/>
    <b v="1"/>
    <x v="6"/>
  </r>
  <r>
    <x v="3561"/>
    <x v="3559"/>
    <x v="3559"/>
    <n v="2500"/>
    <x v="1904"/>
    <x v="0"/>
    <s v="US"/>
    <s v="USD"/>
    <n v="1438799760"/>
    <n v="1437236378"/>
    <x v="3561"/>
    <x v="1354"/>
    <b v="0"/>
    <n v="54"/>
    <b v="1"/>
    <x v="6"/>
  </r>
  <r>
    <x v="3562"/>
    <x v="3560"/>
    <x v="3560"/>
    <n v="315"/>
    <x v="2355"/>
    <x v="0"/>
    <s v="GB"/>
    <s v="GBP"/>
    <n v="1457906400"/>
    <n v="1457115427"/>
    <x v="3562"/>
    <x v="493"/>
    <b v="0"/>
    <n v="31"/>
    <b v="1"/>
    <x v="6"/>
  </r>
  <r>
    <x v="3563"/>
    <x v="3561"/>
    <x v="3561"/>
    <n v="500"/>
    <x v="2356"/>
    <x v="0"/>
    <s v="GB"/>
    <s v="GBP"/>
    <n v="1470078000"/>
    <n v="1467648456"/>
    <x v="3563"/>
    <x v="850"/>
    <b v="0"/>
    <n v="25"/>
    <b v="1"/>
    <x v="6"/>
  </r>
  <r>
    <x v="3564"/>
    <x v="3562"/>
    <x v="3562"/>
    <n v="1000"/>
    <x v="2025"/>
    <x v="0"/>
    <s v="GB"/>
    <s v="GBP"/>
    <n v="1444060800"/>
    <n v="1440082649"/>
    <x v="3564"/>
    <x v="1038"/>
    <b v="0"/>
    <n v="17"/>
    <b v="1"/>
    <x v="6"/>
  </r>
  <r>
    <x v="3565"/>
    <x v="3563"/>
    <x v="3563"/>
    <n v="900"/>
    <x v="1156"/>
    <x v="0"/>
    <s v="US"/>
    <s v="USD"/>
    <n v="1420048208"/>
    <n v="1417456208"/>
    <x v="3565"/>
    <x v="307"/>
    <b v="0"/>
    <n v="12"/>
    <b v="1"/>
    <x v="6"/>
  </r>
  <r>
    <x v="3566"/>
    <x v="3564"/>
    <x v="3564"/>
    <n v="2000"/>
    <x v="2357"/>
    <x v="0"/>
    <s v="GB"/>
    <s v="GBP"/>
    <n v="1422015083"/>
    <n v="1419423083"/>
    <x v="3566"/>
    <x v="1355"/>
    <b v="0"/>
    <n v="38"/>
    <b v="1"/>
    <x v="6"/>
  </r>
  <r>
    <x v="3567"/>
    <x v="3565"/>
    <x v="3565"/>
    <n v="1000"/>
    <x v="2358"/>
    <x v="0"/>
    <s v="GB"/>
    <s v="GBP"/>
    <n v="1433964444"/>
    <n v="1431372444"/>
    <x v="3567"/>
    <x v="859"/>
    <b v="0"/>
    <n v="41"/>
    <b v="1"/>
    <x v="6"/>
  </r>
  <r>
    <x v="3568"/>
    <x v="3566"/>
    <x v="3566"/>
    <n v="1000"/>
    <x v="2359"/>
    <x v="0"/>
    <s v="US"/>
    <s v="USD"/>
    <n v="1410975994"/>
    <n v="1408383994"/>
    <x v="3568"/>
    <x v="712"/>
    <b v="0"/>
    <n v="19"/>
    <b v="1"/>
    <x v="6"/>
  </r>
  <r>
    <x v="3569"/>
    <x v="3567"/>
    <x v="3567"/>
    <n v="5000"/>
    <x v="2360"/>
    <x v="0"/>
    <s v="US"/>
    <s v="USD"/>
    <n v="1420734696"/>
    <n v="1418142696"/>
    <x v="3569"/>
    <x v="1046"/>
    <b v="0"/>
    <n v="41"/>
    <b v="1"/>
    <x v="6"/>
  </r>
  <r>
    <x v="3570"/>
    <x v="3568"/>
    <x v="3568"/>
    <n v="2000"/>
    <x v="2361"/>
    <x v="0"/>
    <s v="US"/>
    <s v="USD"/>
    <n v="1420009200"/>
    <n v="1417593483"/>
    <x v="3570"/>
    <x v="1265"/>
    <b v="0"/>
    <n v="26"/>
    <b v="1"/>
    <x v="6"/>
  </r>
  <r>
    <x v="3571"/>
    <x v="3569"/>
    <x v="3569"/>
    <n v="1500"/>
    <x v="2362"/>
    <x v="0"/>
    <s v="GB"/>
    <s v="GBP"/>
    <n v="1414701413"/>
    <n v="1412109413"/>
    <x v="3571"/>
    <x v="714"/>
    <b v="0"/>
    <n v="25"/>
    <b v="1"/>
    <x v="6"/>
  </r>
  <r>
    <x v="3572"/>
    <x v="3570"/>
    <x v="3570"/>
    <n v="500"/>
    <x v="83"/>
    <x v="0"/>
    <s v="GB"/>
    <s v="GBP"/>
    <n v="1434894082"/>
    <n v="1432302082"/>
    <x v="3572"/>
    <x v="1252"/>
    <b v="0"/>
    <n v="9"/>
    <b v="1"/>
    <x v="6"/>
  </r>
  <r>
    <x v="3573"/>
    <x v="3571"/>
    <x v="3571"/>
    <n v="3000"/>
    <x v="2363"/>
    <x v="0"/>
    <s v="GB"/>
    <s v="GBP"/>
    <n v="1415440846"/>
    <n v="1412845246"/>
    <x v="3573"/>
    <x v="178"/>
    <b v="0"/>
    <n v="78"/>
    <b v="1"/>
    <x v="6"/>
  </r>
  <r>
    <x v="3574"/>
    <x v="3572"/>
    <x v="3572"/>
    <n v="5800"/>
    <x v="2364"/>
    <x v="0"/>
    <s v="US"/>
    <s v="USD"/>
    <n v="1415921848"/>
    <n v="1413326248"/>
    <x v="3574"/>
    <x v="295"/>
    <b v="0"/>
    <n v="45"/>
    <b v="1"/>
    <x v="6"/>
  </r>
  <r>
    <x v="3575"/>
    <x v="3573"/>
    <x v="3573"/>
    <n v="10000"/>
    <x v="2365"/>
    <x v="0"/>
    <s v="US"/>
    <s v="USD"/>
    <n v="1470887940"/>
    <n v="1468176527"/>
    <x v="3575"/>
    <x v="193"/>
    <b v="0"/>
    <n v="102"/>
    <b v="1"/>
    <x v="6"/>
  </r>
  <r>
    <x v="3576"/>
    <x v="3574"/>
    <x v="3574"/>
    <n v="100"/>
    <x v="173"/>
    <x v="0"/>
    <s v="US"/>
    <s v="USD"/>
    <n v="1480947054"/>
    <n v="1475759454"/>
    <x v="3576"/>
    <x v="794"/>
    <b v="0"/>
    <n v="5"/>
    <b v="1"/>
    <x v="6"/>
  </r>
  <r>
    <x v="3577"/>
    <x v="3575"/>
    <x v="3575"/>
    <n v="600"/>
    <x v="1911"/>
    <x v="0"/>
    <s v="US"/>
    <s v="USD"/>
    <n v="1430029680"/>
    <n v="1427741583"/>
    <x v="3577"/>
    <x v="780"/>
    <b v="0"/>
    <n v="27"/>
    <b v="1"/>
    <x v="6"/>
  </r>
  <r>
    <x v="3578"/>
    <x v="3576"/>
    <x v="3576"/>
    <n v="1500"/>
    <x v="2366"/>
    <x v="0"/>
    <s v="GB"/>
    <s v="GBP"/>
    <n v="1462037777"/>
    <n v="1459445777"/>
    <x v="3578"/>
    <x v="534"/>
    <b v="0"/>
    <n v="37"/>
    <b v="1"/>
    <x v="6"/>
  </r>
  <r>
    <x v="3579"/>
    <x v="3577"/>
    <x v="3577"/>
    <n v="500"/>
    <x v="83"/>
    <x v="0"/>
    <s v="GB"/>
    <s v="GBP"/>
    <n v="1459444656"/>
    <n v="1456856256"/>
    <x v="3579"/>
    <x v="373"/>
    <b v="0"/>
    <n v="14"/>
    <b v="1"/>
    <x v="6"/>
  </r>
  <r>
    <x v="3580"/>
    <x v="3578"/>
    <x v="3578"/>
    <n v="900"/>
    <x v="581"/>
    <x v="0"/>
    <s v="US"/>
    <s v="USD"/>
    <n v="1425185940"/>
    <n v="1421900022"/>
    <x v="3580"/>
    <x v="52"/>
    <b v="0"/>
    <n v="27"/>
    <b v="1"/>
    <x v="6"/>
  </r>
  <r>
    <x v="3581"/>
    <x v="3579"/>
    <x v="3579"/>
    <n v="1500"/>
    <x v="646"/>
    <x v="0"/>
    <s v="GB"/>
    <s v="GBP"/>
    <n v="1406719110"/>
    <n v="1405509510"/>
    <x v="3581"/>
    <x v="284"/>
    <b v="0"/>
    <n v="45"/>
    <b v="1"/>
    <x v="6"/>
  </r>
  <r>
    <x v="3582"/>
    <x v="3580"/>
    <x v="3580"/>
    <n v="1000"/>
    <x v="2367"/>
    <x v="0"/>
    <s v="US"/>
    <s v="USD"/>
    <n v="1459822682"/>
    <n v="1458613082"/>
    <x v="3582"/>
    <x v="1208"/>
    <b v="0"/>
    <n v="49"/>
    <b v="1"/>
    <x v="6"/>
  </r>
  <r>
    <x v="3583"/>
    <x v="3581"/>
    <x v="3581"/>
    <n v="3000"/>
    <x v="2259"/>
    <x v="0"/>
    <s v="US"/>
    <s v="USD"/>
    <n v="1460970805"/>
    <n v="1455790405"/>
    <x v="3583"/>
    <x v="216"/>
    <b v="0"/>
    <n v="24"/>
    <b v="1"/>
    <x v="6"/>
  </r>
  <r>
    <x v="3584"/>
    <x v="3582"/>
    <x v="3582"/>
    <n v="3000"/>
    <x v="2368"/>
    <x v="0"/>
    <s v="GB"/>
    <s v="GBP"/>
    <n v="1436772944"/>
    <n v="1434180944"/>
    <x v="3584"/>
    <x v="854"/>
    <b v="0"/>
    <n v="112"/>
    <b v="1"/>
    <x v="6"/>
  </r>
  <r>
    <x v="3585"/>
    <x v="3583"/>
    <x v="3583"/>
    <n v="3400"/>
    <x v="909"/>
    <x v="0"/>
    <s v="US"/>
    <s v="USD"/>
    <n v="1419181890"/>
    <n v="1416589890"/>
    <x v="3585"/>
    <x v="587"/>
    <b v="0"/>
    <n v="23"/>
    <b v="1"/>
    <x v="6"/>
  </r>
  <r>
    <x v="3586"/>
    <x v="3584"/>
    <x v="3584"/>
    <n v="7500"/>
    <x v="2369"/>
    <x v="0"/>
    <s v="US"/>
    <s v="USD"/>
    <n v="1474649070"/>
    <n v="1469465070"/>
    <x v="3586"/>
    <x v="1356"/>
    <b v="0"/>
    <n v="54"/>
    <b v="1"/>
    <x v="6"/>
  </r>
  <r>
    <x v="3587"/>
    <x v="3585"/>
    <x v="3585"/>
    <n v="500"/>
    <x v="1508"/>
    <x v="0"/>
    <s v="GB"/>
    <s v="GBP"/>
    <n v="1467054000"/>
    <n v="1463144254"/>
    <x v="3587"/>
    <x v="351"/>
    <b v="0"/>
    <n v="28"/>
    <b v="1"/>
    <x v="6"/>
  </r>
  <r>
    <x v="3588"/>
    <x v="3586"/>
    <x v="3586"/>
    <n v="200"/>
    <x v="1671"/>
    <x v="0"/>
    <s v="GB"/>
    <s v="GBP"/>
    <n v="1430348400"/>
    <n v="1428436410"/>
    <x v="3588"/>
    <x v="484"/>
    <b v="0"/>
    <n v="11"/>
    <b v="1"/>
    <x v="6"/>
  </r>
  <r>
    <x v="3589"/>
    <x v="3587"/>
    <x v="3587"/>
    <n v="4000"/>
    <x v="1977"/>
    <x v="0"/>
    <s v="US"/>
    <s v="USD"/>
    <n v="1432654347"/>
    <n v="1430494347"/>
    <x v="3589"/>
    <x v="356"/>
    <b v="0"/>
    <n v="62"/>
    <b v="1"/>
    <x v="6"/>
  </r>
  <r>
    <x v="3590"/>
    <x v="3588"/>
    <x v="3588"/>
    <n v="5000"/>
    <x v="2370"/>
    <x v="0"/>
    <s v="GB"/>
    <s v="GBP"/>
    <n v="1413792034"/>
    <n v="1411200034"/>
    <x v="3590"/>
    <x v="1061"/>
    <b v="0"/>
    <n v="73"/>
    <b v="1"/>
    <x v="6"/>
  </r>
  <r>
    <x v="3591"/>
    <x v="3589"/>
    <x v="3589"/>
    <n v="700"/>
    <x v="1281"/>
    <x v="0"/>
    <s v="US"/>
    <s v="USD"/>
    <n v="1422075540"/>
    <n v="1419979544"/>
    <x v="3591"/>
    <x v="745"/>
    <b v="0"/>
    <n v="18"/>
    <b v="1"/>
    <x v="6"/>
  </r>
  <r>
    <x v="3592"/>
    <x v="3590"/>
    <x v="3590"/>
    <n v="2000"/>
    <x v="2371"/>
    <x v="0"/>
    <s v="US"/>
    <s v="USD"/>
    <n v="1423630740"/>
    <n v="1418673307"/>
    <x v="3592"/>
    <x v="774"/>
    <b v="0"/>
    <n v="35"/>
    <b v="1"/>
    <x v="6"/>
  </r>
  <r>
    <x v="3593"/>
    <x v="3591"/>
    <x v="3591"/>
    <n v="3000"/>
    <x v="1830"/>
    <x v="0"/>
    <s v="US"/>
    <s v="USD"/>
    <n v="1420489560"/>
    <n v="1417469639"/>
    <x v="3593"/>
    <x v="307"/>
    <b v="0"/>
    <n v="43"/>
    <b v="1"/>
    <x v="6"/>
  </r>
  <r>
    <x v="3594"/>
    <x v="3592"/>
    <x v="3592"/>
    <n v="1600"/>
    <x v="1132"/>
    <x v="0"/>
    <s v="US"/>
    <s v="USD"/>
    <n v="1472952982"/>
    <n v="1470792982"/>
    <x v="3594"/>
    <x v="1203"/>
    <b v="0"/>
    <n v="36"/>
    <b v="1"/>
    <x v="6"/>
  </r>
  <r>
    <x v="3595"/>
    <x v="3593"/>
    <x v="3593"/>
    <n v="2600"/>
    <x v="2372"/>
    <x v="0"/>
    <s v="US"/>
    <s v="USD"/>
    <n v="1426229940"/>
    <n v="1423959123"/>
    <x v="3595"/>
    <x v="204"/>
    <b v="0"/>
    <n v="62"/>
    <b v="1"/>
    <x v="6"/>
  </r>
  <r>
    <x v="3596"/>
    <x v="3594"/>
    <x v="3594"/>
    <n v="1100"/>
    <x v="1699"/>
    <x v="0"/>
    <s v="CA"/>
    <s v="CAD"/>
    <n v="1409072982"/>
    <n v="1407258582"/>
    <x v="3596"/>
    <x v="157"/>
    <b v="0"/>
    <n v="15"/>
    <b v="1"/>
    <x v="6"/>
  </r>
  <r>
    <x v="3597"/>
    <x v="3595"/>
    <x v="3595"/>
    <n v="2500"/>
    <x v="1644"/>
    <x v="0"/>
    <s v="US"/>
    <s v="USD"/>
    <n v="1456984740"/>
    <n v="1455717790"/>
    <x v="3597"/>
    <x v="216"/>
    <b v="0"/>
    <n v="33"/>
    <b v="1"/>
    <x v="6"/>
  </r>
  <r>
    <x v="3598"/>
    <x v="3596"/>
    <x v="3596"/>
    <n v="1000"/>
    <x v="1666"/>
    <x v="0"/>
    <s v="US"/>
    <s v="USD"/>
    <n v="1409720340"/>
    <n v="1408129822"/>
    <x v="3598"/>
    <x v="1357"/>
    <b v="0"/>
    <n v="27"/>
    <b v="1"/>
    <x v="6"/>
  </r>
  <r>
    <x v="3599"/>
    <x v="3597"/>
    <x v="3597"/>
    <n v="500"/>
    <x v="2373"/>
    <x v="0"/>
    <s v="US"/>
    <s v="USD"/>
    <n v="1440892800"/>
    <n v="1438715077"/>
    <x v="3599"/>
    <x v="1358"/>
    <b v="0"/>
    <n v="17"/>
    <b v="1"/>
    <x v="6"/>
  </r>
  <r>
    <x v="3600"/>
    <x v="3598"/>
    <x v="3598"/>
    <n v="10"/>
    <x v="31"/>
    <x v="0"/>
    <s v="US"/>
    <s v="USD"/>
    <n v="1476390164"/>
    <n v="1473970964"/>
    <x v="3600"/>
    <x v="1236"/>
    <b v="0"/>
    <n v="4"/>
    <b v="1"/>
    <x v="6"/>
  </r>
  <r>
    <x v="3601"/>
    <x v="3599"/>
    <x v="3599"/>
    <n v="2000"/>
    <x v="2374"/>
    <x v="0"/>
    <s v="GB"/>
    <s v="GBP"/>
    <n v="1421452682"/>
    <n v="1418860682"/>
    <x v="3601"/>
    <x v="1317"/>
    <b v="0"/>
    <n v="53"/>
    <b v="1"/>
    <x v="6"/>
  </r>
  <r>
    <x v="3602"/>
    <x v="3600"/>
    <x v="3600"/>
    <n v="4000"/>
    <x v="2375"/>
    <x v="0"/>
    <s v="US"/>
    <s v="USD"/>
    <n v="1463520479"/>
    <n v="1458336479"/>
    <x v="3602"/>
    <x v="1359"/>
    <b v="0"/>
    <n v="49"/>
    <b v="1"/>
    <x v="6"/>
  </r>
  <r>
    <x v="3603"/>
    <x v="3601"/>
    <x v="3601"/>
    <n v="1500"/>
    <x v="1904"/>
    <x v="0"/>
    <s v="US"/>
    <s v="USD"/>
    <n v="1446759880"/>
    <n v="1444164280"/>
    <x v="3603"/>
    <x v="1360"/>
    <b v="0"/>
    <n v="57"/>
    <b v="1"/>
    <x v="6"/>
  </r>
  <r>
    <x v="3604"/>
    <x v="3602"/>
    <x v="3602"/>
    <n v="3000"/>
    <x v="1477"/>
    <x v="0"/>
    <s v="US"/>
    <s v="USD"/>
    <n v="1461913140"/>
    <n v="1461370956"/>
    <x v="3604"/>
    <x v="1159"/>
    <b v="0"/>
    <n v="69"/>
    <b v="1"/>
    <x v="6"/>
  </r>
  <r>
    <x v="3605"/>
    <x v="3603"/>
    <x v="3603"/>
    <n v="250"/>
    <x v="75"/>
    <x v="0"/>
    <s v="GB"/>
    <s v="GBP"/>
    <n v="1455390126"/>
    <n v="1452798126"/>
    <x v="3605"/>
    <x v="273"/>
    <b v="0"/>
    <n v="15"/>
    <b v="1"/>
    <x v="6"/>
  </r>
  <r>
    <x v="3606"/>
    <x v="3604"/>
    <x v="3604"/>
    <n v="3000"/>
    <x v="2376"/>
    <x v="0"/>
    <s v="GB"/>
    <s v="GBP"/>
    <n v="1471185057"/>
    <n v="1468593057"/>
    <x v="3606"/>
    <x v="1260"/>
    <b v="0"/>
    <n v="64"/>
    <b v="1"/>
    <x v="6"/>
  </r>
  <r>
    <x v="3607"/>
    <x v="3605"/>
    <x v="3605"/>
    <n v="550"/>
    <x v="2377"/>
    <x v="0"/>
    <s v="GB"/>
    <s v="GBP"/>
    <n v="1450137600"/>
    <n v="1448924882"/>
    <x v="3607"/>
    <x v="590"/>
    <b v="0"/>
    <n v="20"/>
    <b v="1"/>
    <x v="6"/>
  </r>
  <r>
    <x v="3608"/>
    <x v="3606"/>
    <x v="3606"/>
    <n v="800"/>
    <x v="25"/>
    <x v="0"/>
    <s v="GB"/>
    <s v="GBP"/>
    <n v="1466172000"/>
    <n v="1463418090"/>
    <x v="3608"/>
    <x v="1207"/>
    <b v="0"/>
    <n v="27"/>
    <b v="1"/>
    <x v="6"/>
  </r>
  <r>
    <x v="3609"/>
    <x v="3607"/>
    <x v="3607"/>
    <n v="1960"/>
    <x v="2378"/>
    <x v="0"/>
    <s v="GB"/>
    <s v="GBP"/>
    <n v="1459378085"/>
    <n v="1456789685"/>
    <x v="3609"/>
    <x v="85"/>
    <b v="0"/>
    <n v="21"/>
    <b v="1"/>
    <x v="6"/>
  </r>
  <r>
    <x v="3610"/>
    <x v="3608"/>
    <x v="3608"/>
    <n v="1000"/>
    <x v="2379"/>
    <x v="0"/>
    <s v="GB"/>
    <s v="GBP"/>
    <n v="1439806936"/>
    <n v="1437214936"/>
    <x v="3610"/>
    <x v="1361"/>
    <b v="0"/>
    <n v="31"/>
    <b v="1"/>
    <x v="6"/>
  </r>
  <r>
    <x v="3611"/>
    <x v="3609"/>
    <x v="3609"/>
    <n v="2500"/>
    <x v="95"/>
    <x v="0"/>
    <s v="GB"/>
    <s v="GBP"/>
    <n v="1428483201"/>
    <n v="1425891201"/>
    <x v="3611"/>
    <x v="348"/>
    <b v="0"/>
    <n v="51"/>
    <b v="1"/>
    <x v="6"/>
  </r>
  <r>
    <x v="3612"/>
    <x v="3610"/>
    <x v="3610"/>
    <n v="5000"/>
    <x v="2380"/>
    <x v="0"/>
    <s v="CA"/>
    <s v="CAD"/>
    <n v="1402334811"/>
    <n v="1401470811"/>
    <x v="3612"/>
    <x v="1031"/>
    <b v="0"/>
    <n v="57"/>
    <b v="1"/>
    <x v="6"/>
  </r>
  <r>
    <x v="3613"/>
    <x v="3611"/>
    <x v="3611"/>
    <n v="1250"/>
    <x v="380"/>
    <x v="0"/>
    <s v="US"/>
    <s v="USD"/>
    <n v="1403964574"/>
    <n v="1401372574"/>
    <x v="3613"/>
    <x v="715"/>
    <b v="0"/>
    <n v="20"/>
    <b v="1"/>
    <x v="6"/>
  </r>
  <r>
    <x v="3614"/>
    <x v="3438"/>
    <x v="3612"/>
    <n v="2500"/>
    <x v="2381"/>
    <x v="0"/>
    <s v="US"/>
    <s v="USD"/>
    <n v="1434675616"/>
    <n v="1432083616"/>
    <x v="3614"/>
    <x v="318"/>
    <b v="0"/>
    <n v="71"/>
    <b v="1"/>
    <x v="6"/>
  </r>
  <r>
    <x v="3615"/>
    <x v="3612"/>
    <x v="3613"/>
    <n v="2500"/>
    <x v="1293"/>
    <x v="0"/>
    <s v="GB"/>
    <s v="GBP"/>
    <n v="1449756896"/>
    <n v="1447164896"/>
    <x v="3615"/>
    <x v="363"/>
    <b v="0"/>
    <n v="72"/>
    <b v="1"/>
    <x v="6"/>
  </r>
  <r>
    <x v="3616"/>
    <x v="3613"/>
    <x v="3614"/>
    <n v="2500"/>
    <x v="2119"/>
    <x v="0"/>
    <s v="GB"/>
    <s v="GBP"/>
    <n v="1426801664"/>
    <n v="1424213264"/>
    <x v="3616"/>
    <x v="591"/>
    <b v="0"/>
    <n v="45"/>
    <b v="1"/>
    <x v="6"/>
  </r>
  <r>
    <x v="3617"/>
    <x v="3614"/>
    <x v="3615"/>
    <n v="740"/>
    <x v="2382"/>
    <x v="0"/>
    <s v="GB"/>
    <s v="GBP"/>
    <n v="1488240000"/>
    <n v="1486996729"/>
    <x v="3617"/>
    <x v="1062"/>
    <b v="0"/>
    <n v="51"/>
    <b v="1"/>
    <x v="6"/>
  </r>
  <r>
    <x v="3618"/>
    <x v="3615"/>
    <x v="3616"/>
    <n v="2000"/>
    <x v="895"/>
    <x v="0"/>
    <s v="GB"/>
    <s v="GBP"/>
    <n v="1433343850"/>
    <n v="1430751850"/>
    <x v="3618"/>
    <x v="45"/>
    <b v="0"/>
    <n v="56"/>
    <b v="1"/>
    <x v="6"/>
  </r>
  <r>
    <x v="3619"/>
    <x v="3616"/>
    <x v="3617"/>
    <n v="1000"/>
    <x v="932"/>
    <x v="0"/>
    <s v="US"/>
    <s v="USD"/>
    <n v="1479592800"/>
    <n v="1476760226"/>
    <x v="3619"/>
    <x v="142"/>
    <b v="0"/>
    <n v="17"/>
    <b v="1"/>
    <x v="6"/>
  </r>
  <r>
    <x v="3620"/>
    <x v="3617"/>
    <x v="3618"/>
    <n v="10500"/>
    <x v="2383"/>
    <x v="0"/>
    <s v="US"/>
    <s v="USD"/>
    <n v="1425528000"/>
    <n v="1422916261"/>
    <x v="3620"/>
    <x v="810"/>
    <b v="0"/>
    <n v="197"/>
    <b v="1"/>
    <x v="6"/>
  </r>
  <r>
    <x v="3621"/>
    <x v="3618"/>
    <x v="3619"/>
    <n v="3000"/>
    <x v="2384"/>
    <x v="0"/>
    <s v="US"/>
    <s v="USD"/>
    <n v="1475269200"/>
    <n v="1473200844"/>
    <x v="3621"/>
    <x v="151"/>
    <b v="0"/>
    <n v="70"/>
    <b v="1"/>
    <x v="6"/>
  </r>
  <r>
    <x v="3622"/>
    <x v="3619"/>
    <x v="3620"/>
    <n v="1000"/>
    <x v="2385"/>
    <x v="0"/>
    <s v="US"/>
    <s v="USD"/>
    <n v="1411874580"/>
    <n v="1409030371"/>
    <x v="3622"/>
    <x v="323"/>
    <b v="0"/>
    <n v="21"/>
    <b v="1"/>
    <x v="6"/>
  </r>
  <r>
    <x v="3623"/>
    <x v="3620"/>
    <x v="3621"/>
    <n v="2500"/>
    <x v="142"/>
    <x v="0"/>
    <s v="US"/>
    <s v="USD"/>
    <n v="1406358000"/>
    <n v="1404841270"/>
    <x v="3623"/>
    <x v="296"/>
    <b v="0"/>
    <n v="34"/>
    <b v="1"/>
    <x v="6"/>
  </r>
  <r>
    <x v="3624"/>
    <x v="3621"/>
    <x v="3622"/>
    <n v="3000"/>
    <x v="2386"/>
    <x v="0"/>
    <s v="US"/>
    <s v="USD"/>
    <n v="1471977290"/>
    <n v="1466793290"/>
    <x v="3624"/>
    <x v="1362"/>
    <b v="0"/>
    <n v="39"/>
    <b v="1"/>
    <x v="6"/>
  </r>
  <r>
    <x v="3625"/>
    <x v="3622"/>
    <x v="3623"/>
    <n v="3000"/>
    <x v="2329"/>
    <x v="0"/>
    <s v="GB"/>
    <s v="GBP"/>
    <n v="1435851577"/>
    <n v="1433259577"/>
    <x v="3625"/>
    <x v="1042"/>
    <b v="0"/>
    <n v="78"/>
    <b v="1"/>
    <x v="6"/>
  </r>
  <r>
    <x v="3626"/>
    <x v="3623"/>
    <x v="3624"/>
    <n v="4000"/>
    <x v="2387"/>
    <x v="0"/>
    <s v="GB"/>
    <s v="GBP"/>
    <n v="1408204857"/>
    <n v="1406390457"/>
    <x v="3626"/>
    <x v="1199"/>
    <b v="0"/>
    <n v="48"/>
    <b v="1"/>
    <x v="6"/>
  </r>
  <r>
    <x v="3627"/>
    <x v="3624"/>
    <x v="3625"/>
    <n v="2000"/>
    <x v="41"/>
    <x v="0"/>
    <s v="US"/>
    <s v="USD"/>
    <n v="1463803140"/>
    <n v="1459446487"/>
    <x v="3627"/>
    <x v="534"/>
    <b v="0"/>
    <n v="29"/>
    <b v="1"/>
    <x v="6"/>
  </r>
  <r>
    <x v="3628"/>
    <x v="3625"/>
    <x v="3626"/>
    <n v="100000"/>
    <x v="117"/>
    <x v="2"/>
    <s v="US"/>
    <s v="USD"/>
    <n v="1450040396"/>
    <n v="1444852796"/>
    <x v="3628"/>
    <x v="43"/>
    <b v="0"/>
    <n v="0"/>
    <b v="0"/>
    <x v="40"/>
  </r>
  <r>
    <x v="3629"/>
    <x v="3626"/>
    <x v="3627"/>
    <n v="1000000"/>
    <x v="369"/>
    <x v="2"/>
    <s v="US"/>
    <s v="USD"/>
    <n v="1462467600"/>
    <n v="1457403364"/>
    <x v="3629"/>
    <x v="1322"/>
    <b v="0"/>
    <n v="2"/>
    <b v="0"/>
    <x v="40"/>
  </r>
  <r>
    <x v="3630"/>
    <x v="3627"/>
    <x v="3628"/>
    <n v="3000"/>
    <x v="116"/>
    <x v="2"/>
    <s v="GB"/>
    <s v="GBP"/>
    <n v="1417295990"/>
    <n v="1414700390"/>
    <x v="3630"/>
    <x v="1060"/>
    <b v="0"/>
    <n v="1"/>
    <b v="0"/>
    <x v="40"/>
  </r>
  <r>
    <x v="3631"/>
    <x v="3628"/>
    <x v="3629"/>
    <n v="17100"/>
    <x v="2388"/>
    <x v="2"/>
    <s v="US"/>
    <s v="USD"/>
    <n v="1411444740"/>
    <n v="1409335497"/>
    <x v="3631"/>
    <x v="1148"/>
    <b v="0"/>
    <n v="59"/>
    <b v="0"/>
    <x v="40"/>
  </r>
  <r>
    <x v="3632"/>
    <x v="3629"/>
    <x v="3630"/>
    <n v="500"/>
    <x v="173"/>
    <x v="2"/>
    <s v="GB"/>
    <s v="GBP"/>
    <n v="1416781749"/>
    <n v="1415053749"/>
    <x v="3632"/>
    <x v="194"/>
    <b v="0"/>
    <n v="1"/>
    <b v="0"/>
    <x v="40"/>
  </r>
  <r>
    <x v="3633"/>
    <x v="3630"/>
    <x v="3631"/>
    <n v="5000"/>
    <x v="2389"/>
    <x v="2"/>
    <s v="US"/>
    <s v="USD"/>
    <n v="1479517200"/>
    <n v="1475765867"/>
    <x v="3633"/>
    <x v="794"/>
    <b v="0"/>
    <n v="31"/>
    <b v="0"/>
    <x v="40"/>
  </r>
  <r>
    <x v="3634"/>
    <x v="3631"/>
    <x v="3632"/>
    <n v="75000"/>
    <x v="2390"/>
    <x v="2"/>
    <s v="CA"/>
    <s v="CAD"/>
    <n v="1484366340"/>
    <n v="1480219174"/>
    <x v="3634"/>
    <x v="1363"/>
    <b v="0"/>
    <n v="18"/>
    <b v="0"/>
    <x v="40"/>
  </r>
  <r>
    <x v="3635"/>
    <x v="3632"/>
    <x v="3633"/>
    <n v="3500"/>
    <x v="2391"/>
    <x v="2"/>
    <s v="US"/>
    <s v="USD"/>
    <n v="1461186676"/>
    <n v="1458594676"/>
    <x v="3635"/>
    <x v="1208"/>
    <b v="0"/>
    <n v="10"/>
    <b v="0"/>
    <x v="40"/>
  </r>
  <r>
    <x v="3636"/>
    <x v="3633"/>
    <x v="3634"/>
    <n v="150000"/>
    <x v="117"/>
    <x v="2"/>
    <s v="US"/>
    <s v="USD"/>
    <n v="1442248829"/>
    <n v="1439224829"/>
    <x v="3636"/>
    <x v="1269"/>
    <b v="0"/>
    <n v="0"/>
    <b v="0"/>
    <x v="40"/>
  </r>
  <r>
    <x v="3637"/>
    <x v="3634"/>
    <x v="3635"/>
    <n v="3000"/>
    <x v="1796"/>
    <x v="2"/>
    <s v="US"/>
    <s v="USD"/>
    <n v="1420130935"/>
    <n v="1417538935"/>
    <x v="3637"/>
    <x v="1265"/>
    <b v="0"/>
    <n v="14"/>
    <b v="0"/>
    <x v="40"/>
  </r>
  <r>
    <x v="3638"/>
    <x v="3635"/>
    <x v="3636"/>
    <n v="3300"/>
    <x v="1168"/>
    <x v="2"/>
    <s v="CA"/>
    <s v="CAD"/>
    <n v="1429456132"/>
    <n v="1424275732"/>
    <x v="3638"/>
    <x v="1259"/>
    <b v="0"/>
    <n v="2"/>
    <b v="0"/>
    <x v="40"/>
  </r>
  <r>
    <x v="3639"/>
    <x v="3636"/>
    <x v="3637"/>
    <n v="25000"/>
    <x v="116"/>
    <x v="2"/>
    <s v="US"/>
    <s v="USD"/>
    <n v="1475853060"/>
    <n v="1470672906"/>
    <x v="3639"/>
    <x v="1309"/>
    <b v="0"/>
    <n v="1"/>
    <b v="0"/>
    <x v="40"/>
  </r>
  <r>
    <x v="3640"/>
    <x v="3637"/>
    <x v="3638"/>
    <n v="1000"/>
    <x v="434"/>
    <x v="2"/>
    <s v="US"/>
    <s v="USD"/>
    <n v="1431283530"/>
    <n v="1428691530"/>
    <x v="3640"/>
    <x v="365"/>
    <b v="0"/>
    <n v="3"/>
    <b v="0"/>
    <x v="40"/>
  </r>
  <r>
    <x v="3641"/>
    <x v="3638"/>
    <x v="3639"/>
    <n v="3000"/>
    <x v="117"/>
    <x v="2"/>
    <s v="US"/>
    <s v="USD"/>
    <n v="1412485200"/>
    <n v="1410966179"/>
    <x v="3641"/>
    <x v="543"/>
    <b v="0"/>
    <n v="0"/>
    <b v="0"/>
    <x v="40"/>
  </r>
  <r>
    <x v="3642"/>
    <x v="3639"/>
    <x v="3640"/>
    <n v="700"/>
    <x v="493"/>
    <x v="2"/>
    <s v="DE"/>
    <s v="EUR"/>
    <n v="1448902800"/>
    <n v="1445369727"/>
    <x v="3642"/>
    <x v="349"/>
    <b v="0"/>
    <n v="2"/>
    <b v="0"/>
    <x v="40"/>
  </r>
  <r>
    <x v="3643"/>
    <x v="3640"/>
    <x v="3641"/>
    <n v="25000"/>
    <x v="117"/>
    <x v="2"/>
    <s v="US"/>
    <s v="USD"/>
    <n v="1447734439"/>
    <n v="1444274839"/>
    <x v="3643"/>
    <x v="1308"/>
    <b v="0"/>
    <n v="0"/>
    <b v="0"/>
    <x v="40"/>
  </r>
  <r>
    <x v="3644"/>
    <x v="3641"/>
    <x v="3642"/>
    <n v="5000"/>
    <x v="378"/>
    <x v="2"/>
    <s v="US"/>
    <s v="USD"/>
    <n v="1457413140"/>
    <n v="1454996887"/>
    <x v="3644"/>
    <x v="924"/>
    <b v="0"/>
    <n v="12"/>
    <b v="0"/>
    <x v="40"/>
  </r>
  <r>
    <x v="3645"/>
    <x v="3642"/>
    <x v="3643"/>
    <n v="1000"/>
    <x v="116"/>
    <x v="2"/>
    <s v="CA"/>
    <s v="CAD"/>
    <n v="1479773838"/>
    <n v="1477178238"/>
    <x v="3645"/>
    <x v="1364"/>
    <b v="0"/>
    <n v="1"/>
    <b v="0"/>
    <x v="40"/>
  </r>
  <r>
    <x v="3646"/>
    <x v="3643"/>
    <x v="3644"/>
    <n v="10000"/>
    <x v="517"/>
    <x v="2"/>
    <s v="US"/>
    <s v="USD"/>
    <n v="1434497400"/>
    <n v="1431770802"/>
    <x v="3646"/>
    <x v="533"/>
    <b v="0"/>
    <n v="8"/>
    <b v="0"/>
    <x v="40"/>
  </r>
  <r>
    <x v="3647"/>
    <x v="3644"/>
    <x v="3645"/>
    <n v="500"/>
    <x v="134"/>
    <x v="2"/>
    <s v="GB"/>
    <s v="GBP"/>
    <n v="1475258327"/>
    <n v="1471370327"/>
    <x v="3647"/>
    <x v="1365"/>
    <b v="0"/>
    <n v="2"/>
    <b v="0"/>
    <x v="40"/>
  </r>
  <r>
    <x v="3648"/>
    <x v="3645"/>
    <x v="3646"/>
    <n v="40000"/>
    <x v="2392"/>
    <x v="0"/>
    <s v="US"/>
    <s v="USD"/>
    <n v="1412492445"/>
    <n v="1409900445"/>
    <x v="3648"/>
    <x v="1366"/>
    <b v="0"/>
    <n v="73"/>
    <b v="1"/>
    <x v="6"/>
  </r>
  <r>
    <x v="3649"/>
    <x v="3646"/>
    <x v="3647"/>
    <n v="750"/>
    <x v="1911"/>
    <x v="0"/>
    <s v="CA"/>
    <s v="CAD"/>
    <n v="1402938394"/>
    <n v="1400691994"/>
    <x v="3649"/>
    <x v="1168"/>
    <b v="0"/>
    <n v="8"/>
    <b v="1"/>
    <x v="6"/>
  </r>
  <r>
    <x v="3650"/>
    <x v="3647"/>
    <x v="3648"/>
    <n v="500"/>
    <x v="83"/>
    <x v="0"/>
    <s v="GB"/>
    <s v="GBP"/>
    <n v="1454412584"/>
    <n v="1452598184"/>
    <x v="3650"/>
    <x v="957"/>
    <b v="0"/>
    <n v="17"/>
    <b v="1"/>
    <x v="6"/>
  </r>
  <r>
    <x v="3651"/>
    <x v="3648"/>
    <x v="3649"/>
    <n v="500"/>
    <x v="624"/>
    <x v="0"/>
    <s v="US"/>
    <s v="USD"/>
    <n v="1407686340"/>
    <n v="1404833442"/>
    <x v="3651"/>
    <x v="296"/>
    <b v="0"/>
    <n v="9"/>
    <b v="1"/>
    <x v="6"/>
  </r>
  <r>
    <x v="3652"/>
    <x v="2866"/>
    <x v="3650"/>
    <n v="300"/>
    <x v="2393"/>
    <x v="0"/>
    <s v="CA"/>
    <s v="CAD"/>
    <n v="1472097540"/>
    <n v="1471188502"/>
    <x v="3652"/>
    <x v="1367"/>
    <b v="0"/>
    <n v="17"/>
    <b v="1"/>
    <x v="6"/>
  </r>
  <r>
    <x v="3653"/>
    <x v="3649"/>
    <x v="3651"/>
    <n v="2000"/>
    <x v="1118"/>
    <x v="0"/>
    <s v="GB"/>
    <s v="GBP"/>
    <n v="1438764207"/>
    <n v="1436172207"/>
    <x v="3653"/>
    <x v="923"/>
    <b v="0"/>
    <n v="33"/>
    <b v="1"/>
    <x v="6"/>
  </r>
  <r>
    <x v="3654"/>
    <x v="3650"/>
    <x v="3652"/>
    <n v="1500"/>
    <x v="2394"/>
    <x v="0"/>
    <s v="GB"/>
    <s v="GBP"/>
    <n v="1459702800"/>
    <n v="1457690386"/>
    <x v="3654"/>
    <x v="243"/>
    <b v="0"/>
    <n v="38"/>
    <b v="1"/>
    <x v="6"/>
  </r>
  <r>
    <x v="3655"/>
    <x v="3651"/>
    <x v="3653"/>
    <n v="5000"/>
    <x v="2395"/>
    <x v="0"/>
    <s v="US"/>
    <s v="USD"/>
    <n v="1437202740"/>
    <n v="1434654998"/>
    <x v="3655"/>
    <x v="907"/>
    <b v="0"/>
    <n v="79"/>
    <b v="1"/>
    <x v="6"/>
  </r>
  <r>
    <x v="3656"/>
    <x v="3652"/>
    <x v="3654"/>
    <n v="5000"/>
    <x v="2396"/>
    <x v="0"/>
    <s v="CH"/>
    <s v="CHF"/>
    <n v="1485989940"/>
    <n v="1483393836"/>
    <x v="3656"/>
    <x v="95"/>
    <b v="0"/>
    <n v="46"/>
    <b v="1"/>
    <x v="6"/>
  </r>
  <r>
    <x v="3657"/>
    <x v="3653"/>
    <x v="3655"/>
    <n v="2000"/>
    <x v="2397"/>
    <x v="0"/>
    <s v="DK"/>
    <s v="DKK"/>
    <n v="1464817320"/>
    <n v="1462806419"/>
    <x v="3657"/>
    <x v="863"/>
    <b v="0"/>
    <n v="20"/>
    <b v="1"/>
    <x v="6"/>
  </r>
  <r>
    <x v="3658"/>
    <x v="3654"/>
    <x v="3656"/>
    <n v="1500"/>
    <x v="17"/>
    <x v="0"/>
    <s v="US"/>
    <s v="USD"/>
    <n v="1404273540"/>
    <n v="1400272580"/>
    <x v="3658"/>
    <x v="261"/>
    <b v="0"/>
    <n v="20"/>
    <b v="1"/>
    <x v="6"/>
  </r>
  <r>
    <x v="3659"/>
    <x v="3655"/>
    <x v="3657"/>
    <n v="3000"/>
    <x v="2398"/>
    <x v="0"/>
    <s v="US"/>
    <s v="USD"/>
    <n v="1426775940"/>
    <n v="1424414350"/>
    <x v="3659"/>
    <x v="1210"/>
    <b v="0"/>
    <n v="13"/>
    <b v="1"/>
    <x v="6"/>
  </r>
  <r>
    <x v="3660"/>
    <x v="3656"/>
    <x v="3658"/>
    <n v="250"/>
    <x v="156"/>
    <x v="0"/>
    <s v="GB"/>
    <s v="GBP"/>
    <n v="1419368925"/>
    <n v="1417208925"/>
    <x v="3660"/>
    <x v="1099"/>
    <b v="0"/>
    <n v="22"/>
    <b v="1"/>
    <x v="6"/>
  </r>
  <r>
    <x v="3661"/>
    <x v="3657"/>
    <x v="3659"/>
    <n v="3000"/>
    <x v="2399"/>
    <x v="0"/>
    <s v="US"/>
    <s v="USD"/>
    <n v="1460260800"/>
    <n v="1458336672"/>
    <x v="3661"/>
    <x v="1359"/>
    <b v="0"/>
    <n v="36"/>
    <b v="1"/>
    <x v="6"/>
  </r>
  <r>
    <x v="3662"/>
    <x v="3658"/>
    <x v="3660"/>
    <n v="8000"/>
    <x v="2400"/>
    <x v="0"/>
    <s v="CA"/>
    <s v="CAD"/>
    <n v="1427775414"/>
    <n v="1425187014"/>
    <x v="3662"/>
    <x v="705"/>
    <b v="0"/>
    <n v="40"/>
    <b v="1"/>
    <x v="6"/>
  </r>
  <r>
    <x v="3663"/>
    <x v="3659"/>
    <x v="3661"/>
    <n v="225"/>
    <x v="731"/>
    <x v="0"/>
    <s v="GB"/>
    <s v="GBP"/>
    <n v="1482321030"/>
    <n v="1477133430"/>
    <x v="3663"/>
    <x v="1274"/>
    <b v="0"/>
    <n v="9"/>
    <b v="1"/>
    <x v="6"/>
  </r>
  <r>
    <x v="3664"/>
    <x v="3660"/>
    <x v="3662"/>
    <n v="800"/>
    <x v="983"/>
    <x v="0"/>
    <s v="US"/>
    <s v="USD"/>
    <n v="1466056689"/>
    <n v="1464847089"/>
    <x v="3664"/>
    <x v="37"/>
    <b v="0"/>
    <n v="19"/>
    <b v="1"/>
    <x v="6"/>
  </r>
  <r>
    <x v="3665"/>
    <x v="3661"/>
    <x v="3663"/>
    <n v="620"/>
    <x v="2401"/>
    <x v="0"/>
    <s v="FR"/>
    <s v="EUR"/>
    <n v="1446062040"/>
    <n v="1445109822"/>
    <x v="3665"/>
    <x v="1128"/>
    <b v="0"/>
    <n v="14"/>
    <b v="1"/>
    <x v="6"/>
  </r>
  <r>
    <x v="3666"/>
    <x v="3662"/>
    <x v="3664"/>
    <n v="1200"/>
    <x v="647"/>
    <x v="0"/>
    <s v="US"/>
    <s v="USD"/>
    <n v="1406185200"/>
    <n v="1404337382"/>
    <x v="3666"/>
    <x v="1319"/>
    <b v="0"/>
    <n v="38"/>
    <b v="1"/>
    <x v="6"/>
  </r>
  <r>
    <x v="3667"/>
    <x v="3663"/>
    <x v="3665"/>
    <n v="3000"/>
    <x v="2402"/>
    <x v="0"/>
    <s v="GB"/>
    <s v="GBP"/>
    <n v="1437261419"/>
    <n v="1434669419"/>
    <x v="3667"/>
    <x v="907"/>
    <b v="0"/>
    <n v="58"/>
    <b v="1"/>
    <x v="6"/>
  </r>
  <r>
    <x v="3668"/>
    <x v="3664"/>
    <x v="3666"/>
    <n v="1000"/>
    <x v="831"/>
    <x v="0"/>
    <s v="US"/>
    <s v="USD"/>
    <n v="1437676380"/>
    <n v="1435670452"/>
    <x v="3668"/>
    <x v="1321"/>
    <b v="0"/>
    <n v="28"/>
    <b v="1"/>
    <x v="6"/>
  </r>
  <r>
    <x v="3669"/>
    <x v="3665"/>
    <x v="3667"/>
    <n v="1000"/>
    <x v="2403"/>
    <x v="0"/>
    <s v="GB"/>
    <s v="GBP"/>
    <n v="1434039137"/>
    <n v="1431447137"/>
    <x v="3669"/>
    <x v="990"/>
    <b v="0"/>
    <n v="17"/>
    <b v="1"/>
    <x v="6"/>
  </r>
  <r>
    <x v="3670"/>
    <x v="3666"/>
    <x v="3668"/>
    <n v="220"/>
    <x v="854"/>
    <x v="0"/>
    <s v="GB"/>
    <s v="GBP"/>
    <n v="1433113200"/>
    <n v="1431951611"/>
    <x v="3670"/>
    <x v="524"/>
    <b v="0"/>
    <n v="12"/>
    <b v="1"/>
    <x v="6"/>
  </r>
  <r>
    <x v="3671"/>
    <x v="3667"/>
    <x v="3669"/>
    <n v="3500"/>
    <x v="2404"/>
    <x v="0"/>
    <s v="US"/>
    <s v="USD"/>
    <n v="1405915140"/>
    <n v="1404140667"/>
    <x v="3671"/>
    <x v="301"/>
    <b v="0"/>
    <n v="40"/>
    <b v="1"/>
    <x v="6"/>
  </r>
  <r>
    <x v="3672"/>
    <x v="3668"/>
    <x v="3670"/>
    <n v="3000"/>
    <x v="2405"/>
    <x v="0"/>
    <s v="GB"/>
    <s v="GBP"/>
    <n v="1411771384"/>
    <n v="1409179384"/>
    <x v="3672"/>
    <x v="107"/>
    <b v="0"/>
    <n v="57"/>
    <b v="1"/>
    <x v="6"/>
  </r>
  <r>
    <x v="3673"/>
    <x v="3669"/>
    <x v="3671"/>
    <n v="4000"/>
    <x v="2406"/>
    <x v="0"/>
    <s v="GB"/>
    <s v="GBP"/>
    <n v="1415191920"/>
    <n v="1412233497"/>
    <x v="3673"/>
    <x v="748"/>
    <b v="0"/>
    <n v="114"/>
    <b v="1"/>
    <x v="6"/>
  </r>
  <r>
    <x v="3674"/>
    <x v="3670"/>
    <x v="3672"/>
    <n v="4500"/>
    <x v="605"/>
    <x v="0"/>
    <s v="DE"/>
    <s v="EUR"/>
    <n v="1472936229"/>
    <n v="1467752229"/>
    <x v="3674"/>
    <x v="238"/>
    <b v="0"/>
    <n v="31"/>
    <b v="1"/>
    <x v="6"/>
  </r>
  <r>
    <x v="3675"/>
    <x v="3671"/>
    <x v="3673"/>
    <n v="50"/>
    <x v="119"/>
    <x v="0"/>
    <s v="GB"/>
    <s v="GBP"/>
    <n v="1463353200"/>
    <n v="1462285182"/>
    <x v="3675"/>
    <x v="744"/>
    <b v="0"/>
    <n v="3"/>
    <b v="1"/>
    <x v="6"/>
  </r>
  <r>
    <x v="3676"/>
    <x v="3672"/>
    <x v="3674"/>
    <n v="800"/>
    <x v="1249"/>
    <x v="0"/>
    <s v="US"/>
    <s v="USD"/>
    <n v="1410550484"/>
    <n v="1408995284"/>
    <x v="3676"/>
    <x v="323"/>
    <b v="0"/>
    <n v="16"/>
    <b v="1"/>
    <x v="6"/>
  </r>
  <r>
    <x v="3677"/>
    <x v="3673"/>
    <x v="3675"/>
    <n v="12000"/>
    <x v="2407"/>
    <x v="0"/>
    <s v="US"/>
    <s v="USD"/>
    <n v="1404359940"/>
    <n v="1402580818"/>
    <x v="3677"/>
    <x v="102"/>
    <b v="0"/>
    <n v="199"/>
    <b v="1"/>
    <x v="6"/>
  </r>
  <r>
    <x v="3678"/>
    <x v="3674"/>
    <x v="3676"/>
    <n v="2000"/>
    <x v="420"/>
    <x v="0"/>
    <s v="GB"/>
    <s v="GBP"/>
    <n v="1433076298"/>
    <n v="1430052298"/>
    <x v="3678"/>
    <x v="610"/>
    <b v="0"/>
    <n v="31"/>
    <b v="1"/>
    <x v="6"/>
  </r>
  <r>
    <x v="3679"/>
    <x v="3675"/>
    <x v="3677"/>
    <n v="2000"/>
    <x v="2408"/>
    <x v="0"/>
    <s v="US"/>
    <s v="USD"/>
    <n v="1404190740"/>
    <n v="1401214581"/>
    <x v="3679"/>
    <x v="422"/>
    <b v="0"/>
    <n v="30"/>
    <b v="1"/>
    <x v="6"/>
  </r>
  <r>
    <x v="3680"/>
    <x v="3676"/>
    <x v="3678"/>
    <n v="3000"/>
    <x v="2409"/>
    <x v="0"/>
    <s v="US"/>
    <s v="USD"/>
    <n v="1475664834"/>
    <n v="1473850434"/>
    <x v="3680"/>
    <x v="455"/>
    <b v="0"/>
    <n v="34"/>
    <b v="1"/>
    <x v="6"/>
  </r>
  <r>
    <x v="3681"/>
    <x v="3677"/>
    <x v="3679"/>
    <n v="1000"/>
    <x v="2410"/>
    <x v="0"/>
    <s v="US"/>
    <s v="USD"/>
    <n v="1452872290"/>
    <n v="1452008290"/>
    <x v="3681"/>
    <x v="880"/>
    <b v="0"/>
    <n v="18"/>
    <b v="1"/>
    <x v="6"/>
  </r>
  <r>
    <x v="3682"/>
    <x v="3678"/>
    <x v="3680"/>
    <n v="3000"/>
    <x v="2411"/>
    <x v="0"/>
    <s v="US"/>
    <s v="USD"/>
    <n v="1402901940"/>
    <n v="1399998418"/>
    <x v="3682"/>
    <x v="171"/>
    <b v="0"/>
    <n v="67"/>
    <b v="1"/>
    <x v="6"/>
  </r>
  <r>
    <x v="3683"/>
    <x v="3679"/>
    <x v="3681"/>
    <n v="3500"/>
    <x v="2412"/>
    <x v="0"/>
    <s v="US"/>
    <s v="USD"/>
    <n v="1476931696"/>
    <n v="1474339696"/>
    <x v="3683"/>
    <x v="370"/>
    <b v="0"/>
    <n v="66"/>
    <b v="1"/>
    <x v="6"/>
  </r>
  <r>
    <x v="3684"/>
    <x v="3680"/>
    <x v="3682"/>
    <n v="750"/>
    <x v="2413"/>
    <x v="0"/>
    <s v="US"/>
    <s v="USD"/>
    <n v="1441167586"/>
    <n v="1438575586"/>
    <x v="3684"/>
    <x v="81"/>
    <b v="0"/>
    <n v="23"/>
    <b v="1"/>
    <x v="6"/>
  </r>
  <r>
    <x v="3685"/>
    <x v="3681"/>
    <x v="3683"/>
    <n v="5000"/>
    <x v="2414"/>
    <x v="0"/>
    <s v="US"/>
    <s v="USD"/>
    <n v="1400533200"/>
    <n v="1398348859"/>
    <x v="3685"/>
    <x v="1340"/>
    <b v="0"/>
    <n v="126"/>
    <b v="1"/>
    <x v="6"/>
  </r>
  <r>
    <x v="3686"/>
    <x v="3682"/>
    <x v="3684"/>
    <n v="350"/>
    <x v="2415"/>
    <x v="0"/>
    <s v="US"/>
    <s v="USD"/>
    <n v="1440820740"/>
    <n v="1439567660"/>
    <x v="3686"/>
    <x v="1368"/>
    <b v="0"/>
    <n v="6"/>
    <b v="1"/>
    <x v="6"/>
  </r>
  <r>
    <x v="3687"/>
    <x v="3683"/>
    <x v="3685"/>
    <n v="5000"/>
    <x v="2416"/>
    <x v="0"/>
    <s v="US"/>
    <s v="USD"/>
    <n v="1403846055"/>
    <n v="1401254055"/>
    <x v="3687"/>
    <x v="422"/>
    <b v="0"/>
    <n v="25"/>
    <b v="1"/>
    <x v="6"/>
  </r>
  <r>
    <x v="3688"/>
    <x v="3684"/>
    <x v="3686"/>
    <n v="3000"/>
    <x v="1980"/>
    <x v="0"/>
    <s v="GB"/>
    <s v="GBP"/>
    <n v="1407524004"/>
    <n v="1404932004"/>
    <x v="3688"/>
    <x v="87"/>
    <b v="0"/>
    <n v="39"/>
    <b v="1"/>
    <x v="6"/>
  </r>
  <r>
    <x v="3689"/>
    <x v="3685"/>
    <x v="3687"/>
    <n v="3000"/>
    <x v="504"/>
    <x v="0"/>
    <s v="US"/>
    <s v="USD"/>
    <n v="1434925500"/>
    <n v="1432410639"/>
    <x v="3689"/>
    <x v="1369"/>
    <b v="0"/>
    <n v="62"/>
    <b v="1"/>
    <x v="6"/>
  </r>
  <r>
    <x v="3690"/>
    <x v="3686"/>
    <x v="3688"/>
    <n v="1500"/>
    <x v="1122"/>
    <x v="0"/>
    <s v="US"/>
    <s v="USD"/>
    <n v="1417101683"/>
    <n v="1414506083"/>
    <x v="3690"/>
    <x v="181"/>
    <b v="0"/>
    <n v="31"/>
    <b v="1"/>
    <x v="6"/>
  </r>
  <r>
    <x v="3691"/>
    <x v="3687"/>
    <x v="3689"/>
    <n v="40000"/>
    <x v="2417"/>
    <x v="0"/>
    <s v="US"/>
    <s v="USD"/>
    <n v="1425272340"/>
    <n v="1421426929"/>
    <x v="3691"/>
    <x v="707"/>
    <b v="0"/>
    <n v="274"/>
    <b v="1"/>
    <x v="6"/>
  </r>
  <r>
    <x v="3692"/>
    <x v="3688"/>
    <x v="3690"/>
    <n v="1000"/>
    <x v="2343"/>
    <x v="0"/>
    <s v="US"/>
    <s v="USD"/>
    <n v="1411084800"/>
    <n v="1410304179"/>
    <x v="3692"/>
    <x v="740"/>
    <b v="0"/>
    <n v="17"/>
    <b v="1"/>
    <x v="6"/>
  </r>
  <r>
    <x v="3693"/>
    <x v="3689"/>
    <x v="3691"/>
    <n v="333"/>
    <x v="357"/>
    <x v="0"/>
    <s v="GB"/>
    <s v="GBP"/>
    <n v="1448922600"/>
    <n v="1446352529"/>
    <x v="3693"/>
    <x v="1370"/>
    <b v="0"/>
    <n v="14"/>
    <b v="1"/>
    <x v="6"/>
  </r>
  <r>
    <x v="3694"/>
    <x v="3690"/>
    <x v="3692"/>
    <n v="3500"/>
    <x v="2418"/>
    <x v="0"/>
    <s v="US"/>
    <s v="USD"/>
    <n v="1465178400"/>
    <n v="1461985967"/>
    <x v="3694"/>
    <x v="160"/>
    <b v="0"/>
    <n v="60"/>
    <b v="1"/>
    <x v="6"/>
  </r>
  <r>
    <x v="3695"/>
    <x v="3691"/>
    <x v="3693"/>
    <n v="4000"/>
    <x v="2419"/>
    <x v="0"/>
    <s v="US"/>
    <s v="USD"/>
    <n v="1421009610"/>
    <n v="1419281610"/>
    <x v="3695"/>
    <x v="1371"/>
    <b v="0"/>
    <n v="33"/>
    <b v="1"/>
    <x v="6"/>
  </r>
  <r>
    <x v="3696"/>
    <x v="3692"/>
    <x v="3694"/>
    <n v="2000"/>
    <x v="109"/>
    <x v="0"/>
    <s v="GB"/>
    <s v="GBP"/>
    <n v="1423838916"/>
    <n v="1418654916"/>
    <x v="3696"/>
    <x v="774"/>
    <b v="0"/>
    <n v="78"/>
    <b v="1"/>
    <x v="6"/>
  </r>
  <r>
    <x v="3697"/>
    <x v="3693"/>
    <x v="3695"/>
    <n v="2000"/>
    <x v="2420"/>
    <x v="0"/>
    <s v="GB"/>
    <s v="GBP"/>
    <n v="1462878648"/>
    <n v="1461064248"/>
    <x v="3697"/>
    <x v="275"/>
    <b v="0"/>
    <n v="30"/>
    <b v="1"/>
    <x v="6"/>
  </r>
  <r>
    <x v="3698"/>
    <x v="3694"/>
    <x v="3696"/>
    <n v="5000"/>
    <x v="2421"/>
    <x v="0"/>
    <s v="US"/>
    <s v="USD"/>
    <n v="1456946487"/>
    <n v="1454354487"/>
    <x v="3698"/>
    <x v="1213"/>
    <b v="0"/>
    <n v="136"/>
    <b v="1"/>
    <x v="6"/>
  </r>
  <r>
    <x v="3699"/>
    <x v="3695"/>
    <x v="3697"/>
    <n v="2500"/>
    <x v="2381"/>
    <x v="0"/>
    <s v="US"/>
    <s v="USD"/>
    <n v="1413383216"/>
    <n v="1410791216"/>
    <x v="3699"/>
    <x v="335"/>
    <b v="0"/>
    <n v="40"/>
    <b v="1"/>
    <x v="6"/>
  </r>
  <r>
    <x v="3700"/>
    <x v="3696"/>
    <x v="3698"/>
    <n v="500"/>
    <x v="2422"/>
    <x v="0"/>
    <s v="US"/>
    <s v="USD"/>
    <n v="1412092800"/>
    <n v="1409493800"/>
    <x v="3700"/>
    <x v="1372"/>
    <b v="0"/>
    <n v="18"/>
    <b v="1"/>
    <x v="6"/>
  </r>
  <r>
    <x v="3701"/>
    <x v="3697"/>
    <x v="3699"/>
    <n v="1500"/>
    <x v="2423"/>
    <x v="0"/>
    <s v="GB"/>
    <s v="GBP"/>
    <n v="1433422793"/>
    <n v="1430830793"/>
    <x v="3701"/>
    <x v="489"/>
    <b v="0"/>
    <n v="39"/>
    <b v="1"/>
    <x v="6"/>
  </r>
  <r>
    <x v="3702"/>
    <x v="3698"/>
    <x v="3700"/>
    <n v="3000"/>
    <x v="1980"/>
    <x v="0"/>
    <s v="GB"/>
    <s v="GBP"/>
    <n v="1468191540"/>
    <n v="1464958484"/>
    <x v="3702"/>
    <x v="517"/>
    <b v="0"/>
    <n v="21"/>
    <b v="1"/>
    <x v="6"/>
  </r>
  <r>
    <x v="3703"/>
    <x v="3699"/>
    <x v="3701"/>
    <n v="1050"/>
    <x v="2044"/>
    <x v="0"/>
    <s v="US"/>
    <s v="USD"/>
    <n v="1471071540"/>
    <n v="1467720388"/>
    <x v="3703"/>
    <x v="238"/>
    <b v="0"/>
    <n v="30"/>
    <b v="1"/>
    <x v="6"/>
  </r>
  <r>
    <x v="3704"/>
    <x v="3700"/>
    <x v="3702"/>
    <n v="300"/>
    <x v="2424"/>
    <x v="0"/>
    <s v="GB"/>
    <s v="GBP"/>
    <n v="1464712394"/>
    <n v="1459528394"/>
    <x v="3704"/>
    <x v="437"/>
    <b v="0"/>
    <n v="27"/>
    <b v="1"/>
    <x v="6"/>
  </r>
  <r>
    <x v="3705"/>
    <x v="3701"/>
    <x v="3703"/>
    <n v="2827"/>
    <x v="2425"/>
    <x v="0"/>
    <s v="US"/>
    <s v="USD"/>
    <n v="1403546400"/>
    <n v="1401714114"/>
    <x v="3705"/>
    <x v="1007"/>
    <b v="0"/>
    <n v="35"/>
    <b v="1"/>
    <x v="6"/>
  </r>
  <r>
    <x v="3706"/>
    <x v="3702"/>
    <x v="3704"/>
    <n v="1500"/>
    <x v="2426"/>
    <x v="0"/>
    <s v="US"/>
    <s v="USD"/>
    <n v="1410558949"/>
    <n v="1409262949"/>
    <x v="3706"/>
    <x v="756"/>
    <b v="0"/>
    <n v="13"/>
    <b v="1"/>
    <x v="6"/>
  </r>
  <r>
    <x v="3707"/>
    <x v="3703"/>
    <x v="3705"/>
    <n v="1000"/>
    <x v="586"/>
    <x v="0"/>
    <s v="US"/>
    <s v="USD"/>
    <n v="1469165160"/>
    <n v="1467335378"/>
    <x v="3707"/>
    <x v="596"/>
    <b v="0"/>
    <n v="23"/>
    <b v="1"/>
    <x v="6"/>
  </r>
  <r>
    <x v="3708"/>
    <x v="3704"/>
    <x v="3706"/>
    <n v="700"/>
    <x v="1740"/>
    <x v="0"/>
    <s v="US"/>
    <s v="USD"/>
    <n v="1404444286"/>
    <n v="1403234686"/>
    <x v="3708"/>
    <x v="1132"/>
    <b v="0"/>
    <n v="39"/>
    <b v="1"/>
    <x v="6"/>
  </r>
  <r>
    <x v="3709"/>
    <x v="3705"/>
    <x v="3707"/>
    <n v="1000"/>
    <x v="2427"/>
    <x v="0"/>
    <s v="GB"/>
    <s v="GBP"/>
    <n v="1403715546"/>
    <n v="1401123546"/>
    <x v="3709"/>
    <x v="1254"/>
    <b v="0"/>
    <n v="35"/>
    <b v="1"/>
    <x v="6"/>
  </r>
  <r>
    <x v="3710"/>
    <x v="3706"/>
    <x v="3708"/>
    <n v="1300"/>
    <x v="2428"/>
    <x v="0"/>
    <s v="US"/>
    <s v="USD"/>
    <n v="1428068988"/>
    <n v="1425908988"/>
    <x v="3710"/>
    <x v="1188"/>
    <b v="0"/>
    <n v="27"/>
    <b v="1"/>
    <x v="6"/>
  </r>
  <r>
    <x v="3711"/>
    <x v="3707"/>
    <x v="3709"/>
    <n v="500"/>
    <x v="365"/>
    <x v="0"/>
    <s v="US"/>
    <s v="USD"/>
    <n v="1402848000"/>
    <n v="1400606573"/>
    <x v="3711"/>
    <x v="627"/>
    <b v="0"/>
    <n v="21"/>
    <b v="1"/>
    <x v="6"/>
  </r>
  <r>
    <x v="3712"/>
    <x v="3708"/>
    <x v="3710"/>
    <n v="7500"/>
    <x v="2429"/>
    <x v="0"/>
    <s v="US"/>
    <s v="USD"/>
    <n v="1433055540"/>
    <n v="1431230867"/>
    <x v="3712"/>
    <x v="1373"/>
    <b v="0"/>
    <n v="104"/>
    <b v="1"/>
    <x v="6"/>
  </r>
  <r>
    <x v="3713"/>
    <x v="3709"/>
    <x v="3711"/>
    <n v="2000"/>
    <x v="1944"/>
    <x v="0"/>
    <s v="US"/>
    <s v="USD"/>
    <n v="1465062166"/>
    <n v="1463334166"/>
    <x v="3713"/>
    <x v="164"/>
    <b v="0"/>
    <n v="19"/>
    <b v="1"/>
    <x v="6"/>
  </r>
  <r>
    <x v="3714"/>
    <x v="3710"/>
    <x v="3712"/>
    <n v="10000"/>
    <x v="990"/>
    <x v="0"/>
    <s v="US"/>
    <s v="USD"/>
    <n v="1432612740"/>
    <n v="1429881667"/>
    <x v="3714"/>
    <x v="1374"/>
    <b v="0"/>
    <n v="97"/>
    <b v="1"/>
    <x v="6"/>
  </r>
  <r>
    <x v="3715"/>
    <x v="3711"/>
    <x v="3713"/>
    <n v="3500"/>
    <x v="2430"/>
    <x v="0"/>
    <s v="GB"/>
    <s v="GBP"/>
    <n v="1427806320"/>
    <n v="1422834819"/>
    <x v="3715"/>
    <x v="1338"/>
    <b v="0"/>
    <n v="27"/>
    <b v="1"/>
    <x v="6"/>
  </r>
  <r>
    <x v="3716"/>
    <x v="3712"/>
    <x v="3714"/>
    <n v="800"/>
    <x v="2431"/>
    <x v="0"/>
    <s v="US"/>
    <s v="USD"/>
    <n v="1453411109"/>
    <n v="1450819109"/>
    <x v="3716"/>
    <x v="134"/>
    <b v="0"/>
    <n v="24"/>
    <b v="1"/>
    <x v="6"/>
  </r>
  <r>
    <x v="3717"/>
    <x v="3713"/>
    <x v="3715"/>
    <n v="4000"/>
    <x v="2432"/>
    <x v="0"/>
    <s v="GB"/>
    <s v="GBP"/>
    <n v="1431204449"/>
    <n v="1428526049"/>
    <x v="3717"/>
    <x v="894"/>
    <b v="0"/>
    <n v="13"/>
    <b v="1"/>
    <x v="6"/>
  </r>
  <r>
    <x v="3718"/>
    <x v="3714"/>
    <x v="3716"/>
    <n v="500"/>
    <x v="1890"/>
    <x v="0"/>
    <s v="GB"/>
    <s v="GBP"/>
    <n v="1425057075"/>
    <n v="1422465075"/>
    <x v="3718"/>
    <x v="507"/>
    <b v="0"/>
    <n v="46"/>
    <b v="1"/>
    <x v="6"/>
  </r>
  <r>
    <x v="3719"/>
    <x v="3715"/>
    <x v="3717"/>
    <n v="200"/>
    <x v="2433"/>
    <x v="0"/>
    <s v="GB"/>
    <s v="GBP"/>
    <n v="1434994266"/>
    <n v="1432402266"/>
    <x v="3719"/>
    <x v="1369"/>
    <b v="0"/>
    <n v="4"/>
    <b v="1"/>
    <x v="6"/>
  </r>
  <r>
    <x v="3720"/>
    <x v="3716"/>
    <x v="3718"/>
    <n v="3300"/>
    <x v="2434"/>
    <x v="0"/>
    <s v="US"/>
    <s v="USD"/>
    <n v="1435881006"/>
    <n v="1433980206"/>
    <x v="3720"/>
    <x v="33"/>
    <b v="0"/>
    <n v="40"/>
    <b v="1"/>
    <x v="6"/>
  </r>
  <r>
    <x v="3721"/>
    <x v="3717"/>
    <x v="3719"/>
    <n v="5000"/>
    <x v="2435"/>
    <x v="0"/>
    <s v="US"/>
    <s v="USD"/>
    <n v="1415230084"/>
    <n v="1413412084"/>
    <x v="3721"/>
    <x v="1098"/>
    <b v="0"/>
    <n v="44"/>
    <b v="1"/>
    <x v="6"/>
  </r>
  <r>
    <x v="3722"/>
    <x v="3718"/>
    <x v="3720"/>
    <n v="1500"/>
    <x v="2436"/>
    <x v="0"/>
    <s v="CA"/>
    <s v="CAD"/>
    <n v="1455231540"/>
    <n v="1452614847"/>
    <x v="3722"/>
    <x v="226"/>
    <b v="0"/>
    <n v="35"/>
    <b v="1"/>
    <x v="6"/>
  </r>
  <r>
    <x v="3723"/>
    <x v="3719"/>
    <x v="3721"/>
    <n v="4500"/>
    <x v="2437"/>
    <x v="0"/>
    <s v="GB"/>
    <s v="GBP"/>
    <n v="1417374262"/>
    <n v="1414778662"/>
    <x v="3723"/>
    <x v="1106"/>
    <b v="0"/>
    <n v="63"/>
    <b v="1"/>
    <x v="6"/>
  </r>
  <r>
    <x v="3724"/>
    <x v="3720"/>
    <x v="3722"/>
    <n v="4300"/>
    <x v="2438"/>
    <x v="0"/>
    <s v="GB"/>
    <s v="GBP"/>
    <n v="1462402800"/>
    <n v="1459856860"/>
    <x v="3724"/>
    <x v="1226"/>
    <b v="0"/>
    <n v="89"/>
    <b v="1"/>
    <x v="6"/>
  </r>
  <r>
    <x v="3725"/>
    <x v="3721"/>
    <x v="3723"/>
    <n v="300"/>
    <x v="1363"/>
    <x v="0"/>
    <s v="GB"/>
    <s v="GBP"/>
    <n v="1455831000"/>
    <n v="1454366467"/>
    <x v="3725"/>
    <x v="1213"/>
    <b v="0"/>
    <n v="15"/>
    <b v="1"/>
    <x v="6"/>
  </r>
  <r>
    <x v="3726"/>
    <x v="3722"/>
    <x v="3724"/>
    <n v="850"/>
    <x v="2439"/>
    <x v="0"/>
    <s v="US"/>
    <s v="USD"/>
    <n v="1461963600"/>
    <n v="1459567371"/>
    <x v="3726"/>
    <x v="437"/>
    <b v="0"/>
    <n v="46"/>
    <b v="1"/>
    <x v="6"/>
  </r>
  <r>
    <x v="3727"/>
    <x v="3723"/>
    <x v="3725"/>
    <n v="2000"/>
    <x v="1132"/>
    <x v="0"/>
    <s v="US"/>
    <s v="USD"/>
    <n v="1476939300"/>
    <n v="1474273294"/>
    <x v="3727"/>
    <x v="1181"/>
    <b v="0"/>
    <n v="33"/>
    <b v="1"/>
    <x v="6"/>
  </r>
  <r>
    <x v="3728"/>
    <x v="3724"/>
    <x v="3726"/>
    <n v="20000"/>
    <x v="2440"/>
    <x v="2"/>
    <s v="US"/>
    <s v="USD"/>
    <n v="1439957176"/>
    <n v="1437365176"/>
    <x v="3728"/>
    <x v="1047"/>
    <b v="0"/>
    <n v="31"/>
    <b v="0"/>
    <x v="6"/>
  </r>
  <r>
    <x v="3729"/>
    <x v="3725"/>
    <x v="3727"/>
    <n v="5000"/>
    <x v="2441"/>
    <x v="2"/>
    <s v="US"/>
    <s v="USD"/>
    <n v="1427082912"/>
    <n v="1423198512"/>
    <x v="3729"/>
    <x v="471"/>
    <b v="0"/>
    <n v="5"/>
    <b v="0"/>
    <x v="6"/>
  </r>
  <r>
    <x v="3730"/>
    <x v="3726"/>
    <x v="3728"/>
    <n v="1000"/>
    <x v="173"/>
    <x v="2"/>
    <s v="US"/>
    <s v="USD"/>
    <n v="1439828159"/>
    <n v="1437236159"/>
    <x v="3730"/>
    <x v="1354"/>
    <b v="0"/>
    <n v="1"/>
    <b v="0"/>
    <x v="6"/>
  </r>
  <r>
    <x v="3731"/>
    <x v="3727"/>
    <x v="3729"/>
    <n v="5500"/>
    <x v="972"/>
    <x v="2"/>
    <s v="US"/>
    <s v="USD"/>
    <n v="1420860180"/>
    <n v="1418234646"/>
    <x v="3731"/>
    <x v="1375"/>
    <b v="0"/>
    <n v="12"/>
    <b v="0"/>
    <x v="6"/>
  </r>
  <r>
    <x v="3732"/>
    <x v="3728"/>
    <x v="3730"/>
    <n v="850"/>
    <x v="449"/>
    <x v="2"/>
    <s v="NL"/>
    <s v="EUR"/>
    <n v="1422100800"/>
    <n v="1416932133"/>
    <x v="3732"/>
    <x v="995"/>
    <b v="0"/>
    <n v="4"/>
    <b v="0"/>
    <x v="6"/>
  </r>
  <r>
    <x v="3733"/>
    <x v="3729"/>
    <x v="3731"/>
    <n v="1500"/>
    <x v="117"/>
    <x v="2"/>
    <s v="US"/>
    <s v="USD"/>
    <n v="1429396200"/>
    <n v="1428539708"/>
    <x v="3733"/>
    <x v="894"/>
    <b v="0"/>
    <n v="0"/>
    <b v="0"/>
    <x v="6"/>
  </r>
  <r>
    <x v="3734"/>
    <x v="3730"/>
    <x v="3732"/>
    <n v="1500"/>
    <x v="2442"/>
    <x v="2"/>
    <s v="US"/>
    <s v="USD"/>
    <n v="1432589896"/>
    <n v="1427405896"/>
    <x v="3734"/>
    <x v="1131"/>
    <b v="0"/>
    <n v="7"/>
    <b v="0"/>
    <x v="6"/>
  </r>
  <r>
    <x v="3735"/>
    <x v="3731"/>
    <x v="3733"/>
    <n v="150"/>
    <x v="170"/>
    <x v="2"/>
    <s v="GB"/>
    <s v="GBP"/>
    <n v="1432831089"/>
    <n v="1430239089"/>
    <x v="3735"/>
    <x v="264"/>
    <b v="0"/>
    <n v="2"/>
    <b v="0"/>
    <x v="6"/>
  </r>
  <r>
    <x v="3736"/>
    <x v="3732"/>
    <x v="3734"/>
    <n v="1500"/>
    <x v="115"/>
    <x v="2"/>
    <s v="GB"/>
    <s v="GBP"/>
    <n v="1427133600"/>
    <n v="1423847093"/>
    <x v="3736"/>
    <x v="867"/>
    <b v="0"/>
    <n v="1"/>
    <b v="0"/>
    <x v="6"/>
  </r>
  <r>
    <x v="3737"/>
    <x v="3476"/>
    <x v="3735"/>
    <n v="700"/>
    <x v="403"/>
    <x v="2"/>
    <s v="US"/>
    <s v="USD"/>
    <n v="1447311540"/>
    <n v="1445358903"/>
    <x v="3737"/>
    <x v="349"/>
    <b v="0"/>
    <n v="4"/>
    <b v="0"/>
    <x v="6"/>
  </r>
  <r>
    <x v="3738"/>
    <x v="3733"/>
    <x v="3736"/>
    <n v="1500"/>
    <x v="795"/>
    <x v="2"/>
    <s v="GB"/>
    <s v="GBP"/>
    <n v="1405461600"/>
    <n v="1403562705"/>
    <x v="3738"/>
    <x v="279"/>
    <b v="0"/>
    <n v="6"/>
    <b v="0"/>
    <x v="6"/>
  </r>
  <r>
    <x v="3739"/>
    <x v="3734"/>
    <x v="3737"/>
    <n v="4000"/>
    <x v="1007"/>
    <x v="2"/>
    <s v="GB"/>
    <s v="GBP"/>
    <n v="1468752468"/>
    <n v="1467024468"/>
    <x v="3739"/>
    <x v="559"/>
    <b v="0"/>
    <n v="8"/>
    <b v="0"/>
    <x v="6"/>
  </r>
  <r>
    <x v="3740"/>
    <x v="3735"/>
    <x v="3738"/>
    <n v="2000"/>
    <x v="1812"/>
    <x v="2"/>
    <s v="US"/>
    <s v="USD"/>
    <n v="1407808438"/>
    <n v="1405217355"/>
    <x v="3740"/>
    <x v="540"/>
    <b v="0"/>
    <n v="14"/>
    <b v="0"/>
    <x v="6"/>
  </r>
  <r>
    <x v="3741"/>
    <x v="3736"/>
    <x v="3739"/>
    <n v="20000"/>
    <x v="117"/>
    <x v="2"/>
    <s v="US"/>
    <s v="USD"/>
    <n v="1450389950"/>
    <n v="1447797950"/>
    <x v="3741"/>
    <x v="185"/>
    <b v="0"/>
    <n v="0"/>
    <b v="0"/>
    <x v="6"/>
  </r>
  <r>
    <x v="3742"/>
    <x v="3737"/>
    <x v="3740"/>
    <n v="5000"/>
    <x v="173"/>
    <x v="2"/>
    <s v="US"/>
    <s v="USD"/>
    <n v="1409980144"/>
    <n v="1407388144"/>
    <x v="3742"/>
    <x v="1219"/>
    <b v="0"/>
    <n v="4"/>
    <b v="0"/>
    <x v="6"/>
  </r>
  <r>
    <x v="3743"/>
    <x v="3738"/>
    <x v="3741"/>
    <n v="2200"/>
    <x v="117"/>
    <x v="2"/>
    <s v="US"/>
    <s v="USD"/>
    <n v="1404406964"/>
    <n v="1401814964"/>
    <x v="3743"/>
    <x v="258"/>
    <b v="0"/>
    <n v="0"/>
    <b v="0"/>
    <x v="6"/>
  </r>
  <r>
    <x v="3744"/>
    <x v="3739"/>
    <x v="3742"/>
    <n v="1200"/>
    <x v="117"/>
    <x v="2"/>
    <s v="US"/>
    <s v="USD"/>
    <n v="1404532740"/>
    <n v="1401823952"/>
    <x v="3744"/>
    <x v="258"/>
    <b v="0"/>
    <n v="0"/>
    <b v="0"/>
    <x v="6"/>
  </r>
  <r>
    <x v="3745"/>
    <x v="3740"/>
    <x v="3743"/>
    <n v="100"/>
    <x v="115"/>
    <x v="2"/>
    <s v="US"/>
    <s v="USD"/>
    <n v="1407689102"/>
    <n v="1405097102"/>
    <x v="3745"/>
    <x v="231"/>
    <b v="0"/>
    <n v="1"/>
    <b v="0"/>
    <x v="6"/>
  </r>
  <r>
    <x v="3746"/>
    <x v="3741"/>
    <x v="3744"/>
    <n v="8500"/>
    <x v="1672"/>
    <x v="2"/>
    <s v="US"/>
    <s v="USD"/>
    <n v="1475918439"/>
    <n v="1473326439"/>
    <x v="3746"/>
    <x v="1376"/>
    <b v="0"/>
    <n v="1"/>
    <b v="0"/>
    <x v="6"/>
  </r>
  <r>
    <x v="3747"/>
    <x v="3742"/>
    <x v="3745"/>
    <n v="2500"/>
    <x v="379"/>
    <x v="2"/>
    <s v="GB"/>
    <s v="GBP"/>
    <n v="1436137140"/>
    <n v="1433833896"/>
    <x v="3747"/>
    <x v="573"/>
    <b v="0"/>
    <n v="1"/>
    <b v="0"/>
    <x v="6"/>
  </r>
  <r>
    <x v="3748"/>
    <x v="3743"/>
    <x v="3746"/>
    <n v="5000"/>
    <x v="2443"/>
    <x v="0"/>
    <s v="US"/>
    <s v="USD"/>
    <n v="1455602340"/>
    <n v="1453827436"/>
    <x v="3748"/>
    <x v="883"/>
    <b v="0"/>
    <n v="52"/>
    <b v="1"/>
    <x v="40"/>
  </r>
  <r>
    <x v="3749"/>
    <x v="3744"/>
    <x v="3747"/>
    <n v="500"/>
    <x v="2"/>
    <x v="0"/>
    <s v="US"/>
    <s v="USD"/>
    <n v="1461902340"/>
    <n v="1459220588"/>
    <x v="3749"/>
    <x v="528"/>
    <b v="0"/>
    <n v="7"/>
    <b v="1"/>
    <x v="40"/>
  </r>
  <r>
    <x v="3750"/>
    <x v="3745"/>
    <x v="3748"/>
    <n v="6000"/>
    <x v="2444"/>
    <x v="0"/>
    <s v="US"/>
    <s v="USD"/>
    <n v="1423555140"/>
    <n v="1421105608"/>
    <x v="3750"/>
    <x v="213"/>
    <b v="0"/>
    <n v="28"/>
    <b v="1"/>
    <x v="40"/>
  </r>
  <r>
    <x v="3751"/>
    <x v="3746"/>
    <x v="3749"/>
    <n v="1000"/>
    <x v="2445"/>
    <x v="0"/>
    <s v="US"/>
    <s v="USD"/>
    <n v="1459641073"/>
    <n v="1454460673"/>
    <x v="3751"/>
    <x v="447"/>
    <b v="0"/>
    <n v="11"/>
    <b v="1"/>
    <x v="40"/>
  </r>
  <r>
    <x v="3752"/>
    <x v="3747"/>
    <x v="3750"/>
    <n v="500"/>
    <x v="1941"/>
    <x v="0"/>
    <s v="GB"/>
    <s v="GBP"/>
    <n v="1476651600"/>
    <n v="1473189335"/>
    <x v="3752"/>
    <x v="151"/>
    <b v="0"/>
    <n v="15"/>
    <b v="1"/>
    <x v="40"/>
  </r>
  <r>
    <x v="3753"/>
    <x v="3748"/>
    <x v="3751"/>
    <n v="5000"/>
    <x v="2446"/>
    <x v="0"/>
    <s v="US"/>
    <s v="USD"/>
    <n v="1433289600"/>
    <n v="1430768800"/>
    <x v="3753"/>
    <x v="45"/>
    <b v="0"/>
    <n v="30"/>
    <b v="1"/>
    <x v="40"/>
  </r>
  <r>
    <x v="3754"/>
    <x v="3749"/>
    <x v="3752"/>
    <n v="2500"/>
    <x v="142"/>
    <x v="0"/>
    <s v="US"/>
    <s v="USD"/>
    <n v="1406350740"/>
    <n v="1403125737"/>
    <x v="3754"/>
    <x v="578"/>
    <b v="0"/>
    <n v="27"/>
    <b v="1"/>
    <x v="40"/>
  </r>
  <r>
    <x v="3755"/>
    <x v="3750"/>
    <x v="3753"/>
    <n v="550"/>
    <x v="2447"/>
    <x v="0"/>
    <s v="GB"/>
    <s v="GBP"/>
    <n v="1460753307"/>
    <n v="1458161307"/>
    <x v="3755"/>
    <x v="415"/>
    <b v="0"/>
    <n v="28"/>
    <b v="1"/>
    <x v="40"/>
  </r>
  <r>
    <x v="3756"/>
    <x v="3751"/>
    <x v="3754"/>
    <n v="4500"/>
    <x v="2448"/>
    <x v="0"/>
    <s v="US"/>
    <s v="USD"/>
    <n v="1402515198"/>
    <n v="1399923198"/>
    <x v="3756"/>
    <x v="1030"/>
    <b v="0"/>
    <n v="17"/>
    <b v="1"/>
    <x v="40"/>
  </r>
  <r>
    <x v="3757"/>
    <x v="3752"/>
    <x v="3755"/>
    <n v="3500"/>
    <x v="2449"/>
    <x v="0"/>
    <s v="US"/>
    <s v="USD"/>
    <n v="1417465515"/>
    <n v="1415737515"/>
    <x v="3757"/>
    <x v="195"/>
    <b v="0"/>
    <n v="50"/>
    <b v="1"/>
    <x v="40"/>
  </r>
  <r>
    <x v="3758"/>
    <x v="3753"/>
    <x v="3756"/>
    <n v="1500"/>
    <x v="317"/>
    <x v="0"/>
    <s v="US"/>
    <s v="USD"/>
    <n v="1400475600"/>
    <n v="1397819938"/>
    <x v="3758"/>
    <x v="1377"/>
    <b v="0"/>
    <n v="26"/>
    <b v="1"/>
    <x v="40"/>
  </r>
  <r>
    <x v="3759"/>
    <x v="3754"/>
    <x v="3757"/>
    <n v="4000"/>
    <x v="2450"/>
    <x v="0"/>
    <s v="US"/>
    <s v="USD"/>
    <n v="1440556553"/>
    <n v="1435372553"/>
    <x v="3759"/>
    <x v="125"/>
    <b v="0"/>
    <n v="88"/>
    <b v="1"/>
    <x v="40"/>
  </r>
  <r>
    <x v="3760"/>
    <x v="3755"/>
    <x v="3758"/>
    <n v="5000"/>
    <x v="2451"/>
    <x v="0"/>
    <s v="US"/>
    <s v="USD"/>
    <n v="1399293386"/>
    <n v="1397133386"/>
    <x v="3760"/>
    <x v="255"/>
    <b v="0"/>
    <n v="91"/>
    <b v="1"/>
    <x v="40"/>
  </r>
  <r>
    <x v="3761"/>
    <x v="3756"/>
    <x v="3759"/>
    <n v="500"/>
    <x v="83"/>
    <x v="0"/>
    <s v="GB"/>
    <s v="GBP"/>
    <n v="1439247600"/>
    <n v="1434625937"/>
    <x v="3761"/>
    <x v="467"/>
    <b v="0"/>
    <n v="3"/>
    <b v="1"/>
    <x v="40"/>
  </r>
  <r>
    <x v="3762"/>
    <x v="3757"/>
    <x v="3760"/>
    <n v="1250"/>
    <x v="2452"/>
    <x v="0"/>
    <s v="GB"/>
    <s v="GBP"/>
    <n v="1438543889"/>
    <n v="1436383889"/>
    <x v="3762"/>
    <x v="382"/>
    <b v="0"/>
    <n v="28"/>
    <b v="1"/>
    <x v="40"/>
  </r>
  <r>
    <x v="3763"/>
    <x v="3758"/>
    <x v="3761"/>
    <n v="5000"/>
    <x v="97"/>
    <x v="0"/>
    <s v="US"/>
    <s v="USD"/>
    <n v="1427907626"/>
    <n v="1425319226"/>
    <x v="3763"/>
    <x v="78"/>
    <b v="0"/>
    <n v="77"/>
    <b v="1"/>
    <x v="40"/>
  </r>
  <r>
    <x v="3764"/>
    <x v="3759"/>
    <x v="3762"/>
    <n v="1500"/>
    <x v="646"/>
    <x v="0"/>
    <s v="US"/>
    <s v="USD"/>
    <n v="1464482160"/>
    <n v="1462824832"/>
    <x v="3764"/>
    <x v="863"/>
    <b v="0"/>
    <n v="27"/>
    <b v="1"/>
    <x v="40"/>
  </r>
  <r>
    <x v="3765"/>
    <x v="3760"/>
    <x v="3763"/>
    <n v="7000"/>
    <x v="2453"/>
    <x v="0"/>
    <s v="US"/>
    <s v="USD"/>
    <n v="1406745482"/>
    <n v="1404153482"/>
    <x v="3765"/>
    <x v="301"/>
    <b v="0"/>
    <n v="107"/>
    <b v="1"/>
    <x v="40"/>
  </r>
  <r>
    <x v="3766"/>
    <x v="3761"/>
    <x v="3764"/>
    <n v="10000"/>
    <x v="2454"/>
    <x v="0"/>
    <s v="US"/>
    <s v="USD"/>
    <n v="1404360045"/>
    <n v="1401336045"/>
    <x v="3766"/>
    <x v="1164"/>
    <b v="0"/>
    <n v="96"/>
    <b v="1"/>
    <x v="40"/>
  </r>
  <r>
    <x v="3767"/>
    <x v="3762"/>
    <x v="3765"/>
    <n v="2000"/>
    <x v="2455"/>
    <x v="0"/>
    <s v="US"/>
    <s v="USD"/>
    <n v="1425185940"/>
    <n v="1423960097"/>
    <x v="3767"/>
    <x v="204"/>
    <b v="0"/>
    <n v="56"/>
    <b v="1"/>
    <x v="40"/>
  </r>
  <r>
    <x v="3768"/>
    <x v="3763"/>
    <x v="3766"/>
    <n v="4000"/>
    <x v="2456"/>
    <x v="0"/>
    <s v="US"/>
    <s v="USD"/>
    <n v="1402594090"/>
    <n v="1400002090"/>
    <x v="3768"/>
    <x v="171"/>
    <b v="0"/>
    <n v="58"/>
    <b v="1"/>
    <x v="40"/>
  </r>
  <r>
    <x v="3769"/>
    <x v="3764"/>
    <x v="3767"/>
    <n v="1100"/>
    <x v="1742"/>
    <x v="0"/>
    <s v="US"/>
    <s v="USD"/>
    <n v="1460730079"/>
    <n v="1458138079"/>
    <x v="3769"/>
    <x v="415"/>
    <b v="0"/>
    <n v="15"/>
    <b v="1"/>
    <x v="40"/>
  </r>
  <r>
    <x v="3770"/>
    <x v="3765"/>
    <x v="3768"/>
    <n v="2000"/>
    <x v="41"/>
    <x v="0"/>
    <s v="GB"/>
    <s v="GBP"/>
    <n v="1434234010"/>
    <n v="1431642010"/>
    <x v="3770"/>
    <x v="357"/>
    <b v="0"/>
    <n v="20"/>
    <b v="1"/>
    <x v="40"/>
  </r>
  <r>
    <x v="3771"/>
    <x v="3766"/>
    <x v="3769"/>
    <n v="1000"/>
    <x v="2457"/>
    <x v="0"/>
    <s v="US"/>
    <s v="USD"/>
    <n v="1463529600"/>
    <n v="1462307652"/>
    <x v="3771"/>
    <x v="744"/>
    <b v="0"/>
    <n v="38"/>
    <b v="1"/>
    <x v="40"/>
  </r>
  <r>
    <x v="3772"/>
    <x v="3767"/>
    <x v="3770"/>
    <n v="5000"/>
    <x v="2458"/>
    <x v="0"/>
    <s v="US"/>
    <s v="USD"/>
    <n v="1480399200"/>
    <n v="1478616506"/>
    <x v="3772"/>
    <x v="1295"/>
    <b v="0"/>
    <n v="33"/>
    <b v="1"/>
    <x v="40"/>
  </r>
  <r>
    <x v="3773"/>
    <x v="3768"/>
    <x v="3771"/>
    <n v="5000"/>
    <x v="106"/>
    <x v="0"/>
    <s v="US"/>
    <s v="USD"/>
    <n v="1479175680"/>
    <n v="1476317247"/>
    <x v="3773"/>
    <x v="1048"/>
    <b v="0"/>
    <n v="57"/>
    <b v="1"/>
    <x v="40"/>
  </r>
  <r>
    <x v="3774"/>
    <x v="3769"/>
    <x v="3772"/>
    <n v="2500"/>
    <x v="911"/>
    <x v="0"/>
    <s v="CA"/>
    <s v="CAD"/>
    <n v="1428606055"/>
    <n v="1427223655"/>
    <x v="3774"/>
    <x v="496"/>
    <b v="0"/>
    <n v="25"/>
    <b v="1"/>
    <x v="40"/>
  </r>
  <r>
    <x v="3775"/>
    <x v="3770"/>
    <x v="3773"/>
    <n v="2000"/>
    <x v="557"/>
    <x v="0"/>
    <s v="US"/>
    <s v="USD"/>
    <n v="1428552000"/>
    <n v="1426199843"/>
    <x v="3775"/>
    <x v="870"/>
    <b v="0"/>
    <n v="14"/>
    <b v="1"/>
    <x v="40"/>
  </r>
  <r>
    <x v="3776"/>
    <x v="3771"/>
    <x v="3774"/>
    <n v="8000"/>
    <x v="763"/>
    <x v="0"/>
    <s v="US"/>
    <s v="USD"/>
    <n v="1406854800"/>
    <n v="1403599778"/>
    <x v="3776"/>
    <x v="279"/>
    <b v="0"/>
    <n v="94"/>
    <b v="1"/>
    <x v="40"/>
  </r>
  <r>
    <x v="3777"/>
    <x v="3772"/>
    <x v="3775"/>
    <n v="2000"/>
    <x v="2459"/>
    <x v="0"/>
    <s v="US"/>
    <s v="USD"/>
    <n v="1411790400"/>
    <n v="1409884821"/>
    <x v="3777"/>
    <x v="1366"/>
    <b v="0"/>
    <n v="59"/>
    <b v="1"/>
    <x v="40"/>
  </r>
  <r>
    <x v="3778"/>
    <x v="3773"/>
    <x v="3776"/>
    <n v="2400"/>
    <x v="570"/>
    <x v="0"/>
    <s v="US"/>
    <s v="USD"/>
    <n v="1423942780"/>
    <n v="1418758780"/>
    <x v="3778"/>
    <x v="704"/>
    <b v="0"/>
    <n v="36"/>
    <b v="1"/>
    <x v="40"/>
  </r>
  <r>
    <x v="3779"/>
    <x v="3774"/>
    <x v="3777"/>
    <n v="15000"/>
    <x v="2460"/>
    <x v="0"/>
    <s v="US"/>
    <s v="USD"/>
    <n v="1459010340"/>
    <n v="1456421940"/>
    <x v="3779"/>
    <x v="205"/>
    <b v="0"/>
    <n v="115"/>
    <b v="1"/>
    <x v="40"/>
  </r>
  <r>
    <x v="3780"/>
    <x v="3775"/>
    <x v="3778"/>
    <n v="2500"/>
    <x v="142"/>
    <x v="0"/>
    <s v="US"/>
    <s v="USD"/>
    <n v="1436817960"/>
    <n v="1433999785"/>
    <x v="3780"/>
    <x v="33"/>
    <b v="0"/>
    <n v="30"/>
    <b v="1"/>
    <x v="40"/>
  </r>
  <r>
    <x v="3781"/>
    <x v="3776"/>
    <x v="3779"/>
    <n v="4500"/>
    <x v="2461"/>
    <x v="0"/>
    <s v="US"/>
    <s v="USD"/>
    <n v="1410210685"/>
    <n v="1408050685"/>
    <x v="3781"/>
    <x v="1325"/>
    <b v="0"/>
    <n v="52"/>
    <b v="1"/>
    <x v="40"/>
  </r>
  <r>
    <x v="3782"/>
    <x v="3777"/>
    <x v="3780"/>
    <n v="2000"/>
    <x v="1256"/>
    <x v="0"/>
    <s v="GB"/>
    <s v="GBP"/>
    <n v="1469401200"/>
    <n v="1466887297"/>
    <x v="3782"/>
    <x v="1378"/>
    <b v="0"/>
    <n v="27"/>
    <b v="1"/>
    <x v="40"/>
  </r>
  <r>
    <x v="3783"/>
    <x v="3778"/>
    <x v="3781"/>
    <n v="1200"/>
    <x v="2462"/>
    <x v="0"/>
    <s v="US"/>
    <s v="USD"/>
    <n v="1458057600"/>
    <n v="1455938520"/>
    <x v="3783"/>
    <x v="345"/>
    <b v="0"/>
    <n v="24"/>
    <b v="1"/>
    <x v="40"/>
  </r>
  <r>
    <x v="3784"/>
    <x v="3779"/>
    <x v="3782"/>
    <n v="1000"/>
    <x v="1900"/>
    <x v="0"/>
    <s v="CA"/>
    <s v="CAD"/>
    <n v="1468193532"/>
    <n v="1465601532"/>
    <x v="3784"/>
    <x v="1337"/>
    <b v="0"/>
    <n v="10"/>
    <b v="1"/>
    <x v="40"/>
  </r>
  <r>
    <x v="3785"/>
    <x v="3780"/>
    <x v="3783"/>
    <n v="2000"/>
    <x v="10"/>
    <x v="0"/>
    <s v="GB"/>
    <s v="GBP"/>
    <n v="1470132180"/>
    <n v="1467040769"/>
    <x v="3785"/>
    <x v="761"/>
    <b v="0"/>
    <n v="30"/>
    <b v="1"/>
    <x v="40"/>
  </r>
  <r>
    <x v="3786"/>
    <x v="3781"/>
    <x v="3784"/>
    <n v="6000"/>
    <x v="2463"/>
    <x v="0"/>
    <s v="US"/>
    <s v="USD"/>
    <n v="1464310475"/>
    <n v="1461718475"/>
    <x v="3786"/>
    <x v="529"/>
    <b v="0"/>
    <n v="71"/>
    <b v="1"/>
    <x v="40"/>
  </r>
  <r>
    <x v="3787"/>
    <x v="3782"/>
    <x v="3785"/>
    <n v="350"/>
    <x v="574"/>
    <x v="0"/>
    <s v="US"/>
    <s v="USD"/>
    <n v="1436587140"/>
    <n v="1434113406"/>
    <x v="3787"/>
    <x v="854"/>
    <b v="0"/>
    <n v="10"/>
    <b v="1"/>
    <x v="40"/>
  </r>
  <r>
    <x v="3788"/>
    <x v="3783"/>
    <x v="3786"/>
    <n v="75000"/>
    <x v="83"/>
    <x v="2"/>
    <s v="US"/>
    <s v="USD"/>
    <n v="1450887480"/>
    <n v="1448469719"/>
    <x v="3788"/>
    <x v="287"/>
    <b v="0"/>
    <n v="1"/>
    <b v="0"/>
    <x v="40"/>
  </r>
  <r>
    <x v="3789"/>
    <x v="3784"/>
    <x v="3787"/>
    <n v="3550"/>
    <x v="851"/>
    <x v="2"/>
    <s v="GB"/>
    <s v="GBP"/>
    <n v="1434395418"/>
    <n v="1431630618"/>
    <x v="3789"/>
    <x v="357"/>
    <b v="0"/>
    <n v="4"/>
    <b v="0"/>
    <x v="40"/>
  </r>
  <r>
    <x v="3790"/>
    <x v="3785"/>
    <x v="3788"/>
    <n v="15000"/>
    <x v="117"/>
    <x v="2"/>
    <s v="US"/>
    <s v="USD"/>
    <n v="1479834023"/>
    <n v="1477238423"/>
    <x v="3790"/>
    <x v="1379"/>
    <b v="0"/>
    <n v="0"/>
    <b v="0"/>
    <x v="40"/>
  </r>
  <r>
    <x v="3791"/>
    <x v="3786"/>
    <x v="3789"/>
    <n v="1500"/>
    <x v="117"/>
    <x v="2"/>
    <s v="US"/>
    <s v="USD"/>
    <n v="1404664592"/>
    <n v="1399480592"/>
    <x v="3791"/>
    <x v="406"/>
    <b v="0"/>
    <n v="0"/>
    <b v="0"/>
    <x v="40"/>
  </r>
  <r>
    <x v="3792"/>
    <x v="3787"/>
    <x v="3790"/>
    <n v="12500"/>
    <x v="428"/>
    <x v="2"/>
    <s v="US"/>
    <s v="USD"/>
    <n v="1436957022"/>
    <n v="1434365022"/>
    <x v="3792"/>
    <x v="439"/>
    <b v="0"/>
    <n v="2"/>
    <b v="0"/>
    <x v="40"/>
  </r>
  <r>
    <x v="3793"/>
    <x v="3788"/>
    <x v="3791"/>
    <n v="7000"/>
    <x v="2411"/>
    <x v="2"/>
    <s v="US"/>
    <s v="USD"/>
    <n v="1418769129"/>
    <n v="1416954729"/>
    <x v="3793"/>
    <x v="995"/>
    <b v="0"/>
    <n v="24"/>
    <b v="0"/>
    <x v="40"/>
  </r>
  <r>
    <x v="3794"/>
    <x v="3789"/>
    <x v="3792"/>
    <n v="5000"/>
    <x v="155"/>
    <x v="2"/>
    <s v="GB"/>
    <s v="GBP"/>
    <n v="1433685354"/>
    <n v="1431093354"/>
    <x v="3794"/>
    <x v="361"/>
    <b v="0"/>
    <n v="1"/>
    <b v="0"/>
    <x v="40"/>
  </r>
  <r>
    <x v="3795"/>
    <x v="3790"/>
    <x v="3793"/>
    <n v="600"/>
    <x v="115"/>
    <x v="2"/>
    <s v="GB"/>
    <s v="GBP"/>
    <n v="1440801000"/>
    <n v="1437042490"/>
    <x v="3795"/>
    <x v="473"/>
    <b v="0"/>
    <n v="2"/>
    <b v="0"/>
    <x v="40"/>
  </r>
  <r>
    <x v="3796"/>
    <x v="3791"/>
    <x v="3794"/>
    <n v="22500"/>
    <x v="116"/>
    <x v="2"/>
    <s v="US"/>
    <s v="USD"/>
    <n v="1484354556"/>
    <n v="1479170556"/>
    <x v="3796"/>
    <x v="211"/>
    <b v="0"/>
    <n v="1"/>
    <b v="0"/>
    <x v="40"/>
  </r>
  <r>
    <x v="3797"/>
    <x v="3792"/>
    <x v="3795"/>
    <n v="6000"/>
    <x v="2464"/>
    <x v="2"/>
    <s v="US"/>
    <s v="USD"/>
    <n v="1429564165"/>
    <n v="1426972165"/>
    <x v="3797"/>
    <x v="1380"/>
    <b v="0"/>
    <n v="37"/>
    <b v="0"/>
    <x v="40"/>
  </r>
  <r>
    <x v="3798"/>
    <x v="3793"/>
    <x v="3796"/>
    <n v="70000"/>
    <x v="581"/>
    <x v="2"/>
    <s v="US"/>
    <s v="USD"/>
    <n v="1407691248"/>
    <n v="1405099248"/>
    <x v="3798"/>
    <x v="231"/>
    <b v="0"/>
    <n v="5"/>
    <b v="0"/>
    <x v="40"/>
  </r>
  <r>
    <x v="3799"/>
    <x v="3794"/>
    <x v="3797"/>
    <n v="10000"/>
    <x v="2465"/>
    <x v="2"/>
    <s v="US"/>
    <s v="USD"/>
    <n v="1457734843"/>
    <n v="1455142843"/>
    <x v="3799"/>
    <x v="461"/>
    <b v="0"/>
    <n v="4"/>
    <b v="0"/>
    <x v="40"/>
  </r>
  <r>
    <x v="3800"/>
    <x v="3795"/>
    <x v="3798"/>
    <n v="22000"/>
    <x v="695"/>
    <x v="2"/>
    <s v="US"/>
    <s v="USD"/>
    <n v="1420952340"/>
    <n v="1418146883"/>
    <x v="3800"/>
    <x v="1046"/>
    <b v="0"/>
    <n v="16"/>
    <b v="0"/>
    <x v="40"/>
  </r>
  <r>
    <x v="3801"/>
    <x v="3796"/>
    <x v="3799"/>
    <n v="5000"/>
    <x v="446"/>
    <x v="2"/>
    <s v="US"/>
    <s v="USD"/>
    <n v="1420215216"/>
    <n v="1417536816"/>
    <x v="3801"/>
    <x v="1265"/>
    <b v="0"/>
    <n v="9"/>
    <b v="0"/>
    <x v="40"/>
  </r>
  <r>
    <x v="3802"/>
    <x v="3797"/>
    <x v="3800"/>
    <n v="3000"/>
    <x v="117"/>
    <x v="2"/>
    <s v="US"/>
    <s v="USD"/>
    <n v="1445482906"/>
    <n v="1442890906"/>
    <x v="3802"/>
    <x v="716"/>
    <b v="0"/>
    <n v="0"/>
    <b v="0"/>
    <x v="40"/>
  </r>
  <r>
    <x v="3803"/>
    <x v="3798"/>
    <x v="3801"/>
    <n v="12000"/>
    <x v="2466"/>
    <x v="2"/>
    <s v="US"/>
    <s v="USD"/>
    <n v="1457133568"/>
    <n v="1454541568"/>
    <x v="3803"/>
    <x v="617"/>
    <b v="0"/>
    <n v="40"/>
    <b v="0"/>
    <x v="40"/>
  </r>
  <r>
    <x v="3804"/>
    <x v="3799"/>
    <x v="3802"/>
    <n v="8000"/>
    <x v="117"/>
    <x v="2"/>
    <s v="US"/>
    <s v="USD"/>
    <n v="1469948400"/>
    <n v="1465172024"/>
    <x v="3804"/>
    <x v="502"/>
    <b v="0"/>
    <n v="0"/>
    <b v="0"/>
    <x v="40"/>
  </r>
  <r>
    <x v="3805"/>
    <x v="3800"/>
    <x v="3803"/>
    <n v="150000"/>
    <x v="158"/>
    <x v="2"/>
    <s v="US"/>
    <s v="USD"/>
    <n v="1411852640"/>
    <n v="1406668640"/>
    <x v="3805"/>
    <x v="228"/>
    <b v="0"/>
    <n v="2"/>
    <b v="0"/>
    <x v="40"/>
  </r>
  <r>
    <x v="3806"/>
    <x v="3801"/>
    <x v="3804"/>
    <n v="7500"/>
    <x v="139"/>
    <x v="2"/>
    <s v="AU"/>
    <s v="AUD"/>
    <n v="1404022381"/>
    <n v="1402294381"/>
    <x v="3806"/>
    <x v="1206"/>
    <b v="0"/>
    <n v="1"/>
    <b v="0"/>
    <x v="40"/>
  </r>
  <r>
    <x v="3807"/>
    <x v="3802"/>
    <x v="3805"/>
    <n v="1500"/>
    <x v="2467"/>
    <x v="2"/>
    <s v="US"/>
    <s v="USD"/>
    <n v="1428097739"/>
    <n v="1427492939"/>
    <x v="3807"/>
    <x v="1246"/>
    <b v="0"/>
    <n v="9"/>
    <b v="0"/>
    <x v="40"/>
  </r>
  <r>
    <x v="3808"/>
    <x v="3803"/>
    <x v="3806"/>
    <n v="1000"/>
    <x v="325"/>
    <x v="0"/>
    <s v="GB"/>
    <s v="GBP"/>
    <n v="1429955619"/>
    <n v="1424775219"/>
    <x v="3808"/>
    <x v="233"/>
    <b v="0"/>
    <n v="24"/>
    <b v="1"/>
    <x v="6"/>
  </r>
  <r>
    <x v="3809"/>
    <x v="3804"/>
    <x v="3807"/>
    <n v="2000"/>
    <x v="874"/>
    <x v="0"/>
    <s v="GB"/>
    <s v="GBP"/>
    <n v="1406761200"/>
    <n v="1402403907"/>
    <x v="3809"/>
    <x v="783"/>
    <b v="0"/>
    <n v="38"/>
    <b v="1"/>
    <x v="6"/>
  </r>
  <r>
    <x v="3810"/>
    <x v="3805"/>
    <x v="3808"/>
    <n v="1500"/>
    <x v="2468"/>
    <x v="0"/>
    <s v="US"/>
    <s v="USD"/>
    <n v="1426965758"/>
    <n v="1424377358"/>
    <x v="3810"/>
    <x v="1210"/>
    <b v="0"/>
    <n v="26"/>
    <b v="1"/>
    <x v="6"/>
  </r>
  <r>
    <x v="3811"/>
    <x v="3806"/>
    <x v="3809"/>
    <n v="250"/>
    <x v="2469"/>
    <x v="0"/>
    <s v="GB"/>
    <s v="GBP"/>
    <n v="1464692400"/>
    <n v="1461769373"/>
    <x v="3811"/>
    <x v="1125"/>
    <b v="0"/>
    <n v="19"/>
    <b v="1"/>
    <x v="6"/>
  </r>
  <r>
    <x v="3812"/>
    <x v="3807"/>
    <x v="3810"/>
    <n v="2000"/>
    <x v="1539"/>
    <x v="0"/>
    <s v="CA"/>
    <s v="CAD"/>
    <n v="1433131140"/>
    <n v="1429120908"/>
    <x v="3812"/>
    <x v="317"/>
    <b v="0"/>
    <n v="11"/>
    <b v="1"/>
    <x v="6"/>
  </r>
  <r>
    <x v="3813"/>
    <x v="3808"/>
    <x v="3811"/>
    <n v="2100"/>
    <x v="2470"/>
    <x v="0"/>
    <s v="US"/>
    <s v="USD"/>
    <n v="1465940580"/>
    <n v="1462603021"/>
    <x v="3813"/>
    <x v="79"/>
    <b v="0"/>
    <n v="27"/>
    <b v="1"/>
    <x v="6"/>
  </r>
  <r>
    <x v="3814"/>
    <x v="3809"/>
    <x v="3812"/>
    <n v="1500"/>
    <x v="2083"/>
    <x v="0"/>
    <s v="US"/>
    <s v="USD"/>
    <n v="1427860740"/>
    <n v="1424727712"/>
    <x v="3814"/>
    <x v="233"/>
    <b v="0"/>
    <n v="34"/>
    <b v="1"/>
    <x v="6"/>
  </r>
  <r>
    <x v="3815"/>
    <x v="3810"/>
    <x v="3813"/>
    <n v="1000"/>
    <x v="2471"/>
    <x v="0"/>
    <s v="GB"/>
    <s v="GBP"/>
    <n v="1440111600"/>
    <n v="1437545657"/>
    <x v="3815"/>
    <x v="851"/>
    <b v="0"/>
    <n v="20"/>
    <b v="1"/>
    <x v="6"/>
  </r>
  <r>
    <x v="3816"/>
    <x v="3811"/>
    <x v="3814"/>
    <n v="1500"/>
    <x v="2472"/>
    <x v="0"/>
    <s v="US"/>
    <s v="USD"/>
    <n v="1405614823"/>
    <n v="1403022823"/>
    <x v="3816"/>
    <x v="1029"/>
    <b v="0"/>
    <n v="37"/>
    <b v="1"/>
    <x v="6"/>
  </r>
  <r>
    <x v="3817"/>
    <x v="3812"/>
    <x v="3815"/>
    <n v="2000"/>
    <x v="2473"/>
    <x v="0"/>
    <s v="US"/>
    <s v="USD"/>
    <n v="1445659140"/>
    <n v="1444236216"/>
    <x v="3817"/>
    <x v="1308"/>
    <b v="0"/>
    <n v="20"/>
    <b v="1"/>
    <x v="6"/>
  </r>
  <r>
    <x v="3818"/>
    <x v="3813"/>
    <x v="3816"/>
    <n v="250"/>
    <x v="365"/>
    <x v="0"/>
    <s v="US"/>
    <s v="USD"/>
    <n v="1426187582"/>
    <n v="1423599182"/>
    <x v="3818"/>
    <x v="632"/>
    <b v="0"/>
    <n v="10"/>
    <b v="1"/>
    <x v="6"/>
  </r>
  <r>
    <x v="3819"/>
    <x v="3814"/>
    <x v="3705"/>
    <n v="1000"/>
    <x v="2474"/>
    <x v="0"/>
    <s v="US"/>
    <s v="USD"/>
    <n v="1437166920"/>
    <n v="1435554104"/>
    <x v="3819"/>
    <x v="332"/>
    <b v="0"/>
    <n v="26"/>
    <b v="1"/>
    <x v="6"/>
  </r>
  <r>
    <x v="3820"/>
    <x v="3815"/>
    <x v="3817"/>
    <n v="300"/>
    <x v="357"/>
    <x v="0"/>
    <s v="GB"/>
    <s v="GBP"/>
    <n v="1436110717"/>
    <n v="1433518717"/>
    <x v="3820"/>
    <x v="428"/>
    <b v="0"/>
    <n v="20"/>
    <b v="1"/>
    <x v="6"/>
  </r>
  <r>
    <x v="3821"/>
    <x v="3816"/>
    <x v="3818"/>
    <n v="3500"/>
    <x v="2475"/>
    <x v="0"/>
    <s v="US"/>
    <s v="USD"/>
    <n v="1451881207"/>
    <n v="1449116407"/>
    <x v="3821"/>
    <x v="890"/>
    <b v="0"/>
    <n v="46"/>
    <b v="1"/>
    <x v="6"/>
  </r>
  <r>
    <x v="3822"/>
    <x v="3817"/>
    <x v="3819"/>
    <n v="5000"/>
    <x v="2476"/>
    <x v="0"/>
    <s v="DE"/>
    <s v="EUR"/>
    <n v="1453244340"/>
    <n v="1448136417"/>
    <x v="3822"/>
    <x v="856"/>
    <b v="0"/>
    <n v="76"/>
    <b v="1"/>
    <x v="6"/>
  </r>
  <r>
    <x v="3823"/>
    <x v="3818"/>
    <x v="3820"/>
    <n v="2500"/>
    <x v="2477"/>
    <x v="0"/>
    <s v="US"/>
    <s v="USD"/>
    <n v="1437364740"/>
    <n v="1434405044"/>
    <x v="3823"/>
    <x v="334"/>
    <b v="0"/>
    <n v="41"/>
    <b v="1"/>
    <x v="6"/>
  </r>
  <r>
    <x v="3824"/>
    <x v="3819"/>
    <x v="3821"/>
    <n v="250"/>
    <x v="795"/>
    <x v="0"/>
    <s v="GB"/>
    <s v="GBP"/>
    <n v="1470058860"/>
    <n v="1469026903"/>
    <x v="3824"/>
    <x v="1381"/>
    <b v="0"/>
    <n v="7"/>
    <b v="1"/>
    <x v="6"/>
  </r>
  <r>
    <x v="3825"/>
    <x v="3820"/>
    <x v="3822"/>
    <n v="5000"/>
    <x v="2478"/>
    <x v="0"/>
    <s v="US"/>
    <s v="USD"/>
    <n v="1434505214"/>
    <n v="1432690814"/>
    <x v="3825"/>
    <x v="263"/>
    <b v="0"/>
    <n v="49"/>
    <b v="1"/>
    <x v="6"/>
  </r>
  <r>
    <x v="3826"/>
    <x v="3821"/>
    <x v="3823"/>
    <n v="600"/>
    <x v="526"/>
    <x v="0"/>
    <s v="GB"/>
    <s v="GBP"/>
    <n v="1430993394"/>
    <n v="1428401394"/>
    <x v="3826"/>
    <x v="1273"/>
    <b v="0"/>
    <n v="26"/>
    <b v="1"/>
    <x v="6"/>
  </r>
  <r>
    <x v="3827"/>
    <x v="3822"/>
    <x v="3824"/>
    <n v="3000"/>
    <x v="2479"/>
    <x v="0"/>
    <s v="GB"/>
    <s v="GBP"/>
    <n v="1427414400"/>
    <n v="1422656201"/>
    <x v="3827"/>
    <x v="797"/>
    <b v="0"/>
    <n v="65"/>
    <b v="1"/>
    <x v="6"/>
  </r>
  <r>
    <x v="3828"/>
    <x v="3823"/>
    <x v="3825"/>
    <n v="5000"/>
    <x v="97"/>
    <x v="0"/>
    <s v="US"/>
    <s v="USD"/>
    <n v="1420033187"/>
    <n v="1414845587"/>
    <x v="3828"/>
    <x v="103"/>
    <b v="0"/>
    <n v="28"/>
    <b v="1"/>
    <x v="6"/>
  </r>
  <r>
    <x v="3829"/>
    <x v="3824"/>
    <x v="3826"/>
    <n v="500"/>
    <x v="2480"/>
    <x v="0"/>
    <s v="US"/>
    <s v="USD"/>
    <n v="1472676371"/>
    <n v="1470948371"/>
    <x v="3829"/>
    <x v="1382"/>
    <b v="0"/>
    <n v="8"/>
    <b v="1"/>
    <x v="6"/>
  </r>
  <r>
    <x v="3830"/>
    <x v="3825"/>
    <x v="3827"/>
    <n v="100"/>
    <x v="1175"/>
    <x v="0"/>
    <s v="US"/>
    <s v="USD"/>
    <n v="1464371211"/>
    <n v="1463161611"/>
    <x v="3830"/>
    <x v="351"/>
    <b v="0"/>
    <n v="3"/>
    <b v="1"/>
    <x v="6"/>
  </r>
  <r>
    <x v="3831"/>
    <x v="3826"/>
    <x v="3828"/>
    <n v="500"/>
    <x v="2481"/>
    <x v="0"/>
    <s v="US"/>
    <s v="USD"/>
    <n v="1415222545"/>
    <n v="1413404545"/>
    <x v="3831"/>
    <x v="1098"/>
    <b v="0"/>
    <n v="9"/>
    <b v="1"/>
    <x v="6"/>
  </r>
  <r>
    <x v="3832"/>
    <x v="3827"/>
    <x v="3829"/>
    <n v="1200"/>
    <x v="2482"/>
    <x v="0"/>
    <s v="US"/>
    <s v="USD"/>
    <n v="1455936335"/>
    <n v="1452048335"/>
    <x v="3832"/>
    <x v="880"/>
    <b v="0"/>
    <n v="9"/>
    <b v="1"/>
    <x v="6"/>
  </r>
  <r>
    <x v="3833"/>
    <x v="3828"/>
    <x v="3830"/>
    <n v="1200"/>
    <x v="2483"/>
    <x v="0"/>
    <s v="CA"/>
    <s v="CAD"/>
    <n v="1417460940"/>
    <n v="1416516972"/>
    <x v="3833"/>
    <x v="283"/>
    <b v="0"/>
    <n v="20"/>
    <b v="1"/>
    <x v="6"/>
  </r>
  <r>
    <x v="3834"/>
    <x v="3829"/>
    <x v="3831"/>
    <n v="3000"/>
    <x v="2484"/>
    <x v="0"/>
    <s v="GB"/>
    <s v="GBP"/>
    <n v="1434624067"/>
    <n v="1432032067"/>
    <x v="3834"/>
    <x v="524"/>
    <b v="0"/>
    <n v="57"/>
    <b v="1"/>
    <x v="6"/>
  </r>
  <r>
    <x v="3835"/>
    <x v="3830"/>
    <x v="3832"/>
    <n v="200"/>
    <x v="1002"/>
    <x v="0"/>
    <s v="GB"/>
    <s v="GBP"/>
    <n v="1461278208"/>
    <n v="1459463808"/>
    <x v="3835"/>
    <x v="534"/>
    <b v="0"/>
    <n v="8"/>
    <b v="1"/>
    <x v="6"/>
  </r>
  <r>
    <x v="3836"/>
    <x v="3831"/>
    <x v="3833"/>
    <n v="800"/>
    <x v="72"/>
    <x v="0"/>
    <s v="US"/>
    <s v="USD"/>
    <n v="1470197340"/>
    <n v="1467497652"/>
    <x v="3836"/>
    <x v="498"/>
    <b v="0"/>
    <n v="14"/>
    <b v="1"/>
    <x v="6"/>
  </r>
  <r>
    <x v="3837"/>
    <x v="3832"/>
    <x v="3834"/>
    <n v="2000"/>
    <x v="2485"/>
    <x v="0"/>
    <s v="GB"/>
    <s v="GBP"/>
    <n v="1435947758"/>
    <n v="1432837358"/>
    <x v="3837"/>
    <x v="719"/>
    <b v="0"/>
    <n v="17"/>
    <b v="1"/>
    <x v="6"/>
  </r>
  <r>
    <x v="3838"/>
    <x v="3833"/>
    <x v="3835"/>
    <n v="100000"/>
    <x v="2486"/>
    <x v="0"/>
    <s v="SE"/>
    <s v="SEK"/>
    <n v="1432314209"/>
    <n v="1429722209"/>
    <x v="3838"/>
    <x v="809"/>
    <b v="0"/>
    <n v="100"/>
    <b v="1"/>
    <x v="6"/>
  </r>
  <r>
    <x v="3839"/>
    <x v="3834"/>
    <x v="3836"/>
    <n v="2000"/>
    <x v="874"/>
    <x v="0"/>
    <s v="US"/>
    <s v="USD"/>
    <n v="1438226724"/>
    <n v="1433042724"/>
    <x v="3839"/>
    <x v="322"/>
    <b v="0"/>
    <n v="32"/>
    <b v="1"/>
    <x v="6"/>
  </r>
  <r>
    <x v="3840"/>
    <x v="3835"/>
    <x v="3837"/>
    <n v="1"/>
    <x v="654"/>
    <x v="0"/>
    <s v="GB"/>
    <s v="GBP"/>
    <n v="1459180229"/>
    <n v="1457023829"/>
    <x v="3840"/>
    <x v="1383"/>
    <b v="0"/>
    <n v="3"/>
    <b v="1"/>
    <x v="6"/>
  </r>
  <r>
    <x v="3841"/>
    <x v="3836"/>
    <x v="3838"/>
    <n v="10000"/>
    <x v="2487"/>
    <x v="2"/>
    <s v="US"/>
    <s v="USD"/>
    <n v="1405882287"/>
    <n v="1400698287"/>
    <x v="3841"/>
    <x v="1168"/>
    <b v="1"/>
    <n v="34"/>
    <b v="0"/>
    <x v="6"/>
  </r>
  <r>
    <x v="3842"/>
    <x v="3837"/>
    <x v="3839"/>
    <n v="5000"/>
    <x v="2488"/>
    <x v="2"/>
    <s v="GB"/>
    <s v="GBP"/>
    <n v="1399809052"/>
    <n v="1397217052"/>
    <x v="3842"/>
    <x v="255"/>
    <b v="1"/>
    <n v="23"/>
    <b v="0"/>
    <x v="6"/>
  </r>
  <r>
    <x v="3843"/>
    <x v="3838"/>
    <x v="3840"/>
    <n v="5000"/>
    <x v="2489"/>
    <x v="2"/>
    <s v="US"/>
    <s v="USD"/>
    <n v="1401587064"/>
    <n v="1399427064"/>
    <x v="3843"/>
    <x v="1327"/>
    <b v="1"/>
    <n v="19"/>
    <b v="0"/>
    <x v="6"/>
  </r>
  <r>
    <x v="3844"/>
    <x v="3839"/>
    <x v="3841"/>
    <n v="9800"/>
    <x v="2490"/>
    <x v="2"/>
    <s v="US"/>
    <s v="USD"/>
    <n v="1401778740"/>
    <n v="1399474134"/>
    <x v="3844"/>
    <x v="406"/>
    <b v="1"/>
    <n v="50"/>
    <b v="0"/>
    <x v="6"/>
  </r>
  <r>
    <x v="3845"/>
    <x v="3840"/>
    <x v="3842"/>
    <n v="40000"/>
    <x v="2491"/>
    <x v="2"/>
    <s v="US"/>
    <s v="USD"/>
    <n v="1443711774"/>
    <n v="1441119774"/>
    <x v="3845"/>
    <x v="61"/>
    <b v="1"/>
    <n v="12"/>
    <b v="0"/>
    <x v="6"/>
  </r>
  <r>
    <x v="3846"/>
    <x v="3841"/>
    <x v="3843"/>
    <n v="7000"/>
    <x v="2492"/>
    <x v="2"/>
    <s v="US"/>
    <s v="USD"/>
    <n v="1412405940"/>
    <n v="1409721542"/>
    <x v="3846"/>
    <x v="722"/>
    <b v="1"/>
    <n v="8"/>
    <b v="0"/>
    <x v="6"/>
  </r>
  <r>
    <x v="3847"/>
    <x v="3842"/>
    <x v="3844"/>
    <n v="10500"/>
    <x v="1230"/>
    <x v="2"/>
    <s v="US"/>
    <s v="USD"/>
    <n v="1437283391"/>
    <n v="1433395391"/>
    <x v="3847"/>
    <x v="754"/>
    <b v="1"/>
    <n v="9"/>
    <b v="0"/>
    <x v="6"/>
  </r>
  <r>
    <x v="3848"/>
    <x v="3843"/>
    <x v="3845"/>
    <n v="13000"/>
    <x v="2493"/>
    <x v="2"/>
    <s v="US"/>
    <s v="USD"/>
    <n v="1445196989"/>
    <n v="1442604989"/>
    <x v="3848"/>
    <x v="1057"/>
    <b v="1"/>
    <n v="43"/>
    <b v="0"/>
    <x v="6"/>
  </r>
  <r>
    <x v="3849"/>
    <x v="3844"/>
    <x v="3846"/>
    <n v="30000"/>
    <x v="2494"/>
    <x v="2"/>
    <s v="DE"/>
    <s v="EUR"/>
    <n v="1434047084"/>
    <n v="1431455084"/>
    <x v="3849"/>
    <x v="990"/>
    <b v="1"/>
    <n v="28"/>
    <b v="0"/>
    <x v="6"/>
  </r>
  <r>
    <x v="3850"/>
    <x v="3845"/>
    <x v="3847"/>
    <n v="1000"/>
    <x v="2495"/>
    <x v="2"/>
    <s v="US"/>
    <s v="USD"/>
    <n v="1420081143"/>
    <n v="1417489143"/>
    <x v="3850"/>
    <x v="307"/>
    <b v="1"/>
    <n v="4"/>
    <b v="0"/>
    <x v="6"/>
  </r>
  <r>
    <x v="3851"/>
    <x v="3846"/>
    <x v="3848"/>
    <n v="2500"/>
    <x v="1483"/>
    <x v="2"/>
    <s v="GB"/>
    <s v="GBP"/>
    <n v="1437129179"/>
    <n v="1434537179"/>
    <x v="3851"/>
    <x v="724"/>
    <b v="1"/>
    <n v="24"/>
    <b v="0"/>
    <x v="6"/>
  </r>
  <r>
    <x v="3852"/>
    <x v="3847"/>
    <x v="3849"/>
    <n v="10000"/>
    <x v="170"/>
    <x v="2"/>
    <s v="US"/>
    <s v="USD"/>
    <n v="1427427276"/>
    <n v="1425270876"/>
    <x v="3852"/>
    <x v="433"/>
    <b v="0"/>
    <n v="2"/>
    <b v="0"/>
    <x v="6"/>
  </r>
  <r>
    <x v="3853"/>
    <x v="3848"/>
    <x v="3850"/>
    <n v="100000"/>
    <x v="375"/>
    <x v="2"/>
    <s v="US"/>
    <s v="USD"/>
    <n v="1409602178"/>
    <n v="1406578178"/>
    <x v="3853"/>
    <x v="1278"/>
    <b v="0"/>
    <n v="2"/>
    <b v="0"/>
    <x v="6"/>
  </r>
  <r>
    <x v="3854"/>
    <x v="3849"/>
    <x v="3851"/>
    <n v="11000"/>
    <x v="2496"/>
    <x v="2"/>
    <s v="US"/>
    <s v="USD"/>
    <n v="1431206058"/>
    <n v="1428614058"/>
    <x v="3854"/>
    <x v="1034"/>
    <b v="0"/>
    <n v="20"/>
    <b v="0"/>
    <x v="6"/>
  </r>
  <r>
    <x v="3855"/>
    <x v="3850"/>
    <x v="3852"/>
    <n v="1000"/>
    <x v="379"/>
    <x v="2"/>
    <s v="US"/>
    <s v="USD"/>
    <n v="1427408271"/>
    <n v="1424819871"/>
    <x v="3855"/>
    <x v="1033"/>
    <b v="0"/>
    <n v="1"/>
    <b v="0"/>
    <x v="6"/>
  </r>
  <r>
    <x v="3856"/>
    <x v="3851"/>
    <x v="3853"/>
    <n v="5000"/>
    <x v="116"/>
    <x v="2"/>
    <s v="US"/>
    <s v="USD"/>
    <n v="1425833403"/>
    <n v="1423245003"/>
    <x v="3856"/>
    <x v="1240"/>
    <b v="0"/>
    <n v="1"/>
    <b v="0"/>
    <x v="6"/>
  </r>
  <r>
    <x v="3857"/>
    <x v="3852"/>
    <x v="3854"/>
    <n v="5000"/>
    <x v="92"/>
    <x v="2"/>
    <s v="US"/>
    <s v="USD"/>
    <n v="1406913120"/>
    <n v="1404927690"/>
    <x v="3857"/>
    <x v="87"/>
    <b v="0"/>
    <n v="4"/>
    <b v="0"/>
    <x v="6"/>
  </r>
  <r>
    <x v="3858"/>
    <x v="3853"/>
    <x v="3855"/>
    <n v="500"/>
    <x v="115"/>
    <x v="2"/>
    <s v="GB"/>
    <s v="GBP"/>
    <n v="1432328400"/>
    <n v="1430734844"/>
    <x v="3858"/>
    <x v="1384"/>
    <b v="0"/>
    <n v="1"/>
    <b v="0"/>
    <x v="6"/>
  </r>
  <r>
    <x v="3859"/>
    <x v="3854"/>
    <x v="3856"/>
    <n v="2500"/>
    <x v="116"/>
    <x v="2"/>
    <s v="US"/>
    <s v="USD"/>
    <n v="1403730000"/>
    <n v="1401485207"/>
    <x v="3859"/>
    <x v="1031"/>
    <b v="0"/>
    <n v="1"/>
    <b v="0"/>
    <x v="6"/>
  </r>
  <r>
    <x v="3860"/>
    <x v="3855"/>
    <x v="3857"/>
    <n v="6000"/>
    <x v="848"/>
    <x v="2"/>
    <s v="US"/>
    <s v="USD"/>
    <n v="1407858710"/>
    <n v="1405266710"/>
    <x v="3860"/>
    <x v="1163"/>
    <b v="0"/>
    <n v="13"/>
    <b v="0"/>
    <x v="6"/>
  </r>
  <r>
    <x v="3861"/>
    <x v="3856"/>
    <x v="3858"/>
    <n v="2000"/>
    <x v="173"/>
    <x v="2"/>
    <s v="US"/>
    <s v="USD"/>
    <n v="1415828820"/>
    <n v="1412258977"/>
    <x v="3861"/>
    <x v="984"/>
    <b v="0"/>
    <n v="1"/>
    <b v="0"/>
    <x v="6"/>
  </r>
  <r>
    <x v="3862"/>
    <x v="3857"/>
    <x v="3859"/>
    <n v="7500"/>
    <x v="116"/>
    <x v="2"/>
    <s v="US"/>
    <s v="USD"/>
    <n v="1473699540"/>
    <n v="1472451356"/>
    <x v="3862"/>
    <x v="209"/>
    <b v="0"/>
    <n v="1"/>
    <b v="0"/>
    <x v="6"/>
  </r>
  <r>
    <x v="3863"/>
    <x v="3858"/>
    <x v="3860"/>
    <n v="6000"/>
    <x v="117"/>
    <x v="2"/>
    <s v="US"/>
    <s v="USD"/>
    <n v="1446739905"/>
    <n v="1441552305"/>
    <x v="3863"/>
    <x v="1215"/>
    <b v="0"/>
    <n v="0"/>
    <b v="0"/>
    <x v="6"/>
  </r>
  <r>
    <x v="3864"/>
    <x v="3859"/>
    <x v="3861"/>
    <n v="5000"/>
    <x v="177"/>
    <x v="2"/>
    <s v="US"/>
    <s v="USD"/>
    <n v="1447799054"/>
    <n v="1445203454"/>
    <x v="3864"/>
    <x v="246"/>
    <b v="0"/>
    <n v="3"/>
    <b v="0"/>
    <x v="6"/>
  </r>
  <r>
    <x v="3865"/>
    <x v="3860"/>
    <x v="3862"/>
    <n v="2413"/>
    <x v="1084"/>
    <x v="2"/>
    <s v="CA"/>
    <s v="CAD"/>
    <n v="1409376600"/>
    <n v="1405957098"/>
    <x v="3865"/>
    <x v="76"/>
    <b v="0"/>
    <n v="14"/>
    <b v="0"/>
    <x v="6"/>
  </r>
  <r>
    <x v="3866"/>
    <x v="3861"/>
    <x v="3863"/>
    <n v="2000"/>
    <x v="143"/>
    <x v="2"/>
    <s v="US"/>
    <s v="USD"/>
    <n v="1458703740"/>
    <n v="1454453021"/>
    <x v="3866"/>
    <x v="447"/>
    <b v="0"/>
    <n v="2"/>
    <b v="0"/>
    <x v="6"/>
  </r>
  <r>
    <x v="3867"/>
    <x v="3862"/>
    <x v="3864"/>
    <n v="2000"/>
    <x v="2345"/>
    <x v="2"/>
    <s v="US"/>
    <s v="USD"/>
    <n v="1466278339"/>
    <n v="1463686339"/>
    <x v="3867"/>
    <x v="324"/>
    <b v="0"/>
    <n v="5"/>
    <b v="0"/>
    <x v="6"/>
  </r>
  <r>
    <x v="3868"/>
    <x v="3863"/>
    <x v="3865"/>
    <n v="5000"/>
    <x v="115"/>
    <x v="1"/>
    <s v="GB"/>
    <s v="GBP"/>
    <n v="1410191405"/>
    <n v="1408031405"/>
    <x v="3868"/>
    <x v="1325"/>
    <b v="0"/>
    <n v="1"/>
    <b v="0"/>
    <x v="40"/>
  </r>
  <r>
    <x v="3869"/>
    <x v="3864"/>
    <x v="3866"/>
    <n v="13111"/>
    <x v="2497"/>
    <x v="1"/>
    <s v="US"/>
    <s v="USD"/>
    <n v="1426302660"/>
    <n v="1423761792"/>
    <x v="3869"/>
    <x v="235"/>
    <b v="0"/>
    <n v="15"/>
    <b v="0"/>
    <x v="40"/>
  </r>
  <r>
    <x v="3870"/>
    <x v="3865"/>
    <x v="3867"/>
    <n v="10000"/>
    <x v="646"/>
    <x v="1"/>
    <s v="US"/>
    <s v="USD"/>
    <n v="1404360478"/>
    <n v="1401768478"/>
    <x v="3870"/>
    <x v="1007"/>
    <b v="0"/>
    <n v="10"/>
    <b v="0"/>
    <x v="40"/>
  </r>
  <r>
    <x v="3871"/>
    <x v="3866"/>
    <x v="3868"/>
    <n v="1500"/>
    <x v="130"/>
    <x v="1"/>
    <s v="US"/>
    <s v="USD"/>
    <n v="1490809450"/>
    <n v="1485629050"/>
    <x v="3871"/>
    <x v="1385"/>
    <b v="0"/>
    <n v="3"/>
    <b v="0"/>
    <x v="40"/>
  </r>
  <r>
    <x v="3872"/>
    <x v="3867"/>
    <x v="3869"/>
    <n v="15000"/>
    <x v="117"/>
    <x v="1"/>
    <s v="US"/>
    <s v="USD"/>
    <n v="1439522996"/>
    <n v="1435202996"/>
    <x v="3872"/>
    <x v="519"/>
    <b v="0"/>
    <n v="0"/>
    <b v="0"/>
    <x v="40"/>
  </r>
  <r>
    <x v="3873"/>
    <x v="3868"/>
    <x v="3870"/>
    <n v="5500"/>
    <x v="117"/>
    <x v="1"/>
    <s v="US"/>
    <s v="USD"/>
    <n v="1444322535"/>
    <n v="1441730535"/>
    <x v="3873"/>
    <x v="1237"/>
    <b v="0"/>
    <n v="0"/>
    <b v="0"/>
    <x v="40"/>
  </r>
  <r>
    <x v="3874"/>
    <x v="3869"/>
    <x v="3871"/>
    <n v="620"/>
    <x v="117"/>
    <x v="1"/>
    <s v="NZ"/>
    <s v="NZD"/>
    <n v="1422061200"/>
    <n v="1420244622"/>
    <x v="3874"/>
    <x v="1276"/>
    <b v="0"/>
    <n v="0"/>
    <b v="0"/>
    <x v="40"/>
  </r>
  <r>
    <x v="3875"/>
    <x v="3870"/>
    <x v="3872"/>
    <n v="30000"/>
    <x v="117"/>
    <x v="1"/>
    <s v="DK"/>
    <s v="DKK"/>
    <n v="1472896800"/>
    <n v="1472804365"/>
    <x v="3875"/>
    <x v="720"/>
    <b v="0"/>
    <n v="0"/>
    <b v="0"/>
    <x v="40"/>
  </r>
  <r>
    <x v="3876"/>
    <x v="3871"/>
    <x v="3873"/>
    <n v="3900"/>
    <x v="2498"/>
    <x v="1"/>
    <s v="GB"/>
    <s v="GBP"/>
    <n v="1454425128"/>
    <n v="1451833128"/>
    <x v="3876"/>
    <x v="1262"/>
    <b v="0"/>
    <n v="46"/>
    <b v="0"/>
    <x v="40"/>
  </r>
  <r>
    <x v="3877"/>
    <x v="3872"/>
    <x v="3874"/>
    <n v="25000"/>
    <x v="2499"/>
    <x v="1"/>
    <s v="US"/>
    <s v="USD"/>
    <n v="1481213752"/>
    <n v="1478621752"/>
    <x v="3877"/>
    <x v="1295"/>
    <b v="0"/>
    <n v="14"/>
    <b v="0"/>
    <x v="40"/>
  </r>
  <r>
    <x v="3878"/>
    <x v="3873"/>
    <x v="3875"/>
    <n v="18000"/>
    <x v="115"/>
    <x v="1"/>
    <s v="US"/>
    <s v="USD"/>
    <n v="1435636740"/>
    <n v="1433014746"/>
    <x v="3878"/>
    <x v="322"/>
    <b v="0"/>
    <n v="1"/>
    <b v="0"/>
    <x v="40"/>
  </r>
  <r>
    <x v="3879"/>
    <x v="3874"/>
    <x v="3876"/>
    <n v="15000"/>
    <x v="117"/>
    <x v="1"/>
    <s v="GB"/>
    <s v="GBP"/>
    <n v="1422218396"/>
    <n v="1419626396"/>
    <x v="3879"/>
    <x v="791"/>
    <b v="0"/>
    <n v="0"/>
    <b v="0"/>
    <x v="40"/>
  </r>
  <r>
    <x v="3880"/>
    <x v="3875"/>
    <x v="3877"/>
    <n v="7500"/>
    <x v="1255"/>
    <x v="1"/>
    <s v="GB"/>
    <s v="GBP"/>
    <n v="1406761200"/>
    <n v="1403724820"/>
    <x v="3880"/>
    <x v="1201"/>
    <b v="0"/>
    <n v="17"/>
    <b v="0"/>
    <x v="40"/>
  </r>
  <r>
    <x v="3881"/>
    <x v="3876"/>
    <x v="3878"/>
    <n v="500"/>
    <x v="379"/>
    <x v="1"/>
    <s v="US"/>
    <s v="USD"/>
    <n v="1487550399"/>
    <n v="1484958399"/>
    <x v="3881"/>
    <x v="207"/>
    <b v="0"/>
    <n v="1"/>
    <b v="0"/>
    <x v="40"/>
  </r>
  <r>
    <x v="3882"/>
    <x v="3877"/>
    <x v="3879"/>
    <n v="30000"/>
    <x v="117"/>
    <x v="1"/>
    <s v="AU"/>
    <s v="AUD"/>
    <n v="1454281380"/>
    <n v="1451950570"/>
    <x v="3882"/>
    <x v="147"/>
    <b v="0"/>
    <n v="0"/>
    <b v="0"/>
    <x v="40"/>
  </r>
  <r>
    <x v="3883"/>
    <x v="3878"/>
    <x v="3880"/>
    <n v="15000"/>
    <x v="117"/>
    <x v="1"/>
    <s v="GB"/>
    <s v="GBP"/>
    <n v="1409668069"/>
    <n v="1407076069"/>
    <x v="3883"/>
    <x v="311"/>
    <b v="0"/>
    <n v="0"/>
    <b v="0"/>
    <x v="40"/>
  </r>
  <r>
    <x v="3884"/>
    <x v="3879"/>
    <x v="3881"/>
    <n v="10000"/>
    <x v="117"/>
    <x v="1"/>
    <s v="US"/>
    <s v="USD"/>
    <n v="1427479192"/>
    <n v="1425322792"/>
    <x v="3884"/>
    <x v="78"/>
    <b v="0"/>
    <n v="0"/>
    <b v="0"/>
    <x v="40"/>
  </r>
  <r>
    <x v="3885"/>
    <x v="3880"/>
    <x v="3882"/>
    <n v="375000"/>
    <x v="117"/>
    <x v="1"/>
    <s v="US"/>
    <s v="USD"/>
    <n v="1462834191"/>
    <n v="1460242191"/>
    <x v="3885"/>
    <x v="994"/>
    <b v="0"/>
    <n v="0"/>
    <b v="0"/>
    <x v="40"/>
  </r>
  <r>
    <x v="3886"/>
    <x v="3881"/>
    <x v="3883"/>
    <n v="10000"/>
    <x v="117"/>
    <x v="1"/>
    <s v="AU"/>
    <s v="AUD"/>
    <n v="1418275702"/>
    <n v="1415683702"/>
    <x v="3886"/>
    <x v="1144"/>
    <b v="0"/>
    <n v="0"/>
    <b v="0"/>
    <x v="40"/>
  </r>
  <r>
    <x v="3887"/>
    <x v="3882"/>
    <x v="3884"/>
    <n v="2000"/>
    <x v="428"/>
    <x v="1"/>
    <s v="US"/>
    <s v="USD"/>
    <n v="1430517600"/>
    <n v="1426538129"/>
    <x v="3887"/>
    <x v="44"/>
    <b v="0"/>
    <n v="2"/>
    <b v="0"/>
    <x v="40"/>
  </r>
  <r>
    <x v="3888"/>
    <x v="3883"/>
    <x v="3885"/>
    <n v="2000"/>
    <x v="2500"/>
    <x v="2"/>
    <s v="GB"/>
    <s v="GBP"/>
    <n v="1488114358"/>
    <n v="1485522358"/>
    <x v="3888"/>
    <x v="1311"/>
    <b v="0"/>
    <n v="14"/>
    <b v="0"/>
    <x v="6"/>
  </r>
  <r>
    <x v="3889"/>
    <x v="3884"/>
    <x v="3886"/>
    <n v="8000"/>
    <x v="1497"/>
    <x v="2"/>
    <s v="US"/>
    <s v="USD"/>
    <n v="1420413960"/>
    <n v="1417651630"/>
    <x v="3889"/>
    <x v="189"/>
    <b v="0"/>
    <n v="9"/>
    <b v="0"/>
    <x v="6"/>
  </r>
  <r>
    <x v="3890"/>
    <x v="3885"/>
    <x v="3887"/>
    <n v="15000"/>
    <x v="2501"/>
    <x v="2"/>
    <s v="US"/>
    <s v="USD"/>
    <n v="1439662344"/>
    <n v="1434478344"/>
    <x v="3890"/>
    <x v="724"/>
    <b v="0"/>
    <n v="8"/>
    <b v="0"/>
    <x v="6"/>
  </r>
  <r>
    <x v="3891"/>
    <x v="3886"/>
    <x v="3888"/>
    <n v="800"/>
    <x v="92"/>
    <x v="2"/>
    <s v="US"/>
    <s v="USD"/>
    <n v="1427086740"/>
    <n v="1424488244"/>
    <x v="3891"/>
    <x v="9"/>
    <b v="0"/>
    <n v="7"/>
    <b v="0"/>
    <x v="6"/>
  </r>
  <r>
    <x v="3892"/>
    <x v="3887"/>
    <x v="3889"/>
    <n v="1000"/>
    <x v="117"/>
    <x v="2"/>
    <s v="US"/>
    <s v="USD"/>
    <n v="1408863600"/>
    <n v="1408203557"/>
    <x v="3892"/>
    <x v="1386"/>
    <b v="0"/>
    <n v="0"/>
    <b v="0"/>
    <x v="6"/>
  </r>
  <r>
    <x v="3893"/>
    <x v="3888"/>
    <x v="3890"/>
    <n v="50000"/>
    <x v="2502"/>
    <x v="2"/>
    <s v="US"/>
    <s v="USD"/>
    <n v="1404194400"/>
    <n v="1400600840"/>
    <x v="3893"/>
    <x v="627"/>
    <b v="0"/>
    <n v="84"/>
    <b v="0"/>
    <x v="6"/>
  </r>
  <r>
    <x v="3894"/>
    <x v="3889"/>
    <x v="3891"/>
    <n v="15000"/>
    <x v="624"/>
    <x v="2"/>
    <s v="US"/>
    <s v="USD"/>
    <n v="1481000340"/>
    <n v="1478386812"/>
    <x v="3894"/>
    <x v="372"/>
    <b v="0"/>
    <n v="11"/>
    <b v="0"/>
    <x v="6"/>
  </r>
  <r>
    <x v="3895"/>
    <x v="3890"/>
    <x v="3892"/>
    <n v="1000"/>
    <x v="155"/>
    <x v="2"/>
    <s v="US"/>
    <s v="USD"/>
    <n v="1425103218"/>
    <n v="1422424818"/>
    <x v="3895"/>
    <x v="561"/>
    <b v="0"/>
    <n v="1"/>
    <b v="0"/>
    <x v="6"/>
  </r>
  <r>
    <x v="3896"/>
    <x v="3891"/>
    <x v="3893"/>
    <n v="1600"/>
    <x v="575"/>
    <x v="2"/>
    <s v="US"/>
    <s v="USD"/>
    <n v="1402979778"/>
    <n v="1401770178"/>
    <x v="3896"/>
    <x v="1007"/>
    <b v="0"/>
    <n v="4"/>
    <b v="0"/>
    <x v="6"/>
  </r>
  <r>
    <x v="3897"/>
    <x v="3892"/>
    <x v="3894"/>
    <n v="2500"/>
    <x v="1901"/>
    <x v="2"/>
    <s v="NZ"/>
    <s v="NZD"/>
    <n v="1420750683"/>
    <n v="1418158683"/>
    <x v="3897"/>
    <x v="1046"/>
    <b v="0"/>
    <n v="10"/>
    <b v="0"/>
    <x v="6"/>
  </r>
  <r>
    <x v="3898"/>
    <x v="3893"/>
    <x v="3895"/>
    <n v="2500"/>
    <x v="552"/>
    <x v="2"/>
    <s v="GB"/>
    <s v="GBP"/>
    <n v="1439827200"/>
    <n v="1436355270"/>
    <x v="3898"/>
    <x v="514"/>
    <b v="0"/>
    <n v="16"/>
    <b v="0"/>
    <x v="6"/>
  </r>
  <r>
    <x v="3899"/>
    <x v="3894"/>
    <x v="3896"/>
    <n v="10000"/>
    <x v="366"/>
    <x v="2"/>
    <s v="US"/>
    <s v="USD"/>
    <n v="1407868561"/>
    <n v="1406140561"/>
    <x v="3899"/>
    <x v="400"/>
    <b v="0"/>
    <n v="2"/>
    <b v="0"/>
    <x v="6"/>
  </r>
  <r>
    <x v="3900"/>
    <x v="3895"/>
    <x v="3897"/>
    <n v="2500"/>
    <x v="2503"/>
    <x v="2"/>
    <s v="US"/>
    <s v="USD"/>
    <n v="1433988791"/>
    <n v="1431396791"/>
    <x v="3900"/>
    <x v="859"/>
    <b v="0"/>
    <n v="5"/>
    <b v="0"/>
    <x v="6"/>
  </r>
  <r>
    <x v="3901"/>
    <x v="3896"/>
    <x v="3898"/>
    <n v="3000"/>
    <x v="379"/>
    <x v="2"/>
    <s v="US"/>
    <s v="USD"/>
    <n v="1450554599"/>
    <n v="1447098599"/>
    <x v="3901"/>
    <x v="315"/>
    <b v="0"/>
    <n v="1"/>
    <b v="0"/>
    <x v="6"/>
  </r>
  <r>
    <x v="3902"/>
    <x v="3897"/>
    <x v="3899"/>
    <n v="3000"/>
    <x v="159"/>
    <x v="2"/>
    <s v="GB"/>
    <s v="GBP"/>
    <n v="1479125642"/>
    <n v="1476962042"/>
    <x v="3902"/>
    <x v="137"/>
    <b v="0"/>
    <n v="31"/>
    <b v="0"/>
    <x v="6"/>
  </r>
  <r>
    <x v="3903"/>
    <x v="3898"/>
    <x v="3900"/>
    <n v="1500"/>
    <x v="117"/>
    <x v="2"/>
    <s v="US"/>
    <s v="USD"/>
    <n v="1439581080"/>
    <n v="1435709765"/>
    <x v="3903"/>
    <x v="1321"/>
    <b v="0"/>
    <n v="0"/>
    <b v="0"/>
    <x v="6"/>
  </r>
  <r>
    <x v="3904"/>
    <x v="3899"/>
    <x v="3901"/>
    <n v="10000"/>
    <x v="158"/>
    <x v="2"/>
    <s v="US"/>
    <s v="USD"/>
    <n v="1429074240"/>
    <n v="1427866200"/>
    <x v="3904"/>
    <x v="293"/>
    <b v="0"/>
    <n v="2"/>
    <b v="0"/>
    <x v="6"/>
  </r>
  <r>
    <x v="3905"/>
    <x v="3900"/>
    <x v="3902"/>
    <n v="1500"/>
    <x v="2504"/>
    <x v="2"/>
    <s v="GB"/>
    <s v="GBP"/>
    <n v="1434063600"/>
    <n v="1430405903"/>
    <x v="3905"/>
    <x v="330"/>
    <b v="0"/>
    <n v="7"/>
    <b v="0"/>
    <x v="6"/>
  </r>
  <r>
    <x v="3906"/>
    <x v="3901"/>
    <x v="3903"/>
    <n v="1500"/>
    <x v="2373"/>
    <x v="2"/>
    <s v="GB"/>
    <s v="GBP"/>
    <n v="1435325100"/>
    <n v="1432072893"/>
    <x v="3906"/>
    <x v="318"/>
    <b v="0"/>
    <n v="16"/>
    <b v="0"/>
    <x v="6"/>
  </r>
  <r>
    <x v="3907"/>
    <x v="3902"/>
    <x v="3904"/>
    <n v="1000"/>
    <x v="358"/>
    <x v="2"/>
    <s v="US"/>
    <s v="USD"/>
    <n v="1414354080"/>
    <n v="1411587606"/>
    <x v="3907"/>
    <x v="1387"/>
    <b v="0"/>
    <n v="4"/>
    <b v="0"/>
    <x v="6"/>
  </r>
  <r>
    <x v="3908"/>
    <x v="3903"/>
    <x v="3905"/>
    <n v="750"/>
    <x v="654"/>
    <x v="2"/>
    <s v="US"/>
    <s v="USD"/>
    <n v="1406603696"/>
    <n v="1405307696"/>
    <x v="3908"/>
    <x v="1163"/>
    <b v="0"/>
    <n v="4"/>
    <b v="0"/>
    <x v="6"/>
  </r>
  <r>
    <x v="3909"/>
    <x v="3904"/>
    <x v="3906"/>
    <n v="60000"/>
    <x v="2503"/>
    <x v="2"/>
    <s v="US"/>
    <s v="USD"/>
    <n v="1410424642"/>
    <n v="1407832642"/>
    <x v="3909"/>
    <x v="843"/>
    <b v="0"/>
    <n v="4"/>
    <b v="0"/>
    <x v="6"/>
  </r>
  <r>
    <x v="3910"/>
    <x v="3905"/>
    <x v="3907"/>
    <n v="6000"/>
    <x v="1935"/>
    <x v="2"/>
    <s v="US"/>
    <s v="USD"/>
    <n v="1441649397"/>
    <n v="1439057397"/>
    <x v="3910"/>
    <x v="1388"/>
    <b v="0"/>
    <n v="3"/>
    <b v="0"/>
    <x v="6"/>
  </r>
  <r>
    <x v="3911"/>
    <x v="3906"/>
    <x v="3908"/>
    <n v="8000"/>
    <x v="2505"/>
    <x v="2"/>
    <s v="US"/>
    <s v="USD"/>
    <n v="1417033777"/>
    <n v="1414438177"/>
    <x v="3911"/>
    <x v="1250"/>
    <b v="0"/>
    <n v="36"/>
    <b v="0"/>
    <x v="6"/>
  </r>
  <r>
    <x v="3912"/>
    <x v="3907"/>
    <x v="3909"/>
    <n v="15000"/>
    <x v="116"/>
    <x v="2"/>
    <s v="US"/>
    <s v="USD"/>
    <n v="1429936500"/>
    <n v="1424759330"/>
    <x v="3912"/>
    <x v="233"/>
    <b v="0"/>
    <n v="1"/>
    <b v="0"/>
    <x v="6"/>
  </r>
  <r>
    <x v="3913"/>
    <x v="3908"/>
    <x v="3910"/>
    <n v="10000"/>
    <x v="325"/>
    <x v="2"/>
    <s v="US"/>
    <s v="USD"/>
    <n v="1448863449"/>
    <n v="1446267849"/>
    <x v="3913"/>
    <x v="1216"/>
    <b v="0"/>
    <n v="7"/>
    <b v="0"/>
    <x v="6"/>
  </r>
  <r>
    <x v="3914"/>
    <x v="3909"/>
    <x v="3911"/>
    <n v="2500"/>
    <x v="711"/>
    <x v="2"/>
    <s v="GB"/>
    <s v="GBP"/>
    <n v="1431298740"/>
    <n v="1429558756"/>
    <x v="3914"/>
    <x v="878"/>
    <b v="0"/>
    <n v="27"/>
    <b v="0"/>
    <x v="6"/>
  </r>
  <r>
    <x v="3915"/>
    <x v="3910"/>
    <x v="3912"/>
    <n v="1500"/>
    <x v="139"/>
    <x v="2"/>
    <s v="GB"/>
    <s v="GBP"/>
    <n v="1464824309"/>
    <n v="1462232309"/>
    <x v="3915"/>
    <x v="586"/>
    <b v="0"/>
    <n v="1"/>
    <b v="0"/>
    <x v="6"/>
  </r>
  <r>
    <x v="3916"/>
    <x v="3911"/>
    <x v="3913"/>
    <n v="2000"/>
    <x v="117"/>
    <x v="2"/>
    <s v="DK"/>
    <s v="DKK"/>
    <n v="1464952752"/>
    <n v="1462360752"/>
    <x v="3916"/>
    <x v="744"/>
    <b v="0"/>
    <n v="0"/>
    <b v="0"/>
    <x v="6"/>
  </r>
  <r>
    <x v="3917"/>
    <x v="3912"/>
    <x v="3914"/>
    <n v="3500"/>
    <x v="115"/>
    <x v="2"/>
    <s v="GB"/>
    <s v="GBP"/>
    <n v="1410439161"/>
    <n v="1407847161"/>
    <x v="3917"/>
    <x v="327"/>
    <b v="0"/>
    <n v="1"/>
    <b v="0"/>
    <x v="6"/>
  </r>
  <r>
    <x v="3918"/>
    <x v="3913"/>
    <x v="3915"/>
    <n v="60000"/>
    <x v="678"/>
    <x v="2"/>
    <s v="GB"/>
    <s v="GBP"/>
    <n v="1407168000"/>
    <n v="1406131023"/>
    <x v="3918"/>
    <x v="400"/>
    <b v="0"/>
    <n v="3"/>
    <b v="0"/>
    <x v="6"/>
  </r>
  <r>
    <x v="3919"/>
    <x v="3914"/>
    <x v="3916"/>
    <n v="5000"/>
    <x v="456"/>
    <x v="2"/>
    <s v="GB"/>
    <s v="GBP"/>
    <n v="1453075200"/>
    <n v="1450628773"/>
    <x v="3919"/>
    <x v="1389"/>
    <b v="0"/>
    <n v="3"/>
    <b v="0"/>
    <x v="6"/>
  </r>
  <r>
    <x v="3920"/>
    <x v="3915"/>
    <x v="3917"/>
    <n v="2500"/>
    <x v="2503"/>
    <x v="2"/>
    <s v="GB"/>
    <s v="GBP"/>
    <n v="1479032260"/>
    <n v="1476436660"/>
    <x v="3920"/>
    <x v="38"/>
    <b v="0"/>
    <n v="3"/>
    <b v="0"/>
    <x v="6"/>
  </r>
  <r>
    <x v="3921"/>
    <x v="3916"/>
    <x v="3918"/>
    <n v="3000"/>
    <x v="117"/>
    <x v="2"/>
    <s v="GB"/>
    <s v="GBP"/>
    <n v="1414346400"/>
    <n v="1413291655"/>
    <x v="3921"/>
    <x v="295"/>
    <b v="0"/>
    <n v="0"/>
    <b v="0"/>
    <x v="6"/>
  </r>
  <r>
    <x v="3922"/>
    <x v="3917"/>
    <x v="3919"/>
    <n v="750"/>
    <x v="377"/>
    <x v="2"/>
    <s v="US"/>
    <s v="USD"/>
    <n v="1425337200"/>
    <n v="1421432810"/>
    <x v="3922"/>
    <x v="707"/>
    <b v="0"/>
    <n v="6"/>
    <b v="0"/>
    <x v="6"/>
  </r>
  <r>
    <x v="3923"/>
    <x v="3918"/>
    <x v="3920"/>
    <n v="11500"/>
    <x v="2506"/>
    <x v="2"/>
    <s v="GB"/>
    <s v="GBP"/>
    <n v="1428622271"/>
    <n v="1426203071"/>
    <x v="3923"/>
    <x v="870"/>
    <b v="0"/>
    <n v="17"/>
    <b v="0"/>
    <x v="6"/>
  </r>
  <r>
    <x v="3924"/>
    <x v="3919"/>
    <x v="3921"/>
    <n v="15000"/>
    <x v="2507"/>
    <x v="2"/>
    <s v="US"/>
    <s v="USD"/>
    <n v="1403823722"/>
    <n v="1401231722"/>
    <x v="3924"/>
    <x v="422"/>
    <b v="0"/>
    <n v="40"/>
    <b v="0"/>
    <x v="6"/>
  </r>
  <r>
    <x v="3925"/>
    <x v="3920"/>
    <x v="3922"/>
    <n v="150"/>
    <x v="493"/>
    <x v="2"/>
    <s v="US"/>
    <s v="USD"/>
    <n v="1406753639"/>
    <n v="1404161639"/>
    <x v="3925"/>
    <x v="301"/>
    <b v="0"/>
    <n v="3"/>
    <b v="0"/>
    <x v="6"/>
  </r>
  <r>
    <x v="3926"/>
    <x v="3921"/>
    <x v="3923"/>
    <n v="5000"/>
    <x v="493"/>
    <x v="2"/>
    <s v="AU"/>
    <s v="AUD"/>
    <n v="1419645748"/>
    <n v="1417053748"/>
    <x v="3926"/>
    <x v="1390"/>
    <b v="0"/>
    <n v="1"/>
    <b v="0"/>
    <x v="6"/>
  </r>
  <r>
    <x v="3927"/>
    <x v="3922"/>
    <x v="3924"/>
    <n v="2500"/>
    <x v="379"/>
    <x v="2"/>
    <s v="GB"/>
    <s v="GBP"/>
    <n v="1407565504"/>
    <n v="1404973504"/>
    <x v="3927"/>
    <x v="87"/>
    <b v="0"/>
    <n v="2"/>
    <b v="0"/>
    <x v="6"/>
  </r>
  <r>
    <x v="3928"/>
    <x v="3923"/>
    <x v="3925"/>
    <n v="5000"/>
    <x v="1208"/>
    <x v="2"/>
    <s v="US"/>
    <s v="USD"/>
    <n v="1444971540"/>
    <n v="1442593427"/>
    <x v="3928"/>
    <x v="1057"/>
    <b v="0"/>
    <n v="7"/>
    <b v="0"/>
    <x v="6"/>
  </r>
  <r>
    <x v="3929"/>
    <x v="3924"/>
    <x v="3926"/>
    <n v="20000"/>
    <x v="2508"/>
    <x v="2"/>
    <s v="US"/>
    <s v="USD"/>
    <n v="1474228265"/>
    <n v="1471636265"/>
    <x v="3929"/>
    <x v="520"/>
    <b v="0"/>
    <n v="14"/>
    <b v="0"/>
    <x v="6"/>
  </r>
  <r>
    <x v="3930"/>
    <x v="3925"/>
    <x v="3927"/>
    <n v="10000"/>
    <x v="117"/>
    <x v="2"/>
    <s v="AU"/>
    <s v="AUD"/>
    <n v="1459490400"/>
    <n v="1457078868"/>
    <x v="3930"/>
    <x v="1383"/>
    <b v="0"/>
    <n v="0"/>
    <b v="0"/>
    <x v="6"/>
  </r>
  <r>
    <x v="3931"/>
    <x v="3926"/>
    <x v="3928"/>
    <n v="8000"/>
    <x v="117"/>
    <x v="2"/>
    <s v="US"/>
    <s v="USD"/>
    <n v="1441510707"/>
    <n v="1439350707"/>
    <x v="3931"/>
    <x v="1081"/>
    <b v="0"/>
    <n v="0"/>
    <b v="0"/>
    <x v="6"/>
  </r>
  <r>
    <x v="3932"/>
    <x v="3927"/>
    <x v="3929"/>
    <n v="12000"/>
    <x v="116"/>
    <x v="2"/>
    <s v="US"/>
    <s v="USD"/>
    <n v="1458097364"/>
    <n v="1455508964"/>
    <x v="3932"/>
    <x v="581"/>
    <b v="0"/>
    <n v="1"/>
    <b v="0"/>
    <x v="6"/>
  </r>
  <r>
    <x v="3933"/>
    <x v="3928"/>
    <x v="3930"/>
    <n v="7000"/>
    <x v="2509"/>
    <x v="2"/>
    <s v="US"/>
    <s v="USD"/>
    <n v="1468716180"/>
    <n v="1466205262"/>
    <x v="3933"/>
    <x v="175"/>
    <b v="0"/>
    <n v="12"/>
    <b v="0"/>
    <x v="6"/>
  </r>
  <r>
    <x v="3934"/>
    <x v="3929"/>
    <x v="3931"/>
    <n v="5000"/>
    <x v="1100"/>
    <x v="2"/>
    <s v="US"/>
    <s v="USD"/>
    <n v="1443704400"/>
    <n v="1439827639"/>
    <x v="3934"/>
    <x v="1122"/>
    <b v="0"/>
    <n v="12"/>
    <b v="0"/>
    <x v="6"/>
  </r>
  <r>
    <x v="3935"/>
    <x v="3930"/>
    <x v="3932"/>
    <n v="3000"/>
    <x v="2510"/>
    <x v="2"/>
    <s v="GB"/>
    <s v="GBP"/>
    <n v="1443973546"/>
    <n v="1438789546"/>
    <x v="3935"/>
    <x v="593"/>
    <b v="0"/>
    <n v="23"/>
    <b v="0"/>
    <x v="6"/>
  </r>
  <r>
    <x v="3936"/>
    <x v="3931"/>
    <x v="3933"/>
    <n v="20000"/>
    <x v="117"/>
    <x v="2"/>
    <s v="US"/>
    <s v="USD"/>
    <n v="1480576720"/>
    <n v="1477981120"/>
    <x v="3936"/>
    <x v="313"/>
    <b v="0"/>
    <n v="0"/>
    <b v="0"/>
    <x v="6"/>
  </r>
  <r>
    <x v="3937"/>
    <x v="3932"/>
    <x v="3934"/>
    <n v="2885"/>
    <x v="2511"/>
    <x v="2"/>
    <s v="US"/>
    <s v="USD"/>
    <n v="1468249760"/>
    <n v="1465830560"/>
    <x v="3937"/>
    <x v="198"/>
    <b v="0"/>
    <n v="10"/>
    <b v="0"/>
    <x v="6"/>
  </r>
  <r>
    <x v="3938"/>
    <x v="3933"/>
    <x v="3935"/>
    <n v="3255"/>
    <x v="2512"/>
    <x v="2"/>
    <s v="US"/>
    <s v="USD"/>
    <n v="1435441454"/>
    <n v="1432763054"/>
    <x v="3938"/>
    <x v="355"/>
    <b v="0"/>
    <n v="5"/>
    <b v="0"/>
    <x v="6"/>
  </r>
  <r>
    <x v="3939"/>
    <x v="3934"/>
    <x v="3936"/>
    <n v="5000"/>
    <x v="139"/>
    <x v="2"/>
    <s v="AU"/>
    <s v="AUD"/>
    <n v="1412656200"/>
    <n v="1412328979"/>
    <x v="3939"/>
    <x v="984"/>
    <b v="0"/>
    <n v="1"/>
    <b v="0"/>
    <x v="6"/>
  </r>
  <r>
    <x v="3940"/>
    <x v="3935"/>
    <x v="3937"/>
    <n v="5000"/>
    <x v="143"/>
    <x v="2"/>
    <s v="US"/>
    <s v="USD"/>
    <n v="1420199351"/>
    <n v="1416311351"/>
    <x v="3940"/>
    <x v="552"/>
    <b v="0"/>
    <n v="2"/>
    <b v="0"/>
    <x v="6"/>
  </r>
  <r>
    <x v="3941"/>
    <x v="3936"/>
    <x v="3938"/>
    <n v="5500"/>
    <x v="155"/>
    <x v="2"/>
    <s v="US"/>
    <s v="USD"/>
    <n v="1416877200"/>
    <n v="1414505137"/>
    <x v="3941"/>
    <x v="181"/>
    <b v="0"/>
    <n v="2"/>
    <b v="0"/>
    <x v="6"/>
  </r>
  <r>
    <x v="3942"/>
    <x v="3937"/>
    <x v="3939"/>
    <n v="1200"/>
    <x v="117"/>
    <x v="2"/>
    <s v="US"/>
    <s v="USD"/>
    <n v="1434490914"/>
    <n v="1429306914"/>
    <x v="3942"/>
    <x v="156"/>
    <b v="0"/>
    <n v="0"/>
    <b v="0"/>
    <x v="6"/>
  </r>
  <r>
    <x v="3943"/>
    <x v="3938"/>
    <x v="3940"/>
    <n v="5000"/>
    <x v="2513"/>
    <x v="2"/>
    <s v="US"/>
    <s v="USD"/>
    <n v="1446483000"/>
    <n v="1443811268"/>
    <x v="3943"/>
    <x v="955"/>
    <b v="0"/>
    <n v="13"/>
    <b v="0"/>
    <x v="6"/>
  </r>
  <r>
    <x v="3944"/>
    <x v="3939"/>
    <x v="3941"/>
    <n v="5000"/>
    <x v="117"/>
    <x v="2"/>
    <s v="US"/>
    <s v="USD"/>
    <n v="1440690875"/>
    <n v="1438098875"/>
    <x v="3944"/>
    <x v="595"/>
    <b v="0"/>
    <n v="0"/>
    <b v="0"/>
    <x v="6"/>
  </r>
  <r>
    <x v="3945"/>
    <x v="3940"/>
    <x v="3942"/>
    <n v="2000"/>
    <x v="139"/>
    <x v="2"/>
    <s v="US"/>
    <s v="USD"/>
    <n v="1431717268"/>
    <n v="1429125268"/>
    <x v="3945"/>
    <x v="317"/>
    <b v="0"/>
    <n v="1"/>
    <b v="0"/>
    <x v="6"/>
  </r>
  <r>
    <x v="3946"/>
    <x v="3941"/>
    <x v="3943"/>
    <n v="6000"/>
    <x v="666"/>
    <x v="2"/>
    <s v="US"/>
    <s v="USD"/>
    <n v="1425110400"/>
    <n v="1422388822"/>
    <x v="3946"/>
    <x v="561"/>
    <b v="0"/>
    <n v="5"/>
    <b v="0"/>
    <x v="6"/>
  </r>
  <r>
    <x v="3947"/>
    <x v="3942"/>
    <x v="3944"/>
    <n v="3000"/>
    <x v="462"/>
    <x v="2"/>
    <s v="US"/>
    <s v="USD"/>
    <n v="1475378744"/>
    <n v="1472786744"/>
    <x v="3947"/>
    <x v="720"/>
    <b v="0"/>
    <n v="2"/>
    <b v="0"/>
    <x v="6"/>
  </r>
  <r>
    <x v="3948"/>
    <x v="3943"/>
    <x v="3945"/>
    <n v="30000"/>
    <x v="117"/>
    <x v="2"/>
    <s v="AU"/>
    <s v="AUD"/>
    <n v="1410076123"/>
    <n v="1404892123"/>
    <x v="3948"/>
    <x v="296"/>
    <b v="0"/>
    <n v="0"/>
    <b v="0"/>
    <x v="6"/>
  </r>
  <r>
    <x v="3949"/>
    <x v="3944"/>
    <x v="3946"/>
    <n v="10000"/>
    <x v="2514"/>
    <x v="2"/>
    <s v="AU"/>
    <s v="AUD"/>
    <n v="1423623221"/>
    <n v="1421031221"/>
    <x v="3949"/>
    <x v="1352"/>
    <b v="0"/>
    <n v="32"/>
    <b v="0"/>
    <x v="6"/>
  </r>
  <r>
    <x v="3950"/>
    <x v="3945"/>
    <x v="3947"/>
    <n v="4000"/>
    <x v="379"/>
    <x v="2"/>
    <s v="US"/>
    <s v="USD"/>
    <n v="1460140500"/>
    <n v="1457628680"/>
    <x v="3950"/>
    <x v="243"/>
    <b v="0"/>
    <n v="1"/>
    <b v="0"/>
    <x v="6"/>
  </r>
  <r>
    <x v="3951"/>
    <x v="3946"/>
    <x v="2849"/>
    <n v="200000"/>
    <x v="116"/>
    <x v="2"/>
    <s v="IE"/>
    <s v="EUR"/>
    <n v="1462301342"/>
    <n v="1457120942"/>
    <x v="3951"/>
    <x v="493"/>
    <b v="0"/>
    <n v="1"/>
    <b v="0"/>
    <x v="6"/>
  </r>
  <r>
    <x v="3952"/>
    <x v="3947"/>
    <x v="3948"/>
    <n v="26000"/>
    <x v="379"/>
    <x v="2"/>
    <s v="US"/>
    <s v="USD"/>
    <n v="1445885890"/>
    <n v="1440701890"/>
    <x v="3952"/>
    <x v="1348"/>
    <b v="0"/>
    <n v="1"/>
    <b v="0"/>
    <x v="6"/>
  </r>
  <r>
    <x v="3953"/>
    <x v="3948"/>
    <x v="3949"/>
    <n v="17600"/>
    <x v="117"/>
    <x v="2"/>
    <s v="US"/>
    <s v="USD"/>
    <n v="1469834940"/>
    <n v="1467162586"/>
    <x v="3953"/>
    <x v="612"/>
    <b v="0"/>
    <n v="0"/>
    <b v="0"/>
    <x v="6"/>
  </r>
  <r>
    <x v="3954"/>
    <x v="3949"/>
    <x v="3950"/>
    <n v="25000"/>
    <x v="117"/>
    <x v="2"/>
    <s v="CA"/>
    <s v="CAD"/>
    <n v="1405352264"/>
    <n v="1400168264"/>
    <x v="3954"/>
    <x v="395"/>
    <b v="0"/>
    <n v="0"/>
    <b v="0"/>
    <x v="6"/>
  </r>
  <r>
    <x v="3955"/>
    <x v="3950"/>
    <x v="3951"/>
    <n v="1750"/>
    <x v="94"/>
    <x v="2"/>
    <s v="US"/>
    <s v="USD"/>
    <n v="1448745741"/>
    <n v="1446150141"/>
    <x v="3955"/>
    <x v="1391"/>
    <b v="0"/>
    <n v="8"/>
    <b v="0"/>
    <x v="6"/>
  </r>
  <r>
    <x v="3956"/>
    <x v="3951"/>
    <x v="3952"/>
    <n v="5500"/>
    <x v="117"/>
    <x v="2"/>
    <s v="US"/>
    <s v="USD"/>
    <n v="1461543600"/>
    <n v="1459203727"/>
    <x v="3956"/>
    <x v="528"/>
    <b v="0"/>
    <n v="0"/>
    <b v="0"/>
    <x v="6"/>
  </r>
  <r>
    <x v="3957"/>
    <x v="3952"/>
    <x v="3953"/>
    <n v="28000"/>
    <x v="1001"/>
    <x v="2"/>
    <s v="US"/>
    <s v="USD"/>
    <n v="1468020354"/>
    <n v="1464045954"/>
    <x v="3957"/>
    <x v="1392"/>
    <b v="0"/>
    <n v="1"/>
    <b v="0"/>
    <x v="6"/>
  </r>
  <r>
    <x v="3958"/>
    <x v="3953"/>
    <x v="3954"/>
    <n v="2000"/>
    <x v="762"/>
    <x v="2"/>
    <s v="US"/>
    <s v="USD"/>
    <n v="1406988000"/>
    <n v="1403822912"/>
    <x v="3958"/>
    <x v="451"/>
    <b v="0"/>
    <n v="16"/>
    <b v="0"/>
    <x v="6"/>
  </r>
  <r>
    <x v="3959"/>
    <x v="3954"/>
    <x v="3955"/>
    <n v="1200"/>
    <x v="2515"/>
    <x v="2"/>
    <s v="US"/>
    <s v="USD"/>
    <n v="1411930556"/>
    <n v="1409338556"/>
    <x v="3959"/>
    <x v="1148"/>
    <b v="0"/>
    <n v="12"/>
    <b v="0"/>
    <x v="6"/>
  </r>
  <r>
    <x v="3960"/>
    <x v="3955"/>
    <x v="3956"/>
    <n v="3000"/>
    <x v="372"/>
    <x v="2"/>
    <s v="US"/>
    <s v="USD"/>
    <n v="1451852256"/>
    <n v="1449260256"/>
    <x v="3960"/>
    <x v="1393"/>
    <b v="0"/>
    <n v="4"/>
    <b v="0"/>
    <x v="6"/>
  </r>
  <r>
    <x v="3961"/>
    <x v="3956"/>
    <x v="3957"/>
    <n v="5000"/>
    <x v="577"/>
    <x v="2"/>
    <s v="GB"/>
    <s v="GBP"/>
    <n v="1399584210"/>
    <n v="1397683410"/>
    <x v="3961"/>
    <x v="778"/>
    <b v="0"/>
    <n v="2"/>
    <b v="0"/>
    <x v="6"/>
  </r>
  <r>
    <x v="3962"/>
    <x v="3957"/>
    <x v="3958"/>
    <n v="1400"/>
    <x v="372"/>
    <x v="2"/>
    <s v="GB"/>
    <s v="GBP"/>
    <n v="1448722494"/>
    <n v="1446562494"/>
    <x v="3962"/>
    <x v="541"/>
    <b v="0"/>
    <n v="3"/>
    <b v="0"/>
    <x v="6"/>
  </r>
  <r>
    <x v="3963"/>
    <x v="3958"/>
    <x v="3959"/>
    <n v="10000"/>
    <x v="117"/>
    <x v="2"/>
    <s v="CA"/>
    <s v="CAD"/>
    <n v="1447821717"/>
    <n v="1445226117"/>
    <x v="3963"/>
    <x v="246"/>
    <b v="0"/>
    <n v="0"/>
    <b v="0"/>
    <x v="6"/>
  </r>
  <r>
    <x v="3964"/>
    <x v="3959"/>
    <x v="3960"/>
    <n v="2000"/>
    <x v="691"/>
    <x v="2"/>
    <s v="US"/>
    <s v="USD"/>
    <n v="1429460386"/>
    <n v="1424279986"/>
    <x v="3964"/>
    <x v="1259"/>
    <b v="0"/>
    <n v="3"/>
    <b v="0"/>
    <x v="6"/>
  </r>
  <r>
    <x v="3965"/>
    <x v="3960"/>
    <x v="3961"/>
    <n v="2000"/>
    <x v="2516"/>
    <x v="2"/>
    <s v="US"/>
    <s v="USD"/>
    <n v="1460608780"/>
    <n v="1455428380"/>
    <x v="3965"/>
    <x v="259"/>
    <b v="0"/>
    <n v="4"/>
    <b v="0"/>
    <x v="6"/>
  </r>
  <r>
    <x v="3966"/>
    <x v="3961"/>
    <x v="3962"/>
    <n v="7500"/>
    <x v="372"/>
    <x v="2"/>
    <s v="US"/>
    <s v="USD"/>
    <n v="1406170740"/>
    <n v="1402506278"/>
    <x v="3966"/>
    <x v="1394"/>
    <b v="0"/>
    <n v="2"/>
    <b v="0"/>
    <x v="6"/>
  </r>
  <r>
    <x v="3967"/>
    <x v="3962"/>
    <x v="3963"/>
    <n v="1700"/>
    <x v="22"/>
    <x v="2"/>
    <s v="US"/>
    <s v="USD"/>
    <n v="1488783507"/>
    <n v="1486191507"/>
    <x v="3967"/>
    <x v="1064"/>
    <b v="0"/>
    <n v="10"/>
    <b v="0"/>
    <x v="6"/>
  </r>
  <r>
    <x v="3968"/>
    <x v="3963"/>
    <x v="3964"/>
    <n v="5000"/>
    <x v="2517"/>
    <x v="2"/>
    <s v="US"/>
    <s v="USD"/>
    <n v="1463945673"/>
    <n v="1458761673"/>
    <x v="3968"/>
    <x v="36"/>
    <b v="0"/>
    <n v="11"/>
    <b v="0"/>
    <x v="6"/>
  </r>
  <r>
    <x v="3969"/>
    <x v="3964"/>
    <x v="3965"/>
    <n v="2825"/>
    <x v="2518"/>
    <x v="2"/>
    <s v="US"/>
    <s v="USD"/>
    <n v="1472442900"/>
    <n v="1471638646"/>
    <x v="3969"/>
    <x v="520"/>
    <b v="0"/>
    <n v="6"/>
    <b v="0"/>
    <x v="6"/>
  </r>
  <r>
    <x v="3970"/>
    <x v="3965"/>
    <x v="3966"/>
    <n v="15000"/>
    <x v="143"/>
    <x v="2"/>
    <s v="US"/>
    <s v="USD"/>
    <n v="1460925811"/>
    <n v="1458333811"/>
    <x v="3970"/>
    <x v="1359"/>
    <b v="0"/>
    <n v="2"/>
    <b v="0"/>
    <x v="6"/>
  </r>
  <r>
    <x v="3971"/>
    <x v="3966"/>
    <x v="3967"/>
    <n v="14000"/>
    <x v="2519"/>
    <x v="2"/>
    <s v="US"/>
    <s v="USD"/>
    <n v="1405947126"/>
    <n v="1403355126"/>
    <x v="3971"/>
    <x v="1229"/>
    <b v="0"/>
    <n v="6"/>
    <b v="0"/>
    <x v="6"/>
  </r>
  <r>
    <x v="3972"/>
    <x v="3967"/>
    <x v="3968"/>
    <n v="1000"/>
    <x v="2518"/>
    <x v="2"/>
    <s v="US"/>
    <s v="USD"/>
    <n v="1423186634"/>
    <n v="1418002634"/>
    <x v="3972"/>
    <x v="1395"/>
    <b v="0"/>
    <n v="8"/>
    <b v="0"/>
    <x v="6"/>
  </r>
  <r>
    <x v="3973"/>
    <x v="3968"/>
    <x v="3969"/>
    <n v="5000"/>
    <x v="2520"/>
    <x v="2"/>
    <s v="US"/>
    <s v="USD"/>
    <n v="1462766400"/>
    <n v="1460219110"/>
    <x v="3973"/>
    <x v="994"/>
    <b v="0"/>
    <n v="37"/>
    <b v="0"/>
    <x v="6"/>
  </r>
  <r>
    <x v="3974"/>
    <x v="3969"/>
    <x v="3970"/>
    <n v="1000"/>
    <x v="1002"/>
    <x v="2"/>
    <s v="GB"/>
    <s v="GBP"/>
    <n v="1464872848"/>
    <n v="1462280848"/>
    <x v="3974"/>
    <x v="744"/>
    <b v="0"/>
    <n v="11"/>
    <b v="0"/>
    <x v="6"/>
  </r>
  <r>
    <x v="3975"/>
    <x v="3970"/>
    <x v="3971"/>
    <n v="678"/>
    <x v="117"/>
    <x v="2"/>
    <s v="US"/>
    <s v="USD"/>
    <n v="1468442898"/>
    <n v="1465850898"/>
    <x v="3975"/>
    <x v="198"/>
    <b v="0"/>
    <n v="0"/>
    <b v="0"/>
    <x v="6"/>
  </r>
  <r>
    <x v="3976"/>
    <x v="3971"/>
    <x v="3972"/>
    <n v="1300"/>
    <x v="972"/>
    <x v="2"/>
    <s v="US"/>
    <s v="USD"/>
    <n v="1406876400"/>
    <n v="1405024561"/>
    <x v="3976"/>
    <x v="166"/>
    <b v="0"/>
    <n v="10"/>
    <b v="0"/>
    <x v="6"/>
  </r>
  <r>
    <x v="3977"/>
    <x v="3972"/>
    <x v="3973"/>
    <n v="90000"/>
    <x v="2521"/>
    <x v="2"/>
    <s v="US"/>
    <s v="USD"/>
    <n v="1469213732"/>
    <n v="1466621732"/>
    <x v="3977"/>
    <x v="443"/>
    <b v="0"/>
    <n v="6"/>
    <b v="0"/>
    <x v="6"/>
  </r>
  <r>
    <x v="3978"/>
    <x v="3973"/>
    <x v="3974"/>
    <n v="2000"/>
    <x v="2522"/>
    <x v="2"/>
    <s v="US"/>
    <s v="USD"/>
    <n v="1422717953"/>
    <n v="1417533953"/>
    <x v="3978"/>
    <x v="1265"/>
    <b v="0"/>
    <n v="8"/>
    <b v="0"/>
    <x v="6"/>
  </r>
  <r>
    <x v="3979"/>
    <x v="3974"/>
    <x v="3975"/>
    <n v="6000"/>
    <x v="178"/>
    <x v="2"/>
    <s v="GB"/>
    <s v="GBP"/>
    <n v="1427659200"/>
    <n v="1425678057"/>
    <x v="3979"/>
    <x v="1396"/>
    <b v="0"/>
    <n v="6"/>
    <b v="0"/>
    <x v="6"/>
  </r>
  <r>
    <x v="3980"/>
    <x v="3975"/>
    <x v="3976"/>
    <n v="2500"/>
    <x v="2202"/>
    <x v="2"/>
    <s v="US"/>
    <s v="USD"/>
    <n v="1404570147"/>
    <n v="1401978147"/>
    <x v="3980"/>
    <x v="1130"/>
    <b v="0"/>
    <n v="7"/>
    <b v="0"/>
    <x v="6"/>
  </r>
  <r>
    <x v="3981"/>
    <x v="3357"/>
    <x v="3357"/>
    <n v="30000"/>
    <x v="1281"/>
    <x v="2"/>
    <s v="US"/>
    <s v="USD"/>
    <n v="1468729149"/>
    <n v="1463545149"/>
    <x v="3981"/>
    <x v="314"/>
    <b v="0"/>
    <n v="7"/>
    <b v="0"/>
    <x v="6"/>
  </r>
  <r>
    <x v="3982"/>
    <x v="3976"/>
    <x v="3977"/>
    <n v="850"/>
    <x v="575"/>
    <x v="2"/>
    <s v="GB"/>
    <s v="GBP"/>
    <n v="1436297180"/>
    <n v="1431113180"/>
    <x v="3982"/>
    <x v="361"/>
    <b v="0"/>
    <n v="5"/>
    <b v="0"/>
    <x v="6"/>
  </r>
  <r>
    <x v="3983"/>
    <x v="3977"/>
    <x v="3978"/>
    <n v="11140"/>
    <x v="2523"/>
    <x v="2"/>
    <s v="US"/>
    <s v="USD"/>
    <n v="1400569140"/>
    <n v="1397854356"/>
    <x v="3983"/>
    <x v="1185"/>
    <b v="0"/>
    <n v="46"/>
    <b v="0"/>
    <x v="6"/>
  </r>
  <r>
    <x v="3984"/>
    <x v="3978"/>
    <x v="3979"/>
    <n v="1500"/>
    <x v="483"/>
    <x v="2"/>
    <s v="GB"/>
    <s v="GBP"/>
    <n v="1415404800"/>
    <n v="1412809644"/>
    <x v="3984"/>
    <x v="178"/>
    <b v="0"/>
    <n v="10"/>
    <b v="0"/>
    <x v="6"/>
  </r>
  <r>
    <x v="3985"/>
    <x v="3979"/>
    <x v="3980"/>
    <n v="2000"/>
    <x v="762"/>
    <x v="2"/>
    <s v="US"/>
    <s v="USD"/>
    <n v="1456002300"/>
    <n v="1454173120"/>
    <x v="3985"/>
    <x v="1044"/>
    <b v="0"/>
    <n v="19"/>
    <b v="0"/>
    <x v="6"/>
  </r>
  <r>
    <x v="3986"/>
    <x v="3980"/>
    <x v="3981"/>
    <n v="5000"/>
    <x v="2524"/>
    <x v="2"/>
    <s v="GB"/>
    <s v="GBP"/>
    <n v="1462539840"/>
    <n v="1460034594"/>
    <x v="3986"/>
    <x v="891"/>
    <b v="0"/>
    <n v="13"/>
    <b v="0"/>
    <x v="6"/>
  </r>
  <r>
    <x v="3987"/>
    <x v="3981"/>
    <x v="3982"/>
    <n v="400"/>
    <x v="118"/>
    <x v="2"/>
    <s v="GB"/>
    <s v="GBP"/>
    <n v="1400278290"/>
    <n v="1399414290"/>
    <x v="3987"/>
    <x v="1327"/>
    <b v="0"/>
    <n v="13"/>
    <b v="0"/>
    <x v="6"/>
  </r>
  <r>
    <x v="3988"/>
    <x v="3982"/>
    <x v="3983"/>
    <n v="1500"/>
    <x v="573"/>
    <x v="2"/>
    <s v="US"/>
    <s v="USD"/>
    <n v="1440813413"/>
    <n v="1439517413"/>
    <x v="3988"/>
    <x v="1305"/>
    <b v="0"/>
    <n v="4"/>
    <b v="0"/>
    <x v="6"/>
  </r>
  <r>
    <x v="3989"/>
    <x v="3983"/>
    <x v="3984"/>
    <n v="3000"/>
    <x v="117"/>
    <x v="2"/>
    <s v="US"/>
    <s v="USD"/>
    <n v="1447009181"/>
    <n v="1444413581"/>
    <x v="3989"/>
    <x v="600"/>
    <b v="0"/>
    <n v="0"/>
    <b v="0"/>
    <x v="6"/>
  </r>
  <r>
    <x v="3990"/>
    <x v="3984"/>
    <x v="3985"/>
    <n v="1650"/>
    <x v="2525"/>
    <x v="2"/>
    <s v="GB"/>
    <s v="GBP"/>
    <n v="1456934893"/>
    <n v="1454342893"/>
    <x v="3990"/>
    <x v="1213"/>
    <b v="0"/>
    <n v="3"/>
    <b v="0"/>
    <x v="6"/>
  </r>
  <r>
    <x v="3991"/>
    <x v="3985"/>
    <x v="3986"/>
    <n v="500"/>
    <x v="173"/>
    <x v="2"/>
    <s v="US"/>
    <s v="USD"/>
    <n v="1433086082"/>
    <n v="1430494082"/>
    <x v="3991"/>
    <x v="356"/>
    <b v="0"/>
    <n v="1"/>
    <b v="0"/>
    <x v="6"/>
  </r>
  <r>
    <x v="3992"/>
    <x v="3986"/>
    <x v="3987"/>
    <n v="10000"/>
    <x v="2526"/>
    <x v="2"/>
    <s v="US"/>
    <s v="USD"/>
    <n v="1449876859"/>
    <n v="1444689259"/>
    <x v="3992"/>
    <x v="197"/>
    <b v="0"/>
    <n v="9"/>
    <b v="0"/>
    <x v="6"/>
  </r>
  <r>
    <x v="3993"/>
    <x v="3987"/>
    <x v="3988"/>
    <n v="50000"/>
    <x v="158"/>
    <x v="2"/>
    <s v="US"/>
    <s v="USD"/>
    <n v="1431549912"/>
    <n v="1428957912"/>
    <x v="3993"/>
    <x v="272"/>
    <b v="0"/>
    <n v="1"/>
    <b v="0"/>
    <x v="6"/>
  </r>
  <r>
    <x v="3994"/>
    <x v="3988"/>
    <x v="3989"/>
    <n v="2000"/>
    <x v="139"/>
    <x v="2"/>
    <s v="US"/>
    <s v="USD"/>
    <n v="1405761690"/>
    <n v="1403169690"/>
    <x v="3994"/>
    <x v="578"/>
    <b v="0"/>
    <n v="1"/>
    <b v="0"/>
    <x v="6"/>
  </r>
  <r>
    <x v="3995"/>
    <x v="3989"/>
    <x v="3990"/>
    <n v="200"/>
    <x v="119"/>
    <x v="2"/>
    <s v="GB"/>
    <s v="GBP"/>
    <n v="1423913220"/>
    <n v="1421339077"/>
    <x v="3995"/>
    <x v="1049"/>
    <b v="0"/>
    <n v="4"/>
    <b v="0"/>
    <x v="6"/>
  </r>
  <r>
    <x v="3996"/>
    <x v="3990"/>
    <x v="3991"/>
    <n v="3000"/>
    <x v="2527"/>
    <x v="2"/>
    <s v="US"/>
    <s v="USD"/>
    <n v="1416499440"/>
    <n v="1415341464"/>
    <x v="3996"/>
    <x v="651"/>
    <b v="0"/>
    <n v="17"/>
    <b v="0"/>
    <x v="6"/>
  </r>
  <r>
    <x v="3997"/>
    <x v="3991"/>
    <x v="3992"/>
    <n v="3000"/>
    <x v="117"/>
    <x v="2"/>
    <s v="GB"/>
    <s v="GBP"/>
    <n v="1428222221"/>
    <n v="1425633821"/>
    <x v="3997"/>
    <x v="628"/>
    <b v="0"/>
    <n v="0"/>
    <b v="0"/>
    <x v="6"/>
  </r>
  <r>
    <x v="3998"/>
    <x v="3992"/>
    <x v="3993"/>
    <n v="1250"/>
    <x v="526"/>
    <x v="2"/>
    <s v="US"/>
    <s v="USD"/>
    <n v="1427580426"/>
    <n v="1424992026"/>
    <x v="3998"/>
    <x v="983"/>
    <b v="0"/>
    <n v="12"/>
    <b v="0"/>
    <x v="6"/>
  </r>
  <r>
    <x v="3999"/>
    <x v="3993"/>
    <x v="3994"/>
    <n v="7000"/>
    <x v="2528"/>
    <x v="2"/>
    <s v="US"/>
    <s v="USD"/>
    <n v="1409514709"/>
    <n v="1406058798"/>
    <x v="3999"/>
    <x v="1028"/>
    <b v="0"/>
    <n v="14"/>
    <b v="0"/>
    <x v="6"/>
  </r>
  <r>
    <x v="4000"/>
    <x v="3994"/>
    <x v="3995"/>
    <n v="8000"/>
    <x v="115"/>
    <x v="2"/>
    <s v="US"/>
    <s v="USD"/>
    <n v="1462631358"/>
    <n v="1457450958"/>
    <x v="4000"/>
    <x v="176"/>
    <b v="0"/>
    <n v="1"/>
    <b v="0"/>
    <x v="6"/>
  </r>
  <r>
    <x v="4001"/>
    <x v="3995"/>
    <x v="3996"/>
    <n v="1200"/>
    <x v="2508"/>
    <x v="2"/>
    <s v="GB"/>
    <s v="GBP"/>
    <n v="1488394800"/>
    <n v="1486681708"/>
    <x v="4001"/>
    <x v="996"/>
    <b v="0"/>
    <n v="14"/>
    <b v="0"/>
    <x v="6"/>
  </r>
  <r>
    <x v="4002"/>
    <x v="3996"/>
    <x v="3997"/>
    <n v="1250"/>
    <x v="1937"/>
    <x v="2"/>
    <s v="US"/>
    <s v="USD"/>
    <n v="1411779761"/>
    <n v="1409187761"/>
    <x v="4002"/>
    <x v="107"/>
    <b v="0"/>
    <n v="4"/>
    <b v="0"/>
    <x v="6"/>
  </r>
  <r>
    <x v="4003"/>
    <x v="3997"/>
    <x v="3960"/>
    <n v="2000"/>
    <x v="1671"/>
    <x v="2"/>
    <s v="US"/>
    <s v="USD"/>
    <n v="1424009147"/>
    <n v="1421417147"/>
    <x v="4003"/>
    <x v="707"/>
    <b v="0"/>
    <n v="2"/>
    <b v="0"/>
    <x v="6"/>
  </r>
  <r>
    <x v="4004"/>
    <x v="3998"/>
    <x v="3998"/>
    <n v="500"/>
    <x v="116"/>
    <x v="2"/>
    <s v="US"/>
    <s v="USD"/>
    <n v="1412740457"/>
    <n v="1410148457"/>
    <x v="4004"/>
    <x v="1307"/>
    <b v="0"/>
    <n v="1"/>
    <b v="0"/>
    <x v="6"/>
  </r>
  <r>
    <x v="4005"/>
    <x v="3999"/>
    <x v="3999"/>
    <n v="3000"/>
    <x v="130"/>
    <x v="2"/>
    <s v="US"/>
    <s v="USD"/>
    <n v="1413832985"/>
    <n v="1408648985"/>
    <x v="4005"/>
    <x v="1174"/>
    <b v="0"/>
    <n v="2"/>
    <b v="0"/>
    <x v="6"/>
  </r>
  <r>
    <x v="4006"/>
    <x v="4000"/>
    <x v="4000"/>
    <n v="30000"/>
    <x v="369"/>
    <x v="2"/>
    <s v="US"/>
    <s v="USD"/>
    <n v="1455647587"/>
    <n v="1453487587"/>
    <x v="4006"/>
    <x v="162"/>
    <b v="0"/>
    <n v="1"/>
    <b v="0"/>
    <x v="6"/>
  </r>
  <r>
    <x v="4007"/>
    <x v="3988"/>
    <x v="4001"/>
    <n v="2000"/>
    <x v="139"/>
    <x v="2"/>
    <s v="US"/>
    <s v="USD"/>
    <n v="1409070480"/>
    <n v="1406572381"/>
    <x v="4007"/>
    <x v="1278"/>
    <b v="0"/>
    <n v="1"/>
    <b v="0"/>
    <x v="6"/>
  </r>
  <r>
    <x v="4008"/>
    <x v="4001"/>
    <x v="4002"/>
    <n v="1000"/>
    <x v="177"/>
    <x v="2"/>
    <s v="GB"/>
    <s v="GBP"/>
    <n v="1437606507"/>
    <n v="1435014507"/>
    <x v="4008"/>
    <x v="1264"/>
    <b v="0"/>
    <n v="4"/>
    <b v="0"/>
    <x v="6"/>
  </r>
  <r>
    <x v="4009"/>
    <x v="4002"/>
    <x v="4003"/>
    <n v="1930"/>
    <x v="735"/>
    <x v="2"/>
    <s v="GB"/>
    <s v="GBP"/>
    <n v="1410281360"/>
    <n v="1406825360"/>
    <x v="4009"/>
    <x v="219"/>
    <b v="0"/>
    <n v="3"/>
    <b v="0"/>
    <x v="6"/>
  </r>
  <r>
    <x v="4010"/>
    <x v="4003"/>
    <x v="4004"/>
    <n v="7200"/>
    <x v="2529"/>
    <x v="2"/>
    <s v="US"/>
    <s v="USD"/>
    <n v="1414348166"/>
    <n v="1412879366"/>
    <x v="4010"/>
    <x v="1149"/>
    <b v="0"/>
    <n v="38"/>
    <b v="0"/>
    <x v="6"/>
  </r>
  <r>
    <x v="4011"/>
    <x v="4004"/>
    <x v="4005"/>
    <n v="250"/>
    <x v="1820"/>
    <x v="2"/>
    <s v="GB"/>
    <s v="GBP"/>
    <n v="1422450278"/>
    <n v="1419858278"/>
    <x v="4011"/>
    <x v="256"/>
    <b v="0"/>
    <n v="4"/>
    <b v="0"/>
    <x v="6"/>
  </r>
  <r>
    <x v="4012"/>
    <x v="4005"/>
    <x v="4006"/>
    <n v="575"/>
    <x v="117"/>
    <x v="2"/>
    <s v="GB"/>
    <s v="GBP"/>
    <n v="1430571849"/>
    <n v="1427979849"/>
    <x v="4012"/>
    <x v="951"/>
    <b v="0"/>
    <n v="0"/>
    <b v="0"/>
    <x v="6"/>
  </r>
  <r>
    <x v="4013"/>
    <x v="4006"/>
    <x v="4007"/>
    <n v="2000"/>
    <x v="375"/>
    <x v="2"/>
    <s v="US"/>
    <s v="USD"/>
    <n v="1424070823"/>
    <n v="1421478823"/>
    <x v="4013"/>
    <x v="707"/>
    <b v="0"/>
    <n v="2"/>
    <b v="0"/>
    <x v="6"/>
  </r>
  <r>
    <x v="4014"/>
    <x v="4007"/>
    <x v="4008"/>
    <n v="9000"/>
    <x v="117"/>
    <x v="2"/>
    <s v="US"/>
    <s v="USD"/>
    <n v="1457157269"/>
    <n v="1455861269"/>
    <x v="4014"/>
    <x v="1397"/>
    <b v="0"/>
    <n v="0"/>
    <b v="0"/>
    <x v="6"/>
  </r>
  <r>
    <x v="4015"/>
    <x v="4008"/>
    <x v="4009"/>
    <n v="7000"/>
    <x v="116"/>
    <x v="2"/>
    <s v="US"/>
    <s v="USD"/>
    <n v="1437331463"/>
    <n v="1434739463"/>
    <x v="4015"/>
    <x v="1398"/>
    <b v="0"/>
    <n v="1"/>
    <b v="0"/>
    <x v="6"/>
  </r>
  <r>
    <x v="4016"/>
    <x v="4009"/>
    <x v="4010"/>
    <n v="500"/>
    <x v="119"/>
    <x v="2"/>
    <s v="GB"/>
    <s v="GBP"/>
    <n v="1410987400"/>
    <n v="1408395400"/>
    <x v="4016"/>
    <x v="712"/>
    <b v="0"/>
    <n v="7"/>
    <b v="0"/>
    <x v="6"/>
  </r>
  <r>
    <x v="4017"/>
    <x v="4010"/>
    <x v="4011"/>
    <n v="10000"/>
    <x v="522"/>
    <x v="2"/>
    <s v="US"/>
    <s v="USD"/>
    <n v="1409846874"/>
    <n v="1407254874"/>
    <x v="4017"/>
    <x v="157"/>
    <b v="0"/>
    <n v="2"/>
    <b v="0"/>
    <x v="6"/>
  </r>
  <r>
    <x v="4018"/>
    <x v="4011"/>
    <x v="4012"/>
    <n v="1500"/>
    <x v="176"/>
    <x v="2"/>
    <s v="GB"/>
    <s v="GBP"/>
    <n v="1475877108"/>
    <n v="1473285108"/>
    <x v="4018"/>
    <x v="1376"/>
    <b v="0"/>
    <n v="4"/>
    <b v="0"/>
    <x v="6"/>
  </r>
  <r>
    <x v="4019"/>
    <x v="4012"/>
    <x v="4013"/>
    <n v="3500"/>
    <x v="792"/>
    <x v="2"/>
    <s v="US"/>
    <s v="USD"/>
    <n v="1460737680"/>
    <n v="1455725596"/>
    <x v="4019"/>
    <x v="216"/>
    <b v="0"/>
    <n v="4"/>
    <b v="0"/>
    <x v="6"/>
  </r>
  <r>
    <x v="4020"/>
    <x v="4013"/>
    <x v="4014"/>
    <n v="600"/>
    <x v="173"/>
    <x v="2"/>
    <s v="US"/>
    <s v="USD"/>
    <n v="1427168099"/>
    <n v="1424579699"/>
    <x v="4020"/>
    <x v="1298"/>
    <b v="0"/>
    <n v="3"/>
    <b v="0"/>
    <x v="6"/>
  </r>
  <r>
    <x v="4021"/>
    <x v="4014"/>
    <x v="4015"/>
    <n v="15000"/>
    <x v="366"/>
    <x v="2"/>
    <s v="US"/>
    <s v="USD"/>
    <n v="1414360358"/>
    <n v="1409176358"/>
    <x v="4021"/>
    <x v="107"/>
    <b v="0"/>
    <n v="2"/>
    <b v="0"/>
    <x v="6"/>
  </r>
  <r>
    <x v="4022"/>
    <x v="4015"/>
    <x v="4016"/>
    <n v="18000"/>
    <x v="2530"/>
    <x v="2"/>
    <s v="US"/>
    <s v="USD"/>
    <n v="1422759240"/>
    <n v="1418824867"/>
    <x v="4022"/>
    <x v="1317"/>
    <b v="0"/>
    <n v="197"/>
    <b v="0"/>
    <x v="6"/>
  </r>
  <r>
    <x v="4023"/>
    <x v="4016"/>
    <x v="4017"/>
    <n v="7000"/>
    <x v="117"/>
    <x v="2"/>
    <s v="US"/>
    <s v="USD"/>
    <n v="1458860363"/>
    <n v="1454975963"/>
    <x v="4023"/>
    <x v="924"/>
    <b v="0"/>
    <n v="0"/>
    <b v="0"/>
    <x v="6"/>
  </r>
  <r>
    <x v="4024"/>
    <x v="4017"/>
    <x v="4018"/>
    <n v="800"/>
    <x v="115"/>
    <x v="2"/>
    <s v="US"/>
    <s v="USD"/>
    <n v="1441037097"/>
    <n v="1438445097"/>
    <x v="4024"/>
    <x v="1104"/>
    <b v="0"/>
    <n v="1"/>
    <b v="0"/>
    <x v="6"/>
  </r>
  <r>
    <x v="4025"/>
    <x v="4018"/>
    <x v="4019"/>
    <n v="5000"/>
    <x v="156"/>
    <x v="2"/>
    <s v="FR"/>
    <s v="EUR"/>
    <n v="1437889336"/>
    <n v="1432705336"/>
    <x v="4025"/>
    <x v="263"/>
    <b v="0"/>
    <n v="4"/>
    <b v="0"/>
    <x v="6"/>
  </r>
  <r>
    <x v="4026"/>
    <x v="4019"/>
    <x v="4020"/>
    <n v="4000"/>
    <x v="117"/>
    <x v="2"/>
    <s v="US"/>
    <s v="USD"/>
    <n v="1449247439"/>
    <n v="1444059839"/>
    <x v="4026"/>
    <x v="755"/>
    <b v="0"/>
    <n v="0"/>
    <b v="0"/>
    <x v="6"/>
  </r>
  <r>
    <x v="4027"/>
    <x v="4020"/>
    <x v="4021"/>
    <n v="3000"/>
    <x v="394"/>
    <x v="2"/>
    <s v="US"/>
    <s v="USD"/>
    <n v="1487811600"/>
    <n v="1486077481"/>
    <x v="4027"/>
    <x v="960"/>
    <b v="0"/>
    <n v="7"/>
    <b v="0"/>
    <x v="6"/>
  </r>
  <r>
    <x v="4028"/>
    <x v="4021"/>
    <x v="4022"/>
    <n v="2000"/>
    <x v="2531"/>
    <x v="2"/>
    <s v="US"/>
    <s v="USD"/>
    <n v="1402007500"/>
    <n v="1399415500"/>
    <x v="4028"/>
    <x v="1327"/>
    <b v="0"/>
    <n v="11"/>
    <b v="0"/>
    <x v="6"/>
  </r>
  <r>
    <x v="4029"/>
    <x v="4022"/>
    <x v="4023"/>
    <n v="20000"/>
    <x v="117"/>
    <x v="2"/>
    <s v="US"/>
    <s v="USD"/>
    <n v="1450053370"/>
    <n v="1447461370"/>
    <x v="4029"/>
    <x v="753"/>
    <b v="0"/>
    <n v="0"/>
    <b v="0"/>
    <x v="6"/>
  </r>
  <r>
    <x v="4030"/>
    <x v="4023"/>
    <x v="4024"/>
    <n v="2500"/>
    <x v="402"/>
    <x v="2"/>
    <s v="US"/>
    <s v="USD"/>
    <n v="1454525340"/>
    <n v="1452008599"/>
    <x v="4030"/>
    <x v="880"/>
    <b v="0"/>
    <n v="6"/>
    <b v="0"/>
    <x v="6"/>
  </r>
  <r>
    <x v="4031"/>
    <x v="4024"/>
    <x v="4025"/>
    <n v="5000"/>
    <x v="117"/>
    <x v="2"/>
    <s v="US"/>
    <s v="USD"/>
    <n v="1418914964"/>
    <n v="1414591364"/>
    <x v="4031"/>
    <x v="508"/>
    <b v="0"/>
    <n v="0"/>
    <b v="0"/>
    <x v="6"/>
  </r>
  <r>
    <x v="4032"/>
    <x v="4025"/>
    <x v="4026"/>
    <n v="6048"/>
    <x v="2532"/>
    <x v="2"/>
    <s v="US"/>
    <s v="USD"/>
    <n v="1450211116"/>
    <n v="1445023516"/>
    <x v="4032"/>
    <x v="1272"/>
    <b v="0"/>
    <n v="7"/>
    <b v="0"/>
    <x v="6"/>
  </r>
  <r>
    <x v="4033"/>
    <x v="4026"/>
    <x v="4027"/>
    <n v="23900"/>
    <x v="2533"/>
    <x v="2"/>
    <s v="GB"/>
    <s v="GBP"/>
    <n v="1475398800"/>
    <n v="1472711224"/>
    <x v="4033"/>
    <x v="172"/>
    <b v="0"/>
    <n v="94"/>
    <b v="0"/>
    <x v="6"/>
  </r>
  <r>
    <x v="4034"/>
    <x v="4027"/>
    <x v="4028"/>
    <n v="13500"/>
    <x v="148"/>
    <x v="2"/>
    <s v="US"/>
    <s v="USD"/>
    <n v="1428097450"/>
    <n v="1425509050"/>
    <x v="4034"/>
    <x v="568"/>
    <b v="0"/>
    <n v="2"/>
    <b v="0"/>
    <x v="6"/>
  </r>
  <r>
    <x v="4035"/>
    <x v="4028"/>
    <x v="4029"/>
    <n v="10000"/>
    <x v="2534"/>
    <x v="2"/>
    <s v="US"/>
    <s v="USD"/>
    <n v="1413925887"/>
    <n v="1411333887"/>
    <x v="4035"/>
    <x v="1399"/>
    <b v="0"/>
    <n v="25"/>
    <b v="0"/>
    <x v="6"/>
  </r>
  <r>
    <x v="4036"/>
    <x v="4029"/>
    <x v="3326"/>
    <n v="6000"/>
    <x v="2535"/>
    <x v="2"/>
    <s v="US"/>
    <s v="USD"/>
    <n v="1404253800"/>
    <n v="1402784964"/>
    <x v="4036"/>
    <x v="1400"/>
    <b v="0"/>
    <n v="17"/>
    <b v="0"/>
    <x v="6"/>
  </r>
  <r>
    <x v="4037"/>
    <x v="4030"/>
    <x v="4030"/>
    <n v="700"/>
    <x v="439"/>
    <x v="2"/>
    <s v="US"/>
    <s v="USD"/>
    <n v="1464099900"/>
    <n v="1462585315"/>
    <x v="4037"/>
    <x v="79"/>
    <b v="0"/>
    <n v="2"/>
    <b v="0"/>
    <x v="6"/>
  </r>
  <r>
    <x v="4038"/>
    <x v="4031"/>
    <x v="4031"/>
    <n v="2500"/>
    <x v="356"/>
    <x v="2"/>
    <s v="US"/>
    <s v="USD"/>
    <n v="1413573010"/>
    <n v="1408389010"/>
    <x v="4038"/>
    <x v="712"/>
    <b v="0"/>
    <n v="4"/>
    <b v="0"/>
    <x v="6"/>
  </r>
  <r>
    <x v="4039"/>
    <x v="4032"/>
    <x v="4032"/>
    <n v="500"/>
    <x v="452"/>
    <x v="2"/>
    <s v="US"/>
    <s v="USD"/>
    <n v="1448949540"/>
    <n v="1446048367"/>
    <x v="4039"/>
    <x v="1401"/>
    <b v="0"/>
    <n v="5"/>
    <b v="0"/>
    <x v="6"/>
  </r>
  <r>
    <x v="4040"/>
    <x v="4033"/>
    <x v="4033"/>
    <n v="8000"/>
    <x v="911"/>
    <x v="2"/>
    <s v="US"/>
    <s v="USD"/>
    <n v="1437188400"/>
    <n v="1432100004"/>
    <x v="4040"/>
    <x v="318"/>
    <b v="0"/>
    <n v="2"/>
    <b v="0"/>
    <x v="6"/>
  </r>
  <r>
    <x v="4041"/>
    <x v="4034"/>
    <x v="4034"/>
    <n v="5000"/>
    <x v="577"/>
    <x v="2"/>
    <s v="GB"/>
    <s v="GBP"/>
    <n v="1473160954"/>
    <n v="1467976954"/>
    <x v="4041"/>
    <x v="303"/>
    <b v="0"/>
    <n v="2"/>
    <b v="0"/>
    <x v="6"/>
  </r>
  <r>
    <x v="4042"/>
    <x v="4035"/>
    <x v="4035"/>
    <n v="10000"/>
    <x v="577"/>
    <x v="2"/>
    <s v="US"/>
    <s v="USD"/>
    <n v="1421781360"/>
    <n v="1419213664"/>
    <x v="4042"/>
    <x v="1402"/>
    <b v="0"/>
    <n v="3"/>
    <b v="0"/>
    <x v="6"/>
  </r>
  <r>
    <x v="4043"/>
    <x v="4036"/>
    <x v="4036"/>
    <n v="300"/>
    <x v="117"/>
    <x v="2"/>
    <s v="CA"/>
    <s v="CAD"/>
    <n v="1416524325"/>
    <n v="1415228325"/>
    <x v="4043"/>
    <x v="583"/>
    <b v="0"/>
    <n v="0"/>
    <b v="0"/>
    <x v="6"/>
  </r>
  <r>
    <x v="4044"/>
    <x v="4037"/>
    <x v="4037"/>
    <n v="600"/>
    <x v="1175"/>
    <x v="2"/>
    <s v="US"/>
    <s v="USD"/>
    <n v="1428642000"/>
    <n v="1426050982"/>
    <x v="4044"/>
    <x v="521"/>
    <b v="0"/>
    <n v="4"/>
    <b v="0"/>
    <x v="6"/>
  </r>
  <r>
    <x v="4045"/>
    <x v="4038"/>
    <x v="4038"/>
    <n v="5000"/>
    <x v="116"/>
    <x v="2"/>
    <s v="AU"/>
    <s v="AUD"/>
    <n v="1408596589"/>
    <n v="1406004589"/>
    <x v="4045"/>
    <x v="76"/>
    <b v="0"/>
    <n v="1"/>
    <b v="0"/>
    <x v="6"/>
  </r>
  <r>
    <x v="4046"/>
    <x v="4039"/>
    <x v="4039"/>
    <n v="5600"/>
    <x v="75"/>
    <x v="2"/>
    <s v="US"/>
    <s v="USD"/>
    <n v="1413992210"/>
    <n v="1411400210"/>
    <x v="4046"/>
    <x v="206"/>
    <b v="0"/>
    <n v="12"/>
    <b v="0"/>
    <x v="6"/>
  </r>
  <r>
    <x v="4047"/>
    <x v="4040"/>
    <x v="4040"/>
    <n v="5000"/>
    <x v="178"/>
    <x v="2"/>
    <s v="US"/>
    <s v="USD"/>
    <n v="1420938000"/>
    <n v="1418862743"/>
    <x v="4047"/>
    <x v="1317"/>
    <b v="0"/>
    <n v="4"/>
    <b v="0"/>
    <x v="6"/>
  </r>
  <r>
    <x v="4048"/>
    <x v="4041"/>
    <x v="4041"/>
    <n v="17000"/>
    <x v="2536"/>
    <x v="2"/>
    <s v="GB"/>
    <s v="GBP"/>
    <n v="1460373187"/>
    <n v="1457352787"/>
    <x v="4048"/>
    <x v="1322"/>
    <b v="0"/>
    <n v="91"/>
    <b v="0"/>
    <x v="6"/>
  </r>
  <r>
    <x v="4049"/>
    <x v="4042"/>
    <x v="4042"/>
    <n v="20000"/>
    <x v="1486"/>
    <x v="2"/>
    <s v="US"/>
    <s v="USD"/>
    <n v="1436914815"/>
    <n v="1434322815"/>
    <x v="4049"/>
    <x v="439"/>
    <b v="0"/>
    <n v="1"/>
    <b v="0"/>
    <x v="6"/>
  </r>
  <r>
    <x v="4050"/>
    <x v="4043"/>
    <x v="4043"/>
    <n v="1500"/>
    <x v="116"/>
    <x v="2"/>
    <s v="US"/>
    <s v="USD"/>
    <n v="1414077391"/>
    <n v="1411485391"/>
    <x v="4050"/>
    <x v="30"/>
    <b v="0"/>
    <n v="1"/>
    <b v="0"/>
    <x v="6"/>
  </r>
  <r>
    <x v="4051"/>
    <x v="4044"/>
    <x v="4044"/>
    <n v="500"/>
    <x v="117"/>
    <x v="2"/>
    <s v="US"/>
    <s v="USD"/>
    <n v="1399618380"/>
    <n v="1399058797"/>
    <x v="4051"/>
    <x v="1257"/>
    <b v="0"/>
    <n v="0"/>
    <b v="0"/>
    <x v="6"/>
  </r>
  <r>
    <x v="4052"/>
    <x v="4045"/>
    <x v="4045"/>
    <n v="3000"/>
    <x v="1673"/>
    <x v="2"/>
    <s v="US"/>
    <s v="USD"/>
    <n v="1413234316"/>
    <n v="1408050316"/>
    <x v="4052"/>
    <x v="1325"/>
    <b v="0"/>
    <n v="13"/>
    <b v="0"/>
    <x v="6"/>
  </r>
  <r>
    <x v="4053"/>
    <x v="4046"/>
    <x v="4046"/>
    <n v="500"/>
    <x v="178"/>
    <x v="2"/>
    <s v="GB"/>
    <s v="GBP"/>
    <n v="1416081600"/>
    <n v="1413477228"/>
    <x v="4053"/>
    <x v="165"/>
    <b v="0"/>
    <n v="2"/>
    <b v="0"/>
    <x v="6"/>
  </r>
  <r>
    <x v="4054"/>
    <x v="4047"/>
    <x v="4047"/>
    <n v="8880"/>
    <x v="117"/>
    <x v="2"/>
    <s v="US"/>
    <s v="USD"/>
    <n v="1475294400"/>
    <n v="1472674285"/>
    <x v="4054"/>
    <x v="172"/>
    <b v="0"/>
    <n v="0"/>
    <b v="0"/>
    <x v="6"/>
  </r>
  <r>
    <x v="4055"/>
    <x v="4048"/>
    <x v="4048"/>
    <n v="5000"/>
    <x v="695"/>
    <x v="2"/>
    <s v="GB"/>
    <s v="GBP"/>
    <n v="1403192031"/>
    <n v="1400600031"/>
    <x v="4055"/>
    <x v="627"/>
    <b v="0"/>
    <n v="21"/>
    <b v="0"/>
    <x v="6"/>
  </r>
  <r>
    <x v="4056"/>
    <x v="4049"/>
    <x v="4049"/>
    <n v="1500"/>
    <x v="1955"/>
    <x v="2"/>
    <s v="US"/>
    <s v="USD"/>
    <n v="1467575940"/>
    <n v="1465856639"/>
    <x v="4056"/>
    <x v="198"/>
    <b v="0"/>
    <n v="9"/>
    <b v="0"/>
    <x v="6"/>
  </r>
  <r>
    <x v="4057"/>
    <x v="4050"/>
    <x v="4050"/>
    <n v="3500"/>
    <x v="2537"/>
    <x v="2"/>
    <s v="GB"/>
    <s v="GBP"/>
    <n v="1448492400"/>
    <n v="1446506080"/>
    <x v="4057"/>
    <x v="849"/>
    <b v="0"/>
    <n v="6"/>
    <b v="0"/>
    <x v="6"/>
  </r>
  <r>
    <x v="4058"/>
    <x v="4051"/>
    <x v="4051"/>
    <n v="3750"/>
    <x v="483"/>
    <x v="2"/>
    <s v="US"/>
    <s v="USD"/>
    <n v="1459483140"/>
    <n v="1458178044"/>
    <x v="4058"/>
    <x v="415"/>
    <b v="0"/>
    <n v="4"/>
    <b v="0"/>
    <x v="6"/>
  </r>
  <r>
    <x v="4059"/>
    <x v="4052"/>
    <x v="4052"/>
    <n v="10000"/>
    <x v="156"/>
    <x v="2"/>
    <s v="CA"/>
    <s v="CAD"/>
    <n v="1410836400"/>
    <n v="1408116152"/>
    <x v="4059"/>
    <x v="1357"/>
    <b v="0"/>
    <n v="7"/>
    <b v="0"/>
    <x v="6"/>
  </r>
  <r>
    <x v="4060"/>
    <x v="4053"/>
    <x v="4053"/>
    <n v="10000"/>
    <x v="2516"/>
    <x v="2"/>
    <s v="CA"/>
    <s v="CAD"/>
    <n v="1403539200"/>
    <n v="1400604056"/>
    <x v="4060"/>
    <x v="627"/>
    <b v="0"/>
    <n v="5"/>
    <b v="0"/>
    <x v="6"/>
  </r>
  <r>
    <x v="4061"/>
    <x v="4054"/>
    <x v="4054"/>
    <n v="525"/>
    <x v="117"/>
    <x v="2"/>
    <s v="US"/>
    <s v="USD"/>
    <n v="1461205423"/>
    <n v="1456025023"/>
    <x v="4061"/>
    <x v="732"/>
    <b v="0"/>
    <n v="0"/>
    <b v="0"/>
    <x v="6"/>
  </r>
  <r>
    <x v="4062"/>
    <x v="4055"/>
    <x v="4055"/>
    <n v="20000"/>
    <x v="2538"/>
    <x v="2"/>
    <s v="US"/>
    <s v="USD"/>
    <n v="1467481468"/>
    <n v="1464889468"/>
    <x v="4062"/>
    <x v="760"/>
    <b v="0"/>
    <n v="3"/>
    <b v="0"/>
    <x v="6"/>
  </r>
  <r>
    <x v="4063"/>
    <x v="4056"/>
    <x v="4056"/>
    <n v="9500"/>
    <x v="2503"/>
    <x v="2"/>
    <s v="GB"/>
    <s v="GBP"/>
    <n v="1403886084"/>
    <n v="1401294084"/>
    <x v="4063"/>
    <x v="1164"/>
    <b v="0"/>
    <n v="9"/>
    <b v="0"/>
    <x v="6"/>
  </r>
  <r>
    <x v="4064"/>
    <x v="4057"/>
    <x v="4057"/>
    <n v="2000"/>
    <x v="2285"/>
    <x v="2"/>
    <s v="AU"/>
    <s v="AUD"/>
    <n v="1430316426"/>
    <n v="1427724426"/>
    <x v="4064"/>
    <x v="780"/>
    <b v="0"/>
    <n v="6"/>
    <b v="0"/>
    <x v="6"/>
  </r>
  <r>
    <x v="4065"/>
    <x v="4058"/>
    <x v="4058"/>
    <n v="4000"/>
    <x v="2539"/>
    <x v="2"/>
    <s v="US"/>
    <s v="USD"/>
    <n v="1407883811"/>
    <n v="1405291811"/>
    <x v="4065"/>
    <x v="1163"/>
    <b v="0"/>
    <n v="4"/>
    <b v="0"/>
    <x v="6"/>
  </r>
  <r>
    <x v="4066"/>
    <x v="4059"/>
    <x v="4059"/>
    <n v="15000"/>
    <x v="379"/>
    <x v="2"/>
    <s v="US"/>
    <s v="USD"/>
    <n v="1463619388"/>
    <n v="1461027388"/>
    <x v="4066"/>
    <x v="275"/>
    <b v="0"/>
    <n v="1"/>
    <b v="0"/>
    <x v="6"/>
  </r>
  <r>
    <x v="4067"/>
    <x v="4060"/>
    <x v="3887"/>
    <n v="5000"/>
    <x v="631"/>
    <x v="2"/>
    <s v="US"/>
    <s v="USD"/>
    <n v="1443408550"/>
    <n v="1439952550"/>
    <x v="4067"/>
    <x v="580"/>
    <b v="0"/>
    <n v="17"/>
    <b v="0"/>
    <x v="6"/>
  </r>
  <r>
    <x v="4068"/>
    <x v="4061"/>
    <x v="4060"/>
    <n v="3495"/>
    <x v="2540"/>
    <x v="2"/>
    <s v="US"/>
    <s v="USD"/>
    <n v="1484348700"/>
    <n v="1481756855"/>
    <x v="4068"/>
    <x v="1403"/>
    <b v="0"/>
    <n v="1"/>
    <b v="0"/>
    <x v="6"/>
  </r>
  <r>
    <x v="4069"/>
    <x v="4062"/>
    <x v="4061"/>
    <n v="1250"/>
    <x v="357"/>
    <x v="2"/>
    <s v="GB"/>
    <s v="GBP"/>
    <n v="1425124800"/>
    <n v="1421596356"/>
    <x v="4069"/>
    <x v="855"/>
    <b v="0"/>
    <n v="13"/>
    <b v="0"/>
    <x v="6"/>
  </r>
  <r>
    <x v="4070"/>
    <x v="4063"/>
    <x v="4062"/>
    <n v="1000"/>
    <x v="785"/>
    <x v="2"/>
    <s v="US"/>
    <s v="USD"/>
    <n v="1425178800"/>
    <n v="1422374420"/>
    <x v="4070"/>
    <x v="561"/>
    <b v="0"/>
    <n v="6"/>
    <b v="0"/>
    <x v="6"/>
  </r>
  <r>
    <x v="4071"/>
    <x v="4064"/>
    <x v="4063"/>
    <n v="20000"/>
    <x v="117"/>
    <x v="2"/>
    <s v="MX"/>
    <s v="MXN"/>
    <n v="1482779931"/>
    <n v="1480187931"/>
    <x v="4071"/>
    <x v="1363"/>
    <b v="0"/>
    <n v="0"/>
    <b v="0"/>
    <x v="6"/>
  </r>
  <r>
    <x v="4072"/>
    <x v="4065"/>
    <x v="4064"/>
    <n v="1000"/>
    <x v="460"/>
    <x v="2"/>
    <s v="GB"/>
    <s v="GBP"/>
    <n v="1408646111"/>
    <n v="1403462111"/>
    <x v="4072"/>
    <x v="1404"/>
    <b v="0"/>
    <n v="2"/>
    <b v="0"/>
    <x v="6"/>
  </r>
  <r>
    <x v="4073"/>
    <x v="4066"/>
    <x v="4065"/>
    <n v="3500"/>
    <x v="2541"/>
    <x v="2"/>
    <s v="US"/>
    <s v="USD"/>
    <n v="1431144000"/>
    <n v="1426407426"/>
    <x v="4073"/>
    <x v="1405"/>
    <b v="0"/>
    <n v="2"/>
    <b v="0"/>
    <x v="6"/>
  </r>
  <r>
    <x v="4074"/>
    <x v="4067"/>
    <x v="4066"/>
    <n v="2750"/>
    <x v="2542"/>
    <x v="2"/>
    <s v="GB"/>
    <s v="GBP"/>
    <n v="1446732975"/>
    <n v="1444137375"/>
    <x v="4074"/>
    <x v="1360"/>
    <b v="0"/>
    <n v="21"/>
    <b v="0"/>
    <x v="6"/>
  </r>
  <r>
    <x v="4075"/>
    <x v="4068"/>
    <x v="4067"/>
    <n v="2000"/>
    <x v="2543"/>
    <x v="2"/>
    <s v="GB"/>
    <s v="GBP"/>
    <n v="1404149280"/>
    <n v="1400547969"/>
    <x v="4075"/>
    <x v="1255"/>
    <b v="0"/>
    <n v="13"/>
    <b v="0"/>
    <x v="6"/>
  </r>
  <r>
    <x v="4076"/>
    <x v="4069"/>
    <x v="4068"/>
    <n v="700"/>
    <x v="117"/>
    <x v="2"/>
    <s v="US"/>
    <s v="USD"/>
    <n v="1413921060"/>
    <n v="1411499149"/>
    <x v="4076"/>
    <x v="30"/>
    <b v="0"/>
    <n v="0"/>
    <b v="0"/>
    <x v="6"/>
  </r>
  <r>
    <x v="4077"/>
    <x v="4070"/>
    <x v="4069"/>
    <n v="15000"/>
    <x v="2544"/>
    <x v="2"/>
    <s v="US"/>
    <s v="USD"/>
    <n v="1482339794"/>
    <n v="1479747794"/>
    <x v="4077"/>
    <x v="1151"/>
    <b v="0"/>
    <n v="6"/>
    <b v="0"/>
    <x v="6"/>
  </r>
  <r>
    <x v="4078"/>
    <x v="4071"/>
    <x v="4070"/>
    <n v="250"/>
    <x v="117"/>
    <x v="2"/>
    <s v="GB"/>
    <s v="GBP"/>
    <n v="1485543242"/>
    <n v="1482951242"/>
    <x v="4078"/>
    <x v="130"/>
    <b v="0"/>
    <n v="0"/>
    <b v="0"/>
    <x v="6"/>
  </r>
  <r>
    <x v="4079"/>
    <x v="4072"/>
    <x v="4071"/>
    <n v="3000"/>
    <x v="139"/>
    <x v="2"/>
    <s v="US"/>
    <s v="USD"/>
    <n v="1466375521"/>
    <n v="1463783521"/>
    <x v="4079"/>
    <x v="192"/>
    <b v="0"/>
    <n v="1"/>
    <b v="0"/>
    <x v="6"/>
  </r>
  <r>
    <x v="4080"/>
    <x v="4073"/>
    <x v="4072"/>
    <n v="3000"/>
    <x v="117"/>
    <x v="2"/>
    <s v="US"/>
    <s v="USD"/>
    <n v="1465930440"/>
    <n v="1463849116"/>
    <x v="4080"/>
    <x v="1341"/>
    <b v="0"/>
    <n v="0"/>
    <b v="0"/>
    <x v="6"/>
  </r>
  <r>
    <x v="4081"/>
    <x v="4074"/>
    <x v="4073"/>
    <n v="2224"/>
    <x v="457"/>
    <x v="2"/>
    <s v="US"/>
    <s v="USD"/>
    <n v="1425819425"/>
    <n v="1423231025"/>
    <x v="4081"/>
    <x v="1240"/>
    <b v="0"/>
    <n v="12"/>
    <b v="0"/>
    <x v="6"/>
  </r>
  <r>
    <x v="4082"/>
    <x v="4075"/>
    <x v="4074"/>
    <n v="150"/>
    <x v="158"/>
    <x v="2"/>
    <s v="US"/>
    <s v="USD"/>
    <n v="1447542000"/>
    <n v="1446179553"/>
    <x v="4082"/>
    <x v="1391"/>
    <b v="0"/>
    <n v="2"/>
    <b v="0"/>
    <x v="6"/>
  </r>
  <r>
    <x v="4083"/>
    <x v="4076"/>
    <x v="4075"/>
    <n v="3500"/>
    <x v="2545"/>
    <x v="2"/>
    <s v="US"/>
    <s v="USD"/>
    <n v="1452795416"/>
    <n v="1450203416"/>
    <x v="4083"/>
    <x v="1230"/>
    <b v="0"/>
    <n v="6"/>
    <b v="0"/>
    <x v="6"/>
  </r>
  <r>
    <x v="4084"/>
    <x v="4077"/>
    <x v="4076"/>
    <n v="3000"/>
    <x v="115"/>
    <x v="2"/>
    <s v="IT"/>
    <s v="EUR"/>
    <n v="1476008906"/>
    <n v="1473416906"/>
    <x v="4084"/>
    <x v="516"/>
    <b v="0"/>
    <n v="1"/>
    <b v="0"/>
    <x v="6"/>
  </r>
  <r>
    <x v="4085"/>
    <x v="4078"/>
    <x v="4077"/>
    <n v="3500"/>
    <x v="115"/>
    <x v="2"/>
    <s v="US"/>
    <s v="USD"/>
    <n v="1427169540"/>
    <n v="1424701775"/>
    <x v="4085"/>
    <x v="233"/>
    <b v="0"/>
    <n v="1"/>
    <b v="0"/>
    <x v="6"/>
  </r>
  <r>
    <x v="4086"/>
    <x v="4079"/>
    <x v="4078"/>
    <n v="1000"/>
    <x v="779"/>
    <x v="2"/>
    <s v="US"/>
    <s v="USD"/>
    <n v="1448078400"/>
    <n v="1445985299"/>
    <x v="4086"/>
    <x v="1143"/>
    <b v="0"/>
    <n v="5"/>
    <b v="0"/>
    <x v="6"/>
  </r>
  <r>
    <x v="4087"/>
    <x v="4080"/>
    <x v="4079"/>
    <n v="9600"/>
    <x v="117"/>
    <x v="2"/>
    <s v="US"/>
    <s v="USD"/>
    <n v="1468777786"/>
    <n v="1466185786"/>
    <x v="4087"/>
    <x v="175"/>
    <b v="0"/>
    <n v="0"/>
    <b v="0"/>
    <x v="6"/>
  </r>
  <r>
    <x v="4088"/>
    <x v="4081"/>
    <x v="4080"/>
    <n v="2000"/>
    <x v="1168"/>
    <x v="2"/>
    <s v="GB"/>
    <s v="GBP"/>
    <n v="1421403960"/>
    <n v="1418827324"/>
    <x v="4088"/>
    <x v="1317"/>
    <b v="0"/>
    <n v="3"/>
    <b v="0"/>
    <x v="6"/>
  </r>
  <r>
    <x v="4089"/>
    <x v="4082"/>
    <x v="4081"/>
    <n v="5000"/>
    <x v="739"/>
    <x v="2"/>
    <s v="US"/>
    <s v="USD"/>
    <n v="1433093700"/>
    <n v="1430242488"/>
    <x v="4089"/>
    <x v="264"/>
    <b v="0"/>
    <n v="8"/>
    <b v="0"/>
    <x v="6"/>
  </r>
  <r>
    <x v="4090"/>
    <x v="4083"/>
    <x v="4082"/>
    <n v="1000"/>
    <x v="573"/>
    <x v="2"/>
    <s v="US"/>
    <s v="USD"/>
    <n v="1438959600"/>
    <n v="1437754137"/>
    <x v="4090"/>
    <x v="736"/>
    <b v="0"/>
    <n v="3"/>
    <b v="0"/>
    <x v="6"/>
  </r>
  <r>
    <x v="4091"/>
    <x v="4084"/>
    <x v="4083"/>
    <n v="1600"/>
    <x v="2546"/>
    <x v="2"/>
    <s v="US"/>
    <s v="USD"/>
    <n v="1421410151"/>
    <n v="1418818151"/>
    <x v="4091"/>
    <x v="1317"/>
    <b v="0"/>
    <n v="8"/>
    <b v="0"/>
    <x v="6"/>
  </r>
  <r>
    <x v="4092"/>
    <x v="4085"/>
    <x v="4084"/>
    <n v="110000"/>
    <x v="170"/>
    <x v="2"/>
    <s v="US"/>
    <s v="USD"/>
    <n v="1428205247"/>
    <n v="1423024847"/>
    <x v="4092"/>
    <x v="429"/>
    <b v="0"/>
    <n v="1"/>
    <b v="0"/>
    <x v="6"/>
  </r>
  <r>
    <x v="4093"/>
    <x v="4086"/>
    <x v="4085"/>
    <n v="2500"/>
    <x v="177"/>
    <x v="2"/>
    <s v="GB"/>
    <s v="GBP"/>
    <n v="1440272093"/>
    <n v="1435088093"/>
    <x v="4093"/>
    <x v="709"/>
    <b v="0"/>
    <n v="4"/>
    <b v="0"/>
    <x v="6"/>
  </r>
  <r>
    <x v="4094"/>
    <x v="4087"/>
    <x v="4086"/>
    <n v="2000"/>
    <x v="655"/>
    <x v="2"/>
    <s v="US"/>
    <s v="USD"/>
    <n v="1413953940"/>
    <n v="1410141900"/>
    <x v="4094"/>
    <x v="1307"/>
    <b v="0"/>
    <n v="8"/>
    <b v="0"/>
    <x v="6"/>
  </r>
  <r>
    <x v="4095"/>
    <x v="4088"/>
    <x v="4087"/>
    <n v="30000"/>
    <x v="25"/>
    <x v="2"/>
    <s v="MX"/>
    <s v="MXN"/>
    <n v="1482108350"/>
    <n v="1479516350"/>
    <x v="4095"/>
    <x v="895"/>
    <b v="0"/>
    <n v="1"/>
    <b v="0"/>
    <x v="6"/>
  </r>
  <r>
    <x v="4096"/>
    <x v="4089"/>
    <x v="4088"/>
    <n v="3500"/>
    <x v="402"/>
    <x v="2"/>
    <s v="GB"/>
    <s v="GBP"/>
    <n v="1488271860"/>
    <n v="1484484219"/>
    <x v="4096"/>
    <x v="1406"/>
    <b v="0"/>
    <n v="5"/>
    <b v="0"/>
    <x v="6"/>
  </r>
  <r>
    <x v="4097"/>
    <x v="4090"/>
    <x v="4089"/>
    <n v="10000"/>
    <x v="117"/>
    <x v="2"/>
    <s v="GB"/>
    <s v="GBP"/>
    <n v="1454284500"/>
    <n v="1449431237"/>
    <x v="4097"/>
    <x v="1158"/>
    <b v="0"/>
    <n v="0"/>
    <b v="0"/>
    <x v="6"/>
  </r>
  <r>
    <x v="4098"/>
    <x v="4091"/>
    <x v="4090"/>
    <n v="75000"/>
    <x v="117"/>
    <x v="2"/>
    <s v="US"/>
    <s v="USD"/>
    <n v="1465060797"/>
    <n v="1462468797"/>
    <x v="4098"/>
    <x v="297"/>
    <b v="0"/>
    <n v="0"/>
    <b v="0"/>
    <x v="6"/>
  </r>
  <r>
    <x v="4099"/>
    <x v="4092"/>
    <x v="4091"/>
    <n v="4500"/>
    <x v="155"/>
    <x v="2"/>
    <s v="US"/>
    <s v="USD"/>
    <n v="1472847873"/>
    <n v="1468959873"/>
    <x v="4099"/>
    <x v="589"/>
    <b v="0"/>
    <n v="1"/>
    <b v="0"/>
    <x v="6"/>
  </r>
  <r>
    <x v="4100"/>
    <x v="4093"/>
    <x v="4092"/>
    <n v="270"/>
    <x v="117"/>
    <x v="2"/>
    <s v="US"/>
    <s v="USD"/>
    <n v="1414205990"/>
    <n v="1413341990"/>
    <x v="4100"/>
    <x v="295"/>
    <b v="0"/>
    <n v="0"/>
    <b v="0"/>
    <x v="6"/>
  </r>
  <r>
    <x v="4101"/>
    <x v="4094"/>
    <x v="4093"/>
    <n v="600"/>
    <x v="117"/>
    <x v="2"/>
    <s v="US"/>
    <s v="USD"/>
    <n v="1485380482"/>
    <n v="1482788482"/>
    <x v="4101"/>
    <x v="1407"/>
    <b v="0"/>
    <n v="0"/>
    <b v="0"/>
    <x v="6"/>
  </r>
  <r>
    <x v="4102"/>
    <x v="4095"/>
    <x v="4094"/>
    <n v="500"/>
    <x v="2547"/>
    <x v="2"/>
    <s v="US"/>
    <s v="USD"/>
    <n v="1463343673"/>
    <n v="1460751673"/>
    <x v="4102"/>
    <x v="1408"/>
    <b v="0"/>
    <n v="6"/>
    <b v="0"/>
    <x v="6"/>
  </r>
  <r>
    <x v="4103"/>
    <x v="4096"/>
    <x v="4095"/>
    <n v="1000"/>
    <x v="173"/>
    <x v="2"/>
    <s v="US"/>
    <s v="USD"/>
    <n v="1440613920"/>
    <n v="1435953566"/>
    <x v="4103"/>
    <x v="465"/>
    <b v="0"/>
    <n v="6"/>
    <b v="0"/>
    <x v="6"/>
  </r>
  <r>
    <x v="4104"/>
    <x v="4097"/>
    <x v="4096"/>
    <n v="3000"/>
    <x v="762"/>
    <x v="2"/>
    <s v="AU"/>
    <s v="AUD"/>
    <n v="1477550434"/>
    <n v="1474958434"/>
    <x v="4104"/>
    <x v="1147"/>
    <b v="0"/>
    <n v="14"/>
    <b v="0"/>
    <x v="6"/>
  </r>
  <r>
    <x v="4105"/>
    <x v="4098"/>
    <x v="4097"/>
    <n v="33000"/>
    <x v="2094"/>
    <x v="2"/>
    <s v="MX"/>
    <s v="MXN"/>
    <n v="1482711309"/>
    <n v="1479860109"/>
    <x v="4105"/>
    <x v="1316"/>
    <b v="0"/>
    <n v="6"/>
    <b v="0"/>
    <x v="6"/>
  </r>
  <r>
    <x v="4106"/>
    <x v="4099"/>
    <x v="4098"/>
    <n v="5000"/>
    <x v="2404"/>
    <x v="2"/>
    <s v="US"/>
    <s v="USD"/>
    <n v="1427936400"/>
    <n v="1424221866"/>
    <x v="4106"/>
    <x v="591"/>
    <b v="0"/>
    <n v="33"/>
    <b v="0"/>
    <x v="6"/>
  </r>
  <r>
    <x v="4107"/>
    <x v="4100"/>
    <x v="4099"/>
    <n v="2000"/>
    <x v="781"/>
    <x v="2"/>
    <s v="US"/>
    <s v="USD"/>
    <n v="1411596001"/>
    <n v="1409608801"/>
    <x v="4107"/>
    <x v="1333"/>
    <b v="0"/>
    <n v="4"/>
    <b v="0"/>
    <x v="6"/>
  </r>
  <r>
    <x v="4108"/>
    <x v="4101"/>
    <x v="4100"/>
    <n v="3000"/>
    <x v="1765"/>
    <x v="2"/>
    <s v="US"/>
    <s v="USD"/>
    <n v="1488517200"/>
    <n v="1485909937"/>
    <x v="4108"/>
    <x v="145"/>
    <b v="0"/>
    <n v="1"/>
    <b v="0"/>
    <x v="6"/>
  </r>
  <r>
    <x v="4109"/>
    <x v="4102"/>
    <x v="4101"/>
    <n v="500"/>
    <x v="117"/>
    <x v="2"/>
    <s v="GB"/>
    <s v="GBP"/>
    <n v="1448805404"/>
    <n v="1446209804"/>
    <x v="4109"/>
    <x v="1216"/>
    <b v="0"/>
    <n v="0"/>
    <b v="0"/>
    <x v="6"/>
  </r>
  <r>
    <x v="4110"/>
    <x v="4103"/>
    <x v="4102"/>
    <n v="300"/>
    <x v="1726"/>
    <x v="2"/>
    <s v="GB"/>
    <s v="GBP"/>
    <n v="1469113351"/>
    <n v="1463929351"/>
    <x v="4110"/>
    <x v="1167"/>
    <b v="0"/>
    <n v="6"/>
    <b v="0"/>
    <x v="6"/>
  </r>
  <r>
    <x v="4111"/>
    <x v="4104"/>
    <x v="4103"/>
    <n v="3000"/>
    <x v="1077"/>
    <x v="2"/>
    <s v="US"/>
    <s v="USD"/>
    <n v="1424747740"/>
    <n v="1422155740"/>
    <x v="4111"/>
    <x v="320"/>
    <b v="0"/>
    <n v="6"/>
    <b v="0"/>
    <x v="6"/>
  </r>
  <r>
    <x v="4112"/>
    <x v="4105"/>
    <x v="2849"/>
    <n v="2500"/>
    <x v="116"/>
    <x v="2"/>
    <s v="IE"/>
    <s v="EUR"/>
    <n v="1456617600"/>
    <n v="1454280186"/>
    <x v="4112"/>
    <x v="497"/>
    <b v="0"/>
    <n v="1"/>
    <b v="0"/>
    <x v="6"/>
  </r>
  <r>
    <x v="4113"/>
    <x v="4106"/>
    <x v="4104"/>
    <n v="1500"/>
    <x v="158"/>
    <x v="2"/>
    <s v="US"/>
    <s v="USD"/>
    <n v="1452234840"/>
    <n v="1450619123"/>
    <x v="4113"/>
    <x v="1389"/>
    <b v="0"/>
    <n v="3"/>
    <b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E44E9-21E8-44C7-A946-C686EF958826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19" firstHeaderRow="1" firstDataRow="2" firstDataCol="1" rowPageCount="2" colPageCount="1"/>
  <pivotFields count="19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Page" showAll="0">
      <items count="1410">
        <item x="8"/>
        <item x="7"/>
        <item x="6"/>
        <item x="5"/>
        <item x="4"/>
        <item x="3"/>
        <item x="0"/>
        <item x="2"/>
        <item x="1"/>
        <item x="420"/>
        <item x="1022"/>
        <item x="1008"/>
        <item x="608"/>
        <item x="53"/>
        <item x="835"/>
        <item x="661"/>
        <item x="1105"/>
        <item x="1021"/>
        <item x="921"/>
        <item x="868"/>
        <item x="10"/>
        <item x="577"/>
        <item x="418"/>
        <item x="86"/>
        <item x="802"/>
        <item x="77"/>
        <item x="1078"/>
        <item x="115"/>
        <item x="686"/>
        <item x="934"/>
        <item x="804"/>
        <item x="111"/>
        <item x="93"/>
        <item x="860"/>
        <item x="861"/>
        <item x="1076"/>
        <item x="937"/>
        <item x="663"/>
        <item x="900"/>
        <item x="622"/>
        <item x="1077"/>
        <item x="80"/>
        <item x="101"/>
        <item x="818"/>
        <item x="915"/>
        <item x="922"/>
        <item x="411"/>
        <item x="1285"/>
        <item x="402"/>
        <item x="1016"/>
        <item x="64"/>
        <item x="90"/>
        <item x="424"/>
        <item x="770"/>
        <item x="1290"/>
        <item x="640"/>
        <item x="1090"/>
        <item x="769"/>
        <item x="1073"/>
        <item x="916"/>
        <item x="684"/>
        <item x="58"/>
        <item x="381"/>
        <item x="772"/>
        <item x="1005"/>
        <item x="405"/>
        <item x="670"/>
        <item x="927"/>
        <item x="837"/>
        <item x="672"/>
        <item x="673"/>
        <item x="805"/>
        <item x="635"/>
        <item x="832"/>
        <item x="1288"/>
        <item x="84"/>
        <item x="659"/>
        <item x="660"/>
        <item x="779"/>
        <item x="480"/>
        <item x="830"/>
        <item x="393"/>
        <item x="611"/>
        <item x="566"/>
        <item x="821"/>
        <item x="665"/>
        <item x="479"/>
        <item x="781"/>
        <item x="1107"/>
        <item x="253"/>
        <item x="913"/>
        <item x="944"/>
        <item x="1083"/>
        <item x="917"/>
        <item x="691"/>
        <item x="1095"/>
        <item x="389"/>
        <item x="1193"/>
        <item x="639"/>
        <item x="657"/>
        <item x="74"/>
        <item x="569"/>
        <item x="379"/>
        <item x="904"/>
        <item x="68"/>
        <item x="862"/>
        <item x="899"/>
        <item x="553"/>
        <item x="92"/>
        <item x="1085"/>
        <item x="816"/>
        <item x="789"/>
        <item x="392"/>
        <item x="1066"/>
        <item x="1109"/>
        <item x="636"/>
        <item x="776"/>
        <item x="1086"/>
        <item x="268"/>
        <item x="290"/>
        <item x="248"/>
        <item x="896"/>
        <item x="906"/>
        <item x="1117"/>
        <item x="788"/>
        <item x="1088"/>
        <item x="396"/>
        <item x="554"/>
        <item x="646"/>
        <item x="106"/>
        <item x="682"/>
        <item x="1015"/>
        <item x="826"/>
        <item x="1186"/>
        <item x="898"/>
        <item x="1198"/>
        <item x="824"/>
        <item x="18"/>
        <item x="637"/>
        <item x="67"/>
        <item x="83"/>
        <item x="121"/>
        <item x="390"/>
        <item x="909"/>
        <item x="1075"/>
        <item x="24"/>
        <item x="658"/>
        <item x="844"/>
        <item x="978"/>
        <item x="823"/>
        <item x="49"/>
        <item x="404"/>
        <item x="1289"/>
        <item x="763"/>
        <item x="13"/>
        <item x="1011"/>
        <item x="416"/>
        <item x="1003"/>
        <item x="100"/>
        <item x="903"/>
        <item x="384"/>
        <item x="839"/>
        <item x="662"/>
        <item x="638"/>
        <item x="969"/>
        <item x="1012"/>
        <item x="280"/>
        <item x="970"/>
        <item x="974"/>
        <item x="547"/>
        <item x="819"/>
        <item x="1194"/>
        <item x="1084"/>
        <item x="12"/>
        <item x="278"/>
        <item x="675"/>
        <item x="114"/>
        <item x="70"/>
        <item x="380"/>
        <item x="674"/>
        <item x="624"/>
        <item x="1087"/>
        <item x="17"/>
        <item x="1135"/>
        <item x="1082"/>
        <item x="1020"/>
        <item x="98"/>
        <item x="21"/>
        <item x="250"/>
        <item x="286"/>
        <item x="112"/>
        <item x="945"/>
        <item x="840"/>
        <item x="1074"/>
        <item x="677"/>
        <item x="1091"/>
        <item x="1071"/>
        <item x="73"/>
        <item x="1192"/>
        <item x="1180"/>
        <item x="967"/>
        <item x="687"/>
        <item x="1093"/>
        <item x="65"/>
        <item x="669"/>
        <item x="1182"/>
        <item x="560"/>
        <item x="641"/>
        <item x="621"/>
        <item x="827"/>
        <item x="399"/>
        <item x="876"/>
        <item x="14"/>
        <item x="814"/>
        <item x="908"/>
        <item x="897"/>
        <item x="1184"/>
        <item x="94"/>
        <item x="1067"/>
        <item x="481"/>
        <item x="800"/>
        <item x="865"/>
        <item x="257"/>
        <item x="918"/>
        <item x="1080"/>
        <item x="387"/>
        <item x="1115"/>
        <item x="99"/>
        <item x="1187"/>
        <item x="421"/>
        <item x="123"/>
        <item x="388"/>
        <item x="975"/>
        <item x="912"/>
        <item x="654"/>
        <item x="558"/>
        <item x="1138"/>
        <item x="25"/>
        <item x="1069"/>
        <item x="666"/>
        <item x="841"/>
        <item x="88"/>
        <item x="1133"/>
        <item x="1009"/>
        <item x="947"/>
        <item x="929"/>
        <item x="1256"/>
        <item x="808"/>
        <item x="245"/>
        <item x="656"/>
        <item x="782"/>
        <item x="1072"/>
        <item x="667"/>
        <item x="765"/>
        <item x="66"/>
        <item x="113"/>
        <item x="59"/>
        <item x="965"/>
        <item x="11"/>
        <item x="905"/>
        <item x="97"/>
        <item x="647"/>
        <item x="563"/>
        <item x="847"/>
        <item x="799"/>
        <item x="655"/>
        <item x="82"/>
        <item x="476"/>
        <item x="281"/>
        <item x="678"/>
        <item x="1284"/>
        <item x="676"/>
        <item x="104"/>
        <item x="643"/>
        <item x="51"/>
        <item x="1286"/>
        <item x="1248"/>
        <item x="653"/>
        <item x="644"/>
        <item x="214"/>
        <item x="266"/>
        <item x="549"/>
        <item x="933"/>
        <item x="1079"/>
        <item x="943"/>
        <item x="911"/>
        <item x="1010"/>
        <item x="62"/>
        <item x="964"/>
        <item x="109"/>
        <item x="548"/>
        <item x="546"/>
        <item x="902"/>
        <item x="803"/>
        <item x="649"/>
        <item x="773"/>
        <item x="478"/>
        <item x="775"/>
        <item x="1017"/>
        <item x="474"/>
        <item x="117"/>
        <item x="966"/>
        <item x="864"/>
        <item x="829"/>
        <item x="1176"/>
        <item x="958"/>
        <item x="427"/>
        <item x="846"/>
        <item x="1018"/>
        <item x="16"/>
        <item x="545"/>
        <item x="1094"/>
        <item x="685"/>
        <item x="986"/>
        <item x="1068"/>
        <item x="55"/>
        <item x="544"/>
        <item x="1092"/>
        <item x="882"/>
        <item x="394"/>
        <item x="928"/>
        <item x="572"/>
        <item x="60"/>
        <item x="397"/>
        <item x="491"/>
        <item x="820"/>
        <item x="1070"/>
        <item x="1089"/>
        <item x="1292"/>
        <item x="777"/>
        <item x="877"/>
        <item x="785"/>
        <item x="887"/>
        <item x="614"/>
        <item x="1113"/>
        <item x="1166"/>
        <item x="910"/>
        <item x="555"/>
        <item x="505"/>
        <item x="822"/>
        <item x="391"/>
        <item x="292"/>
        <item x="567"/>
        <item x="1191"/>
        <item x="1013"/>
        <item x="124"/>
        <item x="470"/>
        <item x="20"/>
        <item x="872"/>
        <item x="828"/>
        <item x="477"/>
        <item x="1169"/>
        <item x="848"/>
        <item x="767"/>
        <item x="570"/>
        <item x="241"/>
        <item x="1287"/>
        <item x="413"/>
        <item x="506"/>
        <item x="977"/>
        <item x="901"/>
        <item x="652"/>
        <item x="419"/>
        <item x="425"/>
        <item x="482"/>
        <item x="1261"/>
        <item x="1291"/>
        <item x="623"/>
        <item x="1110"/>
        <item x="981"/>
        <item x="269"/>
        <item x="56"/>
        <item x="942"/>
        <item x="1293"/>
        <item x="1173"/>
        <item x="1006"/>
        <item x="949"/>
        <item x="935"/>
        <item x="551"/>
        <item x="383"/>
        <item x="414"/>
        <item x="1111"/>
        <item x="376"/>
        <item x="564"/>
        <item x="668"/>
        <item x="22"/>
        <item x="1112"/>
        <item x="285"/>
        <item x="28"/>
        <item x="550"/>
        <item x="817"/>
        <item x="930"/>
        <item x="1196"/>
        <item x="50"/>
        <item x="1153"/>
        <item x="401"/>
        <item x="648"/>
        <item x="410"/>
        <item x="972"/>
        <item x="557"/>
        <item x="122"/>
        <item x="607"/>
        <item x="931"/>
        <item x="48"/>
        <item x="417"/>
        <item x="105"/>
        <item x="968"/>
        <item x="46"/>
        <item x="244"/>
        <item x="985"/>
        <item x="936"/>
        <item x="110"/>
        <item x="274"/>
        <item x="57"/>
        <item x="873"/>
        <item x="403"/>
        <item x="386"/>
        <item x="426"/>
        <item x="815"/>
        <item x="919"/>
        <item x="1023"/>
        <item x="679"/>
        <item x="63"/>
        <item x="242"/>
        <item x="786"/>
        <item x="888"/>
        <item x="879"/>
        <item x="1014"/>
        <item x="642"/>
        <item x="1263"/>
        <item x="1177"/>
        <item x="249"/>
        <item x="562"/>
        <item x="54"/>
        <item x="1134"/>
        <item x="412"/>
        <item x="766"/>
        <item x="764"/>
        <item x="408"/>
        <item x="96"/>
        <item x="926"/>
        <item x="247"/>
        <item x="973"/>
        <item x="941"/>
        <item x="609"/>
        <item x="790"/>
        <item x="409"/>
        <item x="768"/>
        <item x="240"/>
        <item x="690"/>
        <item x="1001"/>
        <item x="771"/>
        <item x="407"/>
        <item x="1146"/>
        <item x="613"/>
        <item x="116"/>
        <item x="91"/>
        <item x="423"/>
        <item x="940"/>
        <item x="1195"/>
        <item x="834"/>
        <item x="277"/>
        <item x="32"/>
        <item x="991"/>
        <item x="1024"/>
        <item x="288"/>
        <item x="866"/>
        <item x="118"/>
        <item x="271"/>
        <item x="377"/>
        <item x="971"/>
        <item x="19"/>
        <item x="1178"/>
        <item x="289"/>
        <item x="262"/>
        <item x="869"/>
        <item x="1137"/>
        <item x="1353"/>
        <item x="23"/>
        <item x="881"/>
        <item x="119"/>
        <item x="1019"/>
        <item x="375"/>
        <item x="671"/>
        <item x="871"/>
        <item x="255"/>
        <item x="842"/>
        <item x="831"/>
        <item x="1116"/>
        <item x="778"/>
        <item x="1377"/>
        <item x="1185"/>
        <item x="1331"/>
        <item x="1340"/>
        <item x="556"/>
        <item x="1209"/>
        <item x="366"/>
        <item x="584"/>
        <item x="1257"/>
        <item x="1329"/>
        <item x="1327"/>
        <item x="406"/>
        <item x="398"/>
        <item x="276"/>
        <item x="1030"/>
        <item x="171"/>
        <item x="825"/>
        <item x="395"/>
        <item x="261"/>
        <item x="1247"/>
        <item x="1255"/>
        <item x="627"/>
        <item x="1168"/>
        <item x="337"/>
        <item x="585"/>
        <item x="885"/>
        <item x="1217"/>
        <item x="1254"/>
        <item x="422"/>
        <item x="1164"/>
        <item x="715"/>
        <item x="1031"/>
        <item x="634"/>
        <item x="325"/>
        <item x="1007"/>
        <item x="258"/>
        <item x="645"/>
        <item x="1130"/>
        <item x="527"/>
        <item x="1206"/>
        <item x="469"/>
        <item x="783"/>
        <item x="1394"/>
        <item x="102"/>
        <item x="893"/>
        <item x="1400"/>
        <item x="460"/>
        <item x="579"/>
        <item x="1029"/>
        <item x="578"/>
        <item x="1132"/>
        <item x="1229"/>
        <item x="1404"/>
        <item x="279"/>
        <item x="576"/>
        <item x="1201"/>
        <item x="451"/>
        <item x="180"/>
        <item x="537"/>
        <item x="301"/>
        <item x="1120"/>
        <item x="1319"/>
        <item x="737"/>
        <item x="1231"/>
        <item x="378"/>
        <item x="296"/>
        <item x="87"/>
        <item x="166"/>
        <item x="231"/>
        <item x="540"/>
        <item x="1163"/>
        <item x="738"/>
        <item x="284"/>
        <item x="153"/>
        <item x="251"/>
        <item x="510"/>
        <item x="1335"/>
        <item x="571"/>
        <item x="76"/>
        <item x="1028"/>
        <item x="400"/>
        <item x="222"/>
        <item x="260"/>
        <item x="1199"/>
        <item x="857"/>
        <item x="1278"/>
        <item x="228"/>
        <item x="1183"/>
        <item x="219"/>
        <item x="344"/>
        <item x="1100"/>
        <item x="311"/>
        <item x="174"/>
        <item x="157"/>
        <item x="1219"/>
        <item x="1096"/>
        <item x="811"/>
        <item x="759"/>
        <item x="1297"/>
        <item x="843"/>
        <item x="327"/>
        <item x="787"/>
        <item x="1325"/>
        <item x="1357"/>
        <item x="1386"/>
        <item x="1294"/>
        <item x="712"/>
        <item x="914"/>
        <item x="312"/>
        <item x="1174"/>
        <item x="979"/>
        <item x="650"/>
        <item x="323"/>
        <item x="626"/>
        <item x="107"/>
        <item x="756"/>
        <item x="1148"/>
        <item x="1372"/>
        <item x="1333"/>
        <item x="722"/>
        <item x="270"/>
        <item x="1366"/>
        <item x="75"/>
        <item x="503"/>
        <item x="1307"/>
        <item x="813"/>
        <item x="740"/>
        <item x="604"/>
        <item x="1345"/>
        <item x="1241"/>
        <item x="746"/>
        <item x="335"/>
        <item x="1165"/>
        <item x="543"/>
        <item x="1323"/>
        <item x="1061"/>
        <item x="1139"/>
        <item x="1399"/>
        <item x="206"/>
        <item x="30"/>
        <item x="1387"/>
        <item x="298"/>
        <item x="1052"/>
        <item x="1179"/>
        <item x="714"/>
        <item x="748"/>
        <item x="984"/>
        <item x="542"/>
        <item x="1228"/>
        <item x="224"/>
        <item x="1253"/>
        <item x="178"/>
        <item x="1149"/>
        <item x="713"/>
        <item x="27"/>
        <item x="483"/>
        <item x="183"/>
        <item x="295"/>
        <item x="1098"/>
        <item x="165"/>
        <item x="742"/>
        <item x="1102"/>
        <item x="536"/>
        <item x="1160"/>
        <item x="946"/>
        <item x="108"/>
        <item x="598"/>
        <item x="466"/>
        <item x="1328"/>
        <item x="331"/>
        <item x="1250"/>
        <item x="181"/>
        <item x="508"/>
        <item x="1060"/>
        <item x="1106"/>
        <item x="103"/>
        <item x="194"/>
        <item x="179"/>
        <item x="583"/>
        <item x="651"/>
        <item x="1344"/>
        <item x="321"/>
        <item x="1103"/>
        <item x="1144"/>
        <item x="195"/>
        <item x="463"/>
        <item x="629"/>
        <item x="302"/>
        <item x="747"/>
        <item x="1336"/>
        <item x="552"/>
        <item x="522"/>
        <item x="664"/>
        <item x="283"/>
        <item x="587"/>
        <item x="1002"/>
        <item x="1039"/>
        <item x="995"/>
        <item x="1390"/>
        <item x="1301"/>
        <item x="1099"/>
        <item x="750"/>
        <item x="307"/>
        <item x="1265"/>
        <item x="189"/>
        <item x="1108"/>
        <item x="741"/>
        <item x="1395"/>
        <item x="597"/>
        <item x="1046"/>
        <item x="1375"/>
        <item x="450"/>
        <item x="1126"/>
        <item x="739"/>
        <item x="774"/>
        <item x="704"/>
        <item x="1317"/>
        <item x="565"/>
        <item x="144"/>
        <item x="1051"/>
        <item x="1402"/>
        <item x="1371"/>
        <item x="1251"/>
        <item x="1355"/>
        <item x="138"/>
        <item x="791"/>
        <item x="256"/>
        <item x="745"/>
        <item x="630"/>
        <item x="683"/>
        <item x="1276"/>
        <item x="385"/>
        <item x="1296"/>
        <item x="199"/>
        <item x="749"/>
        <item x="221"/>
        <item x="511"/>
        <item x="518"/>
        <item x="993"/>
        <item x="1352"/>
        <item x="213"/>
        <item x="619"/>
        <item x="500"/>
        <item x="1049"/>
        <item x="707"/>
        <item x="39"/>
        <item x="855"/>
        <item x="1212"/>
        <item x="743"/>
        <item x="52"/>
        <item x="329"/>
        <item x="1050"/>
        <item x="320"/>
        <item x="758"/>
        <item x="1040"/>
        <item x="561"/>
        <item x="507"/>
        <item x="338"/>
        <item x="797"/>
        <item x="1238"/>
        <item x="1338"/>
        <item x="810"/>
        <item x="429"/>
        <item x="688"/>
        <item x="471"/>
        <item x="1240"/>
        <item x="798"/>
        <item x="1175"/>
        <item x="208"/>
        <item x="632"/>
        <item x="236"/>
        <item x="235"/>
        <item x="867"/>
        <item x="204"/>
        <item x="35"/>
        <item x="591"/>
        <item x="1259"/>
        <item x="1210"/>
        <item x="9"/>
        <item x="1298"/>
        <item x="1162"/>
        <item x="233"/>
        <item x="1033"/>
        <item x="141"/>
        <item x="983"/>
        <item x="1277"/>
        <item x="705"/>
        <item x="433"/>
        <item x="78"/>
        <item x="762"/>
        <item x="568"/>
        <item x="628"/>
        <item x="1396"/>
        <item x="348"/>
        <item x="1188"/>
        <item x="521"/>
        <item x="954"/>
        <item x="870"/>
        <item x="1124"/>
        <item x="1405"/>
        <item x="34"/>
        <item x="44"/>
        <item x="784"/>
        <item x="143"/>
        <item x="1156"/>
        <item x="1380"/>
        <item x="432"/>
        <item x="496"/>
        <item x="353"/>
        <item x="1131"/>
        <item x="1246"/>
        <item x="310"/>
        <item x="780"/>
        <item x="293"/>
        <item x="711"/>
        <item x="951"/>
        <item x="1232"/>
        <item x="1273"/>
        <item x="484"/>
        <item x="894"/>
        <item x="1034"/>
        <item x="365"/>
        <item x="1275"/>
        <item x="272"/>
        <item x="1145"/>
        <item x="317"/>
        <item x="156"/>
        <item x="1161"/>
        <item x="220"/>
        <item x="878"/>
        <item x="453"/>
        <item x="809"/>
        <item x="1234"/>
        <item x="1374"/>
        <item x="215"/>
        <item x="610"/>
        <item x="603"/>
        <item x="264"/>
        <item x="341"/>
        <item x="330"/>
        <item x="356"/>
        <item x="200"/>
        <item x="1384"/>
        <item x="45"/>
        <item x="489"/>
        <item x="340"/>
        <item x="1342"/>
        <item x="361"/>
        <item x="1373"/>
        <item x="859"/>
        <item x="990"/>
        <item x="357"/>
        <item x="533"/>
        <item x="620"/>
        <item x="490"/>
        <item x="524"/>
        <item x="318"/>
        <item x="616"/>
        <item x="202"/>
        <item x="1252"/>
        <item x="1369"/>
        <item x="1320"/>
        <item x="326"/>
        <item x="263"/>
        <item x="355"/>
        <item x="719"/>
        <item x="322"/>
        <item x="1302"/>
        <item x="833"/>
        <item x="1042"/>
        <item x="754"/>
        <item x="1035"/>
        <item x="428"/>
        <item x="352"/>
        <item x="1239"/>
        <item x="573"/>
        <item x="309"/>
        <item x="33"/>
        <item x="925"/>
        <item x="854"/>
        <item x="439"/>
        <item x="334"/>
        <item x="724"/>
        <item x="467"/>
        <item x="907"/>
        <item x="1398"/>
        <item x="523"/>
        <item x="1264"/>
        <item x="709"/>
        <item x="519"/>
        <item x="125"/>
        <item x="1204"/>
        <item x="332"/>
        <item x="161"/>
        <item x="1321"/>
        <item x="706"/>
        <item x="605"/>
        <item x="465"/>
        <item x="923"/>
        <item x="308"/>
        <item x="514"/>
        <item x="382"/>
        <item x="139"/>
        <item x="440"/>
        <item x="962"/>
        <item x="530"/>
        <item x="532"/>
        <item x="473"/>
        <item x="980"/>
        <item x="1361"/>
        <item x="1354"/>
        <item x="1047"/>
        <item x="976"/>
        <item x="851"/>
        <item x="1154"/>
        <item x="149"/>
        <item x="736"/>
        <item x="371"/>
        <item x="294"/>
        <item x="595"/>
        <item x="1347"/>
        <item x="1037"/>
        <item x="1104"/>
        <item x="81"/>
        <item x="729"/>
        <item x="1358"/>
        <item x="593"/>
        <item x="319"/>
        <item x="316"/>
        <item x="1388"/>
        <item x="1150"/>
        <item x="1269"/>
        <item x="1081"/>
        <item x="1114"/>
        <item x="1305"/>
        <item x="1368"/>
        <item x="227"/>
        <item x="1222"/>
        <item x="1122"/>
        <item x="580"/>
        <item x="1157"/>
        <item x="1038"/>
        <item x="1127"/>
        <item x="1314"/>
        <item x="631"/>
        <item x="606"/>
        <item x="1058"/>
        <item x="1348"/>
        <item x="708"/>
        <item x="625"/>
        <item x="367"/>
        <item x="61"/>
        <item x="1141"/>
        <item x="1055"/>
        <item x="733"/>
        <item x="1215"/>
        <item x="1172"/>
        <item x="1237"/>
        <item x="158"/>
        <item x="445"/>
        <item x="525"/>
        <item x="1118"/>
        <item x="963"/>
        <item x="1041"/>
        <item x="1270"/>
        <item x="812"/>
        <item x="1057"/>
        <item x="806"/>
        <item x="716"/>
        <item x="1101"/>
        <item x="201"/>
        <item x="718"/>
        <item x="1152"/>
        <item x="1140"/>
        <item x="336"/>
        <item x="188"/>
        <item x="435"/>
        <item x="369"/>
        <item x="955"/>
        <item x="601"/>
        <item x="182"/>
        <item x="755"/>
        <item x="1360"/>
        <item x="1308"/>
        <item x="1056"/>
        <item x="600"/>
        <item x="197"/>
        <item x="1330"/>
        <item x="43"/>
        <item x="434"/>
        <item x="1272"/>
        <item x="1128"/>
        <item x="246"/>
        <item x="509"/>
        <item x="349"/>
        <item x="1268"/>
        <item x="515"/>
        <item x="1200"/>
        <item x="1324"/>
        <item x="196"/>
        <item x="1143"/>
        <item x="1401"/>
        <item x="1391"/>
        <item x="1216"/>
        <item x="1370"/>
        <item x="1313"/>
        <item x="849"/>
        <item x="541"/>
        <item x="1155"/>
        <item x="462"/>
        <item x="1000"/>
        <item x="472"/>
        <item x="315"/>
        <item x="363"/>
        <item x="223"/>
        <item x="1326"/>
        <item x="753"/>
        <item x="1004"/>
        <item x="801"/>
        <item x="170"/>
        <item x="185"/>
        <item x="350"/>
        <item x="304"/>
        <item x="795"/>
        <item x="856"/>
        <item x="982"/>
        <item x="875"/>
        <item x="299"/>
        <item x="287"/>
        <item x="1233"/>
        <item x="1243"/>
        <item x="1299"/>
        <item x="590"/>
        <item x="169"/>
        <item x="890"/>
        <item x="89"/>
        <item x="1393"/>
        <item x="681"/>
        <item x="1158"/>
        <item x="858"/>
        <item x="282"/>
        <item x="252"/>
        <item x="1230"/>
        <item x="135"/>
        <item x="1389"/>
        <item x="512"/>
        <item x="134"/>
        <item x="884"/>
        <item x="807"/>
        <item x="120"/>
        <item x="1220"/>
        <item x="203"/>
        <item x="69"/>
        <item x="1262"/>
        <item x="147"/>
        <item x="880"/>
        <item x="1036"/>
        <item x="1310"/>
        <item x="957"/>
        <item x="226"/>
        <item x="127"/>
        <item x="273"/>
        <item x="1171"/>
        <item x="444"/>
        <item x="187"/>
        <item x="535"/>
        <item x="526"/>
        <item x="162"/>
        <item x="448"/>
        <item x="163"/>
        <item x="883"/>
        <item x="267"/>
        <item x="853"/>
        <item x="1249"/>
        <item x="1044"/>
        <item x="497"/>
        <item x="1213"/>
        <item x="447"/>
        <item x="617"/>
        <item x="1332"/>
        <item x="735"/>
        <item x="232"/>
        <item x="1065"/>
        <item x="924"/>
        <item x="347"/>
        <item x="461"/>
        <item x="133"/>
        <item x="291"/>
        <item x="259"/>
        <item x="581"/>
        <item x="689"/>
        <item x="1205"/>
        <item x="216"/>
        <item x="1397"/>
        <item x="345"/>
        <item x="732"/>
        <item x="152"/>
        <item x="436"/>
        <item x="359"/>
        <item x="159"/>
        <item x="205"/>
        <item x="574"/>
        <item x="710"/>
        <item x="85"/>
        <item x="373"/>
        <item x="237"/>
        <item x="1383"/>
        <item x="493"/>
        <item x="723"/>
        <item x="1322"/>
        <item x="176"/>
        <item x="615"/>
        <item x="243"/>
        <item x="265"/>
        <item x="592"/>
        <item x="1043"/>
        <item x="129"/>
        <item x="415"/>
        <item x="1303"/>
        <item x="1359"/>
        <item x="1123"/>
        <item x="1208"/>
        <item x="454"/>
        <item x="36"/>
        <item x="305"/>
        <item x="731"/>
        <item x="528"/>
        <item x="438"/>
        <item x="680"/>
        <item x="534"/>
        <item x="437"/>
        <item x="1351"/>
        <item x="539"/>
        <item x="1226"/>
        <item x="950"/>
        <item x="892"/>
        <item x="891"/>
        <item x="333"/>
        <item x="994"/>
        <item x="717"/>
        <item x="602"/>
        <item x="886"/>
        <item x="836"/>
        <item x="1197"/>
        <item x="1408"/>
        <item x="1343"/>
        <item x="275"/>
        <item x="254"/>
        <item x="136"/>
        <item x="1159"/>
        <item x="229"/>
        <item x="594"/>
        <item x="531"/>
        <item x="529"/>
        <item x="1125"/>
        <item x="1054"/>
        <item x="160"/>
        <item x="132"/>
        <item x="586"/>
        <item x="744"/>
        <item x="1214"/>
        <item x="297"/>
        <item x="79"/>
        <item x="504"/>
        <item x="1097"/>
        <item x="863"/>
        <item x="952"/>
        <item x="475"/>
        <item x="351"/>
        <item x="15"/>
        <item x="164"/>
        <item x="1207"/>
        <item x="314"/>
        <item x="1136"/>
        <item x="324"/>
        <item x="192"/>
        <item x="1341"/>
        <item x="1167"/>
        <item x="1392"/>
        <item x="210"/>
        <item x="362"/>
        <item x="1350"/>
        <item x="449"/>
        <item x="939"/>
        <item x="458"/>
        <item x="37"/>
        <item x="760"/>
        <item x="517"/>
        <item x="502"/>
        <item x="796"/>
        <item x="343"/>
        <item x="1223"/>
        <item x="1337"/>
        <item x="938"/>
        <item x="198"/>
        <item x="368"/>
        <item x="354"/>
        <item x="175"/>
        <item x="1224"/>
        <item x="1339"/>
        <item x="468"/>
        <item x="443"/>
        <item x="41"/>
        <item x="1362"/>
        <item x="1378"/>
        <item x="559"/>
        <item x="761"/>
        <item x="612"/>
        <item x="1202"/>
        <item x="596"/>
        <item x="498"/>
        <item x="212"/>
        <item x="850"/>
        <item x="238"/>
        <item x="845"/>
        <item x="303"/>
        <item x="721"/>
        <item x="430"/>
        <item x="193"/>
        <item x="495"/>
        <item x="441"/>
        <item x="1260"/>
        <item x="1235"/>
        <item x="488"/>
        <item x="459"/>
        <item x="589"/>
        <item x="1381"/>
        <item x="987"/>
        <item x="1189"/>
        <item x="168"/>
        <item x="1242"/>
        <item x="1356"/>
        <item x="31"/>
        <item x="218"/>
        <item x="1346"/>
        <item x="239"/>
        <item x="959"/>
        <item x="1121"/>
        <item x="140"/>
        <item x="726"/>
        <item x="1306"/>
        <item x="1309"/>
        <item x="1203"/>
        <item x="131"/>
        <item x="1382"/>
        <item x="1119"/>
        <item x="1045"/>
        <item x="1367"/>
        <item x="225"/>
        <item x="1365"/>
        <item x="47"/>
        <item x="1349"/>
        <item x="520"/>
        <item x="633"/>
        <item x="72"/>
        <item x="328"/>
        <item x="575"/>
        <item x="26"/>
        <item x="1318"/>
        <item x="42"/>
        <item x="209"/>
        <item x="173"/>
        <item x="457"/>
        <item x="172"/>
        <item x="720"/>
        <item x="167"/>
        <item x="582"/>
        <item x="151"/>
        <item x="1376"/>
        <item x="516"/>
        <item x="1244"/>
        <item x="752"/>
        <item x="148"/>
        <item x="455"/>
        <item x="751"/>
        <item x="1236"/>
        <item x="1170"/>
        <item x="1267"/>
        <item x="1181"/>
        <item x="370"/>
        <item x="889"/>
        <item x="494"/>
        <item x="150"/>
        <item x="1190"/>
        <item x="1147"/>
        <item x="501"/>
        <item x="1129"/>
        <item x="1032"/>
        <item x="793"/>
        <item x="932"/>
        <item x="1300"/>
        <item x="794"/>
        <item x="838"/>
        <item x="177"/>
        <item x="374"/>
        <item x="874"/>
        <item x="1048"/>
        <item x="38"/>
        <item x="1142"/>
        <item x="142"/>
        <item x="1334"/>
        <item x="137"/>
        <item x="961"/>
        <item x="1274"/>
        <item x="1364"/>
        <item x="1379"/>
        <item x="728"/>
        <item x="446"/>
        <item x="1059"/>
        <item x="1227"/>
        <item x="128"/>
        <item x="313"/>
        <item x="1304"/>
        <item x="190"/>
        <item x="487"/>
        <item x="234"/>
        <item x="372"/>
        <item x="1315"/>
        <item x="989"/>
        <item x="1295"/>
        <item x="999"/>
        <item x="852"/>
        <item x="211"/>
        <item x="727"/>
        <item x="1271"/>
        <item x="217"/>
        <item x="895"/>
        <item x="1211"/>
        <item x="29"/>
        <item x="1151"/>
        <item x="1316"/>
        <item x="452"/>
        <item x="1363"/>
        <item x="40"/>
        <item x="191"/>
        <item x="456"/>
        <item x="485"/>
        <item x="300"/>
        <item x="492"/>
        <item x="513"/>
        <item x="431"/>
        <item x="1218"/>
        <item x="725"/>
        <item x="342"/>
        <item x="71"/>
        <item x="920"/>
        <item x="1403"/>
        <item x="486"/>
        <item x="155"/>
        <item x="1225"/>
        <item x="953"/>
        <item x="1245"/>
        <item x="998"/>
        <item x="1221"/>
        <item x="339"/>
        <item x="1407"/>
        <item x="364"/>
        <item x="130"/>
        <item x="734"/>
        <item x="1053"/>
        <item x="306"/>
        <item x="95"/>
        <item x="1063"/>
        <item x="146"/>
        <item x="154"/>
        <item x="757"/>
        <item x="1266"/>
        <item x="956"/>
        <item x="126"/>
        <item x="442"/>
        <item x="346"/>
        <item x="184"/>
        <item x="1406"/>
        <item x="499"/>
        <item x="988"/>
        <item x="792"/>
        <item x="207"/>
        <item x="588"/>
        <item x="1312"/>
        <item x="730"/>
        <item x="992"/>
        <item x="360"/>
        <item x="1311"/>
        <item x="1385"/>
        <item x="145"/>
        <item x="464"/>
        <item x="960"/>
        <item x="1064"/>
        <item x="358"/>
        <item x="692"/>
        <item x="230"/>
        <item x="996"/>
        <item x="997"/>
        <item x="693"/>
        <item x="1062"/>
        <item x="186"/>
        <item x="599"/>
        <item x="1258"/>
        <item x="695"/>
        <item x="1281"/>
        <item x="618"/>
        <item x="696"/>
        <item x="1279"/>
        <item x="1027"/>
        <item x="702"/>
        <item x="697"/>
        <item x="948"/>
        <item x="538"/>
        <item x="1283"/>
        <item x="1025"/>
        <item x="700"/>
        <item x="698"/>
        <item x="1282"/>
        <item x="701"/>
        <item x="699"/>
        <item x="703"/>
        <item x="1026"/>
        <item x="694"/>
        <item x="1280"/>
        <item t="default"/>
      </items>
    </pivotField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4">
    <field x="16"/>
    <field x="18"/>
    <field x="17"/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P9525"/>
  <sheetViews>
    <sheetView zoomScale="95" zoomScaleNormal="95" workbookViewId="0">
      <selection activeCell="K4105" sqref="K410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2" width="17.77734375" customWidth="1"/>
    <col min="13" max="13" width="15.44140625" customWidth="1"/>
    <col min="14" max="14" width="24.44140625" customWidth="1"/>
    <col min="15" max="15" width="36.44140625" customWidth="1"/>
    <col min="16" max="16" width="41.109375" customWidth="1"/>
    <col min="17" max="17" width="14.88671875" customWidth="1"/>
  </cols>
  <sheetData>
    <row r="1" spans="1:1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8307</v>
      </c>
      <c r="L1" s="1" t="s">
        <v>8306</v>
      </c>
      <c r="M1" s="1" t="s">
        <v>8260</v>
      </c>
      <c r="N1" s="1" t="s">
        <v>8261</v>
      </c>
      <c r="O1" s="1" t="s">
        <v>8262</v>
      </c>
      <c r="P1" s="1" t="s">
        <v>8305</v>
      </c>
    </row>
    <row r="2" spans="1:16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9">
        <f>J2/86400+25569</f>
        <v>42177.007071759261</v>
      </c>
      <c r="L2" s="10">
        <f>YEAR(K2)</f>
        <v>2015</v>
      </c>
      <c r="M2" t="b">
        <v>0</v>
      </c>
      <c r="N2">
        <v>182</v>
      </c>
      <c r="O2" t="b">
        <v>1</v>
      </c>
      <c r="P2" t="s">
        <v>8263</v>
      </c>
    </row>
    <row r="3" spans="1:16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9">
        <f t="shared" ref="K3:K66" si="0">J3/86400+25569</f>
        <v>42766.600497685184</v>
      </c>
      <c r="L3" s="10">
        <f t="shared" ref="L3:L66" si="1">YEAR(K3)</f>
        <v>2017</v>
      </c>
      <c r="M3" t="b">
        <v>0</v>
      </c>
      <c r="N3">
        <v>79</v>
      </c>
      <c r="O3" t="b">
        <v>1</v>
      </c>
      <c r="P3" t="s">
        <v>8263</v>
      </c>
    </row>
    <row r="4" spans="1:16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9">
        <f t="shared" si="0"/>
        <v>42405.702349537038</v>
      </c>
      <c r="L4" s="10">
        <f t="shared" si="1"/>
        <v>2016</v>
      </c>
      <c r="M4" t="b">
        <v>0</v>
      </c>
      <c r="N4">
        <v>35</v>
      </c>
      <c r="O4" t="b">
        <v>1</v>
      </c>
      <c r="P4" t="s">
        <v>8263</v>
      </c>
    </row>
    <row r="5" spans="1:16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9">
        <f t="shared" si="0"/>
        <v>41828.515127314815</v>
      </c>
      <c r="L5" s="10">
        <f t="shared" si="1"/>
        <v>2014</v>
      </c>
      <c r="M5" t="b">
        <v>0</v>
      </c>
      <c r="N5">
        <v>150</v>
      </c>
      <c r="O5" t="b">
        <v>1</v>
      </c>
      <c r="P5" t="s">
        <v>8263</v>
      </c>
    </row>
    <row r="6" spans="1:16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9">
        <f t="shared" si="0"/>
        <v>42327.834247685183</v>
      </c>
      <c r="L6" s="10">
        <f t="shared" si="1"/>
        <v>2015</v>
      </c>
      <c r="M6" t="b">
        <v>0</v>
      </c>
      <c r="N6">
        <v>284</v>
      </c>
      <c r="O6" t="b">
        <v>1</v>
      </c>
      <c r="P6" t="s">
        <v>8263</v>
      </c>
    </row>
    <row r="7" spans="1:16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9">
        <f t="shared" si="0"/>
        <v>42563.932951388888</v>
      </c>
      <c r="L7" s="10">
        <f t="shared" si="1"/>
        <v>2016</v>
      </c>
      <c r="M7" t="b">
        <v>0</v>
      </c>
      <c r="N7">
        <v>47</v>
      </c>
      <c r="O7" t="b">
        <v>1</v>
      </c>
      <c r="P7" t="s">
        <v>8263</v>
      </c>
    </row>
    <row r="8" spans="1:16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9">
        <f t="shared" si="0"/>
        <v>41794.072337962964</v>
      </c>
      <c r="L8" s="10">
        <f t="shared" si="1"/>
        <v>2014</v>
      </c>
      <c r="M8" t="b">
        <v>0</v>
      </c>
      <c r="N8">
        <v>58</v>
      </c>
      <c r="O8" t="b">
        <v>1</v>
      </c>
      <c r="P8" t="s">
        <v>8263</v>
      </c>
    </row>
    <row r="9" spans="1:16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9">
        <f t="shared" si="0"/>
        <v>42516.047071759254</v>
      </c>
      <c r="L9" s="10">
        <f t="shared" si="1"/>
        <v>2016</v>
      </c>
      <c r="M9" t="b">
        <v>0</v>
      </c>
      <c r="N9">
        <v>57</v>
      </c>
      <c r="O9" t="b">
        <v>1</v>
      </c>
      <c r="P9" t="s">
        <v>8263</v>
      </c>
    </row>
    <row r="10" spans="1:16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9">
        <f t="shared" si="0"/>
        <v>42468.94458333333</v>
      </c>
      <c r="L10" s="10">
        <f t="shared" si="1"/>
        <v>2016</v>
      </c>
      <c r="M10" t="b">
        <v>0</v>
      </c>
      <c r="N10">
        <v>12</v>
      </c>
      <c r="O10" t="b">
        <v>1</v>
      </c>
      <c r="P10" t="s">
        <v>8263</v>
      </c>
    </row>
    <row r="11" spans="1:16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9">
        <f t="shared" si="0"/>
        <v>42447.103518518517</v>
      </c>
      <c r="L11" s="10">
        <f t="shared" si="1"/>
        <v>2016</v>
      </c>
      <c r="M11" t="b">
        <v>0</v>
      </c>
      <c r="N11">
        <v>20</v>
      </c>
      <c r="O11" t="b">
        <v>1</v>
      </c>
      <c r="P11" t="s">
        <v>8263</v>
      </c>
    </row>
    <row r="12" spans="1:16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9">
        <f t="shared" si="0"/>
        <v>41780.068043981482</v>
      </c>
      <c r="L12" s="10">
        <f t="shared" si="1"/>
        <v>2014</v>
      </c>
      <c r="M12" t="b">
        <v>0</v>
      </c>
      <c r="N12">
        <v>19</v>
      </c>
      <c r="O12" t="b">
        <v>1</v>
      </c>
      <c r="P12" t="s">
        <v>8263</v>
      </c>
    </row>
    <row r="13" spans="1:16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9">
        <f t="shared" si="0"/>
        <v>42572.778495370367</v>
      </c>
      <c r="L13" s="10">
        <f t="shared" si="1"/>
        <v>2016</v>
      </c>
      <c r="M13" t="b">
        <v>0</v>
      </c>
      <c r="N13">
        <v>75</v>
      </c>
      <c r="O13" t="b">
        <v>1</v>
      </c>
      <c r="P13" t="s">
        <v>8263</v>
      </c>
    </row>
    <row r="14" spans="1:16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9">
        <f t="shared" si="0"/>
        <v>41791.713252314818</v>
      </c>
      <c r="L14" s="10">
        <f t="shared" si="1"/>
        <v>2014</v>
      </c>
      <c r="M14" t="b">
        <v>0</v>
      </c>
      <c r="N14">
        <v>827</v>
      </c>
      <c r="O14" t="b">
        <v>1</v>
      </c>
      <c r="P14" t="s">
        <v>8263</v>
      </c>
    </row>
    <row r="15" spans="1:16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9">
        <f t="shared" si="0"/>
        <v>42508.677187499998</v>
      </c>
      <c r="L15" s="10">
        <f t="shared" si="1"/>
        <v>2016</v>
      </c>
      <c r="M15" t="b">
        <v>0</v>
      </c>
      <c r="N15">
        <v>51</v>
      </c>
      <c r="O15" t="b">
        <v>1</v>
      </c>
      <c r="P15" t="s">
        <v>8263</v>
      </c>
    </row>
    <row r="16" spans="1:16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9">
        <f t="shared" si="0"/>
        <v>41808.02648148148</v>
      </c>
      <c r="L16" s="10">
        <f t="shared" si="1"/>
        <v>2014</v>
      </c>
      <c r="M16" t="b">
        <v>0</v>
      </c>
      <c r="N16">
        <v>41</v>
      </c>
      <c r="O16" t="b">
        <v>1</v>
      </c>
      <c r="P16" t="s">
        <v>8263</v>
      </c>
    </row>
    <row r="17" spans="1:16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9">
        <f t="shared" si="0"/>
        <v>42256.391875000001</v>
      </c>
      <c r="L17" s="10">
        <f t="shared" si="1"/>
        <v>2015</v>
      </c>
      <c r="M17" t="b">
        <v>0</v>
      </c>
      <c r="N17">
        <v>98</v>
      </c>
      <c r="O17" t="b">
        <v>1</v>
      </c>
      <c r="P17" t="s">
        <v>8263</v>
      </c>
    </row>
    <row r="18" spans="1:16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9">
        <f t="shared" si="0"/>
        <v>41760.796423611115</v>
      </c>
      <c r="L18" s="10">
        <f t="shared" si="1"/>
        <v>2014</v>
      </c>
      <c r="M18" t="b">
        <v>0</v>
      </c>
      <c r="N18">
        <v>70</v>
      </c>
      <c r="O18" t="b">
        <v>1</v>
      </c>
      <c r="P18" t="s">
        <v>8263</v>
      </c>
    </row>
    <row r="19" spans="1:16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9">
        <f t="shared" si="0"/>
        <v>41917.731736111113</v>
      </c>
      <c r="L19" s="10">
        <f t="shared" si="1"/>
        <v>2014</v>
      </c>
      <c r="M19" t="b">
        <v>0</v>
      </c>
      <c r="N19">
        <v>36</v>
      </c>
      <c r="O19" t="b">
        <v>1</v>
      </c>
      <c r="P19" t="s">
        <v>8263</v>
      </c>
    </row>
    <row r="20" spans="1:16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9">
        <f t="shared" si="0"/>
        <v>41869.542314814811</v>
      </c>
      <c r="L20" s="10">
        <f t="shared" si="1"/>
        <v>2014</v>
      </c>
      <c r="M20" t="b">
        <v>0</v>
      </c>
      <c r="N20">
        <v>342</v>
      </c>
      <c r="O20" t="b">
        <v>1</v>
      </c>
      <c r="P20" t="s">
        <v>8263</v>
      </c>
    </row>
    <row r="21" spans="1:16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9">
        <f t="shared" si="0"/>
        <v>42175.816365740742</v>
      </c>
      <c r="L21" s="10">
        <f t="shared" si="1"/>
        <v>2015</v>
      </c>
      <c r="M21" t="b">
        <v>0</v>
      </c>
      <c r="N21">
        <v>22</v>
      </c>
      <c r="O21" t="b">
        <v>1</v>
      </c>
      <c r="P21" t="s">
        <v>8263</v>
      </c>
    </row>
    <row r="22" spans="1:16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9">
        <f t="shared" si="0"/>
        <v>42200.758240740739</v>
      </c>
      <c r="L22" s="10">
        <f t="shared" si="1"/>
        <v>2015</v>
      </c>
      <c r="M22" t="b">
        <v>0</v>
      </c>
      <c r="N22">
        <v>25</v>
      </c>
      <c r="O22" t="b">
        <v>1</v>
      </c>
      <c r="P22" t="s">
        <v>8263</v>
      </c>
    </row>
    <row r="23" spans="1:16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9">
        <f t="shared" si="0"/>
        <v>41878.627187500002</v>
      </c>
      <c r="L23" s="10">
        <f t="shared" si="1"/>
        <v>2014</v>
      </c>
      <c r="M23" t="b">
        <v>0</v>
      </c>
      <c r="N23">
        <v>101</v>
      </c>
      <c r="O23" t="b">
        <v>1</v>
      </c>
      <c r="P23" t="s">
        <v>8263</v>
      </c>
    </row>
    <row r="24" spans="1:16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9">
        <f t="shared" si="0"/>
        <v>41989.91134259259</v>
      </c>
      <c r="L24" s="10">
        <f t="shared" si="1"/>
        <v>2014</v>
      </c>
      <c r="M24" t="b">
        <v>0</v>
      </c>
      <c r="N24">
        <v>8</v>
      </c>
      <c r="O24" t="b">
        <v>1</v>
      </c>
      <c r="P24" t="s">
        <v>8263</v>
      </c>
    </row>
    <row r="25" spans="1:16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9">
        <f t="shared" si="0"/>
        <v>42097.778946759259</v>
      </c>
      <c r="L25" s="10">
        <f t="shared" si="1"/>
        <v>2015</v>
      </c>
      <c r="M25" t="b">
        <v>0</v>
      </c>
      <c r="N25">
        <v>23</v>
      </c>
      <c r="O25" t="b">
        <v>1</v>
      </c>
      <c r="P25" t="s">
        <v>8263</v>
      </c>
    </row>
    <row r="26" spans="1:16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9">
        <f t="shared" si="0"/>
        <v>42229.820173611108</v>
      </c>
      <c r="L26" s="10">
        <f t="shared" si="1"/>
        <v>2015</v>
      </c>
      <c r="M26" t="b">
        <v>0</v>
      </c>
      <c r="N26">
        <v>574</v>
      </c>
      <c r="O26" t="b">
        <v>1</v>
      </c>
      <c r="P26" t="s">
        <v>8263</v>
      </c>
    </row>
    <row r="27" spans="1:16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9">
        <f t="shared" si="0"/>
        <v>42318.025011574078</v>
      </c>
      <c r="L27" s="10">
        <f t="shared" si="1"/>
        <v>2015</v>
      </c>
      <c r="M27" t="b">
        <v>0</v>
      </c>
      <c r="N27">
        <v>14</v>
      </c>
      <c r="O27" t="b">
        <v>1</v>
      </c>
      <c r="P27" t="s">
        <v>8263</v>
      </c>
    </row>
    <row r="28" spans="1:16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9">
        <f t="shared" si="0"/>
        <v>41828.515555555554</v>
      </c>
      <c r="L28" s="10">
        <f t="shared" si="1"/>
        <v>2014</v>
      </c>
      <c r="M28" t="b">
        <v>0</v>
      </c>
      <c r="N28">
        <v>19</v>
      </c>
      <c r="O28" t="b">
        <v>1</v>
      </c>
      <c r="P28" t="s">
        <v>8263</v>
      </c>
    </row>
    <row r="29" spans="1:16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9">
        <f t="shared" si="0"/>
        <v>41929.164733796293</v>
      </c>
      <c r="L29" s="10">
        <f t="shared" si="1"/>
        <v>2014</v>
      </c>
      <c r="M29" t="b">
        <v>0</v>
      </c>
      <c r="N29">
        <v>150</v>
      </c>
      <c r="O29" t="b">
        <v>1</v>
      </c>
      <c r="P29" t="s">
        <v>8263</v>
      </c>
    </row>
    <row r="30" spans="1:16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9">
        <f t="shared" si="0"/>
        <v>42324.96393518518</v>
      </c>
      <c r="L30" s="10">
        <f t="shared" si="1"/>
        <v>2015</v>
      </c>
      <c r="M30" t="b">
        <v>0</v>
      </c>
      <c r="N30">
        <v>71</v>
      </c>
      <c r="O30" t="b">
        <v>1</v>
      </c>
      <c r="P30" t="s">
        <v>8263</v>
      </c>
    </row>
    <row r="31" spans="1:16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9">
        <f t="shared" si="0"/>
        <v>41812.67324074074</v>
      </c>
      <c r="L31" s="10">
        <f t="shared" si="1"/>
        <v>2014</v>
      </c>
      <c r="M31" t="b">
        <v>0</v>
      </c>
      <c r="N31">
        <v>117</v>
      </c>
      <c r="O31" t="b">
        <v>1</v>
      </c>
      <c r="P31" t="s">
        <v>8263</v>
      </c>
    </row>
    <row r="32" spans="1:16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9">
        <f t="shared" si="0"/>
        <v>41842.292997685188</v>
      </c>
      <c r="L32" s="10">
        <f t="shared" si="1"/>
        <v>2014</v>
      </c>
      <c r="M32" t="b">
        <v>0</v>
      </c>
      <c r="N32">
        <v>53</v>
      </c>
      <c r="O32" t="b">
        <v>1</v>
      </c>
      <c r="P32" t="s">
        <v>8263</v>
      </c>
    </row>
    <row r="33" spans="1:16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9">
        <f t="shared" si="0"/>
        <v>42376.79206018518</v>
      </c>
      <c r="L33" s="10">
        <f t="shared" si="1"/>
        <v>2016</v>
      </c>
      <c r="M33" t="b">
        <v>0</v>
      </c>
      <c r="N33">
        <v>1</v>
      </c>
      <c r="O33" t="b">
        <v>1</v>
      </c>
      <c r="P33" t="s">
        <v>8263</v>
      </c>
    </row>
    <row r="34" spans="1:16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9">
        <f t="shared" si="0"/>
        <v>42461.627511574072</v>
      </c>
      <c r="L34" s="10">
        <f t="shared" si="1"/>
        <v>2016</v>
      </c>
      <c r="M34" t="b">
        <v>0</v>
      </c>
      <c r="N34">
        <v>89</v>
      </c>
      <c r="O34" t="b">
        <v>1</v>
      </c>
      <c r="P34" t="s">
        <v>8263</v>
      </c>
    </row>
    <row r="35" spans="1:16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9">
        <f t="shared" si="0"/>
        <v>42286.660891203705</v>
      </c>
      <c r="L35" s="10">
        <f t="shared" si="1"/>
        <v>2015</v>
      </c>
      <c r="M35" t="b">
        <v>0</v>
      </c>
      <c r="N35">
        <v>64</v>
      </c>
      <c r="O35" t="b">
        <v>1</v>
      </c>
      <c r="P35" t="s">
        <v>8263</v>
      </c>
    </row>
    <row r="36" spans="1:16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9">
        <f t="shared" si="0"/>
        <v>41841.321770833332</v>
      </c>
      <c r="L36" s="10">
        <f t="shared" si="1"/>
        <v>2014</v>
      </c>
      <c r="M36" t="b">
        <v>0</v>
      </c>
      <c r="N36">
        <v>68</v>
      </c>
      <c r="O36" t="b">
        <v>1</v>
      </c>
      <c r="P36" t="s">
        <v>8263</v>
      </c>
    </row>
    <row r="37" spans="1:16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9">
        <f t="shared" si="0"/>
        <v>42098.291828703703</v>
      </c>
      <c r="L37" s="10">
        <f t="shared" si="1"/>
        <v>2015</v>
      </c>
      <c r="M37" t="b">
        <v>0</v>
      </c>
      <c r="N37">
        <v>28</v>
      </c>
      <c r="O37" t="b">
        <v>1</v>
      </c>
      <c r="P37" t="s">
        <v>8263</v>
      </c>
    </row>
    <row r="38" spans="1:16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9">
        <f t="shared" si="0"/>
        <v>42068.307002314818</v>
      </c>
      <c r="L38" s="10">
        <f t="shared" si="1"/>
        <v>2015</v>
      </c>
      <c r="M38" t="b">
        <v>0</v>
      </c>
      <c r="N38">
        <v>44</v>
      </c>
      <c r="O38" t="b">
        <v>1</v>
      </c>
      <c r="P38" t="s">
        <v>8263</v>
      </c>
    </row>
    <row r="39" spans="1:16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9">
        <f t="shared" si="0"/>
        <v>42032.693043981482</v>
      </c>
      <c r="L39" s="10">
        <f t="shared" si="1"/>
        <v>2015</v>
      </c>
      <c r="M39" t="b">
        <v>0</v>
      </c>
      <c r="N39">
        <v>253</v>
      </c>
      <c r="O39" t="b">
        <v>1</v>
      </c>
      <c r="P39" t="s">
        <v>8263</v>
      </c>
    </row>
    <row r="40" spans="1:16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9">
        <f t="shared" si="0"/>
        <v>41375.057222222225</v>
      </c>
      <c r="L40" s="10">
        <f t="shared" si="1"/>
        <v>2013</v>
      </c>
      <c r="M40" t="b">
        <v>0</v>
      </c>
      <c r="N40">
        <v>66</v>
      </c>
      <c r="O40" t="b">
        <v>1</v>
      </c>
      <c r="P40" t="s">
        <v>8263</v>
      </c>
    </row>
    <row r="41" spans="1:16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9">
        <f t="shared" si="0"/>
        <v>41754.047083333331</v>
      </c>
      <c r="L41" s="10">
        <f t="shared" si="1"/>
        <v>2014</v>
      </c>
      <c r="M41" t="b">
        <v>0</v>
      </c>
      <c r="N41">
        <v>217</v>
      </c>
      <c r="O41" t="b">
        <v>1</v>
      </c>
      <c r="P41" t="s">
        <v>8263</v>
      </c>
    </row>
    <row r="42" spans="1:16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9">
        <f t="shared" si="0"/>
        <v>41789.21398148148</v>
      </c>
      <c r="L42" s="10">
        <f t="shared" si="1"/>
        <v>2014</v>
      </c>
      <c r="M42" t="b">
        <v>0</v>
      </c>
      <c r="N42">
        <v>16</v>
      </c>
      <c r="O42" t="b">
        <v>1</v>
      </c>
      <c r="P42" t="s">
        <v>8263</v>
      </c>
    </row>
    <row r="43" spans="1:16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9">
        <f t="shared" si="0"/>
        <v>41887.568912037037</v>
      </c>
      <c r="L43" s="10">
        <f t="shared" si="1"/>
        <v>2014</v>
      </c>
      <c r="M43" t="b">
        <v>0</v>
      </c>
      <c r="N43">
        <v>19</v>
      </c>
      <c r="O43" t="b">
        <v>1</v>
      </c>
      <c r="P43" t="s">
        <v>8263</v>
      </c>
    </row>
    <row r="44" spans="1:16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9">
        <f t="shared" si="0"/>
        <v>41971.639189814814</v>
      </c>
      <c r="L44" s="10">
        <f t="shared" si="1"/>
        <v>2014</v>
      </c>
      <c r="M44" t="b">
        <v>0</v>
      </c>
      <c r="N44">
        <v>169</v>
      </c>
      <c r="O44" t="b">
        <v>1</v>
      </c>
      <c r="P44" t="s">
        <v>8263</v>
      </c>
    </row>
    <row r="45" spans="1:16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9">
        <f t="shared" si="0"/>
        <v>41802.790347222224</v>
      </c>
      <c r="L45" s="10">
        <f t="shared" si="1"/>
        <v>2014</v>
      </c>
      <c r="M45" t="b">
        <v>0</v>
      </c>
      <c r="N45">
        <v>263</v>
      </c>
      <c r="O45" t="b">
        <v>1</v>
      </c>
      <c r="P45" t="s">
        <v>8263</v>
      </c>
    </row>
    <row r="46" spans="1:16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9">
        <f t="shared" si="0"/>
        <v>41874.098807870367</v>
      </c>
      <c r="L46" s="10">
        <f t="shared" si="1"/>
        <v>2014</v>
      </c>
      <c r="M46" t="b">
        <v>0</v>
      </c>
      <c r="N46">
        <v>15</v>
      </c>
      <c r="O46" t="b">
        <v>1</v>
      </c>
      <c r="P46" t="s">
        <v>8263</v>
      </c>
    </row>
    <row r="47" spans="1:16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9">
        <f t="shared" si="0"/>
        <v>42457.623923611114</v>
      </c>
      <c r="L47" s="10">
        <f t="shared" si="1"/>
        <v>2016</v>
      </c>
      <c r="M47" t="b">
        <v>0</v>
      </c>
      <c r="N47">
        <v>61</v>
      </c>
      <c r="O47" t="b">
        <v>1</v>
      </c>
      <c r="P47" t="s">
        <v>8263</v>
      </c>
    </row>
    <row r="48" spans="1:16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9">
        <f t="shared" si="0"/>
        <v>42323.96497685185</v>
      </c>
      <c r="L48" s="10">
        <f t="shared" si="1"/>
        <v>2015</v>
      </c>
      <c r="M48" t="b">
        <v>0</v>
      </c>
      <c r="N48">
        <v>45</v>
      </c>
      <c r="O48" t="b">
        <v>1</v>
      </c>
      <c r="P48" t="s">
        <v>8263</v>
      </c>
    </row>
    <row r="49" spans="1:16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9">
        <f t="shared" si="0"/>
        <v>41932.819525462961</v>
      </c>
      <c r="L49" s="10">
        <f t="shared" si="1"/>
        <v>2014</v>
      </c>
      <c r="M49" t="b">
        <v>0</v>
      </c>
      <c r="N49">
        <v>70</v>
      </c>
      <c r="O49" t="b">
        <v>1</v>
      </c>
      <c r="P49" t="s">
        <v>8263</v>
      </c>
    </row>
    <row r="50" spans="1:16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9">
        <f t="shared" si="0"/>
        <v>42033.516898148147</v>
      </c>
      <c r="L50" s="10">
        <f t="shared" si="1"/>
        <v>2015</v>
      </c>
      <c r="M50" t="b">
        <v>0</v>
      </c>
      <c r="N50">
        <v>38</v>
      </c>
      <c r="O50" t="b">
        <v>1</v>
      </c>
      <c r="P50" t="s">
        <v>8263</v>
      </c>
    </row>
    <row r="51" spans="1:16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9">
        <f t="shared" si="0"/>
        <v>42271.176446759258</v>
      </c>
      <c r="L51" s="10">
        <f t="shared" si="1"/>
        <v>2015</v>
      </c>
      <c r="M51" t="b">
        <v>0</v>
      </c>
      <c r="N51">
        <v>87</v>
      </c>
      <c r="O51" t="b">
        <v>1</v>
      </c>
      <c r="P51" t="s">
        <v>8263</v>
      </c>
    </row>
    <row r="52" spans="1:16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9">
        <f t="shared" si="0"/>
        <v>41995.752986111111</v>
      </c>
      <c r="L52" s="10">
        <f t="shared" si="1"/>
        <v>2014</v>
      </c>
      <c r="M52" t="b">
        <v>0</v>
      </c>
      <c r="N52">
        <v>22</v>
      </c>
      <c r="O52" t="b">
        <v>1</v>
      </c>
      <c r="P52" t="s">
        <v>8263</v>
      </c>
    </row>
    <row r="53" spans="1:16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9">
        <f t="shared" si="0"/>
        <v>42196.928668981476</v>
      </c>
      <c r="L53" s="10">
        <f t="shared" si="1"/>
        <v>2015</v>
      </c>
      <c r="M53" t="b">
        <v>0</v>
      </c>
      <c r="N53">
        <v>119</v>
      </c>
      <c r="O53" t="b">
        <v>1</v>
      </c>
      <c r="P53" t="s">
        <v>8263</v>
      </c>
    </row>
    <row r="54" spans="1:16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9">
        <f t="shared" si="0"/>
        <v>41807.701921296299</v>
      </c>
      <c r="L54" s="10">
        <f t="shared" si="1"/>
        <v>2014</v>
      </c>
      <c r="M54" t="b">
        <v>0</v>
      </c>
      <c r="N54">
        <v>52</v>
      </c>
      <c r="O54" t="b">
        <v>1</v>
      </c>
      <c r="P54" t="s">
        <v>8263</v>
      </c>
    </row>
    <row r="55" spans="1:16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9">
        <f t="shared" si="0"/>
        <v>41719.549131944441</v>
      </c>
      <c r="L55" s="10">
        <f t="shared" si="1"/>
        <v>2014</v>
      </c>
      <c r="M55" t="b">
        <v>0</v>
      </c>
      <c r="N55">
        <v>117</v>
      </c>
      <c r="O55" t="b">
        <v>1</v>
      </c>
      <c r="P55" t="s">
        <v>8263</v>
      </c>
    </row>
    <row r="56" spans="1:16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9">
        <f t="shared" si="0"/>
        <v>42333.713206018518</v>
      </c>
      <c r="L56" s="10">
        <f t="shared" si="1"/>
        <v>2015</v>
      </c>
      <c r="M56" t="b">
        <v>0</v>
      </c>
      <c r="N56">
        <v>52</v>
      </c>
      <c r="O56" t="b">
        <v>1</v>
      </c>
      <c r="P56" t="s">
        <v>8263</v>
      </c>
    </row>
    <row r="57" spans="1:16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9">
        <f t="shared" si="0"/>
        <v>42496.968935185185</v>
      </c>
      <c r="L57" s="10">
        <f t="shared" si="1"/>
        <v>2016</v>
      </c>
      <c r="M57" t="b">
        <v>0</v>
      </c>
      <c r="N57">
        <v>86</v>
      </c>
      <c r="O57" t="b">
        <v>1</v>
      </c>
      <c r="P57" t="s">
        <v>8263</v>
      </c>
    </row>
    <row r="58" spans="1:16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9">
        <f t="shared" si="0"/>
        <v>42149.548888888894</v>
      </c>
      <c r="L58" s="10">
        <f t="shared" si="1"/>
        <v>2015</v>
      </c>
      <c r="M58" t="b">
        <v>0</v>
      </c>
      <c r="N58">
        <v>174</v>
      </c>
      <c r="O58" t="b">
        <v>1</v>
      </c>
      <c r="P58" t="s">
        <v>8263</v>
      </c>
    </row>
    <row r="59" spans="1:16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9">
        <f t="shared" si="0"/>
        <v>42089.83289351852</v>
      </c>
      <c r="L59" s="10">
        <f t="shared" si="1"/>
        <v>2015</v>
      </c>
      <c r="M59" t="b">
        <v>0</v>
      </c>
      <c r="N59">
        <v>69</v>
      </c>
      <c r="O59" t="b">
        <v>1</v>
      </c>
      <c r="P59" t="s">
        <v>8263</v>
      </c>
    </row>
    <row r="60" spans="1:16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9">
        <f t="shared" si="0"/>
        <v>41932.745046296295</v>
      </c>
      <c r="L60" s="10">
        <f t="shared" si="1"/>
        <v>2014</v>
      </c>
      <c r="M60" t="b">
        <v>0</v>
      </c>
      <c r="N60">
        <v>75</v>
      </c>
      <c r="O60" t="b">
        <v>1</v>
      </c>
      <c r="P60" t="s">
        <v>8263</v>
      </c>
    </row>
    <row r="61" spans="1:16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9">
        <f t="shared" si="0"/>
        <v>42230.235833333332</v>
      </c>
      <c r="L61" s="10">
        <f t="shared" si="1"/>
        <v>2015</v>
      </c>
      <c r="M61" t="b">
        <v>0</v>
      </c>
      <c r="N61">
        <v>33</v>
      </c>
      <c r="O61" t="b">
        <v>1</v>
      </c>
      <c r="P61" t="s">
        <v>8263</v>
      </c>
    </row>
    <row r="62" spans="1:16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9">
        <f t="shared" si="0"/>
        <v>41701.901817129634</v>
      </c>
      <c r="L62" s="10">
        <f t="shared" si="1"/>
        <v>2014</v>
      </c>
      <c r="M62" t="b">
        <v>0</v>
      </c>
      <c r="N62">
        <v>108</v>
      </c>
      <c r="O62" t="b">
        <v>1</v>
      </c>
      <c r="P62" t="s">
        <v>8264</v>
      </c>
    </row>
    <row r="63" spans="1:16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9">
        <f t="shared" si="0"/>
        <v>41409.814317129625</v>
      </c>
      <c r="L63" s="10">
        <f t="shared" si="1"/>
        <v>2013</v>
      </c>
      <c r="M63" t="b">
        <v>0</v>
      </c>
      <c r="N63">
        <v>23</v>
      </c>
      <c r="O63" t="b">
        <v>1</v>
      </c>
      <c r="P63" t="s">
        <v>8264</v>
      </c>
    </row>
    <row r="64" spans="1:16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9">
        <f t="shared" si="0"/>
        <v>41311.799513888887</v>
      </c>
      <c r="L64" s="10">
        <f t="shared" si="1"/>
        <v>2013</v>
      </c>
      <c r="M64" t="b">
        <v>0</v>
      </c>
      <c r="N64">
        <v>48</v>
      </c>
      <c r="O64" t="b">
        <v>1</v>
      </c>
      <c r="P64" t="s">
        <v>8264</v>
      </c>
    </row>
    <row r="65" spans="1:16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9">
        <f t="shared" si="0"/>
        <v>41612.912187499998</v>
      </c>
      <c r="L65" s="10">
        <f t="shared" si="1"/>
        <v>2013</v>
      </c>
      <c r="M65" t="b">
        <v>0</v>
      </c>
      <c r="N65">
        <v>64</v>
      </c>
      <c r="O65" t="b">
        <v>1</v>
      </c>
      <c r="P65" t="s">
        <v>8264</v>
      </c>
    </row>
    <row r="66" spans="1:16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9">
        <f t="shared" si="0"/>
        <v>41433.01829861111</v>
      </c>
      <c r="L66" s="10">
        <f t="shared" si="1"/>
        <v>2013</v>
      </c>
      <c r="M66" t="b">
        <v>0</v>
      </c>
      <c r="N66">
        <v>24</v>
      </c>
      <c r="O66" t="b">
        <v>1</v>
      </c>
      <c r="P66" t="s">
        <v>8264</v>
      </c>
    </row>
    <row r="67" spans="1:16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9">
        <f t="shared" ref="K67:K130" si="2">J67/86400+25569</f>
        <v>41835.821226851855</v>
      </c>
      <c r="L67" s="10">
        <f t="shared" ref="L67:L130" si="3">YEAR(K67)</f>
        <v>2014</v>
      </c>
      <c r="M67" t="b">
        <v>0</v>
      </c>
      <c r="N67">
        <v>57</v>
      </c>
      <c r="O67" t="b">
        <v>1</v>
      </c>
      <c r="P67" t="s">
        <v>8264</v>
      </c>
    </row>
    <row r="68" spans="1:16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9">
        <f t="shared" si="2"/>
        <v>42539.849768518514</v>
      </c>
      <c r="L68" s="10">
        <f t="shared" si="3"/>
        <v>2016</v>
      </c>
      <c r="M68" t="b">
        <v>0</v>
      </c>
      <c r="N68">
        <v>26</v>
      </c>
      <c r="O68" t="b">
        <v>1</v>
      </c>
      <c r="P68" t="s">
        <v>8264</v>
      </c>
    </row>
    <row r="69" spans="1:16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9">
        <f t="shared" si="2"/>
        <v>41075.583379629628</v>
      </c>
      <c r="L69" s="10">
        <f t="shared" si="3"/>
        <v>2012</v>
      </c>
      <c r="M69" t="b">
        <v>0</v>
      </c>
      <c r="N69">
        <v>20</v>
      </c>
      <c r="O69" t="b">
        <v>1</v>
      </c>
      <c r="P69" t="s">
        <v>8264</v>
      </c>
    </row>
    <row r="70" spans="1:16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9">
        <f t="shared" si="2"/>
        <v>41663.569340277776</v>
      </c>
      <c r="L70" s="10">
        <f t="shared" si="3"/>
        <v>2014</v>
      </c>
      <c r="M70" t="b">
        <v>0</v>
      </c>
      <c r="N70">
        <v>36</v>
      </c>
      <c r="O70" t="b">
        <v>1</v>
      </c>
      <c r="P70" t="s">
        <v>8264</v>
      </c>
    </row>
    <row r="71" spans="1:16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9">
        <f t="shared" si="2"/>
        <v>40786.187789351854</v>
      </c>
      <c r="L71" s="10">
        <f t="shared" si="3"/>
        <v>2011</v>
      </c>
      <c r="M71" t="b">
        <v>0</v>
      </c>
      <c r="N71">
        <v>178</v>
      </c>
      <c r="O71" t="b">
        <v>1</v>
      </c>
      <c r="P71" t="s">
        <v>8264</v>
      </c>
    </row>
    <row r="72" spans="1:16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9">
        <f t="shared" si="2"/>
        <v>40730.896354166667</v>
      </c>
      <c r="L72" s="10">
        <f t="shared" si="3"/>
        <v>2011</v>
      </c>
      <c r="M72" t="b">
        <v>0</v>
      </c>
      <c r="N72">
        <v>17</v>
      </c>
      <c r="O72" t="b">
        <v>1</v>
      </c>
      <c r="P72" t="s">
        <v>8264</v>
      </c>
    </row>
    <row r="73" spans="1:16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9">
        <f t="shared" si="2"/>
        <v>40997.271493055552</v>
      </c>
      <c r="L73" s="10">
        <f t="shared" si="3"/>
        <v>2012</v>
      </c>
      <c r="M73" t="b">
        <v>0</v>
      </c>
      <c r="N73">
        <v>32</v>
      </c>
      <c r="O73" t="b">
        <v>1</v>
      </c>
      <c r="P73" t="s">
        <v>8264</v>
      </c>
    </row>
    <row r="74" spans="1:16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9">
        <f t="shared" si="2"/>
        <v>41208.010196759264</v>
      </c>
      <c r="L74" s="10">
        <f t="shared" si="3"/>
        <v>2012</v>
      </c>
      <c r="M74" t="b">
        <v>0</v>
      </c>
      <c r="N74">
        <v>41</v>
      </c>
      <c r="O74" t="b">
        <v>1</v>
      </c>
      <c r="P74" t="s">
        <v>8264</v>
      </c>
    </row>
    <row r="75" spans="1:16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9">
        <f t="shared" si="2"/>
        <v>40587.75675925926</v>
      </c>
      <c r="L75" s="10">
        <f t="shared" si="3"/>
        <v>2011</v>
      </c>
      <c r="M75" t="b">
        <v>0</v>
      </c>
      <c r="N75">
        <v>18</v>
      </c>
      <c r="O75" t="b">
        <v>1</v>
      </c>
      <c r="P75" t="s">
        <v>8264</v>
      </c>
    </row>
    <row r="76" spans="1:16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9">
        <f t="shared" si="2"/>
        <v>42360.487210648149</v>
      </c>
      <c r="L76" s="10">
        <f t="shared" si="3"/>
        <v>2015</v>
      </c>
      <c r="M76" t="b">
        <v>0</v>
      </c>
      <c r="N76">
        <v>29</v>
      </c>
      <c r="O76" t="b">
        <v>1</v>
      </c>
      <c r="P76" t="s">
        <v>8264</v>
      </c>
    </row>
    <row r="77" spans="1:16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9">
        <f t="shared" si="2"/>
        <v>41357.209166666667</v>
      </c>
      <c r="L77" s="10">
        <f t="shared" si="3"/>
        <v>2013</v>
      </c>
      <c r="M77" t="b">
        <v>0</v>
      </c>
      <c r="N77">
        <v>47</v>
      </c>
      <c r="O77" t="b">
        <v>1</v>
      </c>
      <c r="P77" t="s">
        <v>8264</v>
      </c>
    </row>
    <row r="78" spans="1:16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9">
        <f t="shared" si="2"/>
        <v>40844.691643518519</v>
      </c>
      <c r="L78" s="10">
        <f t="shared" si="3"/>
        <v>2011</v>
      </c>
      <c r="M78" t="b">
        <v>0</v>
      </c>
      <c r="N78">
        <v>15</v>
      </c>
      <c r="O78" t="b">
        <v>1</v>
      </c>
      <c r="P78" t="s">
        <v>8264</v>
      </c>
    </row>
    <row r="79" spans="1:16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9">
        <f t="shared" si="2"/>
        <v>40997.144872685181</v>
      </c>
      <c r="L79" s="10">
        <f t="shared" si="3"/>
        <v>2012</v>
      </c>
      <c r="M79" t="b">
        <v>0</v>
      </c>
      <c r="N79">
        <v>26</v>
      </c>
      <c r="O79" t="b">
        <v>1</v>
      </c>
      <c r="P79" t="s">
        <v>8264</v>
      </c>
    </row>
    <row r="80" spans="1:16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9">
        <f t="shared" si="2"/>
        <v>42604.730567129634</v>
      </c>
      <c r="L80" s="10">
        <f t="shared" si="3"/>
        <v>2016</v>
      </c>
      <c r="M80" t="b">
        <v>0</v>
      </c>
      <c r="N80">
        <v>35</v>
      </c>
      <c r="O80" t="b">
        <v>1</v>
      </c>
      <c r="P80" t="s">
        <v>8264</v>
      </c>
    </row>
    <row r="81" spans="1:16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9">
        <f t="shared" si="2"/>
        <v>41724.776539351849</v>
      </c>
      <c r="L81" s="10">
        <f t="shared" si="3"/>
        <v>2014</v>
      </c>
      <c r="M81" t="b">
        <v>0</v>
      </c>
      <c r="N81">
        <v>41</v>
      </c>
      <c r="O81" t="b">
        <v>1</v>
      </c>
      <c r="P81" t="s">
        <v>8264</v>
      </c>
    </row>
    <row r="82" spans="1:16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9">
        <f t="shared" si="2"/>
        <v>41583.083981481483</v>
      </c>
      <c r="L82" s="10">
        <f t="shared" si="3"/>
        <v>2013</v>
      </c>
      <c r="M82" t="b">
        <v>0</v>
      </c>
      <c r="N82">
        <v>47</v>
      </c>
      <c r="O82" t="b">
        <v>1</v>
      </c>
      <c r="P82" t="s">
        <v>8264</v>
      </c>
    </row>
    <row r="83" spans="1:16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9">
        <f t="shared" si="2"/>
        <v>41100.158877314811</v>
      </c>
      <c r="L83" s="10">
        <f t="shared" si="3"/>
        <v>2012</v>
      </c>
      <c r="M83" t="b">
        <v>0</v>
      </c>
      <c r="N83">
        <v>28</v>
      </c>
      <c r="O83" t="b">
        <v>1</v>
      </c>
      <c r="P83" t="s">
        <v>8264</v>
      </c>
    </row>
    <row r="84" spans="1:16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9">
        <f t="shared" si="2"/>
        <v>40795.820150462961</v>
      </c>
      <c r="L84" s="10">
        <f t="shared" si="3"/>
        <v>2011</v>
      </c>
      <c r="M84" t="b">
        <v>0</v>
      </c>
      <c r="N84">
        <v>100</v>
      </c>
      <c r="O84" t="b">
        <v>1</v>
      </c>
      <c r="P84" t="s">
        <v>8264</v>
      </c>
    </row>
    <row r="85" spans="1:16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9">
        <f t="shared" si="2"/>
        <v>42042.615613425922</v>
      </c>
      <c r="L85" s="10">
        <f t="shared" si="3"/>
        <v>2015</v>
      </c>
      <c r="M85" t="b">
        <v>0</v>
      </c>
      <c r="N85">
        <v>13</v>
      </c>
      <c r="O85" t="b">
        <v>1</v>
      </c>
      <c r="P85" t="s">
        <v>8264</v>
      </c>
    </row>
    <row r="86" spans="1:16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9">
        <f t="shared" si="2"/>
        <v>40648.757939814815</v>
      </c>
      <c r="L86" s="10">
        <f t="shared" si="3"/>
        <v>2011</v>
      </c>
      <c r="M86" t="b">
        <v>0</v>
      </c>
      <c r="N86">
        <v>7</v>
      </c>
      <c r="O86" t="b">
        <v>1</v>
      </c>
      <c r="P86" t="s">
        <v>8264</v>
      </c>
    </row>
    <row r="87" spans="1:16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9">
        <f t="shared" si="2"/>
        <v>40779.125428240739</v>
      </c>
      <c r="L87" s="10">
        <f t="shared" si="3"/>
        <v>2011</v>
      </c>
      <c r="M87" t="b">
        <v>0</v>
      </c>
      <c r="N87">
        <v>21</v>
      </c>
      <c r="O87" t="b">
        <v>1</v>
      </c>
      <c r="P87" t="s">
        <v>8264</v>
      </c>
    </row>
    <row r="88" spans="1:16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9">
        <f t="shared" si="2"/>
        <v>42291.556076388893</v>
      </c>
      <c r="L88" s="10">
        <f t="shared" si="3"/>
        <v>2015</v>
      </c>
      <c r="M88" t="b">
        <v>0</v>
      </c>
      <c r="N88">
        <v>17</v>
      </c>
      <c r="O88" t="b">
        <v>1</v>
      </c>
      <c r="P88" t="s">
        <v>8264</v>
      </c>
    </row>
    <row r="89" spans="1:16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9">
        <f t="shared" si="2"/>
        <v>40322.539386574077</v>
      </c>
      <c r="L89" s="10">
        <f t="shared" si="3"/>
        <v>2010</v>
      </c>
      <c r="M89" t="b">
        <v>0</v>
      </c>
      <c r="N89">
        <v>25</v>
      </c>
      <c r="O89" t="b">
        <v>1</v>
      </c>
      <c r="P89" t="s">
        <v>8264</v>
      </c>
    </row>
    <row r="90" spans="1:16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9">
        <f t="shared" si="2"/>
        <v>41786.65892361111</v>
      </c>
      <c r="L90" s="10">
        <f t="shared" si="3"/>
        <v>2014</v>
      </c>
      <c r="M90" t="b">
        <v>0</v>
      </c>
      <c r="N90">
        <v>60</v>
      </c>
      <c r="O90" t="b">
        <v>1</v>
      </c>
      <c r="P90" t="s">
        <v>8264</v>
      </c>
    </row>
    <row r="91" spans="1:16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9">
        <f t="shared" si="2"/>
        <v>41402.752222222218</v>
      </c>
      <c r="L91" s="10">
        <f t="shared" si="3"/>
        <v>2013</v>
      </c>
      <c r="M91" t="b">
        <v>0</v>
      </c>
      <c r="N91">
        <v>56</v>
      </c>
      <c r="O91" t="b">
        <v>1</v>
      </c>
      <c r="P91" t="s">
        <v>8264</v>
      </c>
    </row>
    <row r="92" spans="1:16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9">
        <f t="shared" si="2"/>
        <v>40706.297442129631</v>
      </c>
      <c r="L92" s="10">
        <f t="shared" si="3"/>
        <v>2011</v>
      </c>
      <c r="M92" t="b">
        <v>0</v>
      </c>
      <c r="N92">
        <v>16</v>
      </c>
      <c r="O92" t="b">
        <v>1</v>
      </c>
      <c r="P92" t="s">
        <v>8264</v>
      </c>
    </row>
    <row r="93" spans="1:16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9">
        <f t="shared" si="2"/>
        <v>40619.402361111112</v>
      </c>
      <c r="L93" s="10">
        <f t="shared" si="3"/>
        <v>2011</v>
      </c>
      <c r="M93" t="b">
        <v>0</v>
      </c>
      <c r="N93">
        <v>46</v>
      </c>
      <c r="O93" t="b">
        <v>1</v>
      </c>
      <c r="P93" t="s">
        <v>8264</v>
      </c>
    </row>
    <row r="94" spans="1:16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9">
        <f t="shared" si="2"/>
        <v>42721.198877314819</v>
      </c>
      <c r="L94" s="10">
        <f t="shared" si="3"/>
        <v>2016</v>
      </c>
      <c r="M94" t="b">
        <v>0</v>
      </c>
      <c r="N94">
        <v>43</v>
      </c>
      <c r="O94" t="b">
        <v>1</v>
      </c>
      <c r="P94" t="s">
        <v>8264</v>
      </c>
    </row>
    <row r="95" spans="1:16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9">
        <f t="shared" si="2"/>
        <v>41065.858067129629</v>
      </c>
      <c r="L95" s="10">
        <f t="shared" si="3"/>
        <v>2012</v>
      </c>
      <c r="M95" t="b">
        <v>0</v>
      </c>
      <c r="N95">
        <v>15</v>
      </c>
      <c r="O95" t="b">
        <v>1</v>
      </c>
      <c r="P95" t="s">
        <v>8264</v>
      </c>
    </row>
    <row r="96" spans="1:16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9">
        <f t="shared" si="2"/>
        <v>41716.717847222222</v>
      </c>
      <c r="L96" s="10">
        <f t="shared" si="3"/>
        <v>2014</v>
      </c>
      <c r="M96" t="b">
        <v>0</v>
      </c>
      <c r="N96">
        <v>12</v>
      </c>
      <c r="O96" t="b">
        <v>1</v>
      </c>
      <c r="P96" t="s">
        <v>8264</v>
      </c>
    </row>
    <row r="97" spans="1:16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9">
        <f t="shared" si="2"/>
        <v>40935.005104166667</v>
      </c>
      <c r="L97" s="10">
        <f t="shared" si="3"/>
        <v>2012</v>
      </c>
      <c r="M97" t="b">
        <v>0</v>
      </c>
      <c r="N97">
        <v>21</v>
      </c>
      <c r="O97" t="b">
        <v>1</v>
      </c>
      <c r="P97" t="s">
        <v>8264</v>
      </c>
    </row>
    <row r="98" spans="1:16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9">
        <f t="shared" si="2"/>
        <v>40324.662511574075</v>
      </c>
      <c r="L98" s="10">
        <f t="shared" si="3"/>
        <v>2010</v>
      </c>
      <c r="M98" t="b">
        <v>0</v>
      </c>
      <c r="N98">
        <v>34</v>
      </c>
      <c r="O98" t="b">
        <v>1</v>
      </c>
      <c r="P98" t="s">
        <v>8264</v>
      </c>
    </row>
    <row r="99" spans="1:16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9">
        <f t="shared" si="2"/>
        <v>40706.135208333333</v>
      </c>
      <c r="L99" s="10">
        <f t="shared" si="3"/>
        <v>2011</v>
      </c>
      <c r="M99" t="b">
        <v>0</v>
      </c>
      <c r="N99">
        <v>8</v>
      </c>
      <c r="O99" t="b">
        <v>1</v>
      </c>
      <c r="P99" t="s">
        <v>8264</v>
      </c>
    </row>
    <row r="100" spans="1:16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9">
        <f t="shared" si="2"/>
        <v>41214.794837962967</v>
      </c>
      <c r="L100" s="10">
        <f t="shared" si="3"/>
        <v>2012</v>
      </c>
      <c r="M100" t="b">
        <v>0</v>
      </c>
      <c r="N100">
        <v>60</v>
      </c>
      <c r="O100" t="b">
        <v>1</v>
      </c>
      <c r="P100" t="s">
        <v>8264</v>
      </c>
    </row>
    <row r="101" spans="1:16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9">
        <f t="shared" si="2"/>
        <v>41631.902766203704</v>
      </c>
      <c r="L101" s="10">
        <f t="shared" si="3"/>
        <v>2013</v>
      </c>
      <c r="M101" t="b">
        <v>0</v>
      </c>
      <c r="N101">
        <v>39</v>
      </c>
      <c r="O101" t="b">
        <v>1</v>
      </c>
      <c r="P101" t="s">
        <v>8264</v>
      </c>
    </row>
    <row r="102" spans="1:16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9">
        <f t="shared" si="2"/>
        <v>41197.753310185188</v>
      </c>
      <c r="L102" s="10">
        <f t="shared" si="3"/>
        <v>2012</v>
      </c>
      <c r="M102" t="b">
        <v>0</v>
      </c>
      <c r="N102">
        <v>26</v>
      </c>
      <c r="O102" t="b">
        <v>1</v>
      </c>
      <c r="P102" t="s">
        <v>8264</v>
      </c>
    </row>
    <row r="103" spans="1:16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9">
        <f t="shared" si="2"/>
        <v>41274.776736111111</v>
      </c>
      <c r="L103" s="10">
        <f t="shared" si="3"/>
        <v>2012</v>
      </c>
      <c r="M103" t="b">
        <v>0</v>
      </c>
      <c r="N103">
        <v>35</v>
      </c>
      <c r="O103" t="b">
        <v>1</v>
      </c>
      <c r="P103" t="s">
        <v>8264</v>
      </c>
    </row>
    <row r="104" spans="1:16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9">
        <f t="shared" si="2"/>
        <v>40505.131168981483</v>
      </c>
      <c r="L104" s="10">
        <f t="shared" si="3"/>
        <v>2010</v>
      </c>
      <c r="M104" t="b">
        <v>0</v>
      </c>
      <c r="N104">
        <v>65</v>
      </c>
      <c r="O104" t="b">
        <v>1</v>
      </c>
      <c r="P104" t="s">
        <v>8264</v>
      </c>
    </row>
    <row r="105" spans="1:16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9">
        <f t="shared" si="2"/>
        <v>41682.805902777778</v>
      </c>
      <c r="L105" s="10">
        <f t="shared" si="3"/>
        <v>2014</v>
      </c>
      <c r="M105" t="b">
        <v>0</v>
      </c>
      <c r="N105">
        <v>49</v>
      </c>
      <c r="O105" t="b">
        <v>1</v>
      </c>
      <c r="P105" t="s">
        <v>8264</v>
      </c>
    </row>
    <row r="106" spans="1:16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9">
        <f t="shared" si="2"/>
        <v>40612.695208333331</v>
      </c>
      <c r="L106" s="10">
        <f t="shared" si="3"/>
        <v>2011</v>
      </c>
      <c r="M106" t="b">
        <v>0</v>
      </c>
      <c r="N106">
        <v>10</v>
      </c>
      <c r="O106" t="b">
        <v>1</v>
      </c>
      <c r="P106" t="s">
        <v>8264</v>
      </c>
    </row>
    <row r="107" spans="1:16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9">
        <f t="shared" si="2"/>
        <v>42485.724768518514</v>
      </c>
      <c r="L107" s="10">
        <f t="shared" si="3"/>
        <v>2016</v>
      </c>
      <c r="M107" t="b">
        <v>0</v>
      </c>
      <c r="N107">
        <v>60</v>
      </c>
      <c r="O107" t="b">
        <v>1</v>
      </c>
      <c r="P107" t="s">
        <v>8264</v>
      </c>
    </row>
    <row r="108" spans="1:16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9">
        <f t="shared" si="2"/>
        <v>40987.776631944442</v>
      </c>
      <c r="L108" s="10">
        <f t="shared" si="3"/>
        <v>2012</v>
      </c>
      <c r="M108" t="b">
        <v>0</v>
      </c>
      <c r="N108">
        <v>27</v>
      </c>
      <c r="O108" t="b">
        <v>1</v>
      </c>
      <c r="P108" t="s">
        <v>8264</v>
      </c>
    </row>
    <row r="109" spans="1:16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9">
        <f t="shared" si="2"/>
        <v>40635.982488425929</v>
      </c>
      <c r="L109" s="10">
        <f t="shared" si="3"/>
        <v>2011</v>
      </c>
      <c r="M109" t="b">
        <v>0</v>
      </c>
      <c r="N109">
        <v>69</v>
      </c>
      <c r="O109" t="b">
        <v>1</v>
      </c>
      <c r="P109" t="s">
        <v>8264</v>
      </c>
    </row>
    <row r="110" spans="1:16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9">
        <f t="shared" si="2"/>
        <v>41365.613078703704</v>
      </c>
      <c r="L110" s="10">
        <f t="shared" si="3"/>
        <v>2013</v>
      </c>
      <c r="M110" t="b">
        <v>0</v>
      </c>
      <c r="N110">
        <v>47</v>
      </c>
      <c r="O110" t="b">
        <v>1</v>
      </c>
      <c r="P110" t="s">
        <v>8264</v>
      </c>
    </row>
    <row r="111" spans="1:16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9">
        <f t="shared" si="2"/>
        <v>40570.025810185187</v>
      </c>
      <c r="L111" s="10">
        <f t="shared" si="3"/>
        <v>2011</v>
      </c>
      <c r="M111" t="b">
        <v>0</v>
      </c>
      <c r="N111">
        <v>47</v>
      </c>
      <c r="O111" t="b">
        <v>1</v>
      </c>
      <c r="P111" t="s">
        <v>8264</v>
      </c>
    </row>
    <row r="112" spans="1:16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9">
        <f t="shared" si="2"/>
        <v>41557.949687500004</v>
      </c>
      <c r="L112" s="10">
        <f t="shared" si="3"/>
        <v>2013</v>
      </c>
      <c r="M112" t="b">
        <v>0</v>
      </c>
      <c r="N112">
        <v>26</v>
      </c>
      <c r="O112" t="b">
        <v>1</v>
      </c>
      <c r="P112" t="s">
        <v>8264</v>
      </c>
    </row>
    <row r="113" spans="1:16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9">
        <f t="shared" si="2"/>
        <v>42125.333182870367</v>
      </c>
      <c r="L113" s="10">
        <f t="shared" si="3"/>
        <v>2015</v>
      </c>
      <c r="M113" t="b">
        <v>0</v>
      </c>
      <c r="N113">
        <v>53</v>
      </c>
      <c r="O113" t="b">
        <v>1</v>
      </c>
      <c r="P113" t="s">
        <v>8264</v>
      </c>
    </row>
    <row r="114" spans="1:16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9">
        <f t="shared" si="2"/>
        <v>41718.043032407411</v>
      </c>
      <c r="L114" s="10">
        <f t="shared" si="3"/>
        <v>2014</v>
      </c>
      <c r="M114" t="b">
        <v>0</v>
      </c>
      <c r="N114">
        <v>81</v>
      </c>
      <c r="O114" t="b">
        <v>1</v>
      </c>
      <c r="P114" t="s">
        <v>8264</v>
      </c>
    </row>
    <row r="115" spans="1:16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9">
        <f t="shared" si="2"/>
        <v>40753.758425925924</v>
      </c>
      <c r="L115" s="10">
        <f t="shared" si="3"/>
        <v>2011</v>
      </c>
      <c r="M115" t="b">
        <v>0</v>
      </c>
      <c r="N115">
        <v>78</v>
      </c>
      <c r="O115" t="b">
        <v>1</v>
      </c>
      <c r="P115" t="s">
        <v>8264</v>
      </c>
    </row>
    <row r="116" spans="1:16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9">
        <f t="shared" si="2"/>
        <v>40861.27416666667</v>
      </c>
      <c r="L116" s="10">
        <f t="shared" si="3"/>
        <v>2011</v>
      </c>
      <c r="M116" t="b">
        <v>0</v>
      </c>
      <c r="N116">
        <v>35</v>
      </c>
      <c r="O116" t="b">
        <v>1</v>
      </c>
      <c r="P116" t="s">
        <v>8264</v>
      </c>
    </row>
    <row r="117" spans="1:16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9">
        <f t="shared" si="2"/>
        <v>40918.738935185189</v>
      </c>
      <c r="L117" s="10">
        <f t="shared" si="3"/>
        <v>2012</v>
      </c>
      <c r="M117" t="b">
        <v>0</v>
      </c>
      <c r="N117">
        <v>22</v>
      </c>
      <c r="O117" t="b">
        <v>1</v>
      </c>
      <c r="P117" t="s">
        <v>8264</v>
      </c>
    </row>
    <row r="118" spans="1:16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9">
        <f t="shared" si="2"/>
        <v>40595.497164351851</v>
      </c>
      <c r="L118" s="10">
        <f t="shared" si="3"/>
        <v>2011</v>
      </c>
      <c r="M118" t="b">
        <v>0</v>
      </c>
      <c r="N118">
        <v>57</v>
      </c>
      <c r="O118" t="b">
        <v>1</v>
      </c>
      <c r="P118" t="s">
        <v>8264</v>
      </c>
    </row>
    <row r="119" spans="1:16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9">
        <f t="shared" si="2"/>
        <v>40248.834999999999</v>
      </c>
      <c r="L119" s="10">
        <f t="shared" si="3"/>
        <v>2010</v>
      </c>
      <c r="M119" t="b">
        <v>0</v>
      </c>
      <c r="N119">
        <v>27</v>
      </c>
      <c r="O119" t="b">
        <v>1</v>
      </c>
      <c r="P119" t="s">
        <v>8264</v>
      </c>
    </row>
    <row r="120" spans="1:16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9">
        <f t="shared" si="2"/>
        <v>40723.053657407407</v>
      </c>
      <c r="L120" s="10">
        <f t="shared" si="3"/>
        <v>2011</v>
      </c>
      <c r="M120" t="b">
        <v>0</v>
      </c>
      <c r="N120">
        <v>39</v>
      </c>
      <c r="O120" t="b">
        <v>1</v>
      </c>
      <c r="P120" t="s">
        <v>8264</v>
      </c>
    </row>
    <row r="121" spans="1:16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9">
        <f t="shared" si="2"/>
        <v>40739.069282407407</v>
      </c>
      <c r="L121" s="10">
        <f t="shared" si="3"/>
        <v>2011</v>
      </c>
      <c r="M121" t="b">
        <v>0</v>
      </c>
      <c r="N121">
        <v>37</v>
      </c>
      <c r="O121" t="b">
        <v>1</v>
      </c>
      <c r="P121" t="s">
        <v>8264</v>
      </c>
    </row>
    <row r="122" spans="1:16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9">
        <f t="shared" si="2"/>
        <v>42616.049849537041</v>
      </c>
      <c r="L122" s="10">
        <f t="shared" si="3"/>
        <v>2016</v>
      </c>
      <c r="M122" t="b">
        <v>0</v>
      </c>
      <c r="N122">
        <v>1</v>
      </c>
      <c r="O122" t="b">
        <v>0</v>
      </c>
      <c r="P122" t="s">
        <v>8265</v>
      </c>
    </row>
    <row r="123" spans="1:16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9">
        <f t="shared" si="2"/>
        <v>42096.704976851848</v>
      </c>
      <c r="L123" s="10">
        <f t="shared" si="3"/>
        <v>2015</v>
      </c>
      <c r="M123" t="b">
        <v>0</v>
      </c>
      <c r="N123">
        <v>1</v>
      </c>
      <c r="O123" t="b">
        <v>0</v>
      </c>
      <c r="P123" t="s">
        <v>8265</v>
      </c>
    </row>
    <row r="124" spans="1:16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9">
        <f t="shared" si="2"/>
        <v>42593.431793981479</v>
      </c>
      <c r="L124" s="10">
        <f t="shared" si="3"/>
        <v>2016</v>
      </c>
      <c r="M124" t="b">
        <v>0</v>
      </c>
      <c r="N124">
        <v>0</v>
      </c>
      <c r="O124" t="b">
        <v>0</v>
      </c>
      <c r="P124" t="s">
        <v>8265</v>
      </c>
    </row>
    <row r="125" spans="1:16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9">
        <f t="shared" si="2"/>
        <v>41904.781990740739</v>
      </c>
      <c r="L125" s="10">
        <f t="shared" si="3"/>
        <v>2014</v>
      </c>
      <c r="M125" t="b">
        <v>0</v>
      </c>
      <c r="N125">
        <v>6</v>
      </c>
      <c r="O125" t="b">
        <v>0</v>
      </c>
      <c r="P125" t="s">
        <v>8265</v>
      </c>
    </row>
    <row r="126" spans="1:16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9">
        <f t="shared" si="2"/>
        <v>42114.928726851853</v>
      </c>
      <c r="L126" s="10">
        <f t="shared" si="3"/>
        <v>2015</v>
      </c>
      <c r="M126" t="b">
        <v>0</v>
      </c>
      <c r="N126">
        <v>0</v>
      </c>
      <c r="O126" t="b">
        <v>0</v>
      </c>
      <c r="P126" t="s">
        <v>8265</v>
      </c>
    </row>
    <row r="127" spans="1:16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9">
        <f t="shared" si="2"/>
        <v>42709.993981481486</v>
      </c>
      <c r="L127" s="10">
        <f t="shared" si="3"/>
        <v>2016</v>
      </c>
      <c r="M127" t="b">
        <v>0</v>
      </c>
      <c r="N127">
        <v>6</v>
      </c>
      <c r="O127" t="b">
        <v>0</v>
      </c>
      <c r="P127" t="s">
        <v>8265</v>
      </c>
    </row>
    <row r="128" spans="1:16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9">
        <f t="shared" si="2"/>
        <v>42135.589548611111</v>
      </c>
      <c r="L128" s="10">
        <f t="shared" si="3"/>
        <v>2015</v>
      </c>
      <c r="M128" t="b">
        <v>0</v>
      </c>
      <c r="N128">
        <v>13</v>
      </c>
      <c r="O128" t="b">
        <v>0</v>
      </c>
      <c r="P128" t="s">
        <v>8265</v>
      </c>
    </row>
    <row r="129" spans="1:16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9">
        <f t="shared" si="2"/>
        <v>42067.62431712963</v>
      </c>
      <c r="L129" s="10">
        <f t="shared" si="3"/>
        <v>2015</v>
      </c>
      <c r="M129" t="b">
        <v>0</v>
      </c>
      <c r="N129">
        <v>4</v>
      </c>
      <c r="O129" t="b">
        <v>0</v>
      </c>
      <c r="P129" t="s">
        <v>8265</v>
      </c>
    </row>
    <row r="130" spans="1:16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9">
        <f t="shared" si="2"/>
        <v>42628.22792824074</v>
      </c>
      <c r="L130" s="10">
        <f t="shared" si="3"/>
        <v>2016</v>
      </c>
      <c r="M130" t="b">
        <v>0</v>
      </c>
      <c r="N130">
        <v>6</v>
      </c>
      <c r="O130" t="b">
        <v>0</v>
      </c>
      <c r="P130" t="s">
        <v>8265</v>
      </c>
    </row>
    <row r="131" spans="1:16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9">
        <f t="shared" ref="K131:K194" si="4">J131/86400+25569</f>
        <v>41882.937303240738</v>
      </c>
      <c r="L131" s="10">
        <f t="shared" ref="L131:L194" si="5">YEAR(K131)</f>
        <v>2014</v>
      </c>
      <c r="M131" t="b">
        <v>0</v>
      </c>
      <c r="N131">
        <v>0</v>
      </c>
      <c r="O131" t="b">
        <v>0</v>
      </c>
      <c r="P131" t="s">
        <v>8265</v>
      </c>
    </row>
    <row r="132" spans="1:16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9">
        <f t="shared" si="4"/>
        <v>41778.91541666667</v>
      </c>
      <c r="L132" s="10">
        <f t="shared" si="5"/>
        <v>2014</v>
      </c>
      <c r="M132" t="b">
        <v>0</v>
      </c>
      <c r="N132">
        <v>0</v>
      </c>
      <c r="O132" t="b">
        <v>0</v>
      </c>
      <c r="P132" t="s">
        <v>8265</v>
      </c>
    </row>
    <row r="133" spans="1:16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9">
        <f t="shared" si="4"/>
        <v>42541.837511574078</v>
      </c>
      <c r="L133" s="10">
        <f t="shared" si="5"/>
        <v>2016</v>
      </c>
      <c r="M133" t="b">
        <v>0</v>
      </c>
      <c r="N133">
        <v>0</v>
      </c>
      <c r="O133" t="b">
        <v>0</v>
      </c>
      <c r="P133" t="s">
        <v>8265</v>
      </c>
    </row>
    <row r="134" spans="1:16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9">
        <f t="shared" si="4"/>
        <v>41905.812581018516</v>
      </c>
      <c r="L134" s="10">
        <f t="shared" si="5"/>
        <v>2014</v>
      </c>
      <c r="M134" t="b">
        <v>0</v>
      </c>
      <c r="N134">
        <v>81</v>
      </c>
      <c r="O134" t="b">
        <v>0</v>
      </c>
      <c r="P134" t="s">
        <v>8265</v>
      </c>
    </row>
    <row r="135" spans="1:16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9">
        <f t="shared" si="4"/>
        <v>42491.80768518518</v>
      </c>
      <c r="L135" s="10">
        <f t="shared" si="5"/>
        <v>2016</v>
      </c>
      <c r="M135" t="b">
        <v>0</v>
      </c>
      <c r="N135">
        <v>0</v>
      </c>
      <c r="O135" t="b">
        <v>0</v>
      </c>
      <c r="P135" t="s">
        <v>8265</v>
      </c>
    </row>
    <row r="136" spans="1:16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9">
        <f t="shared" si="4"/>
        <v>42221.909930555557</v>
      </c>
      <c r="L136" s="10">
        <f t="shared" si="5"/>
        <v>2015</v>
      </c>
      <c r="M136" t="b">
        <v>0</v>
      </c>
      <c r="N136">
        <v>0</v>
      </c>
      <c r="O136" t="b">
        <v>0</v>
      </c>
      <c r="P136" t="s">
        <v>8265</v>
      </c>
    </row>
    <row r="137" spans="1:16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9">
        <f t="shared" si="4"/>
        <v>41788.381909722222</v>
      </c>
      <c r="L137" s="10">
        <f t="shared" si="5"/>
        <v>2014</v>
      </c>
      <c r="M137" t="b">
        <v>0</v>
      </c>
      <c r="N137">
        <v>5</v>
      </c>
      <c r="O137" t="b">
        <v>0</v>
      </c>
      <c r="P137" t="s">
        <v>8265</v>
      </c>
    </row>
    <row r="138" spans="1:16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9">
        <f t="shared" si="4"/>
        <v>42096.410115740742</v>
      </c>
      <c r="L138" s="10">
        <f t="shared" si="5"/>
        <v>2015</v>
      </c>
      <c r="M138" t="b">
        <v>0</v>
      </c>
      <c r="N138">
        <v>0</v>
      </c>
      <c r="O138" t="b">
        <v>0</v>
      </c>
      <c r="P138" t="s">
        <v>8265</v>
      </c>
    </row>
    <row r="139" spans="1:16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9">
        <f t="shared" si="4"/>
        <v>42239.573993055557</v>
      </c>
      <c r="L139" s="10">
        <f t="shared" si="5"/>
        <v>2015</v>
      </c>
      <c r="M139" t="b">
        <v>0</v>
      </c>
      <c r="N139">
        <v>0</v>
      </c>
      <c r="O139" t="b">
        <v>0</v>
      </c>
      <c r="P139" t="s">
        <v>8265</v>
      </c>
    </row>
    <row r="140" spans="1:16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9">
        <f t="shared" si="4"/>
        <v>42186.257418981477</v>
      </c>
      <c r="L140" s="10">
        <f t="shared" si="5"/>
        <v>2015</v>
      </c>
      <c r="M140" t="b">
        <v>0</v>
      </c>
      <c r="N140">
        <v>58</v>
      </c>
      <c r="O140" t="b">
        <v>0</v>
      </c>
      <c r="P140" t="s">
        <v>8265</v>
      </c>
    </row>
    <row r="141" spans="1:16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9">
        <f t="shared" si="4"/>
        <v>42187.920972222222</v>
      </c>
      <c r="L141" s="10">
        <f t="shared" si="5"/>
        <v>2015</v>
      </c>
      <c r="M141" t="b">
        <v>0</v>
      </c>
      <c r="N141">
        <v>1</v>
      </c>
      <c r="O141" t="b">
        <v>0</v>
      </c>
      <c r="P141" t="s">
        <v>8265</v>
      </c>
    </row>
    <row r="142" spans="1:16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9">
        <f t="shared" si="4"/>
        <v>42053.198287037041</v>
      </c>
      <c r="L142" s="10">
        <f t="shared" si="5"/>
        <v>2015</v>
      </c>
      <c r="M142" t="b">
        <v>0</v>
      </c>
      <c r="N142">
        <v>0</v>
      </c>
      <c r="O142" t="b">
        <v>0</v>
      </c>
      <c r="P142" t="s">
        <v>8265</v>
      </c>
    </row>
    <row r="143" spans="1:16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9">
        <f t="shared" si="4"/>
        <v>42110.153043981481</v>
      </c>
      <c r="L143" s="10">
        <f t="shared" si="5"/>
        <v>2015</v>
      </c>
      <c r="M143" t="b">
        <v>0</v>
      </c>
      <c r="N143">
        <v>28</v>
      </c>
      <c r="O143" t="b">
        <v>0</v>
      </c>
      <c r="P143" t="s">
        <v>8265</v>
      </c>
    </row>
    <row r="144" spans="1:16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9">
        <f t="shared" si="4"/>
        <v>41938.893263888887</v>
      </c>
      <c r="L144" s="10">
        <f t="shared" si="5"/>
        <v>2014</v>
      </c>
      <c r="M144" t="b">
        <v>0</v>
      </c>
      <c r="N144">
        <v>1</v>
      </c>
      <c r="O144" t="b">
        <v>0</v>
      </c>
      <c r="P144" t="s">
        <v>8265</v>
      </c>
    </row>
    <row r="145" spans="1:16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9">
        <f t="shared" si="4"/>
        <v>42559.064143518517</v>
      </c>
      <c r="L145" s="10">
        <f t="shared" si="5"/>
        <v>2016</v>
      </c>
      <c r="M145" t="b">
        <v>0</v>
      </c>
      <c r="N145">
        <v>0</v>
      </c>
      <c r="O145" t="b">
        <v>0</v>
      </c>
      <c r="P145" t="s">
        <v>8265</v>
      </c>
    </row>
    <row r="146" spans="1:16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9">
        <f t="shared" si="4"/>
        <v>42047.762407407412</v>
      </c>
      <c r="L146" s="10">
        <f t="shared" si="5"/>
        <v>2015</v>
      </c>
      <c r="M146" t="b">
        <v>0</v>
      </c>
      <c r="N146">
        <v>37</v>
      </c>
      <c r="O146" t="b">
        <v>0</v>
      </c>
      <c r="P146" t="s">
        <v>8265</v>
      </c>
    </row>
    <row r="147" spans="1:16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9">
        <f t="shared" si="4"/>
        <v>42200.542268518519</v>
      </c>
      <c r="L147" s="10">
        <f t="shared" si="5"/>
        <v>2015</v>
      </c>
      <c r="M147" t="b">
        <v>0</v>
      </c>
      <c r="N147">
        <v>9</v>
      </c>
      <c r="O147" t="b">
        <v>0</v>
      </c>
      <c r="P147" t="s">
        <v>8265</v>
      </c>
    </row>
    <row r="148" spans="1:16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9">
        <f t="shared" si="4"/>
        <v>42693.016180555554</v>
      </c>
      <c r="L148" s="10">
        <f t="shared" si="5"/>
        <v>2016</v>
      </c>
      <c r="M148" t="b">
        <v>0</v>
      </c>
      <c r="N148">
        <v>3</v>
      </c>
      <c r="O148" t="b">
        <v>0</v>
      </c>
      <c r="P148" t="s">
        <v>8265</v>
      </c>
    </row>
    <row r="149" spans="1:16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9">
        <f t="shared" si="4"/>
        <v>41969.767824074079</v>
      </c>
      <c r="L149" s="10">
        <f t="shared" si="5"/>
        <v>2014</v>
      </c>
      <c r="M149" t="b">
        <v>0</v>
      </c>
      <c r="N149">
        <v>0</v>
      </c>
      <c r="O149" t="b">
        <v>0</v>
      </c>
      <c r="P149" t="s">
        <v>8265</v>
      </c>
    </row>
    <row r="150" spans="1:16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9">
        <f t="shared" si="4"/>
        <v>42397.281666666662</v>
      </c>
      <c r="L150" s="10">
        <f t="shared" si="5"/>
        <v>2016</v>
      </c>
      <c r="M150" t="b">
        <v>0</v>
      </c>
      <c r="N150">
        <v>2</v>
      </c>
      <c r="O150" t="b">
        <v>0</v>
      </c>
      <c r="P150" t="s">
        <v>8265</v>
      </c>
    </row>
    <row r="151" spans="1:16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9">
        <f t="shared" si="4"/>
        <v>41968.172106481477</v>
      </c>
      <c r="L151" s="10">
        <f t="shared" si="5"/>
        <v>2014</v>
      </c>
      <c r="M151" t="b">
        <v>0</v>
      </c>
      <c r="N151">
        <v>6</v>
      </c>
      <c r="O151" t="b">
        <v>0</v>
      </c>
      <c r="P151" t="s">
        <v>8265</v>
      </c>
    </row>
    <row r="152" spans="1:16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9">
        <f t="shared" si="4"/>
        <v>42090.161828703705</v>
      </c>
      <c r="L152" s="10">
        <f t="shared" si="5"/>
        <v>2015</v>
      </c>
      <c r="M152" t="b">
        <v>0</v>
      </c>
      <c r="N152">
        <v>67</v>
      </c>
      <c r="O152" t="b">
        <v>0</v>
      </c>
      <c r="P152" t="s">
        <v>8265</v>
      </c>
    </row>
    <row r="153" spans="1:16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9">
        <f t="shared" si="4"/>
        <v>42113.550821759258</v>
      </c>
      <c r="L153" s="10">
        <f t="shared" si="5"/>
        <v>2015</v>
      </c>
      <c r="M153" t="b">
        <v>0</v>
      </c>
      <c r="N153">
        <v>5</v>
      </c>
      <c r="O153" t="b">
        <v>0</v>
      </c>
      <c r="P153" t="s">
        <v>8265</v>
      </c>
    </row>
    <row r="154" spans="1:16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9">
        <f t="shared" si="4"/>
        <v>41875.077546296292</v>
      </c>
      <c r="L154" s="10">
        <f t="shared" si="5"/>
        <v>2014</v>
      </c>
      <c r="M154" t="b">
        <v>0</v>
      </c>
      <c r="N154">
        <v>2</v>
      </c>
      <c r="O154" t="b">
        <v>0</v>
      </c>
      <c r="P154" t="s">
        <v>8265</v>
      </c>
    </row>
    <row r="155" spans="1:16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9">
        <f t="shared" si="4"/>
        <v>41933.586157407408</v>
      </c>
      <c r="L155" s="10">
        <f t="shared" si="5"/>
        <v>2014</v>
      </c>
      <c r="M155" t="b">
        <v>0</v>
      </c>
      <c r="N155">
        <v>10</v>
      </c>
      <c r="O155" t="b">
        <v>0</v>
      </c>
      <c r="P155" t="s">
        <v>8265</v>
      </c>
    </row>
    <row r="156" spans="1:16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9">
        <f t="shared" si="4"/>
        <v>42115.547395833331</v>
      </c>
      <c r="L156" s="10">
        <f t="shared" si="5"/>
        <v>2015</v>
      </c>
      <c r="M156" t="b">
        <v>0</v>
      </c>
      <c r="N156">
        <v>3</v>
      </c>
      <c r="O156" t="b">
        <v>0</v>
      </c>
      <c r="P156" t="s">
        <v>8265</v>
      </c>
    </row>
    <row r="157" spans="1:16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9">
        <f t="shared" si="4"/>
        <v>42168.559432870374</v>
      </c>
      <c r="L157" s="10">
        <f t="shared" si="5"/>
        <v>2015</v>
      </c>
      <c r="M157" t="b">
        <v>0</v>
      </c>
      <c r="N157">
        <v>4</v>
      </c>
      <c r="O157" t="b">
        <v>0</v>
      </c>
      <c r="P157" t="s">
        <v>8265</v>
      </c>
    </row>
    <row r="158" spans="1:16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9">
        <f t="shared" si="4"/>
        <v>41794.124953703707</v>
      </c>
      <c r="L158" s="10">
        <f t="shared" si="5"/>
        <v>2014</v>
      </c>
      <c r="M158" t="b">
        <v>0</v>
      </c>
      <c r="N158">
        <v>15</v>
      </c>
      <c r="O158" t="b">
        <v>0</v>
      </c>
      <c r="P158" t="s">
        <v>8265</v>
      </c>
    </row>
    <row r="159" spans="1:16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9">
        <f t="shared" si="4"/>
        <v>42396.911712962959</v>
      </c>
      <c r="L159" s="10">
        <f t="shared" si="5"/>
        <v>2016</v>
      </c>
      <c r="M159" t="b">
        <v>0</v>
      </c>
      <c r="N159">
        <v>2</v>
      </c>
      <c r="O159" t="b">
        <v>0</v>
      </c>
      <c r="P159" t="s">
        <v>8265</v>
      </c>
    </row>
    <row r="160" spans="1:16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9">
        <f t="shared" si="4"/>
        <v>41904.07671296296</v>
      </c>
      <c r="L160" s="10">
        <f t="shared" si="5"/>
        <v>2014</v>
      </c>
      <c r="M160" t="b">
        <v>0</v>
      </c>
      <c r="N160">
        <v>0</v>
      </c>
      <c r="O160" t="b">
        <v>0</v>
      </c>
      <c r="P160" t="s">
        <v>8265</v>
      </c>
    </row>
    <row r="161" spans="1:16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9">
        <f t="shared" si="4"/>
        <v>42514.434548611112</v>
      </c>
      <c r="L161" s="10">
        <f t="shared" si="5"/>
        <v>2016</v>
      </c>
      <c r="M161" t="b">
        <v>0</v>
      </c>
      <c r="N161">
        <v>1</v>
      </c>
      <c r="O161" t="b">
        <v>0</v>
      </c>
      <c r="P161" t="s">
        <v>8265</v>
      </c>
    </row>
    <row r="162" spans="1:16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9">
        <f t="shared" si="4"/>
        <v>42171.913090277776</v>
      </c>
      <c r="L162" s="10">
        <f t="shared" si="5"/>
        <v>2015</v>
      </c>
      <c r="M162" t="b">
        <v>0</v>
      </c>
      <c r="N162">
        <v>0</v>
      </c>
      <c r="O162" t="b">
        <v>0</v>
      </c>
      <c r="P162" t="s">
        <v>8266</v>
      </c>
    </row>
    <row r="163" spans="1:16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9">
        <f t="shared" si="4"/>
        <v>41792.687442129631</v>
      </c>
      <c r="L163" s="10">
        <f t="shared" si="5"/>
        <v>2014</v>
      </c>
      <c r="M163" t="b">
        <v>0</v>
      </c>
      <c r="N163">
        <v>1</v>
      </c>
      <c r="O163" t="b">
        <v>0</v>
      </c>
      <c r="P163" t="s">
        <v>8266</v>
      </c>
    </row>
    <row r="164" spans="1:16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9">
        <f t="shared" si="4"/>
        <v>41835.126805555556</v>
      </c>
      <c r="L164" s="10">
        <f t="shared" si="5"/>
        <v>2014</v>
      </c>
      <c r="M164" t="b">
        <v>0</v>
      </c>
      <c r="N164">
        <v>10</v>
      </c>
      <c r="O164" t="b">
        <v>0</v>
      </c>
      <c r="P164" t="s">
        <v>8266</v>
      </c>
    </row>
    <row r="165" spans="1:16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9">
        <f t="shared" si="4"/>
        <v>42243.961273148147</v>
      </c>
      <c r="L165" s="10">
        <f t="shared" si="5"/>
        <v>2015</v>
      </c>
      <c r="M165" t="b">
        <v>0</v>
      </c>
      <c r="N165">
        <v>0</v>
      </c>
      <c r="O165" t="b">
        <v>0</v>
      </c>
      <c r="P165" t="s">
        <v>8266</v>
      </c>
    </row>
    <row r="166" spans="1:16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9">
        <f t="shared" si="4"/>
        <v>41841.762743055559</v>
      </c>
      <c r="L166" s="10">
        <f t="shared" si="5"/>
        <v>2014</v>
      </c>
      <c r="M166" t="b">
        <v>0</v>
      </c>
      <c r="N166">
        <v>7</v>
      </c>
      <c r="O166" t="b">
        <v>0</v>
      </c>
      <c r="P166" t="s">
        <v>8266</v>
      </c>
    </row>
    <row r="167" spans="1:16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9">
        <f t="shared" si="4"/>
        <v>42351.658842592587</v>
      </c>
      <c r="L167" s="10">
        <f t="shared" si="5"/>
        <v>2015</v>
      </c>
      <c r="M167" t="b">
        <v>0</v>
      </c>
      <c r="N167">
        <v>0</v>
      </c>
      <c r="O167" t="b">
        <v>0</v>
      </c>
      <c r="P167" t="s">
        <v>8266</v>
      </c>
    </row>
    <row r="168" spans="1:16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9">
        <f t="shared" si="4"/>
        <v>42721.075949074075</v>
      </c>
      <c r="L168" s="10">
        <f t="shared" si="5"/>
        <v>2016</v>
      </c>
      <c r="M168" t="b">
        <v>0</v>
      </c>
      <c r="N168">
        <v>1</v>
      </c>
      <c r="O168" t="b">
        <v>0</v>
      </c>
      <c r="P168" t="s">
        <v>8266</v>
      </c>
    </row>
    <row r="169" spans="1:16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9">
        <f t="shared" si="4"/>
        <v>42160.927488425921</v>
      </c>
      <c r="L169" s="10">
        <f t="shared" si="5"/>
        <v>2015</v>
      </c>
      <c r="M169" t="b">
        <v>0</v>
      </c>
      <c r="N169">
        <v>2</v>
      </c>
      <c r="O169" t="b">
        <v>0</v>
      </c>
      <c r="P169" t="s">
        <v>8266</v>
      </c>
    </row>
    <row r="170" spans="1:16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9">
        <f t="shared" si="4"/>
        <v>42052.83530092593</v>
      </c>
      <c r="L170" s="10">
        <f t="shared" si="5"/>
        <v>2015</v>
      </c>
      <c r="M170" t="b">
        <v>0</v>
      </c>
      <c r="N170">
        <v>3</v>
      </c>
      <c r="O170" t="b">
        <v>0</v>
      </c>
      <c r="P170" t="s">
        <v>8266</v>
      </c>
    </row>
    <row r="171" spans="1:16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9">
        <f t="shared" si="4"/>
        <v>41900.505312499998</v>
      </c>
      <c r="L171" s="10">
        <f t="shared" si="5"/>
        <v>2014</v>
      </c>
      <c r="M171" t="b">
        <v>0</v>
      </c>
      <c r="N171">
        <v>10</v>
      </c>
      <c r="O171" t="b">
        <v>0</v>
      </c>
      <c r="P171" t="s">
        <v>8266</v>
      </c>
    </row>
    <row r="172" spans="1:16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9">
        <f t="shared" si="4"/>
        <v>42216.977812500001</v>
      </c>
      <c r="L172" s="10">
        <f t="shared" si="5"/>
        <v>2015</v>
      </c>
      <c r="M172" t="b">
        <v>0</v>
      </c>
      <c r="N172">
        <v>10</v>
      </c>
      <c r="O172" t="b">
        <v>0</v>
      </c>
      <c r="P172" t="s">
        <v>8266</v>
      </c>
    </row>
    <row r="173" spans="1:16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9">
        <f t="shared" si="4"/>
        <v>42534.180717592593</v>
      </c>
      <c r="L173" s="10">
        <f t="shared" si="5"/>
        <v>2016</v>
      </c>
      <c r="M173" t="b">
        <v>0</v>
      </c>
      <c r="N173">
        <v>1</v>
      </c>
      <c r="O173" t="b">
        <v>0</v>
      </c>
      <c r="P173" t="s">
        <v>8266</v>
      </c>
    </row>
    <row r="174" spans="1:16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9">
        <f t="shared" si="4"/>
        <v>42047.394942129627</v>
      </c>
      <c r="L174" s="10">
        <f t="shared" si="5"/>
        <v>2015</v>
      </c>
      <c r="M174" t="b">
        <v>0</v>
      </c>
      <c r="N174">
        <v>0</v>
      </c>
      <c r="O174" t="b">
        <v>0</v>
      </c>
      <c r="P174" t="s">
        <v>8266</v>
      </c>
    </row>
    <row r="175" spans="1:16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9">
        <f t="shared" si="4"/>
        <v>42033.573009259257</v>
      </c>
      <c r="L175" s="10">
        <f t="shared" si="5"/>
        <v>2015</v>
      </c>
      <c r="M175" t="b">
        <v>0</v>
      </c>
      <c r="N175">
        <v>0</v>
      </c>
      <c r="O175" t="b">
        <v>0</v>
      </c>
      <c r="P175" t="s">
        <v>8266</v>
      </c>
    </row>
    <row r="176" spans="1:16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9">
        <f t="shared" si="4"/>
        <v>42072.758981481486</v>
      </c>
      <c r="L176" s="10">
        <f t="shared" si="5"/>
        <v>2015</v>
      </c>
      <c r="M176" t="b">
        <v>0</v>
      </c>
      <c r="N176">
        <v>0</v>
      </c>
      <c r="O176" t="b">
        <v>0</v>
      </c>
      <c r="P176" t="s">
        <v>8266</v>
      </c>
    </row>
    <row r="177" spans="1:16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9">
        <f t="shared" si="4"/>
        <v>41855.777905092589</v>
      </c>
      <c r="L177" s="10">
        <f t="shared" si="5"/>
        <v>2014</v>
      </c>
      <c r="M177" t="b">
        <v>0</v>
      </c>
      <c r="N177">
        <v>26</v>
      </c>
      <c r="O177" t="b">
        <v>0</v>
      </c>
      <c r="P177" t="s">
        <v>8266</v>
      </c>
    </row>
    <row r="178" spans="1:16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9">
        <f t="shared" si="4"/>
        <v>42191.824062500003</v>
      </c>
      <c r="L178" s="10">
        <f t="shared" si="5"/>
        <v>2015</v>
      </c>
      <c r="M178" t="b">
        <v>0</v>
      </c>
      <c r="N178">
        <v>0</v>
      </c>
      <c r="O178" t="b">
        <v>0</v>
      </c>
      <c r="P178" t="s">
        <v>8266</v>
      </c>
    </row>
    <row r="179" spans="1:16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9">
        <f t="shared" si="4"/>
        <v>42070.047754629632</v>
      </c>
      <c r="L179" s="10">
        <f t="shared" si="5"/>
        <v>2015</v>
      </c>
      <c r="M179" t="b">
        <v>0</v>
      </c>
      <c r="N179">
        <v>7</v>
      </c>
      <c r="O179" t="b">
        <v>0</v>
      </c>
      <c r="P179" t="s">
        <v>8266</v>
      </c>
    </row>
    <row r="180" spans="1:16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9">
        <f t="shared" si="4"/>
        <v>42304.955381944441</v>
      </c>
      <c r="L180" s="10">
        <f t="shared" si="5"/>
        <v>2015</v>
      </c>
      <c r="M180" t="b">
        <v>0</v>
      </c>
      <c r="N180">
        <v>0</v>
      </c>
      <c r="O180" t="b">
        <v>0</v>
      </c>
      <c r="P180" t="s">
        <v>8266</v>
      </c>
    </row>
    <row r="181" spans="1:16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9">
        <f t="shared" si="4"/>
        <v>42403.080497685187</v>
      </c>
      <c r="L181" s="10">
        <f t="shared" si="5"/>
        <v>2016</v>
      </c>
      <c r="M181" t="b">
        <v>0</v>
      </c>
      <c r="N181">
        <v>2</v>
      </c>
      <c r="O181" t="b">
        <v>0</v>
      </c>
      <c r="P181" t="s">
        <v>8266</v>
      </c>
    </row>
    <row r="182" spans="1:16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9">
        <f t="shared" si="4"/>
        <v>42067.991238425922</v>
      </c>
      <c r="L182" s="10">
        <f t="shared" si="5"/>
        <v>2015</v>
      </c>
      <c r="M182" t="b">
        <v>0</v>
      </c>
      <c r="N182">
        <v>13</v>
      </c>
      <c r="O182" t="b">
        <v>0</v>
      </c>
      <c r="P182" t="s">
        <v>8266</v>
      </c>
    </row>
    <row r="183" spans="1:16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9">
        <f t="shared" si="4"/>
        <v>42147.741840277777</v>
      </c>
      <c r="L183" s="10">
        <f t="shared" si="5"/>
        <v>2015</v>
      </c>
      <c r="M183" t="b">
        <v>0</v>
      </c>
      <c r="N183">
        <v>4</v>
      </c>
      <c r="O183" t="b">
        <v>0</v>
      </c>
      <c r="P183" t="s">
        <v>8266</v>
      </c>
    </row>
    <row r="184" spans="1:16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9">
        <f t="shared" si="4"/>
        <v>42712.011944444443</v>
      </c>
      <c r="L184" s="10">
        <f t="shared" si="5"/>
        <v>2016</v>
      </c>
      <c r="M184" t="b">
        <v>0</v>
      </c>
      <c r="N184">
        <v>0</v>
      </c>
      <c r="O184" t="b">
        <v>0</v>
      </c>
      <c r="P184" t="s">
        <v>8266</v>
      </c>
    </row>
    <row r="185" spans="1:16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9">
        <f t="shared" si="4"/>
        <v>41939.810300925928</v>
      </c>
      <c r="L185" s="10">
        <f t="shared" si="5"/>
        <v>2014</v>
      </c>
      <c r="M185" t="b">
        <v>0</v>
      </c>
      <c r="N185">
        <v>12</v>
      </c>
      <c r="O185" t="b">
        <v>0</v>
      </c>
      <c r="P185" t="s">
        <v>8266</v>
      </c>
    </row>
    <row r="186" spans="1:16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9">
        <f t="shared" si="4"/>
        <v>41825.791226851856</v>
      </c>
      <c r="L186" s="10">
        <f t="shared" si="5"/>
        <v>2014</v>
      </c>
      <c r="M186" t="b">
        <v>0</v>
      </c>
      <c r="N186">
        <v>2</v>
      </c>
      <c r="O186" t="b">
        <v>0</v>
      </c>
      <c r="P186" t="s">
        <v>8266</v>
      </c>
    </row>
    <row r="187" spans="1:16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9">
        <f t="shared" si="4"/>
        <v>42570.91133101852</v>
      </c>
      <c r="L187" s="10">
        <f t="shared" si="5"/>
        <v>2016</v>
      </c>
      <c r="M187" t="b">
        <v>0</v>
      </c>
      <c r="N187">
        <v>10</v>
      </c>
      <c r="O187" t="b">
        <v>0</v>
      </c>
      <c r="P187" t="s">
        <v>8266</v>
      </c>
    </row>
    <row r="188" spans="1:16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9">
        <f t="shared" si="4"/>
        <v>42767.812893518523</v>
      </c>
      <c r="L188" s="10">
        <f t="shared" si="5"/>
        <v>2017</v>
      </c>
      <c r="M188" t="b">
        <v>0</v>
      </c>
      <c r="N188">
        <v>0</v>
      </c>
      <c r="O188" t="b">
        <v>0</v>
      </c>
      <c r="P188" t="s">
        <v>8266</v>
      </c>
    </row>
    <row r="189" spans="1:16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9">
        <f t="shared" si="4"/>
        <v>42182.234456018516</v>
      </c>
      <c r="L189" s="10">
        <f t="shared" si="5"/>
        <v>2015</v>
      </c>
      <c r="M189" t="b">
        <v>0</v>
      </c>
      <c r="N189">
        <v>5</v>
      </c>
      <c r="O189" t="b">
        <v>0</v>
      </c>
      <c r="P189" t="s">
        <v>8266</v>
      </c>
    </row>
    <row r="190" spans="1:16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9">
        <f t="shared" si="4"/>
        <v>41857.18304398148</v>
      </c>
      <c r="L190" s="10">
        <f t="shared" si="5"/>
        <v>2014</v>
      </c>
      <c r="M190" t="b">
        <v>0</v>
      </c>
      <c r="N190">
        <v>0</v>
      </c>
      <c r="O190" t="b">
        <v>0</v>
      </c>
      <c r="P190" t="s">
        <v>8266</v>
      </c>
    </row>
    <row r="191" spans="1:16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9">
        <f t="shared" si="4"/>
        <v>42556.690706018519</v>
      </c>
      <c r="L191" s="10">
        <f t="shared" si="5"/>
        <v>2016</v>
      </c>
      <c r="M191" t="b">
        <v>0</v>
      </c>
      <c r="N191">
        <v>5</v>
      </c>
      <c r="O191" t="b">
        <v>0</v>
      </c>
      <c r="P191" t="s">
        <v>8266</v>
      </c>
    </row>
    <row r="192" spans="1:16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9">
        <f t="shared" si="4"/>
        <v>42527.650995370372</v>
      </c>
      <c r="L192" s="10">
        <f t="shared" si="5"/>
        <v>2016</v>
      </c>
      <c r="M192" t="b">
        <v>0</v>
      </c>
      <c r="N192">
        <v>1</v>
      </c>
      <c r="O192" t="b">
        <v>0</v>
      </c>
      <c r="P192" t="s">
        <v>8266</v>
      </c>
    </row>
    <row r="193" spans="1:16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9">
        <f t="shared" si="4"/>
        <v>42239.441412037035</v>
      </c>
      <c r="L193" s="10">
        <f t="shared" si="5"/>
        <v>2015</v>
      </c>
      <c r="M193" t="b">
        <v>0</v>
      </c>
      <c r="N193">
        <v>3</v>
      </c>
      <c r="O193" t="b">
        <v>0</v>
      </c>
      <c r="P193" t="s">
        <v>8266</v>
      </c>
    </row>
    <row r="194" spans="1:16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9">
        <f t="shared" si="4"/>
        <v>41899.792037037041</v>
      </c>
      <c r="L194" s="10">
        <f t="shared" si="5"/>
        <v>2014</v>
      </c>
      <c r="M194" t="b">
        <v>0</v>
      </c>
      <c r="N194">
        <v>3</v>
      </c>
      <c r="O194" t="b">
        <v>0</v>
      </c>
      <c r="P194" t="s">
        <v>8266</v>
      </c>
    </row>
    <row r="195" spans="1:16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9">
        <f t="shared" ref="K195:K258" si="6">J195/86400+25569</f>
        <v>41911.934791666667</v>
      </c>
      <c r="L195" s="10">
        <f t="shared" ref="L195:L258" si="7">YEAR(K195)</f>
        <v>2014</v>
      </c>
      <c r="M195" t="b">
        <v>0</v>
      </c>
      <c r="N195">
        <v>0</v>
      </c>
      <c r="O195" t="b">
        <v>0</v>
      </c>
      <c r="P195" t="s">
        <v>8266</v>
      </c>
    </row>
    <row r="196" spans="1:16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9">
        <f t="shared" si="6"/>
        <v>42375.996886574074</v>
      </c>
      <c r="L196" s="10">
        <f t="shared" si="7"/>
        <v>2016</v>
      </c>
      <c r="M196" t="b">
        <v>0</v>
      </c>
      <c r="N196">
        <v>3</v>
      </c>
      <c r="O196" t="b">
        <v>0</v>
      </c>
      <c r="P196" t="s">
        <v>8266</v>
      </c>
    </row>
    <row r="197" spans="1:16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9">
        <f t="shared" si="6"/>
        <v>42135.67050925926</v>
      </c>
      <c r="L197" s="10">
        <f t="shared" si="7"/>
        <v>2015</v>
      </c>
      <c r="M197" t="b">
        <v>0</v>
      </c>
      <c r="N197">
        <v>0</v>
      </c>
      <c r="O197" t="b">
        <v>0</v>
      </c>
      <c r="P197" t="s">
        <v>8266</v>
      </c>
    </row>
    <row r="198" spans="1:16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9">
        <f t="shared" si="6"/>
        <v>42259.542800925927</v>
      </c>
      <c r="L198" s="10">
        <f t="shared" si="7"/>
        <v>2015</v>
      </c>
      <c r="M198" t="b">
        <v>0</v>
      </c>
      <c r="N198">
        <v>19</v>
      </c>
      <c r="O198" t="b">
        <v>0</v>
      </c>
      <c r="P198" t="s">
        <v>8266</v>
      </c>
    </row>
    <row r="199" spans="1:16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9">
        <f t="shared" si="6"/>
        <v>42741.848379629635</v>
      </c>
      <c r="L199" s="10">
        <f t="shared" si="7"/>
        <v>2017</v>
      </c>
      <c r="M199" t="b">
        <v>0</v>
      </c>
      <c r="N199">
        <v>8</v>
      </c>
      <c r="O199" t="b">
        <v>0</v>
      </c>
      <c r="P199" t="s">
        <v>8266</v>
      </c>
    </row>
    <row r="200" spans="1:16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9">
        <f t="shared" si="6"/>
        <v>41887.383356481485</v>
      </c>
      <c r="L200" s="10">
        <f t="shared" si="7"/>
        <v>2014</v>
      </c>
      <c r="M200" t="b">
        <v>0</v>
      </c>
      <c r="N200">
        <v>6</v>
      </c>
      <c r="O200" t="b">
        <v>0</v>
      </c>
      <c r="P200" t="s">
        <v>8266</v>
      </c>
    </row>
    <row r="201" spans="1:16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9">
        <f t="shared" si="6"/>
        <v>42584.123865740738</v>
      </c>
      <c r="L201" s="10">
        <f t="shared" si="7"/>
        <v>2016</v>
      </c>
      <c r="M201" t="b">
        <v>0</v>
      </c>
      <c r="N201">
        <v>0</v>
      </c>
      <c r="O201" t="b">
        <v>0</v>
      </c>
      <c r="P201" t="s">
        <v>8266</v>
      </c>
    </row>
    <row r="202" spans="1:16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9">
        <f t="shared" si="6"/>
        <v>41867.083368055552</v>
      </c>
      <c r="L202" s="10">
        <f t="shared" si="7"/>
        <v>2014</v>
      </c>
      <c r="M202" t="b">
        <v>0</v>
      </c>
      <c r="N202">
        <v>18</v>
      </c>
      <c r="O202" t="b">
        <v>0</v>
      </c>
      <c r="P202" t="s">
        <v>8266</v>
      </c>
    </row>
    <row r="203" spans="1:16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9">
        <f t="shared" si="6"/>
        <v>42023.818622685183</v>
      </c>
      <c r="L203" s="10">
        <f t="shared" si="7"/>
        <v>2015</v>
      </c>
      <c r="M203" t="b">
        <v>0</v>
      </c>
      <c r="N203">
        <v>7</v>
      </c>
      <c r="O203" t="b">
        <v>0</v>
      </c>
      <c r="P203" t="s">
        <v>8266</v>
      </c>
    </row>
    <row r="204" spans="1:16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9">
        <f t="shared" si="6"/>
        <v>42255.927824074075</v>
      </c>
      <c r="L204" s="10">
        <f t="shared" si="7"/>
        <v>2015</v>
      </c>
      <c r="M204" t="b">
        <v>0</v>
      </c>
      <c r="N204">
        <v>0</v>
      </c>
      <c r="O204" t="b">
        <v>0</v>
      </c>
      <c r="P204" t="s">
        <v>8266</v>
      </c>
    </row>
    <row r="205" spans="1:16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9">
        <f t="shared" si="6"/>
        <v>41973.847962962958</v>
      </c>
      <c r="L205" s="10">
        <f t="shared" si="7"/>
        <v>2014</v>
      </c>
      <c r="M205" t="b">
        <v>0</v>
      </c>
      <c r="N205">
        <v>8</v>
      </c>
      <c r="O205" t="b">
        <v>0</v>
      </c>
      <c r="P205" t="s">
        <v>8266</v>
      </c>
    </row>
    <row r="206" spans="1:16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9">
        <f t="shared" si="6"/>
        <v>42556.583368055552</v>
      </c>
      <c r="L206" s="10">
        <f t="shared" si="7"/>
        <v>2016</v>
      </c>
      <c r="M206" t="b">
        <v>0</v>
      </c>
      <c r="N206">
        <v>1293</v>
      </c>
      <c r="O206" t="b">
        <v>0</v>
      </c>
      <c r="P206" t="s">
        <v>8266</v>
      </c>
    </row>
    <row r="207" spans="1:16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9">
        <f t="shared" si="6"/>
        <v>42248.632199074069</v>
      </c>
      <c r="L207" s="10">
        <f t="shared" si="7"/>
        <v>2015</v>
      </c>
      <c r="M207" t="b">
        <v>0</v>
      </c>
      <c r="N207">
        <v>17</v>
      </c>
      <c r="O207" t="b">
        <v>0</v>
      </c>
      <c r="P207" t="s">
        <v>8266</v>
      </c>
    </row>
    <row r="208" spans="1:16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9">
        <f t="shared" si="6"/>
        <v>42567.004432870366</v>
      </c>
      <c r="L208" s="10">
        <f t="shared" si="7"/>
        <v>2016</v>
      </c>
      <c r="M208" t="b">
        <v>0</v>
      </c>
      <c r="N208">
        <v>0</v>
      </c>
      <c r="O208" t="b">
        <v>0</v>
      </c>
      <c r="P208" t="s">
        <v>8266</v>
      </c>
    </row>
    <row r="209" spans="1:16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9">
        <f t="shared" si="6"/>
        <v>41978.197199074071</v>
      </c>
      <c r="L209" s="10">
        <f t="shared" si="7"/>
        <v>2014</v>
      </c>
      <c r="M209" t="b">
        <v>0</v>
      </c>
      <c r="N209">
        <v>13</v>
      </c>
      <c r="O209" t="b">
        <v>0</v>
      </c>
      <c r="P209" t="s">
        <v>8266</v>
      </c>
    </row>
    <row r="210" spans="1:16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9">
        <f t="shared" si="6"/>
        <v>41959.369988425926</v>
      </c>
      <c r="L210" s="10">
        <f t="shared" si="7"/>
        <v>2014</v>
      </c>
      <c r="M210" t="b">
        <v>0</v>
      </c>
      <c r="N210">
        <v>0</v>
      </c>
      <c r="O210" t="b">
        <v>0</v>
      </c>
      <c r="P210" t="s">
        <v>8266</v>
      </c>
    </row>
    <row r="211" spans="1:16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9">
        <f t="shared" si="6"/>
        <v>42165.922858796301</v>
      </c>
      <c r="L211" s="10">
        <f t="shared" si="7"/>
        <v>2015</v>
      </c>
      <c r="M211" t="b">
        <v>0</v>
      </c>
      <c r="N211">
        <v>0</v>
      </c>
      <c r="O211" t="b">
        <v>0</v>
      </c>
      <c r="P211" t="s">
        <v>8266</v>
      </c>
    </row>
    <row r="212" spans="1:16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9">
        <f t="shared" si="6"/>
        <v>42249.064722222218</v>
      </c>
      <c r="L212" s="10">
        <f t="shared" si="7"/>
        <v>2015</v>
      </c>
      <c r="M212" t="b">
        <v>0</v>
      </c>
      <c r="N212">
        <v>33</v>
      </c>
      <c r="O212" t="b">
        <v>0</v>
      </c>
      <c r="P212" t="s">
        <v>8266</v>
      </c>
    </row>
    <row r="213" spans="1:16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9">
        <f t="shared" si="6"/>
        <v>42236.159918981481</v>
      </c>
      <c r="L213" s="10">
        <f t="shared" si="7"/>
        <v>2015</v>
      </c>
      <c r="M213" t="b">
        <v>0</v>
      </c>
      <c r="N213">
        <v>12</v>
      </c>
      <c r="O213" t="b">
        <v>0</v>
      </c>
      <c r="P213" t="s">
        <v>8266</v>
      </c>
    </row>
    <row r="214" spans="1:16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9">
        <f t="shared" si="6"/>
        <v>42416.881018518514</v>
      </c>
      <c r="L214" s="10">
        <f t="shared" si="7"/>
        <v>2016</v>
      </c>
      <c r="M214" t="b">
        <v>0</v>
      </c>
      <c r="N214">
        <v>1</v>
      </c>
      <c r="O214" t="b">
        <v>0</v>
      </c>
      <c r="P214" t="s">
        <v>8266</v>
      </c>
    </row>
    <row r="215" spans="1:16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9">
        <f t="shared" si="6"/>
        <v>42202.594293981485</v>
      </c>
      <c r="L215" s="10">
        <f t="shared" si="7"/>
        <v>2015</v>
      </c>
      <c r="M215" t="b">
        <v>0</v>
      </c>
      <c r="N215">
        <v>1</v>
      </c>
      <c r="O215" t="b">
        <v>0</v>
      </c>
      <c r="P215" t="s">
        <v>8266</v>
      </c>
    </row>
    <row r="216" spans="1:16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9">
        <f t="shared" si="6"/>
        <v>42009.64061342593</v>
      </c>
      <c r="L216" s="10">
        <f t="shared" si="7"/>
        <v>2015</v>
      </c>
      <c r="M216" t="b">
        <v>0</v>
      </c>
      <c r="N216">
        <v>1</v>
      </c>
      <c r="O216" t="b">
        <v>0</v>
      </c>
      <c r="P216" t="s">
        <v>8266</v>
      </c>
    </row>
    <row r="217" spans="1:16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9">
        <f t="shared" si="6"/>
        <v>42375.230115740742</v>
      </c>
      <c r="L217" s="10">
        <f t="shared" si="7"/>
        <v>2016</v>
      </c>
      <c r="M217" t="b">
        <v>0</v>
      </c>
      <c r="N217">
        <v>1</v>
      </c>
      <c r="O217" t="b">
        <v>0</v>
      </c>
      <c r="P217" t="s">
        <v>8266</v>
      </c>
    </row>
    <row r="218" spans="1:16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9">
        <f t="shared" si="6"/>
        <v>42066.958761574075</v>
      </c>
      <c r="L218" s="10">
        <f t="shared" si="7"/>
        <v>2015</v>
      </c>
      <c r="M218" t="b">
        <v>0</v>
      </c>
      <c r="N218">
        <v>84</v>
      </c>
      <c r="O218" t="b">
        <v>0</v>
      </c>
      <c r="P218" t="s">
        <v>8266</v>
      </c>
    </row>
    <row r="219" spans="1:16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9">
        <f t="shared" si="6"/>
        <v>41970.64061342593</v>
      </c>
      <c r="L219" s="10">
        <f t="shared" si="7"/>
        <v>2014</v>
      </c>
      <c r="M219" t="b">
        <v>0</v>
      </c>
      <c r="N219">
        <v>38</v>
      </c>
      <c r="O219" t="b">
        <v>0</v>
      </c>
      <c r="P219" t="s">
        <v>8266</v>
      </c>
    </row>
    <row r="220" spans="1:16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9">
        <f t="shared" si="6"/>
        <v>42079.628344907411</v>
      </c>
      <c r="L220" s="10">
        <f t="shared" si="7"/>
        <v>2015</v>
      </c>
      <c r="M220" t="b">
        <v>0</v>
      </c>
      <c r="N220">
        <v>1</v>
      </c>
      <c r="O220" t="b">
        <v>0</v>
      </c>
      <c r="P220" t="s">
        <v>8266</v>
      </c>
    </row>
    <row r="221" spans="1:16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9">
        <f t="shared" si="6"/>
        <v>42429.326678240745</v>
      </c>
      <c r="L221" s="10">
        <f t="shared" si="7"/>
        <v>2016</v>
      </c>
      <c r="M221" t="b">
        <v>0</v>
      </c>
      <c r="N221">
        <v>76</v>
      </c>
      <c r="O221" t="b">
        <v>0</v>
      </c>
      <c r="P221" t="s">
        <v>8266</v>
      </c>
    </row>
    <row r="222" spans="1:16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9">
        <f t="shared" si="6"/>
        <v>42195.643865740742</v>
      </c>
      <c r="L222" s="10">
        <f t="shared" si="7"/>
        <v>2015</v>
      </c>
      <c r="M222" t="b">
        <v>0</v>
      </c>
      <c r="N222">
        <v>3</v>
      </c>
      <c r="O222" t="b">
        <v>0</v>
      </c>
      <c r="P222" t="s">
        <v>8266</v>
      </c>
    </row>
    <row r="223" spans="1:16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9">
        <f t="shared" si="6"/>
        <v>42031.837546296301</v>
      </c>
      <c r="L223" s="10">
        <f t="shared" si="7"/>
        <v>2015</v>
      </c>
      <c r="M223" t="b">
        <v>0</v>
      </c>
      <c r="N223">
        <v>0</v>
      </c>
      <c r="O223" t="b">
        <v>0</v>
      </c>
      <c r="P223" t="s">
        <v>8266</v>
      </c>
    </row>
    <row r="224" spans="1:16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9">
        <f t="shared" si="6"/>
        <v>42031.769884259258</v>
      </c>
      <c r="L224" s="10">
        <f t="shared" si="7"/>
        <v>2015</v>
      </c>
      <c r="M224" t="b">
        <v>0</v>
      </c>
      <c r="N224">
        <v>2</v>
      </c>
      <c r="O224" t="b">
        <v>0</v>
      </c>
      <c r="P224" t="s">
        <v>8266</v>
      </c>
    </row>
    <row r="225" spans="1:16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9">
        <f t="shared" si="6"/>
        <v>42482.048032407409</v>
      </c>
      <c r="L225" s="10">
        <f t="shared" si="7"/>
        <v>2016</v>
      </c>
      <c r="M225" t="b">
        <v>0</v>
      </c>
      <c r="N225">
        <v>0</v>
      </c>
      <c r="O225" t="b">
        <v>0</v>
      </c>
      <c r="P225" t="s">
        <v>8266</v>
      </c>
    </row>
    <row r="226" spans="1:16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9">
        <f t="shared" si="6"/>
        <v>42135.235254629632</v>
      </c>
      <c r="L226" s="10">
        <f t="shared" si="7"/>
        <v>2015</v>
      </c>
      <c r="M226" t="b">
        <v>0</v>
      </c>
      <c r="N226">
        <v>0</v>
      </c>
      <c r="O226" t="b">
        <v>0</v>
      </c>
      <c r="P226" t="s">
        <v>8266</v>
      </c>
    </row>
    <row r="227" spans="1:16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9">
        <f t="shared" si="6"/>
        <v>42438.961273148147</v>
      </c>
      <c r="L227" s="10">
        <f t="shared" si="7"/>
        <v>2016</v>
      </c>
      <c r="M227" t="b">
        <v>0</v>
      </c>
      <c r="N227">
        <v>0</v>
      </c>
      <c r="O227" t="b">
        <v>0</v>
      </c>
      <c r="P227" t="s">
        <v>8266</v>
      </c>
    </row>
    <row r="228" spans="1:16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9">
        <f t="shared" si="6"/>
        <v>42106.666018518517</v>
      </c>
      <c r="L228" s="10">
        <f t="shared" si="7"/>
        <v>2015</v>
      </c>
      <c r="M228" t="b">
        <v>0</v>
      </c>
      <c r="N228">
        <v>2</v>
      </c>
      <c r="O228" t="b">
        <v>0</v>
      </c>
      <c r="P228" t="s">
        <v>8266</v>
      </c>
    </row>
    <row r="229" spans="1:16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9">
        <f t="shared" si="6"/>
        <v>42164.893993055557</v>
      </c>
      <c r="L229" s="10">
        <f t="shared" si="7"/>
        <v>2015</v>
      </c>
      <c r="M229" t="b">
        <v>0</v>
      </c>
      <c r="N229">
        <v>0</v>
      </c>
      <c r="O229" t="b">
        <v>0</v>
      </c>
      <c r="P229" t="s">
        <v>8266</v>
      </c>
    </row>
    <row r="230" spans="1:16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9">
        <f t="shared" si="6"/>
        <v>42096.686400462961</v>
      </c>
      <c r="L230" s="10">
        <f t="shared" si="7"/>
        <v>2015</v>
      </c>
      <c r="M230" t="b">
        <v>0</v>
      </c>
      <c r="N230">
        <v>0</v>
      </c>
      <c r="O230" t="b">
        <v>0</v>
      </c>
      <c r="P230" t="s">
        <v>8266</v>
      </c>
    </row>
    <row r="231" spans="1:16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9">
        <f t="shared" si="6"/>
        <v>42383.933993055558</v>
      </c>
      <c r="L231" s="10">
        <f t="shared" si="7"/>
        <v>2016</v>
      </c>
      <c r="M231" t="b">
        <v>0</v>
      </c>
      <c r="N231">
        <v>0</v>
      </c>
      <c r="O231" t="b">
        <v>0</v>
      </c>
      <c r="P231" t="s">
        <v>8266</v>
      </c>
    </row>
    <row r="232" spans="1:16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9">
        <f t="shared" si="6"/>
        <v>42129.77721064815</v>
      </c>
      <c r="L232" s="10">
        <f t="shared" si="7"/>
        <v>2015</v>
      </c>
      <c r="M232" t="b">
        <v>0</v>
      </c>
      <c r="N232">
        <v>2</v>
      </c>
      <c r="O232" t="b">
        <v>0</v>
      </c>
      <c r="P232" t="s">
        <v>8266</v>
      </c>
    </row>
    <row r="233" spans="1:16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9">
        <f t="shared" si="6"/>
        <v>42341.958923611106</v>
      </c>
      <c r="L233" s="10">
        <f t="shared" si="7"/>
        <v>2015</v>
      </c>
      <c r="M233" t="b">
        <v>0</v>
      </c>
      <c r="N233">
        <v>0</v>
      </c>
      <c r="O233" t="b">
        <v>0</v>
      </c>
      <c r="P233" t="s">
        <v>8266</v>
      </c>
    </row>
    <row r="234" spans="1:16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9">
        <f t="shared" si="6"/>
        <v>42032.82576388889</v>
      </c>
      <c r="L234" s="10">
        <f t="shared" si="7"/>
        <v>2015</v>
      </c>
      <c r="M234" t="b">
        <v>0</v>
      </c>
      <c r="N234">
        <v>7</v>
      </c>
      <c r="O234" t="b">
        <v>0</v>
      </c>
      <c r="P234" t="s">
        <v>8266</v>
      </c>
    </row>
    <row r="235" spans="1:16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9">
        <f t="shared" si="6"/>
        <v>42612.911712962959</v>
      </c>
      <c r="L235" s="10">
        <f t="shared" si="7"/>
        <v>2016</v>
      </c>
      <c r="M235" t="b">
        <v>0</v>
      </c>
      <c r="N235">
        <v>0</v>
      </c>
      <c r="O235" t="b">
        <v>0</v>
      </c>
      <c r="P235" t="s">
        <v>8266</v>
      </c>
    </row>
    <row r="236" spans="1:16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9">
        <f t="shared" si="6"/>
        <v>42136.035405092596</v>
      </c>
      <c r="L236" s="10">
        <f t="shared" si="7"/>
        <v>2015</v>
      </c>
      <c r="M236" t="b">
        <v>0</v>
      </c>
      <c r="N236">
        <v>5</v>
      </c>
      <c r="O236" t="b">
        <v>0</v>
      </c>
      <c r="P236" t="s">
        <v>8266</v>
      </c>
    </row>
    <row r="237" spans="1:16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9">
        <f t="shared" si="6"/>
        <v>42164.908530092594</v>
      </c>
      <c r="L237" s="10">
        <f t="shared" si="7"/>
        <v>2015</v>
      </c>
      <c r="M237" t="b">
        <v>0</v>
      </c>
      <c r="N237">
        <v>0</v>
      </c>
      <c r="O237" t="b">
        <v>0</v>
      </c>
      <c r="P237" t="s">
        <v>8266</v>
      </c>
    </row>
    <row r="238" spans="1:16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9">
        <f t="shared" si="6"/>
        <v>42321.084479166668</v>
      </c>
      <c r="L238" s="10">
        <f t="shared" si="7"/>
        <v>2015</v>
      </c>
      <c r="M238" t="b">
        <v>0</v>
      </c>
      <c r="N238">
        <v>0</v>
      </c>
      <c r="O238" t="b">
        <v>0</v>
      </c>
      <c r="P238" t="s">
        <v>8266</v>
      </c>
    </row>
    <row r="239" spans="1:16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9">
        <f t="shared" si="6"/>
        <v>42377.577187499999</v>
      </c>
      <c r="L239" s="10">
        <f t="shared" si="7"/>
        <v>2016</v>
      </c>
      <c r="M239" t="b">
        <v>0</v>
      </c>
      <c r="N239">
        <v>1</v>
      </c>
      <c r="O239" t="b">
        <v>0</v>
      </c>
      <c r="P239" t="s">
        <v>8266</v>
      </c>
    </row>
    <row r="240" spans="1:16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9">
        <f t="shared" si="6"/>
        <v>42713.962500000001</v>
      </c>
      <c r="L240" s="10">
        <f t="shared" si="7"/>
        <v>2016</v>
      </c>
      <c r="M240" t="b">
        <v>0</v>
      </c>
      <c r="N240">
        <v>0</v>
      </c>
      <c r="O240" t="b">
        <v>0</v>
      </c>
      <c r="P240" t="s">
        <v>8266</v>
      </c>
    </row>
    <row r="241" spans="1:16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9">
        <f t="shared" si="6"/>
        <v>42297.110300925924</v>
      </c>
      <c r="L241" s="10">
        <f t="shared" si="7"/>
        <v>2015</v>
      </c>
      <c r="M241" t="b">
        <v>0</v>
      </c>
      <c r="N241">
        <v>5</v>
      </c>
      <c r="O241" t="b">
        <v>0</v>
      </c>
      <c r="P241" t="s">
        <v>8266</v>
      </c>
    </row>
    <row r="242" spans="1:16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9">
        <f t="shared" si="6"/>
        <v>41354.708460648151</v>
      </c>
      <c r="L242" s="10">
        <f t="shared" si="7"/>
        <v>2013</v>
      </c>
      <c r="M242" t="b">
        <v>1</v>
      </c>
      <c r="N242">
        <v>137</v>
      </c>
      <c r="O242" t="b">
        <v>1</v>
      </c>
      <c r="P242" t="s">
        <v>8267</v>
      </c>
    </row>
    <row r="243" spans="1:16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9">
        <f t="shared" si="6"/>
        <v>41949.697962962964</v>
      </c>
      <c r="L243" s="10">
        <f t="shared" si="7"/>
        <v>2014</v>
      </c>
      <c r="M243" t="b">
        <v>1</v>
      </c>
      <c r="N243">
        <v>376</v>
      </c>
      <c r="O243" t="b">
        <v>1</v>
      </c>
      <c r="P243" t="s">
        <v>8267</v>
      </c>
    </row>
    <row r="244" spans="1:16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9">
        <f t="shared" si="6"/>
        <v>40862.492939814816</v>
      </c>
      <c r="L244" s="10">
        <f t="shared" si="7"/>
        <v>2011</v>
      </c>
      <c r="M244" t="b">
        <v>1</v>
      </c>
      <c r="N244">
        <v>202</v>
      </c>
      <c r="O244" t="b">
        <v>1</v>
      </c>
      <c r="P244" t="s">
        <v>8267</v>
      </c>
    </row>
    <row r="245" spans="1:16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9">
        <f t="shared" si="6"/>
        <v>41662.047500000001</v>
      </c>
      <c r="L245" s="10">
        <f t="shared" si="7"/>
        <v>2014</v>
      </c>
      <c r="M245" t="b">
        <v>1</v>
      </c>
      <c r="N245">
        <v>328</v>
      </c>
      <c r="O245" t="b">
        <v>1</v>
      </c>
      <c r="P245" t="s">
        <v>8267</v>
      </c>
    </row>
    <row r="246" spans="1:16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9">
        <f t="shared" si="6"/>
        <v>40213.323599537034</v>
      </c>
      <c r="L246" s="10">
        <f t="shared" si="7"/>
        <v>2010</v>
      </c>
      <c r="M246" t="b">
        <v>1</v>
      </c>
      <c r="N246">
        <v>84</v>
      </c>
      <c r="O246" t="b">
        <v>1</v>
      </c>
      <c r="P246" t="s">
        <v>8267</v>
      </c>
    </row>
    <row r="247" spans="1:16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9">
        <f t="shared" si="6"/>
        <v>41107.053067129629</v>
      </c>
      <c r="L247" s="10">
        <f t="shared" si="7"/>
        <v>2012</v>
      </c>
      <c r="M247" t="b">
        <v>1</v>
      </c>
      <c r="N247">
        <v>96</v>
      </c>
      <c r="O247" t="b">
        <v>1</v>
      </c>
      <c r="P247" t="s">
        <v>8267</v>
      </c>
    </row>
    <row r="248" spans="1:16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9">
        <f t="shared" si="6"/>
        <v>40480.363483796296</v>
      </c>
      <c r="L248" s="10">
        <f t="shared" si="7"/>
        <v>2010</v>
      </c>
      <c r="M248" t="b">
        <v>1</v>
      </c>
      <c r="N248">
        <v>223</v>
      </c>
      <c r="O248" t="b">
        <v>1</v>
      </c>
      <c r="P248" t="s">
        <v>8267</v>
      </c>
    </row>
    <row r="249" spans="1:16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9">
        <f t="shared" si="6"/>
        <v>40430.604328703703</v>
      </c>
      <c r="L249" s="10">
        <f t="shared" si="7"/>
        <v>2010</v>
      </c>
      <c r="M249" t="b">
        <v>1</v>
      </c>
      <c r="N249">
        <v>62</v>
      </c>
      <c r="O249" t="b">
        <v>1</v>
      </c>
      <c r="P249" t="s">
        <v>8267</v>
      </c>
    </row>
    <row r="250" spans="1:16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9">
        <f t="shared" si="6"/>
        <v>40870.774409722224</v>
      </c>
      <c r="L250" s="10">
        <f t="shared" si="7"/>
        <v>2011</v>
      </c>
      <c r="M250" t="b">
        <v>1</v>
      </c>
      <c r="N250">
        <v>146</v>
      </c>
      <c r="O250" t="b">
        <v>1</v>
      </c>
      <c r="P250" t="s">
        <v>8267</v>
      </c>
    </row>
    <row r="251" spans="1:16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9">
        <f t="shared" si="6"/>
        <v>40332.923842592594</v>
      </c>
      <c r="L251" s="10">
        <f t="shared" si="7"/>
        <v>2010</v>
      </c>
      <c r="M251" t="b">
        <v>1</v>
      </c>
      <c r="N251">
        <v>235</v>
      </c>
      <c r="O251" t="b">
        <v>1</v>
      </c>
      <c r="P251" t="s">
        <v>8267</v>
      </c>
    </row>
    <row r="252" spans="1:16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9">
        <f t="shared" si="6"/>
        <v>41401.565868055557</v>
      </c>
      <c r="L252" s="10">
        <f t="shared" si="7"/>
        <v>2013</v>
      </c>
      <c r="M252" t="b">
        <v>1</v>
      </c>
      <c r="N252">
        <v>437</v>
      </c>
      <c r="O252" t="b">
        <v>1</v>
      </c>
      <c r="P252" t="s">
        <v>8267</v>
      </c>
    </row>
    <row r="253" spans="1:16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9">
        <f t="shared" si="6"/>
        <v>41013.787569444445</v>
      </c>
      <c r="L253" s="10">
        <f t="shared" si="7"/>
        <v>2012</v>
      </c>
      <c r="M253" t="b">
        <v>1</v>
      </c>
      <c r="N253">
        <v>77</v>
      </c>
      <c r="O253" t="b">
        <v>1</v>
      </c>
      <c r="P253" t="s">
        <v>8267</v>
      </c>
    </row>
    <row r="254" spans="1:16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9">
        <f t="shared" si="6"/>
        <v>40266.66270833333</v>
      </c>
      <c r="L254" s="10">
        <f t="shared" si="7"/>
        <v>2010</v>
      </c>
      <c r="M254" t="b">
        <v>1</v>
      </c>
      <c r="N254">
        <v>108</v>
      </c>
      <c r="O254" t="b">
        <v>1</v>
      </c>
      <c r="P254" t="s">
        <v>8267</v>
      </c>
    </row>
    <row r="255" spans="1:16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9">
        <f t="shared" si="6"/>
        <v>40924.650868055556</v>
      </c>
      <c r="L255" s="10">
        <f t="shared" si="7"/>
        <v>2012</v>
      </c>
      <c r="M255" t="b">
        <v>1</v>
      </c>
      <c r="N255">
        <v>7</v>
      </c>
      <c r="O255" t="b">
        <v>1</v>
      </c>
      <c r="P255" t="s">
        <v>8267</v>
      </c>
    </row>
    <row r="256" spans="1:16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9">
        <f t="shared" si="6"/>
        <v>42263.952662037038</v>
      </c>
      <c r="L256" s="10">
        <f t="shared" si="7"/>
        <v>2015</v>
      </c>
      <c r="M256" t="b">
        <v>1</v>
      </c>
      <c r="N256">
        <v>314</v>
      </c>
      <c r="O256" t="b">
        <v>1</v>
      </c>
      <c r="P256" t="s">
        <v>8267</v>
      </c>
    </row>
    <row r="257" spans="1:16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9">
        <f t="shared" si="6"/>
        <v>40588.526412037041</v>
      </c>
      <c r="L257" s="10">
        <f t="shared" si="7"/>
        <v>2011</v>
      </c>
      <c r="M257" t="b">
        <v>1</v>
      </c>
      <c r="N257">
        <v>188</v>
      </c>
      <c r="O257" t="b">
        <v>1</v>
      </c>
      <c r="P257" t="s">
        <v>8267</v>
      </c>
    </row>
    <row r="258" spans="1:16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9">
        <f t="shared" si="6"/>
        <v>41319.769293981481</v>
      </c>
      <c r="L258" s="10">
        <f t="shared" si="7"/>
        <v>2013</v>
      </c>
      <c r="M258" t="b">
        <v>1</v>
      </c>
      <c r="N258">
        <v>275</v>
      </c>
      <c r="O258" t="b">
        <v>1</v>
      </c>
      <c r="P258" t="s">
        <v>8267</v>
      </c>
    </row>
    <row r="259" spans="1:16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9">
        <f t="shared" ref="K259:K322" si="8">J259/86400+25569</f>
        <v>42479.626875000002</v>
      </c>
      <c r="L259" s="10">
        <f t="shared" ref="L259:L322" si="9">YEAR(K259)</f>
        <v>2016</v>
      </c>
      <c r="M259" t="b">
        <v>1</v>
      </c>
      <c r="N259">
        <v>560</v>
      </c>
      <c r="O259" t="b">
        <v>1</v>
      </c>
      <c r="P259" t="s">
        <v>8267</v>
      </c>
    </row>
    <row r="260" spans="1:16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9">
        <f t="shared" si="8"/>
        <v>40682.051689814813</v>
      </c>
      <c r="L260" s="10">
        <f t="shared" si="9"/>
        <v>2011</v>
      </c>
      <c r="M260" t="b">
        <v>1</v>
      </c>
      <c r="N260">
        <v>688</v>
      </c>
      <c r="O260" t="b">
        <v>1</v>
      </c>
      <c r="P260" t="s">
        <v>8267</v>
      </c>
    </row>
    <row r="261" spans="1:16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9">
        <f t="shared" si="8"/>
        <v>42072.738067129627</v>
      </c>
      <c r="L261" s="10">
        <f t="shared" si="9"/>
        <v>2015</v>
      </c>
      <c r="M261" t="b">
        <v>1</v>
      </c>
      <c r="N261">
        <v>942</v>
      </c>
      <c r="O261" t="b">
        <v>1</v>
      </c>
      <c r="P261" t="s">
        <v>8267</v>
      </c>
    </row>
    <row r="262" spans="1:16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9">
        <f t="shared" si="8"/>
        <v>40330.755543981482</v>
      </c>
      <c r="L262" s="10">
        <f t="shared" si="9"/>
        <v>2010</v>
      </c>
      <c r="M262" t="b">
        <v>1</v>
      </c>
      <c r="N262">
        <v>88</v>
      </c>
      <c r="O262" t="b">
        <v>1</v>
      </c>
      <c r="P262" t="s">
        <v>8267</v>
      </c>
    </row>
    <row r="263" spans="1:16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9">
        <f t="shared" si="8"/>
        <v>41017.885462962964</v>
      </c>
      <c r="L263" s="10">
        <f t="shared" si="9"/>
        <v>2012</v>
      </c>
      <c r="M263" t="b">
        <v>1</v>
      </c>
      <c r="N263">
        <v>220</v>
      </c>
      <c r="O263" t="b">
        <v>1</v>
      </c>
      <c r="P263" t="s">
        <v>8267</v>
      </c>
    </row>
    <row r="264" spans="1:16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9">
        <f t="shared" si="8"/>
        <v>40555.24800925926</v>
      </c>
      <c r="L264" s="10">
        <f t="shared" si="9"/>
        <v>2011</v>
      </c>
      <c r="M264" t="b">
        <v>1</v>
      </c>
      <c r="N264">
        <v>145</v>
      </c>
      <c r="O264" t="b">
        <v>1</v>
      </c>
      <c r="P264" t="s">
        <v>8267</v>
      </c>
    </row>
    <row r="265" spans="1:16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9">
        <f t="shared" si="8"/>
        <v>41149.954791666663</v>
      </c>
      <c r="L265" s="10">
        <f t="shared" si="9"/>
        <v>2012</v>
      </c>
      <c r="M265" t="b">
        <v>1</v>
      </c>
      <c r="N265">
        <v>963</v>
      </c>
      <c r="O265" t="b">
        <v>1</v>
      </c>
      <c r="P265" t="s">
        <v>8267</v>
      </c>
    </row>
    <row r="266" spans="1:16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9">
        <f t="shared" si="8"/>
        <v>41010.620312500003</v>
      </c>
      <c r="L266" s="10">
        <f t="shared" si="9"/>
        <v>2012</v>
      </c>
      <c r="M266" t="b">
        <v>1</v>
      </c>
      <c r="N266">
        <v>91</v>
      </c>
      <c r="O266" t="b">
        <v>1</v>
      </c>
      <c r="P266" t="s">
        <v>8267</v>
      </c>
    </row>
    <row r="267" spans="1:16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9">
        <f t="shared" si="8"/>
        <v>40267.245717592596</v>
      </c>
      <c r="L267" s="10">
        <f t="shared" si="9"/>
        <v>2010</v>
      </c>
      <c r="M267" t="b">
        <v>1</v>
      </c>
      <c r="N267">
        <v>58</v>
      </c>
      <c r="O267" t="b">
        <v>1</v>
      </c>
      <c r="P267" t="s">
        <v>8267</v>
      </c>
    </row>
    <row r="268" spans="1:16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9">
        <f t="shared" si="8"/>
        <v>40205.174849537041</v>
      </c>
      <c r="L268" s="10">
        <f t="shared" si="9"/>
        <v>2010</v>
      </c>
      <c r="M268" t="b">
        <v>1</v>
      </c>
      <c r="N268">
        <v>36</v>
      </c>
      <c r="O268" t="b">
        <v>1</v>
      </c>
      <c r="P268" t="s">
        <v>8267</v>
      </c>
    </row>
    <row r="269" spans="1:16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9">
        <f t="shared" si="8"/>
        <v>41785.452534722222</v>
      </c>
      <c r="L269" s="10">
        <f t="shared" si="9"/>
        <v>2014</v>
      </c>
      <c r="M269" t="b">
        <v>1</v>
      </c>
      <c r="N269">
        <v>165</v>
      </c>
      <c r="O269" t="b">
        <v>1</v>
      </c>
      <c r="P269" t="s">
        <v>8267</v>
      </c>
    </row>
    <row r="270" spans="1:16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9">
        <f t="shared" si="8"/>
        <v>40809.15252314815</v>
      </c>
      <c r="L270" s="10">
        <f t="shared" si="9"/>
        <v>2011</v>
      </c>
      <c r="M270" t="b">
        <v>1</v>
      </c>
      <c r="N270">
        <v>111</v>
      </c>
      <c r="O270" t="b">
        <v>1</v>
      </c>
      <c r="P270" t="s">
        <v>8267</v>
      </c>
    </row>
    <row r="271" spans="1:16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9">
        <f t="shared" si="8"/>
        <v>42758.197013888886</v>
      </c>
      <c r="L271" s="10">
        <f t="shared" si="9"/>
        <v>2017</v>
      </c>
      <c r="M271" t="b">
        <v>1</v>
      </c>
      <c r="N271">
        <v>1596</v>
      </c>
      <c r="O271" t="b">
        <v>1</v>
      </c>
      <c r="P271" t="s">
        <v>8267</v>
      </c>
    </row>
    <row r="272" spans="1:16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9">
        <f t="shared" si="8"/>
        <v>40637.86655092593</v>
      </c>
      <c r="L272" s="10">
        <f t="shared" si="9"/>
        <v>2011</v>
      </c>
      <c r="M272" t="b">
        <v>1</v>
      </c>
      <c r="N272">
        <v>61</v>
      </c>
      <c r="O272" t="b">
        <v>1</v>
      </c>
      <c r="P272" t="s">
        <v>8267</v>
      </c>
    </row>
    <row r="273" spans="1:16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9">
        <f t="shared" si="8"/>
        <v>41612.100243055553</v>
      </c>
      <c r="L273" s="10">
        <f t="shared" si="9"/>
        <v>2013</v>
      </c>
      <c r="M273" t="b">
        <v>1</v>
      </c>
      <c r="N273">
        <v>287</v>
      </c>
      <c r="O273" t="b">
        <v>1</v>
      </c>
      <c r="P273" t="s">
        <v>8267</v>
      </c>
    </row>
    <row r="274" spans="1:16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9">
        <f t="shared" si="8"/>
        <v>40235.900358796294</v>
      </c>
      <c r="L274" s="10">
        <f t="shared" si="9"/>
        <v>2010</v>
      </c>
      <c r="M274" t="b">
        <v>1</v>
      </c>
      <c r="N274">
        <v>65</v>
      </c>
      <c r="O274" t="b">
        <v>1</v>
      </c>
      <c r="P274" t="s">
        <v>8267</v>
      </c>
    </row>
    <row r="275" spans="1:16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9">
        <f t="shared" si="8"/>
        <v>40697.498449074075</v>
      </c>
      <c r="L275" s="10">
        <f t="shared" si="9"/>
        <v>2011</v>
      </c>
      <c r="M275" t="b">
        <v>1</v>
      </c>
      <c r="N275">
        <v>118</v>
      </c>
      <c r="O275" t="b">
        <v>1</v>
      </c>
      <c r="P275" t="s">
        <v>8267</v>
      </c>
    </row>
    <row r="276" spans="1:16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9">
        <f t="shared" si="8"/>
        <v>40969.912372685183</v>
      </c>
      <c r="L276" s="10">
        <f t="shared" si="9"/>
        <v>2012</v>
      </c>
      <c r="M276" t="b">
        <v>1</v>
      </c>
      <c r="N276">
        <v>113</v>
      </c>
      <c r="O276" t="b">
        <v>1</v>
      </c>
      <c r="P276" t="s">
        <v>8267</v>
      </c>
    </row>
    <row r="277" spans="1:16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9">
        <f t="shared" si="8"/>
        <v>41193.032013888893</v>
      </c>
      <c r="L277" s="10">
        <f t="shared" si="9"/>
        <v>2012</v>
      </c>
      <c r="M277" t="b">
        <v>1</v>
      </c>
      <c r="N277">
        <v>332</v>
      </c>
      <c r="O277" t="b">
        <v>1</v>
      </c>
      <c r="P277" t="s">
        <v>8267</v>
      </c>
    </row>
    <row r="278" spans="1:16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9">
        <f t="shared" si="8"/>
        <v>40967.081875000003</v>
      </c>
      <c r="L278" s="10">
        <f t="shared" si="9"/>
        <v>2012</v>
      </c>
      <c r="M278" t="b">
        <v>1</v>
      </c>
      <c r="N278">
        <v>62</v>
      </c>
      <c r="O278" t="b">
        <v>1</v>
      </c>
      <c r="P278" t="s">
        <v>8267</v>
      </c>
    </row>
    <row r="279" spans="1:16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9">
        <f t="shared" si="8"/>
        <v>42117.891423611116</v>
      </c>
      <c r="L279" s="10">
        <f t="shared" si="9"/>
        <v>2015</v>
      </c>
      <c r="M279" t="b">
        <v>1</v>
      </c>
      <c r="N279">
        <v>951</v>
      </c>
      <c r="O279" t="b">
        <v>1</v>
      </c>
      <c r="P279" t="s">
        <v>8267</v>
      </c>
    </row>
    <row r="280" spans="1:16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9">
        <f t="shared" si="8"/>
        <v>41164.040960648148</v>
      </c>
      <c r="L280" s="10">
        <f t="shared" si="9"/>
        <v>2012</v>
      </c>
      <c r="M280" t="b">
        <v>1</v>
      </c>
      <c r="N280">
        <v>415</v>
      </c>
      <c r="O280" t="b">
        <v>1</v>
      </c>
      <c r="P280" t="s">
        <v>8267</v>
      </c>
    </row>
    <row r="281" spans="1:16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9">
        <f t="shared" si="8"/>
        <v>42759.244166666671</v>
      </c>
      <c r="L281" s="10">
        <f t="shared" si="9"/>
        <v>2017</v>
      </c>
      <c r="M281" t="b">
        <v>1</v>
      </c>
      <c r="N281">
        <v>305</v>
      </c>
      <c r="O281" t="b">
        <v>1</v>
      </c>
      <c r="P281" t="s">
        <v>8267</v>
      </c>
    </row>
    <row r="282" spans="1:16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9">
        <f t="shared" si="8"/>
        <v>41744.590682870374</v>
      </c>
      <c r="L282" s="10">
        <f t="shared" si="9"/>
        <v>2014</v>
      </c>
      <c r="M282" t="b">
        <v>1</v>
      </c>
      <c r="N282">
        <v>2139</v>
      </c>
      <c r="O282" t="b">
        <v>1</v>
      </c>
      <c r="P282" t="s">
        <v>8267</v>
      </c>
    </row>
    <row r="283" spans="1:16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9">
        <f t="shared" si="8"/>
        <v>39950.163344907407</v>
      </c>
      <c r="L283" s="10">
        <f t="shared" si="9"/>
        <v>2009</v>
      </c>
      <c r="M283" t="b">
        <v>1</v>
      </c>
      <c r="N283">
        <v>79</v>
      </c>
      <c r="O283" t="b">
        <v>1</v>
      </c>
      <c r="P283" t="s">
        <v>8267</v>
      </c>
    </row>
    <row r="284" spans="1:16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9">
        <f t="shared" si="8"/>
        <v>40194.920046296298</v>
      </c>
      <c r="L284" s="10">
        <f t="shared" si="9"/>
        <v>2010</v>
      </c>
      <c r="M284" t="b">
        <v>1</v>
      </c>
      <c r="N284">
        <v>179</v>
      </c>
      <c r="O284" t="b">
        <v>1</v>
      </c>
      <c r="P284" t="s">
        <v>8267</v>
      </c>
    </row>
    <row r="285" spans="1:16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9">
        <f t="shared" si="8"/>
        <v>40675.71</v>
      </c>
      <c r="L285" s="10">
        <f t="shared" si="9"/>
        <v>2011</v>
      </c>
      <c r="M285" t="b">
        <v>1</v>
      </c>
      <c r="N285">
        <v>202</v>
      </c>
      <c r="O285" t="b">
        <v>1</v>
      </c>
      <c r="P285" t="s">
        <v>8267</v>
      </c>
    </row>
    <row r="286" spans="1:16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9">
        <f t="shared" si="8"/>
        <v>40904.738194444442</v>
      </c>
      <c r="L286" s="10">
        <f t="shared" si="9"/>
        <v>2011</v>
      </c>
      <c r="M286" t="b">
        <v>1</v>
      </c>
      <c r="N286">
        <v>760</v>
      </c>
      <c r="O286" t="b">
        <v>1</v>
      </c>
      <c r="P286" t="s">
        <v>8267</v>
      </c>
    </row>
    <row r="287" spans="1:16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9">
        <f t="shared" si="8"/>
        <v>41506.756111111114</v>
      </c>
      <c r="L287" s="10">
        <f t="shared" si="9"/>
        <v>2013</v>
      </c>
      <c r="M287" t="b">
        <v>1</v>
      </c>
      <c r="N287">
        <v>563</v>
      </c>
      <c r="O287" t="b">
        <v>1</v>
      </c>
      <c r="P287" t="s">
        <v>8267</v>
      </c>
    </row>
    <row r="288" spans="1:16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9">
        <f t="shared" si="8"/>
        <v>41313.816250000003</v>
      </c>
      <c r="L288" s="10">
        <f t="shared" si="9"/>
        <v>2013</v>
      </c>
      <c r="M288" t="b">
        <v>1</v>
      </c>
      <c r="N288">
        <v>135</v>
      </c>
      <c r="O288" t="b">
        <v>1</v>
      </c>
      <c r="P288" t="s">
        <v>8267</v>
      </c>
    </row>
    <row r="289" spans="1:16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9">
        <f t="shared" si="8"/>
        <v>41184.277986111112</v>
      </c>
      <c r="L289" s="10">
        <f t="shared" si="9"/>
        <v>2012</v>
      </c>
      <c r="M289" t="b">
        <v>1</v>
      </c>
      <c r="N289">
        <v>290</v>
      </c>
      <c r="O289" t="b">
        <v>1</v>
      </c>
      <c r="P289" t="s">
        <v>8267</v>
      </c>
    </row>
    <row r="290" spans="1:16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9">
        <f t="shared" si="8"/>
        <v>41051.168900462959</v>
      </c>
      <c r="L290" s="10">
        <f t="shared" si="9"/>
        <v>2012</v>
      </c>
      <c r="M290" t="b">
        <v>1</v>
      </c>
      <c r="N290">
        <v>447</v>
      </c>
      <c r="O290" t="b">
        <v>1</v>
      </c>
      <c r="P290" t="s">
        <v>8267</v>
      </c>
    </row>
    <row r="291" spans="1:16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9">
        <f t="shared" si="8"/>
        <v>41550.456412037034</v>
      </c>
      <c r="L291" s="10">
        <f t="shared" si="9"/>
        <v>2013</v>
      </c>
      <c r="M291" t="b">
        <v>1</v>
      </c>
      <c r="N291">
        <v>232</v>
      </c>
      <c r="O291" t="b">
        <v>1</v>
      </c>
      <c r="P291" t="s">
        <v>8267</v>
      </c>
    </row>
    <row r="292" spans="1:16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9">
        <f t="shared" si="8"/>
        <v>40526.36917824074</v>
      </c>
      <c r="L292" s="10">
        <f t="shared" si="9"/>
        <v>2010</v>
      </c>
      <c r="M292" t="b">
        <v>1</v>
      </c>
      <c r="N292">
        <v>168</v>
      </c>
      <c r="O292" t="b">
        <v>1</v>
      </c>
      <c r="P292" t="s">
        <v>8267</v>
      </c>
    </row>
    <row r="293" spans="1:16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9">
        <f t="shared" si="8"/>
        <v>41376.769050925926</v>
      </c>
      <c r="L293" s="10">
        <f t="shared" si="9"/>
        <v>2013</v>
      </c>
      <c r="M293" t="b">
        <v>1</v>
      </c>
      <c r="N293">
        <v>128</v>
      </c>
      <c r="O293" t="b">
        <v>1</v>
      </c>
      <c r="P293" t="s">
        <v>8267</v>
      </c>
    </row>
    <row r="294" spans="1:16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9">
        <f t="shared" si="8"/>
        <v>40812.803229166668</v>
      </c>
      <c r="L294" s="10">
        <f t="shared" si="9"/>
        <v>2011</v>
      </c>
      <c r="M294" t="b">
        <v>1</v>
      </c>
      <c r="N294">
        <v>493</v>
      </c>
      <c r="O294" t="b">
        <v>1</v>
      </c>
      <c r="P294" t="s">
        <v>8267</v>
      </c>
    </row>
    <row r="295" spans="1:16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9">
        <f t="shared" si="8"/>
        <v>41719.667986111112</v>
      </c>
      <c r="L295" s="10">
        <f t="shared" si="9"/>
        <v>2014</v>
      </c>
      <c r="M295" t="b">
        <v>1</v>
      </c>
      <c r="N295">
        <v>131</v>
      </c>
      <c r="O295" t="b">
        <v>1</v>
      </c>
      <c r="P295" t="s">
        <v>8267</v>
      </c>
    </row>
    <row r="296" spans="1:16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9">
        <f t="shared" si="8"/>
        <v>40343.084421296298</v>
      </c>
      <c r="L296" s="10">
        <f t="shared" si="9"/>
        <v>2010</v>
      </c>
      <c r="M296" t="b">
        <v>1</v>
      </c>
      <c r="N296">
        <v>50</v>
      </c>
      <c r="O296" t="b">
        <v>1</v>
      </c>
      <c r="P296" t="s">
        <v>8267</v>
      </c>
    </row>
    <row r="297" spans="1:16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9">
        <f t="shared" si="8"/>
        <v>41519.004733796297</v>
      </c>
      <c r="L297" s="10">
        <f t="shared" si="9"/>
        <v>2013</v>
      </c>
      <c r="M297" t="b">
        <v>1</v>
      </c>
      <c r="N297">
        <v>665</v>
      </c>
      <c r="O297" t="b">
        <v>1</v>
      </c>
      <c r="P297" t="s">
        <v>8267</v>
      </c>
    </row>
    <row r="298" spans="1:16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9">
        <f t="shared" si="8"/>
        <v>41134.475497685184</v>
      </c>
      <c r="L298" s="10">
        <f t="shared" si="9"/>
        <v>2012</v>
      </c>
      <c r="M298" t="b">
        <v>1</v>
      </c>
      <c r="N298">
        <v>129</v>
      </c>
      <c r="O298" t="b">
        <v>1</v>
      </c>
      <c r="P298" t="s">
        <v>8267</v>
      </c>
    </row>
    <row r="299" spans="1:16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9">
        <f t="shared" si="8"/>
        <v>42089.728020833332</v>
      </c>
      <c r="L299" s="10">
        <f t="shared" si="9"/>
        <v>2015</v>
      </c>
      <c r="M299" t="b">
        <v>1</v>
      </c>
      <c r="N299">
        <v>142</v>
      </c>
      <c r="O299" t="b">
        <v>1</v>
      </c>
      <c r="P299" t="s">
        <v>8267</v>
      </c>
    </row>
    <row r="300" spans="1:16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9">
        <f t="shared" si="8"/>
        <v>41709.463518518518</v>
      </c>
      <c r="L300" s="10">
        <f t="shared" si="9"/>
        <v>2014</v>
      </c>
      <c r="M300" t="b">
        <v>1</v>
      </c>
      <c r="N300">
        <v>2436</v>
      </c>
      <c r="O300" t="b">
        <v>1</v>
      </c>
      <c r="P300" t="s">
        <v>8267</v>
      </c>
    </row>
    <row r="301" spans="1:16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9">
        <f t="shared" si="8"/>
        <v>40469.225231481483</v>
      </c>
      <c r="L301" s="10">
        <f t="shared" si="9"/>
        <v>2010</v>
      </c>
      <c r="M301" t="b">
        <v>1</v>
      </c>
      <c r="N301">
        <v>244</v>
      </c>
      <c r="O301" t="b">
        <v>1</v>
      </c>
      <c r="P301" t="s">
        <v>8267</v>
      </c>
    </row>
    <row r="302" spans="1:16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9">
        <f t="shared" si="8"/>
        <v>40626.959930555553</v>
      </c>
      <c r="L302" s="10">
        <f t="shared" si="9"/>
        <v>2011</v>
      </c>
      <c r="M302" t="b">
        <v>1</v>
      </c>
      <c r="N302">
        <v>298</v>
      </c>
      <c r="O302" t="b">
        <v>1</v>
      </c>
      <c r="P302" t="s">
        <v>8267</v>
      </c>
    </row>
    <row r="303" spans="1:16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9">
        <f t="shared" si="8"/>
        <v>41312.737673611111</v>
      </c>
      <c r="L303" s="10">
        <f t="shared" si="9"/>
        <v>2013</v>
      </c>
      <c r="M303" t="b">
        <v>1</v>
      </c>
      <c r="N303">
        <v>251</v>
      </c>
      <c r="O303" t="b">
        <v>1</v>
      </c>
      <c r="P303" t="s">
        <v>8267</v>
      </c>
    </row>
    <row r="304" spans="1:16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9">
        <f t="shared" si="8"/>
        <v>40933.856921296298</v>
      </c>
      <c r="L304" s="10">
        <f t="shared" si="9"/>
        <v>2012</v>
      </c>
      <c r="M304" t="b">
        <v>1</v>
      </c>
      <c r="N304">
        <v>108</v>
      </c>
      <c r="O304" t="b">
        <v>1</v>
      </c>
      <c r="P304" t="s">
        <v>8267</v>
      </c>
    </row>
    <row r="305" spans="1:16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9">
        <f t="shared" si="8"/>
        <v>41032.071134259255</v>
      </c>
      <c r="L305" s="10">
        <f t="shared" si="9"/>
        <v>2012</v>
      </c>
      <c r="M305" t="b">
        <v>1</v>
      </c>
      <c r="N305">
        <v>82</v>
      </c>
      <c r="O305" t="b">
        <v>1</v>
      </c>
      <c r="P305" t="s">
        <v>8267</v>
      </c>
    </row>
    <row r="306" spans="1:16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9">
        <f t="shared" si="8"/>
        <v>41114.094872685186</v>
      </c>
      <c r="L306" s="10">
        <f t="shared" si="9"/>
        <v>2012</v>
      </c>
      <c r="M306" t="b">
        <v>1</v>
      </c>
      <c r="N306">
        <v>74</v>
      </c>
      <c r="O306" t="b">
        <v>1</v>
      </c>
      <c r="P306" t="s">
        <v>8267</v>
      </c>
    </row>
    <row r="307" spans="1:16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9">
        <f t="shared" si="8"/>
        <v>40948.630196759259</v>
      </c>
      <c r="L307" s="10">
        <f t="shared" si="9"/>
        <v>2012</v>
      </c>
      <c r="M307" t="b">
        <v>1</v>
      </c>
      <c r="N307">
        <v>189</v>
      </c>
      <c r="O307" t="b">
        <v>1</v>
      </c>
      <c r="P307" t="s">
        <v>8267</v>
      </c>
    </row>
    <row r="308" spans="1:16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9">
        <f t="shared" si="8"/>
        <v>41333.837187500001</v>
      </c>
      <c r="L308" s="10">
        <f t="shared" si="9"/>
        <v>2013</v>
      </c>
      <c r="M308" t="b">
        <v>1</v>
      </c>
      <c r="N308">
        <v>80</v>
      </c>
      <c r="O308" t="b">
        <v>1</v>
      </c>
      <c r="P308" t="s">
        <v>8267</v>
      </c>
    </row>
    <row r="309" spans="1:16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9">
        <f t="shared" si="8"/>
        <v>41282.944456018522</v>
      </c>
      <c r="L309" s="10">
        <f t="shared" si="9"/>
        <v>2013</v>
      </c>
      <c r="M309" t="b">
        <v>1</v>
      </c>
      <c r="N309">
        <v>576</v>
      </c>
      <c r="O309" t="b">
        <v>1</v>
      </c>
      <c r="P309" t="s">
        <v>8267</v>
      </c>
    </row>
    <row r="310" spans="1:16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9">
        <f t="shared" si="8"/>
        <v>40567.694560185184</v>
      </c>
      <c r="L310" s="10">
        <f t="shared" si="9"/>
        <v>2011</v>
      </c>
      <c r="M310" t="b">
        <v>1</v>
      </c>
      <c r="N310">
        <v>202</v>
      </c>
      <c r="O310" t="b">
        <v>1</v>
      </c>
      <c r="P310" t="s">
        <v>8267</v>
      </c>
    </row>
    <row r="311" spans="1:16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9">
        <f t="shared" si="8"/>
        <v>41134.751550925925</v>
      </c>
      <c r="L311" s="10">
        <f t="shared" si="9"/>
        <v>2012</v>
      </c>
      <c r="M311" t="b">
        <v>1</v>
      </c>
      <c r="N311">
        <v>238</v>
      </c>
      <c r="O311" t="b">
        <v>1</v>
      </c>
      <c r="P311" t="s">
        <v>8267</v>
      </c>
    </row>
    <row r="312" spans="1:16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9">
        <f t="shared" si="8"/>
        <v>40821.183136574073</v>
      </c>
      <c r="L312" s="10">
        <f t="shared" si="9"/>
        <v>2011</v>
      </c>
      <c r="M312" t="b">
        <v>1</v>
      </c>
      <c r="N312">
        <v>36</v>
      </c>
      <c r="O312" t="b">
        <v>1</v>
      </c>
      <c r="P312" t="s">
        <v>8267</v>
      </c>
    </row>
    <row r="313" spans="1:16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9">
        <f t="shared" si="8"/>
        <v>40868.219814814816</v>
      </c>
      <c r="L313" s="10">
        <f t="shared" si="9"/>
        <v>2011</v>
      </c>
      <c r="M313" t="b">
        <v>1</v>
      </c>
      <c r="N313">
        <v>150</v>
      </c>
      <c r="O313" t="b">
        <v>1</v>
      </c>
      <c r="P313" t="s">
        <v>8267</v>
      </c>
    </row>
    <row r="314" spans="1:16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9">
        <f t="shared" si="8"/>
        <v>41348.877685185187</v>
      </c>
      <c r="L314" s="10">
        <f t="shared" si="9"/>
        <v>2013</v>
      </c>
      <c r="M314" t="b">
        <v>1</v>
      </c>
      <c r="N314">
        <v>146</v>
      </c>
      <c r="O314" t="b">
        <v>1</v>
      </c>
      <c r="P314" t="s">
        <v>8267</v>
      </c>
    </row>
    <row r="315" spans="1:16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9">
        <f t="shared" si="8"/>
        <v>40357.227939814817</v>
      </c>
      <c r="L315" s="10">
        <f t="shared" si="9"/>
        <v>2010</v>
      </c>
      <c r="M315" t="b">
        <v>1</v>
      </c>
      <c r="N315">
        <v>222</v>
      </c>
      <c r="O315" t="b">
        <v>1</v>
      </c>
      <c r="P315" t="s">
        <v>8267</v>
      </c>
    </row>
    <row r="316" spans="1:16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9">
        <f t="shared" si="8"/>
        <v>41304.833194444444</v>
      </c>
      <c r="L316" s="10">
        <f t="shared" si="9"/>
        <v>2013</v>
      </c>
      <c r="M316" t="b">
        <v>1</v>
      </c>
      <c r="N316">
        <v>120</v>
      </c>
      <c r="O316" t="b">
        <v>1</v>
      </c>
      <c r="P316" t="s">
        <v>8267</v>
      </c>
    </row>
    <row r="317" spans="1:16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9">
        <f t="shared" si="8"/>
        <v>41113.77238425926</v>
      </c>
      <c r="L317" s="10">
        <f t="shared" si="9"/>
        <v>2012</v>
      </c>
      <c r="M317" t="b">
        <v>1</v>
      </c>
      <c r="N317">
        <v>126</v>
      </c>
      <c r="O317" t="b">
        <v>1</v>
      </c>
      <c r="P317" t="s">
        <v>8267</v>
      </c>
    </row>
    <row r="318" spans="1:16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9">
        <f t="shared" si="8"/>
        <v>41950.923576388886</v>
      </c>
      <c r="L318" s="10">
        <f t="shared" si="9"/>
        <v>2014</v>
      </c>
      <c r="M318" t="b">
        <v>1</v>
      </c>
      <c r="N318">
        <v>158</v>
      </c>
      <c r="O318" t="b">
        <v>1</v>
      </c>
      <c r="P318" t="s">
        <v>8267</v>
      </c>
    </row>
    <row r="319" spans="1:16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9">
        <f t="shared" si="8"/>
        <v>41589.676886574074</v>
      </c>
      <c r="L319" s="10">
        <f t="shared" si="9"/>
        <v>2013</v>
      </c>
      <c r="M319" t="b">
        <v>1</v>
      </c>
      <c r="N319">
        <v>316</v>
      </c>
      <c r="O319" t="b">
        <v>1</v>
      </c>
      <c r="P319" t="s">
        <v>8267</v>
      </c>
    </row>
    <row r="320" spans="1:16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9">
        <f t="shared" si="8"/>
        <v>41330.038784722223</v>
      </c>
      <c r="L320" s="10">
        <f t="shared" si="9"/>
        <v>2013</v>
      </c>
      <c r="M320" t="b">
        <v>1</v>
      </c>
      <c r="N320">
        <v>284</v>
      </c>
      <c r="O320" t="b">
        <v>1</v>
      </c>
      <c r="P320" t="s">
        <v>8267</v>
      </c>
    </row>
    <row r="321" spans="1:16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9">
        <f t="shared" si="8"/>
        <v>40123.83829861111</v>
      </c>
      <c r="L321" s="10">
        <f t="shared" si="9"/>
        <v>2009</v>
      </c>
      <c r="M321" t="b">
        <v>1</v>
      </c>
      <c r="N321">
        <v>51</v>
      </c>
      <c r="O321" t="b">
        <v>1</v>
      </c>
      <c r="P321" t="s">
        <v>8267</v>
      </c>
    </row>
    <row r="322" spans="1:16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9">
        <f t="shared" si="8"/>
        <v>42331.551307870366</v>
      </c>
      <c r="L322" s="10">
        <f t="shared" si="9"/>
        <v>2015</v>
      </c>
      <c r="M322" t="b">
        <v>1</v>
      </c>
      <c r="N322">
        <v>158</v>
      </c>
      <c r="O322" t="b">
        <v>1</v>
      </c>
      <c r="P322" t="s">
        <v>8267</v>
      </c>
    </row>
    <row r="323" spans="1:16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9">
        <f t="shared" ref="K323:K386" si="10">J323/86400+25569</f>
        <v>42647.446597222224</v>
      </c>
      <c r="L323" s="10">
        <f t="shared" ref="L323:L386" si="11">YEAR(K323)</f>
        <v>2016</v>
      </c>
      <c r="M323" t="b">
        <v>1</v>
      </c>
      <c r="N323">
        <v>337</v>
      </c>
      <c r="O323" t="b">
        <v>1</v>
      </c>
      <c r="P323" t="s">
        <v>8267</v>
      </c>
    </row>
    <row r="324" spans="1:16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9">
        <f t="shared" si="10"/>
        <v>42473.57</v>
      </c>
      <c r="L324" s="10">
        <f t="shared" si="11"/>
        <v>2016</v>
      </c>
      <c r="M324" t="b">
        <v>1</v>
      </c>
      <c r="N324">
        <v>186</v>
      </c>
      <c r="O324" t="b">
        <v>1</v>
      </c>
      <c r="P324" t="s">
        <v>8267</v>
      </c>
    </row>
    <row r="325" spans="1:16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9">
        <f t="shared" si="10"/>
        <v>42697.32136574074</v>
      </c>
      <c r="L325" s="10">
        <f t="shared" si="11"/>
        <v>2016</v>
      </c>
      <c r="M325" t="b">
        <v>1</v>
      </c>
      <c r="N325">
        <v>58</v>
      </c>
      <c r="O325" t="b">
        <v>1</v>
      </c>
      <c r="P325" t="s">
        <v>8267</v>
      </c>
    </row>
    <row r="326" spans="1:16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9">
        <f t="shared" si="10"/>
        <v>42184.626250000001</v>
      </c>
      <c r="L326" s="10">
        <f t="shared" si="11"/>
        <v>2015</v>
      </c>
      <c r="M326" t="b">
        <v>1</v>
      </c>
      <c r="N326">
        <v>82</v>
      </c>
      <c r="O326" t="b">
        <v>1</v>
      </c>
      <c r="P326" t="s">
        <v>8267</v>
      </c>
    </row>
    <row r="327" spans="1:16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9">
        <f t="shared" si="10"/>
        <v>42689.187881944439</v>
      </c>
      <c r="L327" s="10">
        <f t="shared" si="11"/>
        <v>2016</v>
      </c>
      <c r="M327" t="b">
        <v>1</v>
      </c>
      <c r="N327">
        <v>736</v>
      </c>
      <c r="O327" t="b">
        <v>1</v>
      </c>
      <c r="P327" t="s">
        <v>8267</v>
      </c>
    </row>
    <row r="328" spans="1:16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9">
        <f t="shared" si="10"/>
        <v>42775.314884259264</v>
      </c>
      <c r="L328" s="10">
        <f t="shared" si="11"/>
        <v>2017</v>
      </c>
      <c r="M328" t="b">
        <v>1</v>
      </c>
      <c r="N328">
        <v>1151</v>
      </c>
      <c r="O328" t="b">
        <v>1</v>
      </c>
      <c r="P328" t="s">
        <v>8267</v>
      </c>
    </row>
    <row r="329" spans="1:16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9">
        <f t="shared" si="10"/>
        <v>42058.235289351855</v>
      </c>
      <c r="L329" s="10">
        <f t="shared" si="11"/>
        <v>2015</v>
      </c>
      <c r="M329" t="b">
        <v>1</v>
      </c>
      <c r="N329">
        <v>34</v>
      </c>
      <c r="O329" t="b">
        <v>1</v>
      </c>
      <c r="P329" t="s">
        <v>8267</v>
      </c>
    </row>
    <row r="330" spans="1:16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9">
        <f t="shared" si="10"/>
        <v>42278.946620370371</v>
      </c>
      <c r="L330" s="10">
        <f t="shared" si="11"/>
        <v>2015</v>
      </c>
      <c r="M330" t="b">
        <v>1</v>
      </c>
      <c r="N330">
        <v>498</v>
      </c>
      <c r="O330" t="b">
        <v>1</v>
      </c>
      <c r="P330" t="s">
        <v>8267</v>
      </c>
    </row>
    <row r="331" spans="1:16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9">
        <f t="shared" si="10"/>
        <v>42291.46674768519</v>
      </c>
      <c r="L331" s="10">
        <f t="shared" si="11"/>
        <v>2015</v>
      </c>
      <c r="M331" t="b">
        <v>1</v>
      </c>
      <c r="N331">
        <v>167</v>
      </c>
      <c r="O331" t="b">
        <v>1</v>
      </c>
      <c r="P331" t="s">
        <v>8267</v>
      </c>
    </row>
    <row r="332" spans="1:16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9">
        <f t="shared" si="10"/>
        <v>41379.515775462962</v>
      </c>
      <c r="L332" s="10">
        <f t="shared" si="11"/>
        <v>2013</v>
      </c>
      <c r="M332" t="b">
        <v>1</v>
      </c>
      <c r="N332">
        <v>340</v>
      </c>
      <c r="O332" t="b">
        <v>1</v>
      </c>
      <c r="P332" t="s">
        <v>8267</v>
      </c>
    </row>
    <row r="333" spans="1:16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9">
        <f t="shared" si="10"/>
        <v>42507.581412037034</v>
      </c>
      <c r="L333" s="10">
        <f t="shared" si="11"/>
        <v>2016</v>
      </c>
      <c r="M333" t="b">
        <v>1</v>
      </c>
      <c r="N333">
        <v>438</v>
      </c>
      <c r="O333" t="b">
        <v>1</v>
      </c>
      <c r="P333" t="s">
        <v>8267</v>
      </c>
    </row>
    <row r="334" spans="1:16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9">
        <f t="shared" si="10"/>
        <v>42263.680289351847</v>
      </c>
      <c r="L334" s="10">
        <f t="shared" si="11"/>
        <v>2015</v>
      </c>
      <c r="M334" t="b">
        <v>1</v>
      </c>
      <c r="N334">
        <v>555</v>
      </c>
      <c r="O334" t="b">
        <v>1</v>
      </c>
      <c r="P334" t="s">
        <v>8267</v>
      </c>
    </row>
    <row r="335" spans="1:16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9">
        <f t="shared" si="10"/>
        <v>42437.636469907404</v>
      </c>
      <c r="L335" s="10">
        <f t="shared" si="11"/>
        <v>2016</v>
      </c>
      <c r="M335" t="b">
        <v>1</v>
      </c>
      <c r="N335">
        <v>266</v>
      </c>
      <c r="O335" t="b">
        <v>1</v>
      </c>
      <c r="P335" t="s">
        <v>8267</v>
      </c>
    </row>
    <row r="336" spans="1:16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9">
        <f t="shared" si="10"/>
        <v>42101.682372685187</v>
      </c>
      <c r="L336" s="10">
        <f t="shared" si="11"/>
        <v>2015</v>
      </c>
      <c r="M336" t="b">
        <v>1</v>
      </c>
      <c r="N336">
        <v>69</v>
      </c>
      <c r="O336" t="b">
        <v>1</v>
      </c>
      <c r="P336" t="s">
        <v>8267</v>
      </c>
    </row>
    <row r="337" spans="1:16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9">
        <f t="shared" si="10"/>
        <v>42101.737442129626</v>
      </c>
      <c r="L337" s="10">
        <f t="shared" si="11"/>
        <v>2015</v>
      </c>
      <c r="M337" t="b">
        <v>1</v>
      </c>
      <c r="N337">
        <v>80</v>
      </c>
      <c r="O337" t="b">
        <v>1</v>
      </c>
      <c r="P337" t="s">
        <v>8267</v>
      </c>
    </row>
    <row r="338" spans="1:16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9">
        <f t="shared" si="10"/>
        <v>42291.596273148149</v>
      </c>
      <c r="L338" s="10">
        <f t="shared" si="11"/>
        <v>2015</v>
      </c>
      <c r="M338" t="b">
        <v>1</v>
      </c>
      <c r="N338">
        <v>493</v>
      </c>
      <c r="O338" t="b">
        <v>1</v>
      </c>
      <c r="P338" t="s">
        <v>8267</v>
      </c>
    </row>
    <row r="339" spans="1:16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9">
        <f t="shared" si="10"/>
        <v>42047.128564814819</v>
      </c>
      <c r="L339" s="10">
        <f t="shared" si="11"/>
        <v>2015</v>
      </c>
      <c r="M339" t="b">
        <v>1</v>
      </c>
      <c r="N339">
        <v>31</v>
      </c>
      <c r="O339" t="b">
        <v>1</v>
      </c>
      <c r="P339" t="s">
        <v>8267</v>
      </c>
    </row>
    <row r="340" spans="1:16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9">
        <f t="shared" si="10"/>
        <v>42559.755671296298</v>
      </c>
      <c r="L340" s="10">
        <f t="shared" si="11"/>
        <v>2016</v>
      </c>
      <c r="M340" t="b">
        <v>1</v>
      </c>
      <c r="N340">
        <v>236</v>
      </c>
      <c r="O340" t="b">
        <v>1</v>
      </c>
      <c r="P340" t="s">
        <v>8267</v>
      </c>
    </row>
    <row r="341" spans="1:16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9">
        <f t="shared" si="10"/>
        <v>42093.760046296295</v>
      </c>
      <c r="L341" s="10">
        <f t="shared" si="11"/>
        <v>2015</v>
      </c>
      <c r="M341" t="b">
        <v>1</v>
      </c>
      <c r="N341">
        <v>89</v>
      </c>
      <c r="O341" t="b">
        <v>1</v>
      </c>
      <c r="P341" t="s">
        <v>8267</v>
      </c>
    </row>
    <row r="342" spans="1:16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9">
        <f t="shared" si="10"/>
        <v>42772.669062500005</v>
      </c>
      <c r="L342" s="10">
        <f t="shared" si="11"/>
        <v>2017</v>
      </c>
      <c r="M342" t="b">
        <v>1</v>
      </c>
      <c r="N342">
        <v>299</v>
      </c>
      <c r="O342" t="b">
        <v>1</v>
      </c>
      <c r="P342" t="s">
        <v>8267</v>
      </c>
    </row>
    <row r="343" spans="1:16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9">
        <f t="shared" si="10"/>
        <v>41894.879606481481</v>
      </c>
      <c r="L343" s="10">
        <f t="shared" si="11"/>
        <v>2014</v>
      </c>
      <c r="M343" t="b">
        <v>1</v>
      </c>
      <c r="N343">
        <v>55</v>
      </c>
      <c r="O343" t="b">
        <v>1</v>
      </c>
      <c r="P343" t="s">
        <v>8267</v>
      </c>
    </row>
    <row r="344" spans="1:16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9">
        <f t="shared" si="10"/>
        <v>42459.780844907407</v>
      </c>
      <c r="L344" s="10">
        <f t="shared" si="11"/>
        <v>2016</v>
      </c>
      <c r="M344" t="b">
        <v>1</v>
      </c>
      <c r="N344">
        <v>325</v>
      </c>
      <c r="O344" t="b">
        <v>1</v>
      </c>
      <c r="P344" t="s">
        <v>8267</v>
      </c>
    </row>
    <row r="345" spans="1:16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9">
        <f t="shared" si="10"/>
        <v>41926.73778935185</v>
      </c>
      <c r="L345" s="10">
        <f t="shared" si="11"/>
        <v>2014</v>
      </c>
      <c r="M345" t="b">
        <v>1</v>
      </c>
      <c r="N345">
        <v>524</v>
      </c>
      <c r="O345" t="b">
        <v>1</v>
      </c>
      <c r="P345" t="s">
        <v>8267</v>
      </c>
    </row>
    <row r="346" spans="1:16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9">
        <f t="shared" si="10"/>
        <v>42111.970995370371</v>
      </c>
      <c r="L346" s="10">
        <f t="shared" si="11"/>
        <v>2015</v>
      </c>
      <c r="M346" t="b">
        <v>1</v>
      </c>
      <c r="N346">
        <v>285</v>
      </c>
      <c r="O346" t="b">
        <v>1</v>
      </c>
      <c r="P346" t="s">
        <v>8267</v>
      </c>
    </row>
    <row r="347" spans="1:16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9">
        <f t="shared" si="10"/>
        <v>42114.944328703699</v>
      </c>
      <c r="L347" s="10">
        <f t="shared" si="11"/>
        <v>2015</v>
      </c>
      <c r="M347" t="b">
        <v>1</v>
      </c>
      <c r="N347">
        <v>179</v>
      </c>
      <c r="O347" t="b">
        <v>1</v>
      </c>
      <c r="P347" t="s">
        <v>8267</v>
      </c>
    </row>
    <row r="348" spans="1:16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9">
        <f t="shared" si="10"/>
        <v>42261.500243055554</v>
      </c>
      <c r="L348" s="10">
        <f t="shared" si="11"/>
        <v>2015</v>
      </c>
      <c r="M348" t="b">
        <v>1</v>
      </c>
      <c r="N348">
        <v>188</v>
      </c>
      <c r="O348" t="b">
        <v>1</v>
      </c>
      <c r="P348" t="s">
        <v>8267</v>
      </c>
    </row>
    <row r="349" spans="1:16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9">
        <f t="shared" si="10"/>
        <v>42292.495474537034</v>
      </c>
      <c r="L349" s="10">
        <f t="shared" si="11"/>
        <v>2015</v>
      </c>
      <c r="M349" t="b">
        <v>1</v>
      </c>
      <c r="N349">
        <v>379</v>
      </c>
      <c r="O349" t="b">
        <v>1</v>
      </c>
      <c r="P349" t="s">
        <v>8267</v>
      </c>
    </row>
    <row r="350" spans="1:16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9">
        <f t="shared" si="10"/>
        <v>42207.58699074074</v>
      </c>
      <c r="L350" s="10">
        <f t="shared" si="11"/>
        <v>2015</v>
      </c>
      <c r="M350" t="b">
        <v>1</v>
      </c>
      <c r="N350">
        <v>119</v>
      </c>
      <c r="O350" t="b">
        <v>1</v>
      </c>
      <c r="P350" t="s">
        <v>8267</v>
      </c>
    </row>
    <row r="351" spans="1:16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9">
        <f t="shared" si="10"/>
        <v>42760.498935185184</v>
      </c>
      <c r="L351" s="10">
        <f t="shared" si="11"/>
        <v>2017</v>
      </c>
      <c r="M351" t="b">
        <v>1</v>
      </c>
      <c r="N351">
        <v>167</v>
      </c>
      <c r="O351" t="b">
        <v>1</v>
      </c>
      <c r="P351" t="s">
        <v>8267</v>
      </c>
    </row>
    <row r="352" spans="1:16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9">
        <f t="shared" si="10"/>
        <v>42586.066076388888</v>
      </c>
      <c r="L352" s="10">
        <f t="shared" si="11"/>
        <v>2016</v>
      </c>
      <c r="M352" t="b">
        <v>1</v>
      </c>
      <c r="N352">
        <v>221</v>
      </c>
      <c r="O352" t="b">
        <v>1</v>
      </c>
      <c r="P352" t="s">
        <v>8267</v>
      </c>
    </row>
    <row r="353" spans="1:16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9">
        <f t="shared" si="10"/>
        <v>42427.964745370366</v>
      </c>
      <c r="L353" s="10">
        <f t="shared" si="11"/>
        <v>2016</v>
      </c>
      <c r="M353" t="b">
        <v>1</v>
      </c>
      <c r="N353">
        <v>964</v>
      </c>
      <c r="O353" t="b">
        <v>1</v>
      </c>
      <c r="P353" t="s">
        <v>8267</v>
      </c>
    </row>
    <row r="354" spans="1:16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9">
        <f t="shared" si="10"/>
        <v>41890.167453703703</v>
      </c>
      <c r="L354" s="10">
        <f t="shared" si="11"/>
        <v>2014</v>
      </c>
      <c r="M354" t="b">
        <v>1</v>
      </c>
      <c r="N354">
        <v>286</v>
      </c>
      <c r="O354" t="b">
        <v>1</v>
      </c>
      <c r="P354" t="s">
        <v>8267</v>
      </c>
    </row>
    <row r="355" spans="1:16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9">
        <f t="shared" si="10"/>
        <v>42297.791886574079</v>
      </c>
      <c r="L355" s="10">
        <f t="shared" si="11"/>
        <v>2015</v>
      </c>
      <c r="M355" t="b">
        <v>1</v>
      </c>
      <c r="N355">
        <v>613</v>
      </c>
      <c r="O355" t="b">
        <v>1</v>
      </c>
      <c r="P355" t="s">
        <v>8267</v>
      </c>
    </row>
    <row r="356" spans="1:16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9">
        <f t="shared" si="10"/>
        <v>42438.827789351853</v>
      </c>
      <c r="L356" s="10">
        <f t="shared" si="11"/>
        <v>2016</v>
      </c>
      <c r="M356" t="b">
        <v>1</v>
      </c>
      <c r="N356">
        <v>29</v>
      </c>
      <c r="O356" t="b">
        <v>1</v>
      </c>
      <c r="P356" t="s">
        <v>8267</v>
      </c>
    </row>
    <row r="357" spans="1:16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9">
        <f t="shared" si="10"/>
        <v>41943.293912037036</v>
      </c>
      <c r="L357" s="10">
        <f t="shared" si="11"/>
        <v>2014</v>
      </c>
      <c r="M357" t="b">
        <v>1</v>
      </c>
      <c r="N357">
        <v>165</v>
      </c>
      <c r="O357" t="b">
        <v>1</v>
      </c>
      <c r="P357" t="s">
        <v>8267</v>
      </c>
    </row>
    <row r="358" spans="1:16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9">
        <f t="shared" si="10"/>
        <v>42415.803159722222</v>
      </c>
      <c r="L358" s="10">
        <f t="shared" si="11"/>
        <v>2016</v>
      </c>
      <c r="M358" t="b">
        <v>1</v>
      </c>
      <c r="N358">
        <v>97</v>
      </c>
      <c r="O358" t="b">
        <v>1</v>
      </c>
      <c r="P358" t="s">
        <v>8267</v>
      </c>
    </row>
    <row r="359" spans="1:16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9">
        <f t="shared" si="10"/>
        <v>42078.222187499996</v>
      </c>
      <c r="L359" s="10">
        <f t="shared" si="11"/>
        <v>2015</v>
      </c>
      <c r="M359" t="b">
        <v>1</v>
      </c>
      <c r="N359">
        <v>303</v>
      </c>
      <c r="O359" t="b">
        <v>1</v>
      </c>
      <c r="P359" t="s">
        <v>8267</v>
      </c>
    </row>
    <row r="360" spans="1:16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9">
        <f t="shared" si="10"/>
        <v>42507.860196759255</v>
      </c>
      <c r="L360" s="10">
        <f t="shared" si="11"/>
        <v>2016</v>
      </c>
      <c r="M360" t="b">
        <v>1</v>
      </c>
      <c r="N360">
        <v>267</v>
      </c>
      <c r="O360" t="b">
        <v>1</v>
      </c>
      <c r="P360" t="s">
        <v>8267</v>
      </c>
    </row>
    <row r="361" spans="1:16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9">
        <f t="shared" si="10"/>
        <v>41935.070486111115</v>
      </c>
      <c r="L361" s="10">
        <f t="shared" si="11"/>
        <v>2014</v>
      </c>
      <c r="M361" t="b">
        <v>1</v>
      </c>
      <c r="N361">
        <v>302</v>
      </c>
      <c r="O361" t="b">
        <v>1</v>
      </c>
      <c r="P361" t="s">
        <v>8267</v>
      </c>
    </row>
    <row r="362" spans="1:16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9">
        <f t="shared" si="10"/>
        <v>42163.897916666669</v>
      </c>
      <c r="L362" s="10">
        <f t="shared" si="11"/>
        <v>2015</v>
      </c>
      <c r="M362" t="b">
        <v>0</v>
      </c>
      <c r="N362">
        <v>87</v>
      </c>
      <c r="O362" t="b">
        <v>1</v>
      </c>
      <c r="P362" t="s">
        <v>8267</v>
      </c>
    </row>
    <row r="363" spans="1:16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9">
        <f t="shared" si="10"/>
        <v>41936.001226851848</v>
      </c>
      <c r="L363" s="10">
        <f t="shared" si="11"/>
        <v>2014</v>
      </c>
      <c r="M363" t="b">
        <v>0</v>
      </c>
      <c r="N363">
        <v>354</v>
      </c>
      <c r="O363" t="b">
        <v>1</v>
      </c>
      <c r="P363" t="s">
        <v>8267</v>
      </c>
    </row>
    <row r="364" spans="1:16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9">
        <f t="shared" si="10"/>
        <v>41837.210543981484</v>
      </c>
      <c r="L364" s="10">
        <f t="shared" si="11"/>
        <v>2014</v>
      </c>
      <c r="M364" t="b">
        <v>0</v>
      </c>
      <c r="N364">
        <v>86</v>
      </c>
      <c r="O364" t="b">
        <v>1</v>
      </c>
      <c r="P364" t="s">
        <v>8267</v>
      </c>
    </row>
    <row r="365" spans="1:16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9">
        <f t="shared" si="10"/>
        <v>40255.744629629626</v>
      </c>
      <c r="L365" s="10">
        <f t="shared" si="11"/>
        <v>2010</v>
      </c>
      <c r="M365" t="b">
        <v>0</v>
      </c>
      <c r="N365">
        <v>26</v>
      </c>
      <c r="O365" t="b">
        <v>1</v>
      </c>
      <c r="P365" t="s">
        <v>8267</v>
      </c>
    </row>
    <row r="366" spans="1:16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9">
        <f t="shared" si="10"/>
        <v>41780.859629629631</v>
      </c>
      <c r="L366" s="10">
        <f t="shared" si="11"/>
        <v>2014</v>
      </c>
      <c r="M366" t="b">
        <v>0</v>
      </c>
      <c r="N366">
        <v>113</v>
      </c>
      <c r="O366" t="b">
        <v>1</v>
      </c>
      <c r="P366" t="s">
        <v>8267</v>
      </c>
    </row>
    <row r="367" spans="1:16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9">
        <f t="shared" si="10"/>
        <v>41668.606469907405</v>
      </c>
      <c r="L367" s="10">
        <f t="shared" si="11"/>
        <v>2014</v>
      </c>
      <c r="M367" t="b">
        <v>0</v>
      </c>
      <c r="N367">
        <v>65</v>
      </c>
      <c r="O367" t="b">
        <v>1</v>
      </c>
      <c r="P367" t="s">
        <v>8267</v>
      </c>
    </row>
    <row r="368" spans="1:16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9">
        <f t="shared" si="10"/>
        <v>41019.793032407411</v>
      </c>
      <c r="L368" s="10">
        <f t="shared" si="11"/>
        <v>2012</v>
      </c>
      <c r="M368" t="b">
        <v>0</v>
      </c>
      <c r="N368">
        <v>134</v>
      </c>
      <c r="O368" t="b">
        <v>1</v>
      </c>
      <c r="P368" t="s">
        <v>8267</v>
      </c>
    </row>
    <row r="369" spans="1:16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9">
        <f t="shared" si="10"/>
        <v>41355.577291666668</v>
      </c>
      <c r="L369" s="10">
        <f t="shared" si="11"/>
        <v>2013</v>
      </c>
      <c r="M369" t="b">
        <v>0</v>
      </c>
      <c r="N369">
        <v>119</v>
      </c>
      <c r="O369" t="b">
        <v>1</v>
      </c>
      <c r="P369" t="s">
        <v>8267</v>
      </c>
    </row>
    <row r="370" spans="1:16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9">
        <f t="shared" si="10"/>
        <v>42043.605578703704</v>
      </c>
      <c r="L370" s="10">
        <f t="shared" si="11"/>
        <v>2015</v>
      </c>
      <c r="M370" t="b">
        <v>0</v>
      </c>
      <c r="N370">
        <v>159</v>
      </c>
      <c r="O370" t="b">
        <v>1</v>
      </c>
      <c r="P370" t="s">
        <v>8267</v>
      </c>
    </row>
    <row r="371" spans="1:16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9">
        <f t="shared" si="10"/>
        <v>40893.551724537036</v>
      </c>
      <c r="L371" s="10">
        <f t="shared" si="11"/>
        <v>2011</v>
      </c>
      <c r="M371" t="b">
        <v>0</v>
      </c>
      <c r="N371">
        <v>167</v>
      </c>
      <c r="O371" t="b">
        <v>1</v>
      </c>
      <c r="P371" t="s">
        <v>8267</v>
      </c>
    </row>
    <row r="372" spans="1:16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9">
        <f t="shared" si="10"/>
        <v>42711.795138888891</v>
      </c>
      <c r="L372" s="10">
        <f t="shared" si="11"/>
        <v>2016</v>
      </c>
      <c r="M372" t="b">
        <v>0</v>
      </c>
      <c r="N372">
        <v>43</v>
      </c>
      <c r="O372" t="b">
        <v>1</v>
      </c>
      <c r="P372" t="s">
        <v>8267</v>
      </c>
    </row>
    <row r="373" spans="1:16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9">
        <f t="shared" si="10"/>
        <v>41261.767812500002</v>
      </c>
      <c r="L373" s="10">
        <f t="shared" si="11"/>
        <v>2012</v>
      </c>
      <c r="M373" t="b">
        <v>0</v>
      </c>
      <c r="N373">
        <v>1062</v>
      </c>
      <c r="O373" t="b">
        <v>1</v>
      </c>
      <c r="P373" t="s">
        <v>8267</v>
      </c>
    </row>
    <row r="374" spans="1:16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9">
        <f t="shared" si="10"/>
        <v>42425.576898148152</v>
      </c>
      <c r="L374" s="10">
        <f t="shared" si="11"/>
        <v>2016</v>
      </c>
      <c r="M374" t="b">
        <v>0</v>
      </c>
      <c r="N374">
        <v>9</v>
      </c>
      <c r="O374" t="b">
        <v>1</v>
      </c>
      <c r="P374" t="s">
        <v>8267</v>
      </c>
    </row>
    <row r="375" spans="1:16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9">
        <f t="shared" si="10"/>
        <v>41078.91201388889</v>
      </c>
      <c r="L375" s="10">
        <f t="shared" si="11"/>
        <v>2012</v>
      </c>
      <c r="M375" t="b">
        <v>0</v>
      </c>
      <c r="N375">
        <v>89</v>
      </c>
      <c r="O375" t="b">
        <v>1</v>
      </c>
      <c r="P375" t="s">
        <v>8267</v>
      </c>
    </row>
    <row r="376" spans="1:16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9">
        <f t="shared" si="10"/>
        <v>40757.889247685183</v>
      </c>
      <c r="L376" s="10">
        <f t="shared" si="11"/>
        <v>2011</v>
      </c>
      <c r="M376" t="b">
        <v>0</v>
      </c>
      <c r="N376">
        <v>174</v>
      </c>
      <c r="O376" t="b">
        <v>1</v>
      </c>
      <c r="P376" t="s">
        <v>8267</v>
      </c>
    </row>
    <row r="377" spans="1:16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9">
        <f t="shared" si="10"/>
        <v>41657.985081018516</v>
      </c>
      <c r="L377" s="10">
        <f t="shared" si="11"/>
        <v>2014</v>
      </c>
      <c r="M377" t="b">
        <v>0</v>
      </c>
      <c r="N377">
        <v>14</v>
      </c>
      <c r="O377" t="b">
        <v>1</v>
      </c>
      <c r="P377" t="s">
        <v>8267</v>
      </c>
    </row>
    <row r="378" spans="1:16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9">
        <f t="shared" si="10"/>
        <v>42576.452731481477</v>
      </c>
      <c r="L378" s="10">
        <f t="shared" si="11"/>
        <v>2016</v>
      </c>
      <c r="M378" t="b">
        <v>0</v>
      </c>
      <c r="N378">
        <v>48</v>
      </c>
      <c r="O378" t="b">
        <v>1</v>
      </c>
      <c r="P378" t="s">
        <v>8267</v>
      </c>
    </row>
    <row r="379" spans="1:16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9">
        <f t="shared" si="10"/>
        <v>42292.250787037032</v>
      </c>
      <c r="L379" s="10">
        <f t="shared" si="11"/>
        <v>2015</v>
      </c>
      <c r="M379" t="b">
        <v>0</v>
      </c>
      <c r="N379">
        <v>133</v>
      </c>
      <c r="O379" t="b">
        <v>1</v>
      </c>
      <c r="P379" t="s">
        <v>8267</v>
      </c>
    </row>
    <row r="380" spans="1:16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9">
        <f t="shared" si="10"/>
        <v>42370.571851851855</v>
      </c>
      <c r="L380" s="10">
        <f t="shared" si="11"/>
        <v>2016</v>
      </c>
      <c r="M380" t="b">
        <v>0</v>
      </c>
      <c r="N380">
        <v>83</v>
      </c>
      <c r="O380" t="b">
        <v>1</v>
      </c>
      <c r="P380" t="s">
        <v>8267</v>
      </c>
    </row>
    <row r="381" spans="1:16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9">
        <f t="shared" si="10"/>
        <v>40987.688333333332</v>
      </c>
      <c r="L381" s="10">
        <f t="shared" si="11"/>
        <v>2012</v>
      </c>
      <c r="M381" t="b">
        <v>0</v>
      </c>
      <c r="N381">
        <v>149</v>
      </c>
      <c r="O381" t="b">
        <v>1</v>
      </c>
      <c r="P381" t="s">
        <v>8267</v>
      </c>
    </row>
    <row r="382" spans="1:16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9">
        <f t="shared" si="10"/>
        <v>42367.719814814816</v>
      </c>
      <c r="L382" s="10">
        <f t="shared" si="11"/>
        <v>2015</v>
      </c>
      <c r="M382" t="b">
        <v>0</v>
      </c>
      <c r="N382">
        <v>49</v>
      </c>
      <c r="O382" t="b">
        <v>1</v>
      </c>
      <c r="P382" t="s">
        <v>8267</v>
      </c>
    </row>
    <row r="383" spans="1:16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9">
        <f t="shared" si="10"/>
        <v>41085.698113425926</v>
      </c>
      <c r="L383" s="10">
        <f t="shared" si="11"/>
        <v>2012</v>
      </c>
      <c r="M383" t="b">
        <v>0</v>
      </c>
      <c r="N383">
        <v>251</v>
      </c>
      <c r="O383" t="b">
        <v>1</v>
      </c>
      <c r="P383" t="s">
        <v>8267</v>
      </c>
    </row>
    <row r="384" spans="1:16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9">
        <f t="shared" si="10"/>
        <v>41144.709490740745</v>
      </c>
      <c r="L384" s="10">
        <f t="shared" si="11"/>
        <v>2012</v>
      </c>
      <c r="M384" t="b">
        <v>0</v>
      </c>
      <c r="N384">
        <v>22</v>
      </c>
      <c r="O384" t="b">
        <v>1</v>
      </c>
      <c r="P384" t="s">
        <v>8267</v>
      </c>
    </row>
    <row r="385" spans="1:16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9">
        <f t="shared" si="10"/>
        <v>41755.117581018516</v>
      </c>
      <c r="L385" s="10">
        <f t="shared" si="11"/>
        <v>2014</v>
      </c>
      <c r="M385" t="b">
        <v>0</v>
      </c>
      <c r="N385">
        <v>48</v>
      </c>
      <c r="O385" t="b">
        <v>1</v>
      </c>
      <c r="P385" t="s">
        <v>8267</v>
      </c>
    </row>
    <row r="386" spans="1:16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9">
        <f t="shared" si="10"/>
        <v>41980.781793981485</v>
      </c>
      <c r="L386" s="10">
        <f t="shared" si="11"/>
        <v>2014</v>
      </c>
      <c r="M386" t="b">
        <v>0</v>
      </c>
      <c r="N386">
        <v>383</v>
      </c>
      <c r="O386" t="b">
        <v>1</v>
      </c>
      <c r="P386" t="s">
        <v>8267</v>
      </c>
    </row>
    <row r="387" spans="1:16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9">
        <f t="shared" ref="K387:K450" si="12">J387/86400+25569</f>
        <v>41934.584502314814</v>
      </c>
      <c r="L387" s="10">
        <f t="shared" ref="L387:L450" si="13">YEAR(K387)</f>
        <v>2014</v>
      </c>
      <c r="M387" t="b">
        <v>0</v>
      </c>
      <c r="N387">
        <v>237</v>
      </c>
      <c r="O387" t="b">
        <v>1</v>
      </c>
      <c r="P387" t="s">
        <v>8267</v>
      </c>
    </row>
    <row r="388" spans="1:16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9">
        <f t="shared" si="12"/>
        <v>42211.951284722221</v>
      </c>
      <c r="L388" s="10">
        <f t="shared" si="13"/>
        <v>2015</v>
      </c>
      <c r="M388" t="b">
        <v>0</v>
      </c>
      <c r="N388">
        <v>13</v>
      </c>
      <c r="O388" t="b">
        <v>1</v>
      </c>
      <c r="P388" t="s">
        <v>8267</v>
      </c>
    </row>
    <row r="389" spans="1:16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9">
        <f t="shared" si="12"/>
        <v>42200.67659722222</v>
      </c>
      <c r="L389" s="10">
        <f t="shared" si="13"/>
        <v>2015</v>
      </c>
      <c r="M389" t="b">
        <v>0</v>
      </c>
      <c r="N389">
        <v>562</v>
      </c>
      <c r="O389" t="b">
        <v>1</v>
      </c>
      <c r="P389" t="s">
        <v>8267</v>
      </c>
    </row>
    <row r="390" spans="1:16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9">
        <f t="shared" si="12"/>
        <v>42549.076157407406</v>
      </c>
      <c r="L390" s="10">
        <f t="shared" si="13"/>
        <v>2016</v>
      </c>
      <c r="M390" t="b">
        <v>0</v>
      </c>
      <c r="N390">
        <v>71</v>
      </c>
      <c r="O390" t="b">
        <v>1</v>
      </c>
      <c r="P390" t="s">
        <v>8267</v>
      </c>
    </row>
    <row r="391" spans="1:16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9">
        <f t="shared" si="12"/>
        <v>41674.063078703708</v>
      </c>
      <c r="L391" s="10">
        <f t="shared" si="13"/>
        <v>2014</v>
      </c>
      <c r="M391" t="b">
        <v>0</v>
      </c>
      <c r="N391">
        <v>1510</v>
      </c>
      <c r="O391" t="b">
        <v>1</v>
      </c>
      <c r="P391" t="s">
        <v>8267</v>
      </c>
    </row>
    <row r="392" spans="1:16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9">
        <f t="shared" si="12"/>
        <v>42112.036712962959</v>
      </c>
      <c r="L392" s="10">
        <f t="shared" si="13"/>
        <v>2015</v>
      </c>
      <c r="M392" t="b">
        <v>0</v>
      </c>
      <c r="N392">
        <v>14</v>
      </c>
      <c r="O392" t="b">
        <v>1</v>
      </c>
      <c r="P392" t="s">
        <v>8267</v>
      </c>
    </row>
    <row r="393" spans="1:16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9">
        <f t="shared" si="12"/>
        <v>40865.042256944442</v>
      </c>
      <c r="L393" s="10">
        <f t="shared" si="13"/>
        <v>2011</v>
      </c>
      <c r="M393" t="b">
        <v>0</v>
      </c>
      <c r="N393">
        <v>193</v>
      </c>
      <c r="O393" t="b">
        <v>1</v>
      </c>
      <c r="P393" t="s">
        <v>8267</v>
      </c>
    </row>
    <row r="394" spans="1:16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9">
        <f t="shared" si="12"/>
        <v>40763.717256944445</v>
      </c>
      <c r="L394" s="10">
        <f t="shared" si="13"/>
        <v>2011</v>
      </c>
      <c r="M394" t="b">
        <v>0</v>
      </c>
      <c r="N394">
        <v>206</v>
      </c>
      <c r="O394" t="b">
        <v>1</v>
      </c>
      <c r="P394" t="s">
        <v>8267</v>
      </c>
    </row>
    <row r="395" spans="1:16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9">
        <f t="shared" si="12"/>
        <v>41526.708935185183</v>
      </c>
      <c r="L395" s="10">
        <f t="shared" si="13"/>
        <v>2013</v>
      </c>
      <c r="M395" t="b">
        <v>0</v>
      </c>
      <c r="N395">
        <v>351</v>
      </c>
      <c r="O395" t="b">
        <v>1</v>
      </c>
      <c r="P395" t="s">
        <v>8267</v>
      </c>
    </row>
    <row r="396" spans="1:16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9">
        <f t="shared" si="12"/>
        <v>42417.818078703705</v>
      </c>
      <c r="L396" s="10">
        <f t="shared" si="13"/>
        <v>2016</v>
      </c>
      <c r="M396" t="b">
        <v>0</v>
      </c>
      <c r="N396">
        <v>50</v>
      </c>
      <c r="O396" t="b">
        <v>1</v>
      </c>
      <c r="P396" t="s">
        <v>8267</v>
      </c>
    </row>
    <row r="397" spans="1:16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9">
        <f t="shared" si="12"/>
        <v>40990.909259259257</v>
      </c>
      <c r="L397" s="10">
        <f t="shared" si="13"/>
        <v>2012</v>
      </c>
      <c r="M397" t="b">
        <v>0</v>
      </c>
      <c r="N397">
        <v>184</v>
      </c>
      <c r="O397" t="b">
        <v>1</v>
      </c>
      <c r="P397" t="s">
        <v>8267</v>
      </c>
    </row>
    <row r="398" spans="1:16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9">
        <f t="shared" si="12"/>
        <v>41082.564884259264</v>
      </c>
      <c r="L398" s="10">
        <f t="shared" si="13"/>
        <v>2012</v>
      </c>
      <c r="M398" t="b">
        <v>0</v>
      </c>
      <c r="N398">
        <v>196</v>
      </c>
      <c r="O398" t="b">
        <v>1</v>
      </c>
      <c r="P398" t="s">
        <v>8267</v>
      </c>
    </row>
    <row r="399" spans="1:16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9">
        <f t="shared" si="12"/>
        <v>40379.776435185187</v>
      </c>
      <c r="L399" s="10">
        <f t="shared" si="13"/>
        <v>2010</v>
      </c>
      <c r="M399" t="b">
        <v>0</v>
      </c>
      <c r="N399">
        <v>229</v>
      </c>
      <c r="O399" t="b">
        <v>1</v>
      </c>
      <c r="P399" t="s">
        <v>8267</v>
      </c>
    </row>
    <row r="400" spans="1:16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9">
        <f t="shared" si="12"/>
        <v>42078.793124999997</v>
      </c>
      <c r="L400" s="10">
        <f t="shared" si="13"/>
        <v>2015</v>
      </c>
      <c r="M400" t="b">
        <v>0</v>
      </c>
      <c r="N400">
        <v>67</v>
      </c>
      <c r="O400" t="b">
        <v>1</v>
      </c>
      <c r="P400" t="s">
        <v>8267</v>
      </c>
    </row>
    <row r="401" spans="1:16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9">
        <f t="shared" si="12"/>
        <v>42687.875775462962</v>
      </c>
      <c r="L401" s="10">
        <f t="shared" si="13"/>
        <v>2016</v>
      </c>
      <c r="M401" t="b">
        <v>0</v>
      </c>
      <c r="N401">
        <v>95</v>
      </c>
      <c r="O401" t="b">
        <v>1</v>
      </c>
      <c r="P401" t="s">
        <v>8267</v>
      </c>
    </row>
    <row r="402" spans="1:16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9">
        <f t="shared" si="12"/>
        <v>41745.635960648149</v>
      </c>
      <c r="L402" s="10">
        <f t="shared" si="13"/>
        <v>2014</v>
      </c>
      <c r="M402" t="b">
        <v>0</v>
      </c>
      <c r="N402">
        <v>62</v>
      </c>
      <c r="O402" t="b">
        <v>1</v>
      </c>
      <c r="P402" t="s">
        <v>8267</v>
      </c>
    </row>
    <row r="403" spans="1:16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9">
        <f t="shared" si="12"/>
        <v>40732.842245370368</v>
      </c>
      <c r="L403" s="10">
        <f t="shared" si="13"/>
        <v>2011</v>
      </c>
      <c r="M403" t="b">
        <v>0</v>
      </c>
      <c r="N403">
        <v>73</v>
      </c>
      <c r="O403" t="b">
        <v>1</v>
      </c>
      <c r="P403" t="s">
        <v>8267</v>
      </c>
    </row>
    <row r="404" spans="1:16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9">
        <f t="shared" si="12"/>
        <v>42292.539548611108</v>
      </c>
      <c r="L404" s="10">
        <f t="shared" si="13"/>
        <v>2015</v>
      </c>
      <c r="M404" t="b">
        <v>0</v>
      </c>
      <c r="N404">
        <v>43</v>
      </c>
      <c r="O404" t="b">
        <v>1</v>
      </c>
      <c r="P404" t="s">
        <v>8267</v>
      </c>
    </row>
    <row r="405" spans="1:16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9">
        <f t="shared" si="12"/>
        <v>40718.310659722221</v>
      </c>
      <c r="L405" s="10">
        <f t="shared" si="13"/>
        <v>2011</v>
      </c>
      <c r="M405" t="b">
        <v>0</v>
      </c>
      <c r="N405">
        <v>70</v>
      </c>
      <c r="O405" t="b">
        <v>1</v>
      </c>
      <c r="P405" t="s">
        <v>8267</v>
      </c>
    </row>
    <row r="406" spans="1:16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9">
        <f t="shared" si="12"/>
        <v>41646.628032407403</v>
      </c>
      <c r="L406" s="10">
        <f t="shared" si="13"/>
        <v>2014</v>
      </c>
      <c r="M406" t="b">
        <v>0</v>
      </c>
      <c r="N406">
        <v>271</v>
      </c>
      <c r="O406" t="b">
        <v>1</v>
      </c>
      <c r="P406" t="s">
        <v>8267</v>
      </c>
    </row>
    <row r="407" spans="1:16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9">
        <f t="shared" si="12"/>
        <v>41674.08494212963</v>
      </c>
      <c r="L407" s="10">
        <f t="shared" si="13"/>
        <v>2014</v>
      </c>
      <c r="M407" t="b">
        <v>0</v>
      </c>
      <c r="N407">
        <v>55</v>
      </c>
      <c r="O407" t="b">
        <v>1</v>
      </c>
      <c r="P407" t="s">
        <v>8267</v>
      </c>
    </row>
    <row r="408" spans="1:16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9">
        <f t="shared" si="12"/>
        <v>40638.162465277775</v>
      </c>
      <c r="L408" s="10">
        <f t="shared" si="13"/>
        <v>2011</v>
      </c>
      <c r="M408" t="b">
        <v>0</v>
      </c>
      <c r="N408">
        <v>35</v>
      </c>
      <c r="O408" t="b">
        <v>1</v>
      </c>
      <c r="P408" t="s">
        <v>8267</v>
      </c>
    </row>
    <row r="409" spans="1:16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9">
        <f t="shared" si="12"/>
        <v>40806.870949074073</v>
      </c>
      <c r="L409" s="10">
        <f t="shared" si="13"/>
        <v>2011</v>
      </c>
      <c r="M409" t="b">
        <v>0</v>
      </c>
      <c r="N409">
        <v>22</v>
      </c>
      <c r="O409" t="b">
        <v>1</v>
      </c>
      <c r="P409" t="s">
        <v>8267</v>
      </c>
    </row>
    <row r="410" spans="1:16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9">
        <f t="shared" si="12"/>
        <v>41543.735995370371</v>
      </c>
      <c r="L410" s="10">
        <f t="shared" si="13"/>
        <v>2013</v>
      </c>
      <c r="M410" t="b">
        <v>0</v>
      </c>
      <c r="N410">
        <v>38</v>
      </c>
      <c r="O410" t="b">
        <v>1</v>
      </c>
      <c r="P410" t="s">
        <v>8267</v>
      </c>
    </row>
    <row r="411" spans="1:16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9">
        <f t="shared" si="12"/>
        <v>42543.862777777773</v>
      </c>
      <c r="L411" s="10">
        <f t="shared" si="13"/>
        <v>2016</v>
      </c>
      <c r="M411" t="b">
        <v>0</v>
      </c>
      <c r="N411">
        <v>15</v>
      </c>
      <c r="O411" t="b">
        <v>1</v>
      </c>
      <c r="P411" t="s">
        <v>8267</v>
      </c>
    </row>
    <row r="412" spans="1:16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9">
        <f t="shared" si="12"/>
        <v>42113.981446759259</v>
      </c>
      <c r="L412" s="10">
        <f t="shared" si="13"/>
        <v>2015</v>
      </c>
      <c r="M412" t="b">
        <v>0</v>
      </c>
      <c r="N412">
        <v>7</v>
      </c>
      <c r="O412" t="b">
        <v>1</v>
      </c>
      <c r="P412" t="s">
        <v>8267</v>
      </c>
    </row>
    <row r="413" spans="1:16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9">
        <f t="shared" si="12"/>
        <v>41598.17597222222</v>
      </c>
      <c r="L413" s="10">
        <f t="shared" si="13"/>
        <v>2013</v>
      </c>
      <c r="M413" t="b">
        <v>0</v>
      </c>
      <c r="N413">
        <v>241</v>
      </c>
      <c r="O413" t="b">
        <v>1</v>
      </c>
      <c r="P413" t="s">
        <v>8267</v>
      </c>
    </row>
    <row r="414" spans="1:16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9">
        <f t="shared" si="12"/>
        <v>41099.742800925924</v>
      </c>
      <c r="L414" s="10">
        <f t="shared" si="13"/>
        <v>2012</v>
      </c>
      <c r="M414" t="b">
        <v>0</v>
      </c>
      <c r="N414">
        <v>55</v>
      </c>
      <c r="O414" t="b">
        <v>1</v>
      </c>
      <c r="P414" t="s">
        <v>8267</v>
      </c>
    </row>
    <row r="415" spans="1:16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9">
        <f t="shared" si="12"/>
        <v>41079.877442129626</v>
      </c>
      <c r="L415" s="10">
        <f t="shared" si="13"/>
        <v>2012</v>
      </c>
      <c r="M415" t="b">
        <v>0</v>
      </c>
      <c r="N415">
        <v>171</v>
      </c>
      <c r="O415" t="b">
        <v>1</v>
      </c>
      <c r="P415" t="s">
        <v>8267</v>
      </c>
    </row>
    <row r="416" spans="1:16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9">
        <f t="shared" si="12"/>
        <v>41529.063252314816</v>
      </c>
      <c r="L416" s="10">
        <f t="shared" si="13"/>
        <v>2013</v>
      </c>
      <c r="M416" t="b">
        <v>0</v>
      </c>
      <c r="N416">
        <v>208</v>
      </c>
      <c r="O416" t="b">
        <v>1</v>
      </c>
      <c r="P416" t="s">
        <v>8267</v>
      </c>
    </row>
    <row r="417" spans="1:16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9">
        <f t="shared" si="12"/>
        <v>41904.851875</v>
      </c>
      <c r="L417" s="10">
        <f t="shared" si="13"/>
        <v>2014</v>
      </c>
      <c r="M417" t="b">
        <v>0</v>
      </c>
      <c r="N417">
        <v>21</v>
      </c>
      <c r="O417" t="b">
        <v>1</v>
      </c>
      <c r="P417" t="s">
        <v>8267</v>
      </c>
    </row>
    <row r="418" spans="1:16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9">
        <f t="shared" si="12"/>
        <v>41648.396192129629</v>
      </c>
      <c r="L418" s="10">
        <f t="shared" si="13"/>
        <v>2014</v>
      </c>
      <c r="M418" t="b">
        <v>0</v>
      </c>
      <c r="N418">
        <v>25</v>
      </c>
      <c r="O418" t="b">
        <v>1</v>
      </c>
      <c r="P418" t="s">
        <v>8267</v>
      </c>
    </row>
    <row r="419" spans="1:16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9">
        <f t="shared" si="12"/>
        <v>41360.970601851848</v>
      </c>
      <c r="L419" s="10">
        <f t="shared" si="13"/>
        <v>2013</v>
      </c>
      <c r="M419" t="b">
        <v>0</v>
      </c>
      <c r="N419">
        <v>52</v>
      </c>
      <c r="O419" t="b">
        <v>1</v>
      </c>
      <c r="P419" t="s">
        <v>8267</v>
      </c>
    </row>
    <row r="420" spans="1:16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9">
        <f t="shared" si="12"/>
        <v>42178.282372685186</v>
      </c>
      <c r="L420" s="10">
        <f t="shared" si="13"/>
        <v>2015</v>
      </c>
      <c r="M420" t="b">
        <v>0</v>
      </c>
      <c r="N420">
        <v>104</v>
      </c>
      <c r="O420" t="b">
        <v>1</v>
      </c>
      <c r="P420" t="s">
        <v>8267</v>
      </c>
    </row>
    <row r="421" spans="1:16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9">
        <f t="shared" si="12"/>
        <v>41394.842442129629</v>
      </c>
      <c r="L421" s="10">
        <f t="shared" si="13"/>
        <v>2013</v>
      </c>
      <c r="M421" t="b">
        <v>0</v>
      </c>
      <c r="N421">
        <v>73</v>
      </c>
      <c r="O421" t="b">
        <v>1</v>
      </c>
      <c r="P421" t="s">
        <v>8267</v>
      </c>
    </row>
    <row r="422" spans="1:16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9">
        <f t="shared" si="12"/>
        <v>41682.23646990741</v>
      </c>
      <c r="L422" s="10">
        <f t="shared" si="13"/>
        <v>2014</v>
      </c>
      <c r="M422" t="b">
        <v>0</v>
      </c>
      <c r="N422">
        <v>3</v>
      </c>
      <c r="O422" t="b">
        <v>0</v>
      </c>
      <c r="P422" t="s">
        <v>8268</v>
      </c>
    </row>
    <row r="423" spans="1:16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9">
        <f t="shared" si="12"/>
        <v>42177.491388888884</v>
      </c>
      <c r="L423" s="10">
        <f t="shared" si="13"/>
        <v>2015</v>
      </c>
      <c r="M423" t="b">
        <v>0</v>
      </c>
      <c r="N423">
        <v>6</v>
      </c>
      <c r="O423" t="b">
        <v>0</v>
      </c>
      <c r="P423" t="s">
        <v>8268</v>
      </c>
    </row>
    <row r="424" spans="1:16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9">
        <f t="shared" si="12"/>
        <v>41863.260381944448</v>
      </c>
      <c r="L424" s="10">
        <f t="shared" si="13"/>
        <v>2014</v>
      </c>
      <c r="M424" t="b">
        <v>0</v>
      </c>
      <c r="N424">
        <v>12</v>
      </c>
      <c r="O424" t="b">
        <v>0</v>
      </c>
      <c r="P424" t="s">
        <v>8268</v>
      </c>
    </row>
    <row r="425" spans="1:16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9">
        <f t="shared" si="12"/>
        <v>41400.92627314815</v>
      </c>
      <c r="L425" s="10">
        <f t="shared" si="13"/>
        <v>2013</v>
      </c>
      <c r="M425" t="b">
        <v>0</v>
      </c>
      <c r="N425">
        <v>13</v>
      </c>
      <c r="O425" t="b">
        <v>0</v>
      </c>
      <c r="P425" t="s">
        <v>8268</v>
      </c>
    </row>
    <row r="426" spans="1:16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9">
        <f t="shared" si="12"/>
        <v>40934.376145833332</v>
      </c>
      <c r="L426" s="10">
        <f t="shared" si="13"/>
        <v>2012</v>
      </c>
      <c r="M426" t="b">
        <v>0</v>
      </c>
      <c r="N426">
        <v>5</v>
      </c>
      <c r="O426" t="b">
        <v>0</v>
      </c>
      <c r="P426" t="s">
        <v>8268</v>
      </c>
    </row>
    <row r="427" spans="1:16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9">
        <f t="shared" si="12"/>
        <v>42275.861157407402</v>
      </c>
      <c r="L427" s="10">
        <f t="shared" si="13"/>
        <v>2015</v>
      </c>
      <c r="M427" t="b">
        <v>0</v>
      </c>
      <c r="N427">
        <v>2</v>
      </c>
      <c r="O427" t="b">
        <v>0</v>
      </c>
      <c r="P427" t="s">
        <v>8268</v>
      </c>
    </row>
    <row r="428" spans="1:16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9">
        <f t="shared" si="12"/>
        <v>42400.711967592593</v>
      </c>
      <c r="L428" s="10">
        <f t="shared" si="13"/>
        <v>2016</v>
      </c>
      <c r="M428" t="b">
        <v>0</v>
      </c>
      <c r="N428">
        <v>8</v>
      </c>
      <c r="O428" t="b">
        <v>0</v>
      </c>
      <c r="P428" t="s">
        <v>8268</v>
      </c>
    </row>
    <row r="429" spans="1:16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9">
        <f t="shared" si="12"/>
        <v>42285.90902777778</v>
      </c>
      <c r="L429" s="10">
        <f t="shared" si="13"/>
        <v>2015</v>
      </c>
      <c r="M429" t="b">
        <v>0</v>
      </c>
      <c r="N429">
        <v>0</v>
      </c>
      <c r="O429" t="b">
        <v>0</v>
      </c>
      <c r="P429" t="s">
        <v>8268</v>
      </c>
    </row>
    <row r="430" spans="1:16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9">
        <f t="shared" si="12"/>
        <v>41778.766724537039</v>
      </c>
      <c r="L430" s="10">
        <f t="shared" si="13"/>
        <v>2014</v>
      </c>
      <c r="M430" t="b">
        <v>0</v>
      </c>
      <c r="N430">
        <v>13</v>
      </c>
      <c r="O430" t="b">
        <v>0</v>
      </c>
      <c r="P430" t="s">
        <v>8268</v>
      </c>
    </row>
    <row r="431" spans="1:16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9">
        <f t="shared" si="12"/>
        <v>40070.901412037041</v>
      </c>
      <c r="L431" s="10">
        <f t="shared" si="13"/>
        <v>2009</v>
      </c>
      <c r="M431" t="b">
        <v>0</v>
      </c>
      <c r="N431">
        <v>0</v>
      </c>
      <c r="O431" t="b">
        <v>0</v>
      </c>
      <c r="P431" t="s">
        <v>8268</v>
      </c>
    </row>
    <row r="432" spans="1:16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9">
        <f t="shared" si="12"/>
        <v>41513.107256944444</v>
      </c>
      <c r="L432" s="10">
        <f t="shared" si="13"/>
        <v>2013</v>
      </c>
      <c r="M432" t="b">
        <v>0</v>
      </c>
      <c r="N432">
        <v>5</v>
      </c>
      <c r="O432" t="b">
        <v>0</v>
      </c>
      <c r="P432" t="s">
        <v>8268</v>
      </c>
    </row>
    <row r="433" spans="1:16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9">
        <f t="shared" si="12"/>
        <v>42526.871331018519</v>
      </c>
      <c r="L433" s="10">
        <f t="shared" si="13"/>
        <v>2016</v>
      </c>
      <c r="M433" t="b">
        <v>0</v>
      </c>
      <c r="N433">
        <v>8</v>
      </c>
      <c r="O433" t="b">
        <v>0</v>
      </c>
      <c r="P433" t="s">
        <v>8268</v>
      </c>
    </row>
    <row r="434" spans="1:16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9">
        <f t="shared" si="12"/>
        <v>42238.726631944446</v>
      </c>
      <c r="L434" s="10">
        <f t="shared" si="13"/>
        <v>2015</v>
      </c>
      <c r="M434" t="b">
        <v>0</v>
      </c>
      <c r="N434">
        <v>8</v>
      </c>
      <c r="O434" t="b">
        <v>0</v>
      </c>
      <c r="P434" t="s">
        <v>8268</v>
      </c>
    </row>
    <row r="435" spans="1:16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9">
        <f t="shared" si="12"/>
        <v>42228.629884259259</v>
      </c>
      <c r="L435" s="10">
        <f t="shared" si="13"/>
        <v>2015</v>
      </c>
      <c r="M435" t="b">
        <v>0</v>
      </c>
      <c r="N435">
        <v>0</v>
      </c>
      <c r="O435" t="b">
        <v>0</v>
      </c>
      <c r="P435" t="s">
        <v>8268</v>
      </c>
    </row>
    <row r="436" spans="1:16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9">
        <f t="shared" si="12"/>
        <v>41576.834513888891</v>
      </c>
      <c r="L436" s="10">
        <f t="shared" si="13"/>
        <v>2013</v>
      </c>
      <c r="M436" t="b">
        <v>0</v>
      </c>
      <c r="N436">
        <v>2</v>
      </c>
      <c r="O436" t="b">
        <v>0</v>
      </c>
      <c r="P436" t="s">
        <v>8268</v>
      </c>
    </row>
    <row r="437" spans="1:16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9">
        <f t="shared" si="12"/>
        <v>41500.747453703705</v>
      </c>
      <c r="L437" s="10">
        <f t="shared" si="13"/>
        <v>2013</v>
      </c>
      <c r="M437" t="b">
        <v>0</v>
      </c>
      <c r="N437">
        <v>3</v>
      </c>
      <c r="O437" t="b">
        <v>0</v>
      </c>
      <c r="P437" t="s">
        <v>8268</v>
      </c>
    </row>
    <row r="438" spans="1:16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9">
        <f t="shared" si="12"/>
        <v>41456.36241898148</v>
      </c>
      <c r="L438" s="10">
        <f t="shared" si="13"/>
        <v>2013</v>
      </c>
      <c r="M438" t="b">
        <v>0</v>
      </c>
      <c r="N438">
        <v>0</v>
      </c>
      <c r="O438" t="b">
        <v>0</v>
      </c>
      <c r="P438" t="s">
        <v>8268</v>
      </c>
    </row>
    <row r="439" spans="1:16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9">
        <f t="shared" si="12"/>
        <v>42591.31858796296</v>
      </c>
      <c r="L439" s="10">
        <f t="shared" si="13"/>
        <v>2016</v>
      </c>
      <c r="M439" t="b">
        <v>0</v>
      </c>
      <c r="N439">
        <v>0</v>
      </c>
      <c r="O439" t="b">
        <v>0</v>
      </c>
      <c r="P439" t="s">
        <v>8268</v>
      </c>
    </row>
    <row r="440" spans="1:16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9">
        <f t="shared" si="12"/>
        <v>42296.261087962965</v>
      </c>
      <c r="L440" s="10">
        <f t="shared" si="13"/>
        <v>2015</v>
      </c>
      <c r="M440" t="b">
        <v>0</v>
      </c>
      <c r="N440">
        <v>11</v>
      </c>
      <c r="O440" t="b">
        <v>0</v>
      </c>
      <c r="P440" t="s">
        <v>8268</v>
      </c>
    </row>
    <row r="441" spans="1:16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9">
        <f t="shared" si="12"/>
        <v>41919.761782407411</v>
      </c>
      <c r="L441" s="10">
        <f t="shared" si="13"/>
        <v>2014</v>
      </c>
      <c r="M441" t="b">
        <v>0</v>
      </c>
      <c r="N441">
        <v>0</v>
      </c>
      <c r="O441" t="b">
        <v>0</v>
      </c>
      <c r="P441" t="s">
        <v>8268</v>
      </c>
    </row>
    <row r="442" spans="1:16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9">
        <f t="shared" si="12"/>
        <v>42423.985567129625</v>
      </c>
      <c r="L442" s="10">
        <f t="shared" si="13"/>
        <v>2016</v>
      </c>
      <c r="M442" t="b">
        <v>0</v>
      </c>
      <c r="N442">
        <v>1</v>
      </c>
      <c r="O442" t="b">
        <v>0</v>
      </c>
      <c r="P442" t="s">
        <v>8268</v>
      </c>
    </row>
    <row r="443" spans="1:16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9">
        <f t="shared" si="12"/>
        <v>41550.793935185182</v>
      </c>
      <c r="L443" s="10">
        <f t="shared" si="13"/>
        <v>2013</v>
      </c>
      <c r="M443" t="b">
        <v>0</v>
      </c>
      <c r="N443">
        <v>0</v>
      </c>
      <c r="O443" t="b">
        <v>0</v>
      </c>
      <c r="P443" t="s">
        <v>8268</v>
      </c>
    </row>
    <row r="444" spans="1:16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9">
        <f t="shared" si="12"/>
        <v>42024.888692129629</v>
      </c>
      <c r="L444" s="10">
        <f t="shared" si="13"/>
        <v>2015</v>
      </c>
      <c r="M444" t="b">
        <v>0</v>
      </c>
      <c r="N444">
        <v>17</v>
      </c>
      <c r="O444" t="b">
        <v>0</v>
      </c>
      <c r="P444" t="s">
        <v>8268</v>
      </c>
    </row>
    <row r="445" spans="1:16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9">
        <f t="shared" si="12"/>
        <v>41650.015057870369</v>
      </c>
      <c r="L445" s="10">
        <f t="shared" si="13"/>
        <v>2014</v>
      </c>
      <c r="M445" t="b">
        <v>0</v>
      </c>
      <c r="N445">
        <v>2</v>
      </c>
      <c r="O445" t="b">
        <v>0</v>
      </c>
      <c r="P445" t="s">
        <v>8268</v>
      </c>
    </row>
    <row r="446" spans="1:16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9">
        <f t="shared" si="12"/>
        <v>40894.906956018516</v>
      </c>
      <c r="L446" s="10">
        <f t="shared" si="13"/>
        <v>2011</v>
      </c>
      <c r="M446" t="b">
        <v>0</v>
      </c>
      <c r="N446">
        <v>1</v>
      </c>
      <c r="O446" t="b">
        <v>0</v>
      </c>
      <c r="P446" t="s">
        <v>8268</v>
      </c>
    </row>
    <row r="447" spans="1:16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9">
        <f t="shared" si="12"/>
        <v>42130.335358796292</v>
      </c>
      <c r="L447" s="10">
        <f t="shared" si="13"/>
        <v>2015</v>
      </c>
      <c r="M447" t="b">
        <v>0</v>
      </c>
      <c r="N447">
        <v>2</v>
      </c>
      <c r="O447" t="b">
        <v>0</v>
      </c>
      <c r="P447" t="s">
        <v>8268</v>
      </c>
    </row>
    <row r="448" spans="1:16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9">
        <f t="shared" si="12"/>
        <v>42037.083564814813</v>
      </c>
      <c r="L448" s="10">
        <f t="shared" si="13"/>
        <v>2015</v>
      </c>
      <c r="M448" t="b">
        <v>0</v>
      </c>
      <c r="N448">
        <v>16</v>
      </c>
      <c r="O448" t="b">
        <v>0</v>
      </c>
      <c r="P448" t="s">
        <v>8268</v>
      </c>
    </row>
    <row r="449" spans="1:16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9">
        <f t="shared" si="12"/>
        <v>41331.555127314816</v>
      </c>
      <c r="L449" s="10">
        <f t="shared" si="13"/>
        <v>2013</v>
      </c>
      <c r="M449" t="b">
        <v>0</v>
      </c>
      <c r="N449">
        <v>1</v>
      </c>
      <c r="O449" t="b">
        <v>0</v>
      </c>
      <c r="P449" t="s">
        <v>8268</v>
      </c>
    </row>
    <row r="450" spans="1:16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9">
        <f t="shared" si="12"/>
        <v>41753.758043981477</v>
      </c>
      <c r="L450" s="10">
        <f t="shared" si="13"/>
        <v>2014</v>
      </c>
      <c r="M450" t="b">
        <v>0</v>
      </c>
      <c r="N450">
        <v>4</v>
      </c>
      <c r="O450" t="b">
        <v>0</v>
      </c>
      <c r="P450" t="s">
        <v>8268</v>
      </c>
    </row>
    <row r="451" spans="1:16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9">
        <f t="shared" ref="K451:K514" si="14">J451/86400+25569</f>
        <v>41534.568113425928</v>
      </c>
      <c r="L451" s="10">
        <f t="shared" ref="L451:L514" si="15">YEAR(K451)</f>
        <v>2013</v>
      </c>
      <c r="M451" t="b">
        <v>0</v>
      </c>
      <c r="N451">
        <v>5</v>
      </c>
      <c r="O451" t="b">
        <v>0</v>
      </c>
      <c r="P451" t="s">
        <v>8268</v>
      </c>
    </row>
    <row r="452" spans="1:16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9">
        <f t="shared" si="14"/>
        <v>41654.946759259255</v>
      </c>
      <c r="L452" s="10">
        <f t="shared" si="15"/>
        <v>2014</v>
      </c>
      <c r="M452" t="b">
        <v>0</v>
      </c>
      <c r="N452">
        <v>7</v>
      </c>
      <c r="O452" t="b">
        <v>0</v>
      </c>
      <c r="P452" t="s">
        <v>8268</v>
      </c>
    </row>
    <row r="453" spans="1:16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9">
        <f t="shared" si="14"/>
        <v>41634.715173611112</v>
      </c>
      <c r="L453" s="10">
        <f t="shared" si="15"/>
        <v>2013</v>
      </c>
      <c r="M453" t="b">
        <v>0</v>
      </c>
      <c r="N453">
        <v>0</v>
      </c>
      <c r="O453" t="b">
        <v>0</v>
      </c>
      <c r="P453" t="s">
        <v>8268</v>
      </c>
    </row>
    <row r="454" spans="1:16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9">
        <f t="shared" si="14"/>
        <v>42107.703877314816</v>
      </c>
      <c r="L454" s="10">
        <f t="shared" si="15"/>
        <v>2015</v>
      </c>
      <c r="M454" t="b">
        <v>0</v>
      </c>
      <c r="N454">
        <v>12</v>
      </c>
      <c r="O454" t="b">
        <v>0</v>
      </c>
      <c r="P454" t="s">
        <v>8268</v>
      </c>
    </row>
    <row r="455" spans="1:16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9">
        <f t="shared" si="14"/>
        <v>42038.824988425928</v>
      </c>
      <c r="L455" s="10">
        <f t="shared" si="15"/>
        <v>2015</v>
      </c>
      <c r="M455" t="b">
        <v>0</v>
      </c>
      <c r="N455">
        <v>2</v>
      </c>
      <c r="O455" t="b">
        <v>0</v>
      </c>
      <c r="P455" t="s">
        <v>8268</v>
      </c>
    </row>
    <row r="456" spans="1:16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9">
        <f t="shared" si="14"/>
        <v>41938.717256944445</v>
      </c>
      <c r="L456" s="10">
        <f t="shared" si="15"/>
        <v>2014</v>
      </c>
      <c r="M456" t="b">
        <v>0</v>
      </c>
      <c r="N456">
        <v>5</v>
      </c>
      <c r="O456" t="b">
        <v>0</v>
      </c>
      <c r="P456" t="s">
        <v>8268</v>
      </c>
    </row>
    <row r="457" spans="1:16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9">
        <f t="shared" si="14"/>
        <v>40971.002569444448</v>
      </c>
      <c r="L457" s="10">
        <f t="shared" si="15"/>
        <v>2012</v>
      </c>
      <c r="M457" t="b">
        <v>0</v>
      </c>
      <c r="N457">
        <v>2</v>
      </c>
      <c r="O457" t="b">
        <v>0</v>
      </c>
      <c r="P457" t="s">
        <v>8268</v>
      </c>
    </row>
    <row r="458" spans="1:16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9">
        <f t="shared" si="14"/>
        <v>41547.694456018522</v>
      </c>
      <c r="L458" s="10">
        <f t="shared" si="15"/>
        <v>2013</v>
      </c>
      <c r="M458" t="b">
        <v>0</v>
      </c>
      <c r="N458">
        <v>3</v>
      </c>
      <c r="O458" t="b">
        <v>0</v>
      </c>
      <c r="P458" t="s">
        <v>8268</v>
      </c>
    </row>
    <row r="459" spans="1:16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9">
        <f t="shared" si="14"/>
        <v>41837.767500000002</v>
      </c>
      <c r="L459" s="10">
        <f t="shared" si="15"/>
        <v>2014</v>
      </c>
      <c r="M459" t="b">
        <v>0</v>
      </c>
      <c r="N459">
        <v>0</v>
      </c>
      <c r="O459" t="b">
        <v>0</v>
      </c>
      <c r="P459" t="s">
        <v>8268</v>
      </c>
    </row>
    <row r="460" spans="1:16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9">
        <f t="shared" si="14"/>
        <v>41378.69976851852</v>
      </c>
      <c r="L460" s="10">
        <f t="shared" si="15"/>
        <v>2013</v>
      </c>
      <c r="M460" t="b">
        <v>0</v>
      </c>
      <c r="N460">
        <v>49</v>
      </c>
      <c r="O460" t="b">
        <v>0</v>
      </c>
      <c r="P460" t="s">
        <v>8268</v>
      </c>
    </row>
    <row r="461" spans="1:16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9">
        <f t="shared" si="14"/>
        <v>40800.6403587963</v>
      </c>
      <c r="L461" s="10">
        <f t="shared" si="15"/>
        <v>2011</v>
      </c>
      <c r="M461" t="b">
        <v>0</v>
      </c>
      <c r="N461">
        <v>1</v>
      </c>
      <c r="O461" t="b">
        <v>0</v>
      </c>
      <c r="P461" t="s">
        <v>8268</v>
      </c>
    </row>
    <row r="462" spans="1:16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9">
        <f t="shared" si="14"/>
        <v>41759.542534722219</v>
      </c>
      <c r="L462" s="10">
        <f t="shared" si="15"/>
        <v>2014</v>
      </c>
      <c r="M462" t="b">
        <v>0</v>
      </c>
      <c r="N462">
        <v>2</v>
      </c>
      <c r="O462" t="b">
        <v>0</v>
      </c>
      <c r="P462" t="s">
        <v>8268</v>
      </c>
    </row>
    <row r="463" spans="1:16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9">
        <f t="shared" si="14"/>
        <v>41407.84684027778</v>
      </c>
      <c r="L463" s="10">
        <f t="shared" si="15"/>
        <v>2013</v>
      </c>
      <c r="M463" t="b">
        <v>0</v>
      </c>
      <c r="N463">
        <v>0</v>
      </c>
      <c r="O463" t="b">
        <v>0</v>
      </c>
      <c r="P463" t="s">
        <v>8268</v>
      </c>
    </row>
    <row r="464" spans="1:16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9">
        <f t="shared" si="14"/>
        <v>40705.12663194444</v>
      </c>
      <c r="L464" s="10">
        <f t="shared" si="15"/>
        <v>2011</v>
      </c>
      <c r="M464" t="b">
        <v>0</v>
      </c>
      <c r="N464">
        <v>0</v>
      </c>
      <c r="O464" t="b">
        <v>0</v>
      </c>
      <c r="P464" t="s">
        <v>8268</v>
      </c>
    </row>
    <row r="465" spans="1:16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9">
        <f t="shared" si="14"/>
        <v>40750.710104166668</v>
      </c>
      <c r="L465" s="10">
        <f t="shared" si="15"/>
        <v>2011</v>
      </c>
      <c r="M465" t="b">
        <v>0</v>
      </c>
      <c r="N465">
        <v>11</v>
      </c>
      <c r="O465" t="b">
        <v>0</v>
      </c>
      <c r="P465" t="s">
        <v>8268</v>
      </c>
    </row>
    <row r="466" spans="1:16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9">
        <f t="shared" si="14"/>
        <v>42488.84878472222</v>
      </c>
      <c r="L466" s="10">
        <f t="shared" si="15"/>
        <v>2016</v>
      </c>
      <c r="M466" t="b">
        <v>0</v>
      </c>
      <c r="N466">
        <v>1</v>
      </c>
      <c r="O466" t="b">
        <v>0</v>
      </c>
      <c r="P466" t="s">
        <v>8268</v>
      </c>
    </row>
    <row r="467" spans="1:16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9">
        <f t="shared" si="14"/>
        <v>41801.120069444441</v>
      </c>
      <c r="L467" s="10">
        <f t="shared" si="15"/>
        <v>2014</v>
      </c>
      <c r="M467" t="b">
        <v>0</v>
      </c>
      <c r="N467">
        <v>8</v>
      </c>
      <c r="O467" t="b">
        <v>0</v>
      </c>
      <c r="P467" t="s">
        <v>8268</v>
      </c>
    </row>
    <row r="468" spans="1:16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9">
        <f t="shared" si="14"/>
        <v>41129.942870370374</v>
      </c>
      <c r="L468" s="10">
        <f t="shared" si="15"/>
        <v>2012</v>
      </c>
      <c r="M468" t="b">
        <v>0</v>
      </c>
      <c r="N468">
        <v>5</v>
      </c>
      <c r="O468" t="b">
        <v>0</v>
      </c>
      <c r="P468" t="s">
        <v>8268</v>
      </c>
    </row>
    <row r="469" spans="1:16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9">
        <f t="shared" si="14"/>
        <v>41135.679791666669</v>
      </c>
      <c r="L469" s="10">
        <f t="shared" si="15"/>
        <v>2012</v>
      </c>
      <c r="M469" t="b">
        <v>0</v>
      </c>
      <c r="N469">
        <v>39</v>
      </c>
      <c r="O469" t="b">
        <v>0</v>
      </c>
      <c r="P469" t="s">
        <v>8268</v>
      </c>
    </row>
    <row r="470" spans="1:16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9">
        <f t="shared" si="14"/>
        <v>41041.167627314819</v>
      </c>
      <c r="L470" s="10">
        <f t="shared" si="15"/>
        <v>2012</v>
      </c>
      <c r="M470" t="b">
        <v>0</v>
      </c>
      <c r="N470">
        <v>0</v>
      </c>
      <c r="O470" t="b">
        <v>0</v>
      </c>
      <c r="P470" t="s">
        <v>8268</v>
      </c>
    </row>
    <row r="471" spans="1:16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9">
        <f t="shared" si="14"/>
        <v>41827.989861111113</v>
      </c>
      <c r="L471" s="10">
        <f t="shared" si="15"/>
        <v>2014</v>
      </c>
      <c r="M471" t="b">
        <v>0</v>
      </c>
      <c r="N471">
        <v>0</v>
      </c>
      <c r="O471" t="b">
        <v>0</v>
      </c>
      <c r="P471" t="s">
        <v>8268</v>
      </c>
    </row>
    <row r="472" spans="1:16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9">
        <f t="shared" si="14"/>
        <v>41605.167696759258</v>
      </c>
      <c r="L472" s="10">
        <f t="shared" si="15"/>
        <v>2013</v>
      </c>
      <c r="M472" t="b">
        <v>0</v>
      </c>
      <c r="N472">
        <v>2</v>
      </c>
      <c r="O472" t="b">
        <v>0</v>
      </c>
      <c r="P472" t="s">
        <v>8268</v>
      </c>
    </row>
    <row r="473" spans="1:16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9">
        <f t="shared" si="14"/>
        <v>41703.721979166665</v>
      </c>
      <c r="L473" s="10">
        <f t="shared" si="15"/>
        <v>2014</v>
      </c>
      <c r="M473" t="b">
        <v>0</v>
      </c>
      <c r="N473">
        <v>170</v>
      </c>
      <c r="O473" t="b">
        <v>0</v>
      </c>
      <c r="P473" t="s">
        <v>8268</v>
      </c>
    </row>
    <row r="474" spans="1:16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9">
        <f t="shared" si="14"/>
        <v>41844.922662037039</v>
      </c>
      <c r="L474" s="10">
        <f t="shared" si="15"/>
        <v>2014</v>
      </c>
      <c r="M474" t="b">
        <v>0</v>
      </c>
      <c r="N474">
        <v>5</v>
      </c>
      <c r="O474" t="b">
        <v>0</v>
      </c>
      <c r="P474" t="s">
        <v>8268</v>
      </c>
    </row>
    <row r="475" spans="1:16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9">
        <f t="shared" si="14"/>
        <v>41869.698136574072</v>
      </c>
      <c r="L475" s="10">
        <f t="shared" si="15"/>
        <v>2014</v>
      </c>
      <c r="M475" t="b">
        <v>0</v>
      </c>
      <c r="N475">
        <v>14</v>
      </c>
      <c r="O475" t="b">
        <v>0</v>
      </c>
      <c r="P475" t="s">
        <v>8268</v>
      </c>
    </row>
    <row r="476" spans="1:16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9">
        <f t="shared" si="14"/>
        <v>42753.329039351855</v>
      </c>
      <c r="L476" s="10">
        <f t="shared" si="15"/>
        <v>2017</v>
      </c>
      <c r="M476" t="b">
        <v>0</v>
      </c>
      <c r="N476">
        <v>1</v>
      </c>
      <c r="O476" t="b">
        <v>0</v>
      </c>
      <c r="P476" t="s">
        <v>8268</v>
      </c>
    </row>
    <row r="477" spans="1:16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9">
        <f t="shared" si="14"/>
        <v>42100.086145833338</v>
      </c>
      <c r="L477" s="10">
        <f t="shared" si="15"/>
        <v>2015</v>
      </c>
      <c r="M477" t="b">
        <v>0</v>
      </c>
      <c r="N477">
        <v>0</v>
      </c>
      <c r="O477" t="b">
        <v>0</v>
      </c>
      <c r="P477" t="s">
        <v>8268</v>
      </c>
    </row>
    <row r="478" spans="1:16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9">
        <f t="shared" si="14"/>
        <v>41757.975011574075</v>
      </c>
      <c r="L478" s="10">
        <f t="shared" si="15"/>
        <v>2014</v>
      </c>
      <c r="M478" t="b">
        <v>0</v>
      </c>
      <c r="N478">
        <v>124</v>
      </c>
      <c r="O478" t="b">
        <v>0</v>
      </c>
      <c r="P478" t="s">
        <v>8268</v>
      </c>
    </row>
    <row r="479" spans="1:16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9">
        <f t="shared" si="14"/>
        <v>40987.83488425926</v>
      </c>
      <c r="L479" s="10">
        <f t="shared" si="15"/>
        <v>2012</v>
      </c>
      <c r="M479" t="b">
        <v>0</v>
      </c>
      <c r="N479">
        <v>0</v>
      </c>
      <c r="O479" t="b">
        <v>0</v>
      </c>
      <c r="P479" t="s">
        <v>8268</v>
      </c>
    </row>
    <row r="480" spans="1:16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9">
        <f t="shared" si="14"/>
        <v>42065.910983796297</v>
      </c>
      <c r="L480" s="10">
        <f t="shared" si="15"/>
        <v>2015</v>
      </c>
      <c r="M480" t="b">
        <v>0</v>
      </c>
      <c r="N480">
        <v>0</v>
      </c>
      <c r="O480" t="b">
        <v>0</v>
      </c>
      <c r="P480" t="s">
        <v>8268</v>
      </c>
    </row>
    <row r="481" spans="1:16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9">
        <f t="shared" si="14"/>
        <v>41904.407812500001</v>
      </c>
      <c r="L481" s="10">
        <f t="shared" si="15"/>
        <v>2014</v>
      </c>
      <c r="M481" t="b">
        <v>0</v>
      </c>
      <c r="N481">
        <v>55</v>
      </c>
      <c r="O481" t="b">
        <v>0</v>
      </c>
      <c r="P481" t="s">
        <v>8268</v>
      </c>
    </row>
    <row r="482" spans="1:16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9">
        <f t="shared" si="14"/>
        <v>41465.500173611115</v>
      </c>
      <c r="L482" s="10">
        <f t="shared" si="15"/>
        <v>2013</v>
      </c>
      <c r="M482" t="b">
        <v>0</v>
      </c>
      <c r="N482">
        <v>140</v>
      </c>
      <c r="O482" t="b">
        <v>0</v>
      </c>
      <c r="P482" t="s">
        <v>8268</v>
      </c>
    </row>
    <row r="483" spans="1:16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9">
        <f t="shared" si="14"/>
        <v>41162.672326388885</v>
      </c>
      <c r="L483" s="10">
        <f t="shared" si="15"/>
        <v>2012</v>
      </c>
      <c r="M483" t="b">
        <v>0</v>
      </c>
      <c r="N483">
        <v>21</v>
      </c>
      <c r="O483" t="b">
        <v>0</v>
      </c>
      <c r="P483" t="s">
        <v>8268</v>
      </c>
    </row>
    <row r="484" spans="1:16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9">
        <f t="shared" si="14"/>
        <v>42447.896874999999</v>
      </c>
      <c r="L484" s="10">
        <f t="shared" si="15"/>
        <v>2016</v>
      </c>
      <c r="M484" t="b">
        <v>0</v>
      </c>
      <c r="N484">
        <v>1</v>
      </c>
      <c r="O484" t="b">
        <v>0</v>
      </c>
      <c r="P484" t="s">
        <v>8268</v>
      </c>
    </row>
    <row r="485" spans="1:16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9">
        <f t="shared" si="14"/>
        <v>41243.197592592594</v>
      </c>
      <c r="L485" s="10">
        <f t="shared" si="15"/>
        <v>2012</v>
      </c>
      <c r="M485" t="b">
        <v>0</v>
      </c>
      <c r="N485">
        <v>147</v>
      </c>
      <c r="O485" t="b">
        <v>0</v>
      </c>
      <c r="P485" t="s">
        <v>8268</v>
      </c>
    </row>
    <row r="486" spans="1:16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9">
        <f t="shared" si="14"/>
        <v>42272.93949074074</v>
      </c>
      <c r="L486" s="10">
        <f t="shared" si="15"/>
        <v>2015</v>
      </c>
      <c r="M486" t="b">
        <v>0</v>
      </c>
      <c r="N486">
        <v>11</v>
      </c>
      <c r="O486" t="b">
        <v>0</v>
      </c>
      <c r="P486" t="s">
        <v>8268</v>
      </c>
    </row>
    <row r="487" spans="1:16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9">
        <f t="shared" si="14"/>
        <v>41381.505775462967</v>
      </c>
      <c r="L487" s="10">
        <f t="shared" si="15"/>
        <v>2013</v>
      </c>
      <c r="M487" t="b">
        <v>0</v>
      </c>
      <c r="N487">
        <v>125</v>
      </c>
      <c r="O487" t="b">
        <v>0</v>
      </c>
      <c r="P487" t="s">
        <v>8268</v>
      </c>
    </row>
    <row r="488" spans="1:16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9">
        <f t="shared" si="14"/>
        <v>41761.94258101852</v>
      </c>
      <c r="L488" s="10">
        <f t="shared" si="15"/>
        <v>2014</v>
      </c>
      <c r="M488" t="b">
        <v>0</v>
      </c>
      <c r="N488">
        <v>1</v>
      </c>
      <c r="O488" t="b">
        <v>0</v>
      </c>
      <c r="P488" t="s">
        <v>8268</v>
      </c>
    </row>
    <row r="489" spans="1:16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9">
        <f t="shared" si="14"/>
        <v>42669.594837962963</v>
      </c>
      <c r="L489" s="10">
        <f t="shared" si="15"/>
        <v>2016</v>
      </c>
      <c r="M489" t="b">
        <v>0</v>
      </c>
      <c r="N489">
        <v>0</v>
      </c>
      <c r="O489" t="b">
        <v>0</v>
      </c>
      <c r="P489" t="s">
        <v>8268</v>
      </c>
    </row>
    <row r="490" spans="1:16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9">
        <f t="shared" si="14"/>
        <v>42714.054398148146</v>
      </c>
      <c r="L490" s="10">
        <f t="shared" si="15"/>
        <v>2016</v>
      </c>
      <c r="M490" t="b">
        <v>0</v>
      </c>
      <c r="N490">
        <v>0</v>
      </c>
      <c r="O490" t="b">
        <v>0</v>
      </c>
      <c r="P490" t="s">
        <v>8268</v>
      </c>
    </row>
    <row r="491" spans="1:16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9">
        <f t="shared" si="14"/>
        <v>40882.481666666667</v>
      </c>
      <c r="L491" s="10">
        <f t="shared" si="15"/>
        <v>2011</v>
      </c>
      <c r="M491" t="b">
        <v>0</v>
      </c>
      <c r="N491">
        <v>3</v>
      </c>
      <c r="O491" t="b">
        <v>0</v>
      </c>
      <c r="P491" t="s">
        <v>8268</v>
      </c>
    </row>
    <row r="492" spans="1:16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9">
        <f t="shared" si="14"/>
        <v>41113.968576388885</v>
      </c>
      <c r="L492" s="10">
        <f t="shared" si="15"/>
        <v>2012</v>
      </c>
      <c r="M492" t="b">
        <v>0</v>
      </c>
      <c r="N492">
        <v>0</v>
      </c>
      <c r="O492" t="b">
        <v>0</v>
      </c>
      <c r="P492" t="s">
        <v>8268</v>
      </c>
    </row>
    <row r="493" spans="1:16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9">
        <f t="shared" si="14"/>
        <v>42366.982627314814</v>
      </c>
      <c r="L493" s="10">
        <f t="shared" si="15"/>
        <v>2015</v>
      </c>
      <c r="M493" t="b">
        <v>0</v>
      </c>
      <c r="N493">
        <v>0</v>
      </c>
      <c r="O493" t="b">
        <v>0</v>
      </c>
      <c r="P493" t="s">
        <v>8268</v>
      </c>
    </row>
    <row r="494" spans="1:16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9">
        <f t="shared" si="14"/>
        <v>42596.03506944445</v>
      </c>
      <c r="L494" s="10">
        <f t="shared" si="15"/>
        <v>2016</v>
      </c>
      <c r="M494" t="b">
        <v>0</v>
      </c>
      <c r="N494">
        <v>0</v>
      </c>
      <c r="O494" t="b">
        <v>0</v>
      </c>
      <c r="P494" t="s">
        <v>8268</v>
      </c>
    </row>
    <row r="495" spans="1:16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9">
        <f t="shared" si="14"/>
        <v>42114.726134259261</v>
      </c>
      <c r="L495" s="10">
        <f t="shared" si="15"/>
        <v>2015</v>
      </c>
      <c r="M495" t="b">
        <v>0</v>
      </c>
      <c r="N495">
        <v>0</v>
      </c>
      <c r="O495" t="b">
        <v>0</v>
      </c>
      <c r="P495" t="s">
        <v>8268</v>
      </c>
    </row>
    <row r="496" spans="1:16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9">
        <f t="shared" si="14"/>
        <v>41799.830613425926</v>
      </c>
      <c r="L496" s="10">
        <f t="shared" si="15"/>
        <v>2014</v>
      </c>
      <c r="M496" t="b">
        <v>0</v>
      </c>
      <c r="N496">
        <v>3</v>
      </c>
      <c r="O496" t="b">
        <v>0</v>
      </c>
      <c r="P496" t="s">
        <v>8268</v>
      </c>
    </row>
    <row r="497" spans="1:16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9">
        <f t="shared" si="14"/>
        <v>42171.827604166669</v>
      </c>
      <c r="L497" s="10">
        <f t="shared" si="15"/>
        <v>2015</v>
      </c>
      <c r="M497" t="b">
        <v>0</v>
      </c>
      <c r="N497">
        <v>0</v>
      </c>
      <c r="O497" t="b">
        <v>0</v>
      </c>
      <c r="P497" t="s">
        <v>8268</v>
      </c>
    </row>
    <row r="498" spans="1:16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9">
        <f t="shared" si="14"/>
        <v>41620.93141203704</v>
      </c>
      <c r="L498" s="10">
        <f t="shared" si="15"/>
        <v>2013</v>
      </c>
      <c r="M498" t="b">
        <v>0</v>
      </c>
      <c r="N498">
        <v>1</v>
      </c>
      <c r="O498" t="b">
        <v>0</v>
      </c>
      <c r="P498" t="s">
        <v>8268</v>
      </c>
    </row>
    <row r="499" spans="1:16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9">
        <f t="shared" si="14"/>
        <v>41945.037789351853</v>
      </c>
      <c r="L499" s="10">
        <f t="shared" si="15"/>
        <v>2014</v>
      </c>
      <c r="M499" t="b">
        <v>0</v>
      </c>
      <c r="N499">
        <v>3</v>
      </c>
      <c r="O499" t="b">
        <v>0</v>
      </c>
      <c r="P499" t="s">
        <v>8268</v>
      </c>
    </row>
    <row r="500" spans="1:16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9">
        <f t="shared" si="14"/>
        <v>40858.762141203704</v>
      </c>
      <c r="L500" s="10">
        <f t="shared" si="15"/>
        <v>2011</v>
      </c>
      <c r="M500" t="b">
        <v>0</v>
      </c>
      <c r="N500">
        <v>22</v>
      </c>
      <c r="O500" t="b">
        <v>0</v>
      </c>
      <c r="P500" t="s">
        <v>8268</v>
      </c>
    </row>
    <row r="501" spans="1:16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9">
        <f t="shared" si="14"/>
        <v>40043.895462962959</v>
      </c>
      <c r="L501" s="10">
        <f t="shared" si="15"/>
        <v>2009</v>
      </c>
      <c r="M501" t="b">
        <v>0</v>
      </c>
      <c r="N501">
        <v>26</v>
      </c>
      <c r="O501" t="b">
        <v>0</v>
      </c>
      <c r="P501" t="s">
        <v>8268</v>
      </c>
    </row>
    <row r="502" spans="1:16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9">
        <f t="shared" si="14"/>
        <v>40247.886006944442</v>
      </c>
      <c r="L502" s="10">
        <f t="shared" si="15"/>
        <v>2010</v>
      </c>
      <c r="M502" t="b">
        <v>0</v>
      </c>
      <c r="N502">
        <v>4</v>
      </c>
      <c r="O502" t="b">
        <v>0</v>
      </c>
      <c r="P502" t="s">
        <v>8268</v>
      </c>
    </row>
    <row r="503" spans="1:16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9">
        <f t="shared" si="14"/>
        <v>40703.234386574077</v>
      </c>
      <c r="L503" s="10">
        <f t="shared" si="15"/>
        <v>2011</v>
      </c>
      <c r="M503" t="b">
        <v>0</v>
      </c>
      <c r="N503">
        <v>0</v>
      </c>
      <c r="O503" t="b">
        <v>0</v>
      </c>
      <c r="P503" t="s">
        <v>8268</v>
      </c>
    </row>
    <row r="504" spans="1:16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9">
        <f t="shared" si="14"/>
        <v>40956.553530092591</v>
      </c>
      <c r="L504" s="10">
        <f t="shared" si="15"/>
        <v>2012</v>
      </c>
      <c r="M504" t="b">
        <v>0</v>
      </c>
      <c r="N504">
        <v>4</v>
      </c>
      <c r="O504" t="b">
        <v>0</v>
      </c>
      <c r="P504" t="s">
        <v>8268</v>
      </c>
    </row>
    <row r="505" spans="1:16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9">
        <f t="shared" si="14"/>
        <v>41991.526655092588</v>
      </c>
      <c r="L505" s="10">
        <f t="shared" si="15"/>
        <v>2014</v>
      </c>
      <c r="M505" t="b">
        <v>0</v>
      </c>
      <c r="N505">
        <v>9</v>
      </c>
      <c r="O505" t="b">
        <v>0</v>
      </c>
      <c r="P505" t="s">
        <v>8268</v>
      </c>
    </row>
    <row r="506" spans="1:16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9">
        <f t="shared" si="14"/>
        <v>40949.98364583333</v>
      </c>
      <c r="L506" s="10">
        <f t="shared" si="15"/>
        <v>2012</v>
      </c>
      <c r="M506" t="b">
        <v>0</v>
      </c>
      <c r="N506">
        <v>5</v>
      </c>
      <c r="O506" t="b">
        <v>0</v>
      </c>
      <c r="P506" t="s">
        <v>8268</v>
      </c>
    </row>
    <row r="507" spans="1:16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9">
        <f t="shared" si="14"/>
        <v>42318.098217592589</v>
      </c>
      <c r="L507" s="10">
        <f t="shared" si="15"/>
        <v>2015</v>
      </c>
      <c r="M507" t="b">
        <v>0</v>
      </c>
      <c r="N507">
        <v>14</v>
      </c>
      <c r="O507" t="b">
        <v>0</v>
      </c>
      <c r="P507" t="s">
        <v>8268</v>
      </c>
    </row>
    <row r="508" spans="1:16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9">
        <f t="shared" si="14"/>
        <v>41466.552314814813</v>
      </c>
      <c r="L508" s="10">
        <f t="shared" si="15"/>
        <v>2013</v>
      </c>
      <c r="M508" t="b">
        <v>0</v>
      </c>
      <c r="N508">
        <v>1</v>
      </c>
      <c r="O508" t="b">
        <v>0</v>
      </c>
      <c r="P508" t="s">
        <v>8268</v>
      </c>
    </row>
    <row r="509" spans="1:16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9">
        <f t="shared" si="14"/>
        <v>41156.958993055552</v>
      </c>
      <c r="L509" s="10">
        <f t="shared" si="15"/>
        <v>2012</v>
      </c>
      <c r="M509" t="b">
        <v>0</v>
      </c>
      <c r="N509">
        <v>10</v>
      </c>
      <c r="O509" t="b">
        <v>0</v>
      </c>
      <c r="P509" t="s">
        <v>8268</v>
      </c>
    </row>
    <row r="510" spans="1:16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9">
        <f t="shared" si="14"/>
        <v>40995.024317129632</v>
      </c>
      <c r="L510" s="10">
        <f t="shared" si="15"/>
        <v>2012</v>
      </c>
      <c r="M510" t="b">
        <v>0</v>
      </c>
      <c r="N510">
        <v>3</v>
      </c>
      <c r="O510" t="b">
        <v>0</v>
      </c>
      <c r="P510" t="s">
        <v>8268</v>
      </c>
    </row>
    <row r="511" spans="1:16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9">
        <f t="shared" si="14"/>
        <v>42153.631597222222</v>
      </c>
      <c r="L511" s="10">
        <f t="shared" si="15"/>
        <v>2015</v>
      </c>
      <c r="M511" t="b">
        <v>0</v>
      </c>
      <c r="N511">
        <v>1</v>
      </c>
      <c r="O511" t="b">
        <v>0</v>
      </c>
      <c r="P511" t="s">
        <v>8268</v>
      </c>
    </row>
    <row r="512" spans="1:16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9">
        <f t="shared" si="14"/>
        <v>42400.176377314812</v>
      </c>
      <c r="L512" s="10">
        <f t="shared" si="15"/>
        <v>2016</v>
      </c>
      <c r="M512" t="b">
        <v>0</v>
      </c>
      <c r="N512">
        <v>0</v>
      </c>
      <c r="O512" t="b">
        <v>0</v>
      </c>
      <c r="P512" t="s">
        <v>8268</v>
      </c>
    </row>
    <row r="513" spans="1:16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9">
        <f t="shared" si="14"/>
        <v>41340.303032407406</v>
      </c>
      <c r="L513" s="10">
        <f t="shared" si="15"/>
        <v>2013</v>
      </c>
      <c r="M513" t="b">
        <v>0</v>
      </c>
      <c r="N513">
        <v>5</v>
      </c>
      <c r="O513" t="b">
        <v>0</v>
      </c>
      <c r="P513" t="s">
        <v>8268</v>
      </c>
    </row>
    <row r="514" spans="1:16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9">
        <f t="shared" si="14"/>
        <v>42649.742210648154</v>
      </c>
      <c r="L514" s="10">
        <f t="shared" si="15"/>
        <v>2016</v>
      </c>
      <c r="M514" t="b">
        <v>0</v>
      </c>
      <c r="N514">
        <v>2</v>
      </c>
      <c r="O514" t="b">
        <v>0</v>
      </c>
      <c r="P514" t="s">
        <v>8268</v>
      </c>
    </row>
    <row r="515" spans="1:16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9">
        <f t="shared" ref="K515:K578" si="16">J515/86400+25569</f>
        <v>42552.653993055559</v>
      </c>
      <c r="L515" s="10">
        <f t="shared" ref="L515:L578" si="17">YEAR(K515)</f>
        <v>2016</v>
      </c>
      <c r="M515" t="b">
        <v>0</v>
      </c>
      <c r="N515">
        <v>68</v>
      </c>
      <c r="O515" t="b">
        <v>0</v>
      </c>
      <c r="P515" t="s">
        <v>8268</v>
      </c>
    </row>
    <row r="516" spans="1:16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9">
        <f t="shared" si="16"/>
        <v>41830.613969907405</v>
      </c>
      <c r="L516" s="10">
        <f t="shared" si="17"/>
        <v>2014</v>
      </c>
      <c r="M516" t="b">
        <v>0</v>
      </c>
      <c r="N516">
        <v>3</v>
      </c>
      <c r="O516" t="b">
        <v>0</v>
      </c>
      <c r="P516" t="s">
        <v>8268</v>
      </c>
    </row>
    <row r="517" spans="1:16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9">
        <f t="shared" si="16"/>
        <v>42327.490752314814</v>
      </c>
      <c r="L517" s="10">
        <f t="shared" si="17"/>
        <v>2015</v>
      </c>
      <c r="M517" t="b">
        <v>0</v>
      </c>
      <c r="N517">
        <v>34</v>
      </c>
      <c r="O517" t="b">
        <v>0</v>
      </c>
      <c r="P517" t="s">
        <v>8268</v>
      </c>
    </row>
    <row r="518" spans="1:16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9">
        <f t="shared" si="16"/>
        <v>42091.778703703705</v>
      </c>
      <c r="L518" s="10">
        <f t="shared" si="17"/>
        <v>2015</v>
      </c>
      <c r="M518" t="b">
        <v>0</v>
      </c>
      <c r="N518">
        <v>0</v>
      </c>
      <c r="O518" t="b">
        <v>0</v>
      </c>
      <c r="P518" t="s">
        <v>8268</v>
      </c>
    </row>
    <row r="519" spans="1:16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9">
        <f t="shared" si="16"/>
        <v>42738.615289351852</v>
      </c>
      <c r="L519" s="10">
        <f t="shared" si="17"/>
        <v>2017</v>
      </c>
      <c r="M519" t="b">
        <v>0</v>
      </c>
      <c r="N519">
        <v>3</v>
      </c>
      <c r="O519" t="b">
        <v>0</v>
      </c>
      <c r="P519" t="s">
        <v>8268</v>
      </c>
    </row>
    <row r="520" spans="1:16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9">
        <f t="shared" si="16"/>
        <v>42223.616018518514</v>
      </c>
      <c r="L520" s="10">
        <f t="shared" si="17"/>
        <v>2015</v>
      </c>
      <c r="M520" t="b">
        <v>0</v>
      </c>
      <c r="N520">
        <v>0</v>
      </c>
      <c r="O520" t="b">
        <v>0</v>
      </c>
      <c r="P520" t="s">
        <v>8268</v>
      </c>
    </row>
    <row r="521" spans="1:16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9">
        <f t="shared" si="16"/>
        <v>41218.391446759255</v>
      </c>
      <c r="L521" s="10">
        <f t="shared" si="17"/>
        <v>2012</v>
      </c>
      <c r="M521" t="b">
        <v>0</v>
      </c>
      <c r="N521">
        <v>70</v>
      </c>
      <c r="O521" t="b">
        <v>0</v>
      </c>
      <c r="P521" t="s">
        <v>8268</v>
      </c>
    </row>
    <row r="522" spans="1:16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9">
        <f t="shared" si="16"/>
        <v>42318.702094907407</v>
      </c>
      <c r="L522" s="10">
        <f t="shared" si="17"/>
        <v>2015</v>
      </c>
      <c r="M522" t="b">
        <v>0</v>
      </c>
      <c r="N522">
        <v>34</v>
      </c>
      <c r="O522" t="b">
        <v>1</v>
      </c>
      <c r="P522" t="s">
        <v>8269</v>
      </c>
    </row>
    <row r="523" spans="1:16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9">
        <f t="shared" si="16"/>
        <v>42646.092812499999</v>
      </c>
      <c r="L523" s="10">
        <f t="shared" si="17"/>
        <v>2016</v>
      </c>
      <c r="M523" t="b">
        <v>0</v>
      </c>
      <c r="N523">
        <v>56</v>
      </c>
      <c r="O523" t="b">
        <v>1</v>
      </c>
      <c r="P523" t="s">
        <v>8269</v>
      </c>
    </row>
    <row r="524" spans="1:16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9">
        <f t="shared" si="16"/>
        <v>42430.040798611109</v>
      </c>
      <c r="L524" s="10">
        <f t="shared" si="17"/>
        <v>2016</v>
      </c>
      <c r="M524" t="b">
        <v>0</v>
      </c>
      <c r="N524">
        <v>31</v>
      </c>
      <c r="O524" t="b">
        <v>1</v>
      </c>
      <c r="P524" t="s">
        <v>8269</v>
      </c>
    </row>
    <row r="525" spans="1:16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9">
        <f t="shared" si="16"/>
        <v>42238.13282407407</v>
      </c>
      <c r="L525" s="10">
        <f t="shared" si="17"/>
        <v>2015</v>
      </c>
      <c r="M525" t="b">
        <v>0</v>
      </c>
      <c r="N525">
        <v>84</v>
      </c>
      <c r="O525" t="b">
        <v>1</v>
      </c>
      <c r="P525" t="s">
        <v>8269</v>
      </c>
    </row>
    <row r="526" spans="1:16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9">
        <f t="shared" si="16"/>
        <v>42492.717233796298</v>
      </c>
      <c r="L526" s="10">
        <f t="shared" si="17"/>
        <v>2016</v>
      </c>
      <c r="M526" t="b">
        <v>0</v>
      </c>
      <c r="N526">
        <v>130</v>
      </c>
      <c r="O526" t="b">
        <v>1</v>
      </c>
      <c r="P526" t="s">
        <v>8269</v>
      </c>
    </row>
    <row r="527" spans="1:16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9">
        <f t="shared" si="16"/>
        <v>41850.400937500002</v>
      </c>
      <c r="L527" s="10">
        <f t="shared" si="17"/>
        <v>2014</v>
      </c>
      <c r="M527" t="b">
        <v>0</v>
      </c>
      <c r="N527">
        <v>12</v>
      </c>
      <c r="O527" t="b">
        <v>1</v>
      </c>
      <c r="P527" t="s">
        <v>8269</v>
      </c>
    </row>
    <row r="528" spans="1:16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9">
        <f t="shared" si="16"/>
        <v>42192.591944444444</v>
      </c>
      <c r="L528" s="10">
        <f t="shared" si="17"/>
        <v>2015</v>
      </c>
      <c r="M528" t="b">
        <v>0</v>
      </c>
      <c r="N528">
        <v>23</v>
      </c>
      <c r="O528" t="b">
        <v>1</v>
      </c>
      <c r="P528" t="s">
        <v>8269</v>
      </c>
    </row>
    <row r="529" spans="1:16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9">
        <f t="shared" si="16"/>
        <v>42753.205625000002</v>
      </c>
      <c r="L529" s="10">
        <f t="shared" si="17"/>
        <v>2017</v>
      </c>
      <c r="M529" t="b">
        <v>0</v>
      </c>
      <c r="N529">
        <v>158</v>
      </c>
      <c r="O529" t="b">
        <v>1</v>
      </c>
      <c r="P529" t="s">
        <v>8269</v>
      </c>
    </row>
    <row r="530" spans="1:16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9">
        <f t="shared" si="16"/>
        <v>42155.920219907406</v>
      </c>
      <c r="L530" s="10">
        <f t="shared" si="17"/>
        <v>2015</v>
      </c>
      <c r="M530" t="b">
        <v>0</v>
      </c>
      <c r="N530">
        <v>30</v>
      </c>
      <c r="O530" t="b">
        <v>1</v>
      </c>
      <c r="P530" t="s">
        <v>8269</v>
      </c>
    </row>
    <row r="531" spans="1:16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9">
        <f t="shared" si="16"/>
        <v>42725.031180555554</v>
      </c>
      <c r="L531" s="10">
        <f t="shared" si="17"/>
        <v>2016</v>
      </c>
      <c r="M531" t="b">
        <v>0</v>
      </c>
      <c r="N531">
        <v>18</v>
      </c>
      <c r="O531" t="b">
        <v>1</v>
      </c>
      <c r="P531" t="s">
        <v>8269</v>
      </c>
    </row>
    <row r="532" spans="1:16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9">
        <f t="shared" si="16"/>
        <v>42157.591064814813</v>
      </c>
      <c r="L532" s="10">
        <f t="shared" si="17"/>
        <v>2015</v>
      </c>
      <c r="M532" t="b">
        <v>0</v>
      </c>
      <c r="N532">
        <v>29</v>
      </c>
      <c r="O532" t="b">
        <v>1</v>
      </c>
      <c r="P532" t="s">
        <v>8269</v>
      </c>
    </row>
    <row r="533" spans="1:16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9">
        <f t="shared" si="16"/>
        <v>42676.065150462964</v>
      </c>
      <c r="L533" s="10">
        <f t="shared" si="17"/>
        <v>2016</v>
      </c>
      <c r="M533" t="b">
        <v>0</v>
      </c>
      <c r="N533">
        <v>31</v>
      </c>
      <c r="O533" t="b">
        <v>1</v>
      </c>
      <c r="P533" t="s">
        <v>8269</v>
      </c>
    </row>
    <row r="534" spans="1:16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9">
        <f t="shared" si="16"/>
        <v>42473.007037037038</v>
      </c>
      <c r="L534" s="10">
        <f t="shared" si="17"/>
        <v>2016</v>
      </c>
      <c r="M534" t="b">
        <v>0</v>
      </c>
      <c r="N534">
        <v>173</v>
      </c>
      <c r="O534" t="b">
        <v>1</v>
      </c>
      <c r="P534" t="s">
        <v>8269</v>
      </c>
    </row>
    <row r="535" spans="1:16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9">
        <f t="shared" si="16"/>
        <v>42482.43478009259</v>
      </c>
      <c r="L535" s="10">
        <f t="shared" si="17"/>
        <v>2016</v>
      </c>
      <c r="M535" t="b">
        <v>0</v>
      </c>
      <c r="N535">
        <v>17</v>
      </c>
      <c r="O535" t="b">
        <v>1</v>
      </c>
      <c r="P535" t="s">
        <v>8269</v>
      </c>
    </row>
    <row r="536" spans="1:16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9">
        <f t="shared" si="16"/>
        <v>42270.810995370368</v>
      </c>
      <c r="L536" s="10">
        <f t="shared" si="17"/>
        <v>2015</v>
      </c>
      <c r="M536" t="b">
        <v>0</v>
      </c>
      <c r="N536">
        <v>48</v>
      </c>
      <c r="O536" t="b">
        <v>1</v>
      </c>
      <c r="P536" t="s">
        <v>8269</v>
      </c>
    </row>
    <row r="537" spans="1:16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9">
        <f t="shared" si="16"/>
        <v>42711.54519675926</v>
      </c>
      <c r="L537" s="10">
        <f t="shared" si="17"/>
        <v>2016</v>
      </c>
      <c r="M537" t="b">
        <v>0</v>
      </c>
      <c r="N537">
        <v>59</v>
      </c>
      <c r="O537" t="b">
        <v>1</v>
      </c>
      <c r="P537" t="s">
        <v>8269</v>
      </c>
    </row>
    <row r="538" spans="1:16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9">
        <f t="shared" si="16"/>
        <v>42179.344988425924</v>
      </c>
      <c r="L538" s="10">
        <f t="shared" si="17"/>
        <v>2015</v>
      </c>
      <c r="M538" t="b">
        <v>0</v>
      </c>
      <c r="N538">
        <v>39</v>
      </c>
      <c r="O538" t="b">
        <v>1</v>
      </c>
      <c r="P538" t="s">
        <v>8269</v>
      </c>
    </row>
    <row r="539" spans="1:16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9">
        <f t="shared" si="16"/>
        <v>42282.768414351856</v>
      </c>
      <c r="L539" s="10">
        <f t="shared" si="17"/>
        <v>2015</v>
      </c>
      <c r="M539" t="b">
        <v>0</v>
      </c>
      <c r="N539">
        <v>59</v>
      </c>
      <c r="O539" t="b">
        <v>1</v>
      </c>
      <c r="P539" t="s">
        <v>8269</v>
      </c>
    </row>
    <row r="540" spans="1:16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9">
        <f t="shared" si="16"/>
        <v>42473.794710648144</v>
      </c>
      <c r="L540" s="10">
        <f t="shared" si="17"/>
        <v>2016</v>
      </c>
      <c r="M540" t="b">
        <v>0</v>
      </c>
      <c r="N540">
        <v>60</v>
      </c>
      <c r="O540" t="b">
        <v>1</v>
      </c>
      <c r="P540" t="s">
        <v>8269</v>
      </c>
    </row>
    <row r="541" spans="1:16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9">
        <f t="shared" si="16"/>
        <v>42535.049849537041</v>
      </c>
      <c r="L541" s="10">
        <f t="shared" si="17"/>
        <v>2016</v>
      </c>
      <c r="M541" t="b">
        <v>0</v>
      </c>
      <c r="N541">
        <v>20</v>
      </c>
      <c r="O541" t="b">
        <v>1</v>
      </c>
      <c r="P541" t="s">
        <v>8269</v>
      </c>
    </row>
    <row r="542" spans="1:16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9">
        <f t="shared" si="16"/>
        <v>42009.817199074074</v>
      </c>
      <c r="L542" s="10">
        <f t="shared" si="17"/>
        <v>2015</v>
      </c>
      <c r="M542" t="b">
        <v>0</v>
      </c>
      <c r="N542">
        <v>1</v>
      </c>
      <c r="O542" t="b">
        <v>0</v>
      </c>
      <c r="P542" t="s">
        <v>8270</v>
      </c>
    </row>
    <row r="543" spans="1:16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9">
        <f t="shared" si="16"/>
        <v>42276.046689814815</v>
      </c>
      <c r="L543" s="10">
        <f t="shared" si="17"/>
        <v>2015</v>
      </c>
      <c r="M543" t="b">
        <v>0</v>
      </c>
      <c r="N543">
        <v>1</v>
      </c>
      <c r="O543" t="b">
        <v>0</v>
      </c>
      <c r="P543" t="s">
        <v>8270</v>
      </c>
    </row>
    <row r="544" spans="1:16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9">
        <f t="shared" si="16"/>
        <v>42433.737453703703</v>
      </c>
      <c r="L544" s="10">
        <f t="shared" si="17"/>
        <v>2016</v>
      </c>
      <c r="M544" t="b">
        <v>0</v>
      </c>
      <c r="N544">
        <v>1</v>
      </c>
      <c r="O544" t="b">
        <v>0</v>
      </c>
      <c r="P544" t="s">
        <v>8270</v>
      </c>
    </row>
    <row r="545" spans="1:16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9">
        <f t="shared" si="16"/>
        <v>41914.092152777775</v>
      </c>
      <c r="L545" s="10">
        <f t="shared" si="17"/>
        <v>2014</v>
      </c>
      <c r="M545" t="b">
        <v>0</v>
      </c>
      <c r="N545">
        <v>2</v>
      </c>
      <c r="O545" t="b">
        <v>0</v>
      </c>
      <c r="P545" t="s">
        <v>8270</v>
      </c>
    </row>
    <row r="546" spans="1:16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9">
        <f t="shared" si="16"/>
        <v>42525.656944444447</v>
      </c>
      <c r="L546" s="10">
        <f t="shared" si="17"/>
        <v>2016</v>
      </c>
      <c r="M546" t="b">
        <v>0</v>
      </c>
      <c r="N546">
        <v>2</v>
      </c>
      <c r="O546" t="b">
        <v>0</v>
      </c>
      <c r="P546" t="s">
        <v>8270</v>
      </c>
    </row>
    <row r="547" spans="1:16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9">
        <f t="shared" si="16"/>
        <v>42283.592465277776</v>
      </c>
      <c r="L547" s="10">
        <f t="shared" si="17"/>
        <v>2015</v>
      </c>
      <c r="M547" t="b">
        <v>0</v>
      </c>
      <c r="N547">
        <v>34</v>
      </c>
      <c r="O547" t="b">
        <v>0</v>
      </c>
      <c r="P547" t="s">
        <v>8270</v>
      </c>
    </row>
    <row r="548" spans="1:16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9">
        <f t="shared" si="16"/>
        <v>42249.667997685188</v>
      </c>
      <c r="L548" s="10">
        <f t="shared" si="17"/>
        <v>2015</v>
      </c>
      <c r="M548" t="b">
        <v>0</v>
      </c>
      <c r="N548">
        <v>2</v>
      </c>
      <c r="O548" t="b">
        <v>0</v>
      </c>
      <c r="P548" t="s">
        <v>8270</v>
      </c>
    </row>
    <row r="549" spans="1:16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9">
        <f t="shared" si="16"/>
        <v>42380.696342592593</v>
      </c>
      <c r="L549" s="10">
        <f t="shared" si="17"/>
        <v>2016</v>
      </c>
      <c r="M549" t="b">
        <v>0</v>
      </c>
      <c r="N549">
        <v>0</v>
      </c>
      <c r="O549" t="b">
        <v>0</v>
      </c>
      <c r="P549" t="s">
        <v>8270</v>
      </c>
    </row>
    <row r="550" spans="1:16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9">
        <f t="shared" si="16"/>
        <v>42276.903333333335</v>
      </c>
      <c r="L550" s="10">
        <f t="shared" si="17"/>
        <v>2015</v>
      </c>
      <c r="M550" t="b">
        <v>0</v>
      </c>
      <c r="N550">
        <v>1</v>
      </c>
      <c r="O550" t="b">
        <v>0</v>
      </c>
      <c r="P550" t="s">
        <v>8270</v>
      </c>
    </row>
    <row r="551" spans="1:16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9">
        <f t="shared" si="16"/>
        <v>42163.636828703704</v>
      </c>
      <c r="L551" s="10">
        <f t="shared" si="17"/>
        <v>2015</v>
      </c>
      <c r="M551" t="b">
        <v>0</v>
      </c>
      <c r="N551">
        <v>8</v>
      </c>
      <c r="O551" t="b">
        <v>0</v>
      </c>
      <c r="P551" t="s">
        <v>8270</v>
      </c>
    </row>
    <row r="552" spans="1:16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9">
        <f t="shared" si="16"/>
        <v>42753.678761574076</v>
      </c>
      <c r="L552" s="10">
        <f t="shared" si="17"/>
        <v>2017</v>
      </c>
      <c r="M552" t="b">
        <v>0</v>
      </c>
      <c r="N552">
        <v>4</v>
      </c>
      <c r="O552" t="b">
        <v>0</v>
      </c>
      <c r="P552" t="s">
        <v>8270</v>
      </c>
    </row>
    <row r="553" spans="1:16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9">
        <f t="shared" si="16"/>
        <v>42173.275740740741</v>
      </c>
      <c r="L553" s="10">
        <f t="shared" si="17"/>
        <v>2015</v>
      </c>
      <c r="M553" t="b">
        <v>0</v>
      </c>
      <c r="N553">
        <v>28</v>
      </c>
      <c r="O553" t="b">
        <v>0</v>
      </c>
      <c r="P553" t="s">
        <v>8270</v>
      </c>
    </row>
    <row r="554" spans="1:16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9">
        <f t="shared" si="16"/>
        <v>42318.616851851853</v>
      </c>
      <c r="L554" s="10">
        <f t="shared" si="17"/>
        <v>2015</v>
      </c>
      <c r="M554" t="b">
        <v>0</v>
      </c>
      <c r="N554">
        <v>0</v>
      </c>
      <c r="O554" t="b">
        <v>0</v>
      </c>
      <c r="P554" t="s">
        <v>8270</v>
      </c>
    </row>
    <row r="555" spans="1:16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9">
        <f t="shared" si="16"/>
        <v>41927.71980324074</v>
      </c>
      <c r="L555" s="10">
        <f t="shared" si="17"/>
        <v>2014</v>
      </c>
      <c r="M555" t="b">
        <v>0</v>
      </c>
      <c r="N555">
        <v>6</v>
      </c>
      <c r="O555" t="b">
        <v>0</v>
      </c>
      <c r="P555" t="s">
        <v>8270</v>
      </c>
    </row>
    <row r="556" spans="1:16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9">
        <f t="shared" si="16"/>
        <v>41901.684861111113</v>
      </c>
      <c r="L556" s="10">
        <f t="shared" si="17"/>
        <v>2014</v>
      </c>
      <c r="M556" t="b">
        <v>0</v>
      </c>
      <c r="N556">
        <v>22</v>
      </c>
      <c r="O556" t="b">
        <v>0</v>
      </c>
      <c r="P556" t="s">
        <v>8270</v>
      </c>
    </row>
    <row r="557" spans="1:16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9">
        <f t="shared" si="16"/>
        <v>42503.353506944448</v>
      </c>
      <c r="L557" s="10">
        <f t="shared" si="17"/>
        <v>2016</v>
      </c>
      <c r="M557" t="b">
        <v>0</v>
      </c>
      <c r="N557">
        <v>0</v>
      </c>
      <c r="O557" t="b">
        <v>0</v>
      </c>
      <c r="P557" t="s">
        <v>8270</v>
      </c>
    </row>
    <row r="558" spans="1:16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9">
        <f t="shared" si="16"/>
        <v>42345.860150462962</v>
      </c>
      <c r="L558" s="10">
        <f t="shared" si="17"/>
        <v>2015</v>
      </c>
      <c r="M558" t="b">
        <v>0</v>
      </c>
      <c r="N558">
        <v>1</v>
      </c>
      <c r="O558" t="b">
        <v>0</v>
      </c>
      <c r="P558" t="s">
        <v>8270</v>
      </c>
    </row>
    <row r="559" spans="1:16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9">
        <f t="shared" si="16"/>
        <v>42676.942164351851</v>
      </c>
      <c r="L559" s="10">
        <f t="shared" si="17"/>
        <v>2016</v>
      </c>
      <c r="M559" t="b">
        <v>0</v>
      </c>
      <c r="N559">
        <v>20</v>
      </c>
      <c r="O559" t="b">
        <v>0</v>
      </c>
      <c r="P559" t="s">
        <v>8270</v>
      </c>
    </row>
    <row r="560" spans="1:16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9">
        <f t="shared" si="16"/>
        <v>42057.883159722223</v>
      </c>
      <c r="L560" s="10">
        <f t="shared" si="17"/>
        <v>2015</v>
      </c>
      <c r="M560" t="b">
        <v>0</v>
      </c>
      <c r="N560">
        <v>0</v>
      </c>
      <c r="O560" t="b">
        <v>0</v>
      </c>
      <c r="P560" t="s">
        <v>8270</v>
      </c>
    </row>
    <row r="561" spans="1:16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9">
        <f t="shared" si="16"/>
        <v>42321.283101851848</v>
      </c>
      <c r="L561" s="10">
        <f t="shared" si="17"/>
        <v>2015</v>
      </c>
      <c r="M561" t="b">
        <v>0</v>
      </c>
      <c r="N561">
        <v>1</v>
      </c>
      <c r="O561" t="b">
        <v>0</v>
      </c>
      <c r="P561" t="s">
        <v>8270</v>
      </c>
    </row>
    <row r="562" spans="1:16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9">
        <f t="shared" si="16"/>
        <v>41960.771354166667</v>
      </c>
      <c r="L562" s="10">
        <f t="shared" si="17"/>
        <v>2014</v>
      </c>
      <c r="M562" t="b">
        <v>0</v>
      </c>
      <c r="N562">
        <v>3</v>
      </c>
      <c r="O562" t="b">
        <v>0</v>
      </c>
      <c r="P562" t="s">
        <v>8270</v>
      </c>
    </row>
    <row r="563" spans="1:16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9">
        <f t="shared" si="16"/>
        <v>42268.658715277779</v>
      </c>
      <c r="L563" s="10">
        <f t="shared" si="17"/>
        <v>2015</v>
      </c>
      <c r="M563" t="b">
        <v>0</v>
      </c>
      <c r="N563">
        <v>2</v>
      </c>
      <c r="O563" t="b">
        <v>0</v>
      </c>
      <c r="P563" t="s">
        <v>8270</v>
      </c>
    </row>
    <row r="564" spans="1:16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9">
        <f t="shared" si="16"/>
        <v>42692.389062499999</v>
      </c>
      <c r="L564" s="10">
        <f t="shared" si="17"/>
        <v>2016</v>
      </c>
      <c r="M564" t="b">
        <v>0</v>
      </c>
      <c r="N564">
        <v>0</v>
      </c>
      <c r="O564" t="b">
        <v>0</v>
      </c>
      <c r="P564" t="s">
        <v>8270</v>
      </c>
    </row>
    <row r="565" spans="1:16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9">
        <f t="shared" si="16"/>
        <v>42022.069988425923</v>
      </c>
      <c r="L565" s="10">
        <f t="shared" si="17"/>
        <v>2015</v>
      </c>
      <c r="M565" t="b">
        <v>0</v>
      </c>
      <c r="N565">
        <v>2</v>
      </c>
      <c r="O565" t="b">
        <v>0</v>
      </c>
      <c r="P565" t="s">
        <v>8270</v>
      </c>
    </row>
    <row r="566" spans="1:16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9">
        <f t="shared" si="16"/>
        <v>42411.942997685182</v>
      </c>
      <c r="L566" s="10">
        <f t="shared" si="17"/>
        <v>2016</v>
      </c>
      <c r="M566" t="b">
        <v>0</v>
      </c>
      <c r="N566">
        <v>1</v>
      </c>
      <c r="O566" t="b">
        <v>0</v>
      </c>
      <c r="P566" t="s">
        <v>8270</v>
      </c>
    </row>
    <row r="567" spans="1:16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9">
        <f t="shared" si="16"/>
        <v>42165.78528935185</v>
      </c>
      <c r="L567" s="10">
        <f t="shared" si="17"/>
        <v>2015</v>
      </c>
      <c r="M567" t="b">
        <v>0</v>
      </c>
      <c r="N567">
        <v>0</v>
      </c>
      <c r="O567" t="b">
        <v>0</v>
      </c>
      <c r="P567" t="s">
        <v>8270</v>
      </c>
    </row>
    <row r="568" spans="1:16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9">
        <f t="shared" si="16"/>
        <v>42535.68440972222</v>
      </c>
      <c r="L568" s="10">
        <f t="shared" si="17"/>
        <v>2016</v>
      </c>
      <c r="M568" t="b">
        <v>0</v>
      </c>
      <c r="N568">
        <v>1</v>
      </c>
      <c r="O568" t="b">
        <v>0</v>
      </c>
      <c r="P568" t="s">
        <v>8270</v>
      </c>
    </row>
    <row r="569" spans="1:16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9">
        <f t="shared" si="16"/>
        <v>41975.842523148152</v>
      </c>
      <c r="L569" s="10">
        <f t="shared" si="17"/>
        <v>2014</v>
      </c>
      <c r="M569" t="b">
        <v>0</v>
      </c>
      <c r="N569">
        <v>0</v>
      </c>
      <c r="O569" t="b">
        <v>0</v>
      </c>
      <c r="P569" t="s">
        <v>8270</v>
      </c>
    </row>
    <row r="570" spans="1:16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9">
        <f t="shared" si="16"/>
        <v>42348.9215625</v>
      </c>
      <c r="L570" s="10">
        <f t="shared" si="17"/>
        <v>2015</v>
      </c>
      <c r="M570" t="b">
        <v>0</v>
      </c>
      <c r="N570">
        <v>5</v>
      </c>
      <c r="O570" t="b">
        <v>0</v>
      </c>
      <c r="P570" t="s">
        <v>8270</v>
      </c>
    </row>
    <row r="571" spans="1:16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9">
        <f t="shared" si="16"/>
        <v>42340.847361111111</v>
      </c>
      <c r="L571" s="10">
        <f t="shared" si="17"/>
        <v>2015</v>
      </c>
      <c r="M571" t="b">
        <v>0</v>
      </c>
      <c r="N571">
        <v>1</v>
      </c>
      <c r="O571" t="b">
        <v>0</v>
      </c>
      <c r="P571" t="s">
        <v>8270</v>
      </c>
    </row>
    <row r="572" spans="1:16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9">
        <f t="shared" si="16"/>
        <v>42388.798252314809</v>
      </c>
      <c r="L572" s="10">
        <f t="shared" si="17"/>
        <v>2016</v>
      </c>
      <c r="M572" t="b">
        <v>0</v>
      </c>
      <c r="N572">
        <v>1</v>
      </c>
      <c r="O572" t="b">
        <v>0</v>
      </c>
      <c r="P572" t="s">
        <v>8270</v>
      </c>
    </row>
    <row r="573" spans="1:16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9">
        <f t="shared" si="16"/>
        <v>42192.816238425927</v>
      </c>
      <c r="L573" s="10">
        <f t="shared" si="17"/>
        <v>2015</v>
      </c>
      <c r="M573" t="b">
        <v>0</v>
      </c>
      <c r="N573">
        <v>2</v>
      </c>
      <c r="O573" t="b">
        <v>0</v>
      </c>
      <c r="P573" t="s">
        <v>8270</v>
      </c>
    </row>
    <row r="574" spans="1:16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9">
        <f t="shared" si="16"/>
        <v>42282.716296296298</v>
      </c>
      <c r="L574" s="10">
        <f t="shared" si="17"/>
        <v>2015</v>
      </c>
      <c r="M574" t="b">
        <v>0</v>
      </c>
      <c r="N574">
        <v>0</v>
      </c>
      <c r="O574" t="b">
        <v>0</v>
      </c>
      <c r="P574" t="s">
        <v>8270</v>
      </c>
    </row>
    <row r="575" spans="1:16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9">
        <f t="shared" si="16"/>
        <v>41963.050127314811</v>
      </c>
      <c r="L575" s="10">
        <f t="shared" si="17"/>
        <v>2014</v>
      </c>
      <c r="M575" t="b">
        <v>0</v>
      </c>
      <c r="N575">
        <v>9</v>
      </c>
      <c r="O575" t="b">
        <v>0</v>
      </c>
      <c r="P575" t="s">
        <v>8270</v>
      </c>
    </row>
    <row r="576" spans="1:16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9">
        <f t="shared" si="16"/>
        <v>42632.443368055552</v>
      </c>
      <c r="L576" s="10">
        <f t="shared" si="17"/>
        <v>2016</v>
      </c>
      <c r="M576" t="b">
        <v>0</v>
      </c>
      <c r="N576">
        <v>4</v>
      </c>
      <c r="O576" t="b">
        <v>0</v>
      </c>
      <c r="P576" t="s">
        <v>8270</v>
      </c>
    </row>
    <row r="577" spans="1:16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9">
        <f t="shared" si="16"/>
        <v>42138.692627314813</v>
      </c>
      <c r="L577" s="10">
        <f t="shared" si="17"/>
        <v>2015</v>
      </c>
      <c r="M577" t="b">
        <v>0</v>
      </c>
      <c r="N577">
        <v>4</v>
      </c>
      <c r="O577" t="b">
        <v>0</v>
      </c>
      <c r="P577" t="s">
        <v>8270</v>
      </c>
    </row>
    <row r="578" spans="1:16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9">
        <f t="shared" si="16"/>
        <v>42031.471666666665</v>
      </c>
      <c r="L578" s="10">
        <f t="shared" si="17"/>
        <v>2015</v>
      </c>
      <c r="M578" t="b">
        <v>0</v>
      </c>
      <c r="N578">
        <v>1</v>
      </c>
      <c r="O578" t="b">
        <v>0</v>
      </c>
      <c r="P578" t="s">
        <v>8270</v>
      </c>
    </row>
    <row r="579" spans="1:16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9">
        <f t="shared" ref="K579:K642" si="18">J579/86400+25569</f>
        <v>42450.589143518519</v>
      </c>
      <c r="L579" s="10">
        <f t="shared" ref="L579:L642" si="19">YEAR(K579)</f>
        <v>2016</v>
      </c>
      <c r="M579" t="b">
        <v>0</v>
      </c>
      <c r="N579">
        <v>1</v>
      </c>
      <c r="O579" t="b">
        <v>0</v>
      </c>
      <c r="P579" t="s">
        <v>8270</v>
      </c>
    </row>
    <row r="580" spans="1:16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9">
        <f t="shared" si="18"/>
        <v>42230.578622685185</v>
      </c>
      <c r="L580" s="10">
        <f t="shared" si="19"/>
        <v>2015</v>
      </c>
      <c r="M580" t="b">
        <v>0</v>
      </c>
      <c r="N580">
        <v>7</v>
      </c>
      <c r="O580" t="b">
        <v>0</v>
      </c>
      <c r="P580" t="s">
        <v>8270</v>
      </c>
    </row>
    <row r="581" spans="1:16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9">
        <f t="shared" si="18"/>
        <v>41968.852118055554</v>
      </c>
      <c r="L581" s="10">
        <f t="shared" si="19"/>
        <v>2014</v>
      </c>
      <c r="M581" t="b">
        <v>0</v>
      </c>
      <c r="N581">
        <v>5</v>
      </c>
      <c r="O581" t="b">
        <v>0</v>
      </c>
      <c r="P581" t="s">
        <v>8270</v>
      </c>
    </row>
    <row r="582" spans="1:16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9">
        <f t="shared" si="18"/>
        <v>42605.908182870371</v>
      </c>
      <c r="L582" s="10">
        <f t="shared" si="19"/>
        <v>2016</v>
      </c>
      <c r="M582" t="b">
        <v>0</v>
      </c>
      <c r="N582">
        <v>1</v>
      </c>
      <c r="O582" t="b">
        <v>0</v>
      </c>
      <c r="P582" t="s">
        <v>8270</v>
      </c>
    </row>
    <row r="583" spans="1:16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9">
        <f t="shared" si="18"/>
        <v>42188.012777777782</v>
      </c>
      <c r="L583" s="10">
        <f t="shared" si="19"/>
        <v>2015</v>
      </c>
      <c r="M583" t="b">
        <v>0</v>
      </c>
      <c r="N583">
        <v>0</v>
      </c>
      <c r="O583" t="b">
        <v>0</v>
      </c>
      <c r="P583" t="s">
        <v>8270</v>
      </c>
    </row>
    <row r="584" spans="1:16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9">
        <f t="shared" si="18"/>
        <v>42055.739803240736</v>
      </c>
      <c r="L584" s="10">
        <f t="shared" si="19"/>
        <v>2015</v>
      </c>
      <c r="M584" t="b">
        <v>0</v>
      </c>
      <c r="N584">
        <v>0</v>
      </c>
      <c r="O584" t="b">
        <v>0</v>
      </c>
      <c r="P584" t="s">
        <v>8270</v>
      </c>
    </row>
    <row r="585" spans="1:16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9">
        <f t="shared" si="18"/>
        <v>42052.93850694444</v>
      </c>
      <c r="L585" s="10">
        <f t="shared" si="19"/>
        <v>2015</v>
      </c>
      <c r="M585" t="b">
        <v>0</v>
      </c>
      <c r="N585">
        <v>1</v>
      </c>
      <c r="O585" t="b">
        <v>0</v>
      </c>
      <c r="P585" t="s">
        <v>8270</v>
      </c>
    </row>
    <row r="586" spans="1:16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9">
        <f t="shared" si="18"/>
        <v>42049.716620370367</v>
      </c>
      <c r="L586" s="10">
        <f t="shared" si="19"/>
        <v>2015</v>
      </c>
      <c r="M586" t="b">
        <v>0</v>
      </c>
      <c r="N586">
        <v>2</v>
      </c>
      <c r="O586" t="b">
        <v>0</v>
      </c>
      <c r="P586" t="s">
        <v>8270</v>
      </c>
    </row>
    <row r="587" spans="1:16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9">
        <f t="shared" si="18"/>
        <v>42283.3909375</v>
      </c>
      <c r="L587" s="10">
        <f t="shared" si="19"/>
        <v>2015</v>
      </c>
      <c r="M587" t="b">
        <v>0</v>
      </c>
      <c r="N587">
        <v>0</v>
      </c>
      <c r="O587" t="b">
        <v>0</v>
      </c>
      <c r="P587" t="s">
        <v>8270</v>
      </c>
    </row>
    <row r="588" spans="1:16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9">
        <f t="shared" si="18"/>
        <v>42020.854247685187</v>
      </c>
      <c r="L588" s="10">
        <f t="shared" si="19"/>
        <v>2015</v>
      </c>
      <c r="M588" t="b">
        <v>0</v>
      </c>
      <c r="N588">
        <v>4</v>
      </c>
      <c r="O588" t="b">
        <v>0</v>
      </c>
      <c r="P588" t="s">
        <v>8270</v>
      </c>
    </row>
    <row r="589" spans="1:16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9">
        <f t="shared" si="18"/>
        <v>42080.757326388892</v>
      </c>
      <c r="L589" s="10">
        <f t="shared" si="19"/>
        <v>2015</v>
      </c>
      <c r="M589" t="b">
        <v>0</v>
      </c>
      <c r="N589">
        <v>7</v>
      </c>
      <c r="O589" t="b">
        <v>0</v>
      </c>
      <c r="P589" t="s">
        <v>8270</v>
      </c>
    </row>
    <row r="590" spans="1:16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9">
        <f t="shared" si="18"/>
        <v>42631.769513888888</v>
      </c>
      <c r="L590" s="10">
        <f t="shared" si="19"/>
        <v>2016</v>
      </c>
      <c r="M590" t="b">
        <v>0</v>
      </c>
      <c r="N590">
        <v>2</v>
      </c>
      <c r="O590" t="b">
        <v>0</v>
      </c>
      <c r="P590" t="s">
        <v>8270</v>
      </c>
    </row>
    <row r="591" spans="1:16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9">
        <f t="shared" si="18"/>
        <v>42178.614571759259</v>
      </c>
      <c r="L591" s="10">
        <f t="shared" si="19"/>
        <v>2015</v>
      </c>
      <c r="M591" t="b">
        <v>0</v>
      </c>
      <c r="N591">
        <v>1</v>
      </c>
      <c r="O591" t="b">
        <v>0</v>
      </c>
      <c r="P591" t="s">
        <v>8270</v>
      </c>
    </row>
    <row r="592" spans="1:16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9">
        <f t="shared" si="18"/>
        <v>42377.554756944446</v>
      </c>
      <c r="L592" s="10">
        <f t="shared" si="19"/>
        <v>2016</v>
      </c>
      <c r="M592" t="b">
        <v>0</v>
      </c>
      <c r="N592">
        <v>9</v>
      </c>
      <c r="O592" t="b">
        <v>0</v>
      </c>
      <c r="P592" t="s">
        <v>8270</v>
      </c>
    </row>
    <row r="593" spans="1:16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9">
        <f t="shared" si="18"/>
        <v>42177.543171296296</v>
      </c>
      <c r="L593" s="10">
        <f t="shared" si="19"/>
        <v>2015</v>
      </c>
      <c r="M593" t="b">
        <v>0</v>
      </c>
      <c r="N593">
        <v>2</v>
      </c>
      <c r="O593" t="b">
        <v>0</v>
      </c>
      <c r="P593" t="s">
        <v>8270</v>
      </c>
    </row>
    <row r="594" spans="1:16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9">
        <f t="shared" si="18"/>
        <v>41946.232175925928</v>
      </c>
      <c r="L594" s="10">
        <f t="shared" si="19"/>
        <v>2014</v>
      </c>
      <c r="M594" t="b">
        <v>0</v>
      </c>
      <c r="N594">
        <v>1</v>
      </c>
      <c r="O594" t="b">
        <v>0</v>
      </c>
      <c r="P594" t="s">
        <v>8270</v>
      </c>
    </row>
    <row r="595" spans="1:16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9">
        <f t="shared" si="18"/>
        <v>42070.677604166667</v>
      </c>
      <c r="L595" s="10">
        <f t="shared" si="19"/>
        <v>2015</v>
      </c>
      <c r="M595" t="b">
        <v>0</v>
      </c>
      <c r="N595">
        <v>7</v>
      </c>
      <c r="O595" t="b">
        <v>0</v>
      </c>
      <c r="P595" t="s">
        <v>8270</v>
      </c>
    </row>
    <row r="596" spans="1:16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9">
        <f t="shared" si="18"/>
        <v>42446.780162037037</v>
      </c>
      <c r="L596" s="10">
        <f t="shared" si="19"/>
        <v>2016</v>
      </c>
      <c r="M596" t="b">
        <v>0</v>
      </c>
      <c r="N596">
        <v>2</v>
      </c>
      <c r="O596" t="b">
        <v>0</v>
      </c>
      <c r="P596" t="s">
        <v>8270</v>
      </c>
    </row>
    <row r="597" spans="1:16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9">
        <f t="shared" si="18"/>
        <v>42083.069884259261</v>
      </c>
      <c r="L597" s="10">
        <f t="shared" si="19"/>
        <v>2015</v>
      </c>
      <c r="M597" t="b">
        <v>0</v>
      </c>
      <c r="N597">
        <v>8</v>
      </c>
      <c r="O597" t="b">
        <v>0</v>
      </c>
      <c r="P597" t="s">
        <v>8270</v>
      </c>
    </row>
    <row r="598" spans="1:16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9">
        <f t="shared" si="18"/>
        <v>42646.896898148145</v>
      </c>
      <c r="L598" s="10">
        <f t="shared" si="19"/>
        <v>2016</v>
      </c>
      <c r="M598" t="b">
        <v>0</v>
      </c>
      <c r="N598">
        <v>2</v>
      </c>
      <c r="O598" t="b">
        <v>0</v>
      </c>
      <c r="P598" t="s">
        <v>8270</v>
      </c>
    </row>
    <row r="599" spans="1:16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9">
        <f t="shared" si="18"/>
        <v>42545.705266203702</v>
      </c>
      <c r="L599" s="10">
        <f t="shared" si="19"/>
        <v>2016</v>
      </c>
      <c r="M599" t="b">
        <v>0</v>
      </c>
      <c r="N599">
        <v>2</v>
      </c>
      <c r="O599" t="b">
        <v>0</v>
      </c>
      <c r="P599" t="s">
        <v>8270</v>
      </c>
    </row>
    <row r="600" spans="1:16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9">
        <f t="shared" si="18"/>
        <v>41948.00209490741</v>
      </c>
      <c r="L600" s="10">
        <f t="shared" si="19"/>
        <v>2014</v>
      </c>
      <c r="M600" t="b">
        <v>0</v>
      </c>
      <c r="N600">
        <v>7</v>
      </c>
      <c r="O600" t="b">
        <v>0</v>
      </c>
      <c r="P600" t="s">
        <v>8270</v>
      </c>
    </row>
    <row r="601" spans="1:16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9">
        <f t="shared" si="18"/>
        <v>42047.812523148154</v>
      </c>
      <c r="L601" s="10">
        <f t="shared" si="19"/>
        <v>2015</v>
      </c>
      <c r="M601" t="b">
        <v>0</v>
      </c>
      <c r="N601">
        <v>2</v>
      </c>
      <c r="O601" t="b">
        <v>0</v>
      </c>
      <c r="P601" t="s">
        <v>8270</v>
      </c>
    </row>
    <row r="602" spans="1:16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9">
        <f t="shared" si="18"/>
        <v>42073.798171296294</v>
      </c>
      <c r="L602" s="10">
        <f t="shared" si="19"/>
        <v>2015</v>
      </c>
      <c r="M602" t="b">
        <v>0</v>
      </c>
      <c r="N602">
        <v>1</v>
      </c>
      <c r="O602" t="b">
        <v>0</v>
      </c>
      <c r="P602" t="s">
        <v>8270</v>
      </c>
    </row>
    <row r="603" spans="1:16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9">
        <f t="shared" si="18"/>
        <v>41969.858090277776</v>
      </c>
      <c r="L603" s="10">
        <f t="shared" si="19"/>
        <v>2014</v>
      </c>
      <c r="M603" t="b">
        <v>0</v>
      </c>
      <c r="N603">
        <v>6</v>
      </c>
      <c r="O603" t="b">
        <v>0</v>
      </c>
      <c r="P603" t="s">
        <v>8270</v>
      </c>
    </row>
    <row r="604" spans="1:16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9">
        <f t="shared" si="18"/>
        <v>42143.79415509259</v>
      </c>
      <c r="L604" s="10">
        <f t="shared" si="19"/>
        <v>2015</v>
      </c>
      <c r="M604" t="b">
        <v>0</v>
      </c>
      <c r="N604">
        <v>0</v>
      </c>
      <c r="O604" t="b">
        <v>0</v>
      </c>
      <c r="P604" t="s">
        <v>8270</v>
      </c>
    </row>
    <row r="605" spans="1:16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9">
        <f t="shared" si="18"/>
        <v>41835.639155092591</v>
      </c>
      <c r="L605" s="10">
        <f t="shared" si="19"/>
        <v>2014</v>
      </c>
      <c r="M605" t="b">
        <v>0</v>
      </c>
      <c r="N605">
        <v>13</v>
      </c>
      <c r="O605" t="b">
        <v>0</v>
      </c>
      <c r="P605" t="s">
        <v>8270</v>
      </c>
    </row>
    <row r="606" spans="1:16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9">
        <f t="shared" si="18"/>
        <v>41849.035370370373</v>
      </c>
      <c r="L606" s="10">
        <f t="shared" si="19"/>
        <v>2014</v>
      </c>
      <c r="M606" t="b">
        <v>0</v>
      </c>
      <c r="N606">
        <v>0</v>
      </c>
      <c r="O606" t="b">
        <v>0</v>
      </c>
      <c r="P606" t="s">
        <v>8270</v>
      </c>
    </row>
    <row r="607" spans="1:16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9">
        <f t="shared" si="18"/>
        <v>42194.357731481483</v>
      </c>
      <c r="L607" s="10">
        <f t="shared" si="19"/>
        <v>2015</v>
      </c>
      <c r="M607" t="b">
        <v>0</v>
      </c>
      <c r="N607">
        <v>8</v>
      </c>
      <c r="O607" t="b">
        <v>0</v>
      </c>
      <c r="P607" t="s">
        <v>8270</v>
      </c>
    </row>
    <row r="608" spans="1:16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9">
        <f t="shared" si="18"/>
        <v>42102.650567129633</v>
      </c>
      <c r="L608" s="10">
        <f t="shared" si="19"/>
        <v>2015</v>
      </c>
      <c r="M608" t="b">
        <v>0</v>
      </c>
      <c r="N608">
        <v>1</v>
      </c>
      <c r="O608" t="b">
        <v>0</v>
      </c>
      <c r="P608" t="s">
        <v>8270</v>
      </c>
    </row>
    <row r="609" spans="1:16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9">
        <f t="shared" si="18"/>
        <v>42300.825648148151</v>
      </c>
      <c r="L609" s="10">
        <f t="shared" si="19"/>
        <v>2015</v>
      </c>
      <c r="M609" t="b">
        <v>0</v>
      </c>
      <c r="N609">
        <v>0</v>
      </c>
      <c r="O609" t="b">
        <v>0</v>
      </c>
      <c r="P609" t="s">
        <v>8270</v>
      </c>
    </row>
    <row r="610" spans="1:16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9">
        <f t="shared" si="18"/>
        <v>42140.921064814815</v>
      </c>
      <c r="L610" s="10">
        <f t="shared" si="19"/>
        <v>2015</v>
      </c>
      <c r="M610" t="b">
        <v>0</v>
      </c>
      <c r="N610">
        <v>5</v>
      </c>
      <c r="O610" t="b">
        <v>0</v>
      </c>
      <c r="P610" t="s">
        <v>8270</v>
      </c>
    </row>
    <row r="611" spans="1:16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9">
        <f t="shared" si="18"/>
        <v>42307.034074074079</v>
      </c>
      <c r="L611" s="10">
        <f t="shared" si="19"/>
        <v>2015</v>
      </c>
      <c r="M611" t="b">
        <v>0</v>
      </c>
      <c r="N611">
        <v>1</v>
      </c>
      <c r="O611" t="b">
        <v>0</v>
      </c>
      <c r="P611" t="s">
        <v>8270</v>
      </c>
    </row>
    <row r="612" spans="1:16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9">
        <f t="shared" si="18"/>
        <v>42086.83085648148</v>
      </c>
      <c r="L612" s="10">
        <f t="shared" si="19"/>
        <v>2015</v>
      </c>
      <c r="M612" t="b">
        <v>0</v>
      </c>
      <c r="N612">
        <v>0</v>
      </c>
      <c r="O612" t="b">
        <v>0</v>
      </c>
      <c r="P612" t="s">
        <v>8270</v>
      </c>
    </row>
    <row r="613" spans="1:16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9">
        <f t="shared" si="18"/>
        <v>42328.560613425929</v>
      </c>
      <c r="L613" s="10">
        <f t="shared" si="19"/>
        <v>2015</v>
      </c>
      <c r="M613" t="b">
        <v>0</v>
      </c>
      <c r="N613">
        <v>0</v>
      </c>
      <c r="O613" t="b">
        <v>0</v>
      </c>
      <c r="P613" t="s">
        <v>8270</v>
      </c>
    </row>
    <row r="614" spans="1:16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9">
        <f t="shared" si="18"/>
        <v>42585.031782407408</v>
      </c>
      <c r="L614" s="10">
        <f t="shared" si="19"/>
        <v>2016</v>
      </c>
      <c r="M614" t="b">
        <v>0</v>
      </c>
      <c r="N614">
        <v>0</v>
      </c>
      <c r="O614" t="b">
        <v>0</v>
      </c>
      <c r="P614" t="s">
        <v>8270</v>
      </c>
    </row>
    <row r="615" spans="1:16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9">
        <f t="shared" si="18"/>
        <v>42247.496759259258</v>
      </c>
      <c r="L615" s="10">
        <f t="shared" si="19"/>
        <v>2015</v>
      </c>
      <c r="M615" t="b">
        <v>0</v>
      </c>
      <c r="N615">
        <v>121</v>
      </c>
      <c r="O615" t="b">
        <v>0</v>
      </c>
      <c r="P615" t="s">
        <v>8270</v>
      </c>
    </row>
    <row r="616" spans="1:16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9">
        <f t="shared" si="18"/>
        <v>42515.061805555553</v>
      </c>
      <c r="L616" s="10">
        <f t="shared" si="19"/>
        <v>2016</v>
      </c>
      <c r="M616" t="b">
        <v>0</v>
      </c>
      <c r="N616">
        <v>0</v>
      </c>
      <c r="O616" t="b">
        <v>0</v>
      </c>
      <c r="P616" t="s">
        <v>8270</v>
      </c>
    </row>
    <row r="617" spans="1:16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9">
        <f t="shared" si="18"/>
        <v>42242.122210648144</v>
      </c>
      <c r="L617" s="10">
        <f t="shared" si="19"/>
        <v>2015</v>
      </c>
      <c r="M617" t="b">
        <v>0</v>
      </c>
      <c r="N617">
        <v>0</v>
      </c>
      <c r="O617" t="b">
        <v>0</v>
      </c>
      <c r="P617" t="s">
        <v>8270</v>
      </c>
    </row>
    <row r="618" spans="1:16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9">
        <f t="shared" si="18"/>
        <v>42761.376238425924</v>
      </c>
      <c r="L618" s="10">
        <f t="shared" si="19"/>
        <v>2017</v>
      </c>
      <c r="M618" t="b">
        <v>0</v>
      </c>
      <c r="N618">
        <v>0</v>
      </c>
      <c r="O618" t="b">
        <v>0</v>
      </c>
      <c r="P618" t="s">
        <v>8270</v>
      </c>
    </row>
    <row r="619" spans="1:16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9">
        <f t="shared" si="18"/>
        <v>42087.343090277776</v>
      </c>
      <c r="L619" s="10">
        <f t="shared" si="19"/>
        <v>2015</v>
      </c>
      <c r="M619" t="b">
        <v>0</v>
      </c>
      <c r="N619">
        <v>3</v>
      </c>
      <c r="O619" t="b">
        <v>0</v>
      </c>
      <c r="P619" t="s">
        <v>8270</v>
      </c>
    </row>
    <row r="620" spans="1:16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9">
        <f t="shared" si="18"/>
        <v>42317.810219907406</v>
      </c>
      <c r="L620" s="10">
        <f t="shared" si="19"/>
        <v>2015</v>
      </c>
      <c r="M620" t="b">
        <v>0</v>
      </c>
      <c r="N620">
        <v>0</v>
      </c>
      <c r="O620" t="b">
        <v>0</v>
      </c>
      <c r="P620" t="s">
        <v>8270</v>
      </c>
    </row>
    <row r="621" spans="1:16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9">
        <f t="shared" si="18"/>
        <v>41908.650347222225</v>
      </c>
      <c r="L621" s="10">
        <f t="shared" si="19"/>
        <v>2014</v>
      </c>
      <c r="M621" t="b">
        <v>0</v>
      </c>
      <c r="N621">
        <v>1</v>
      </c>
      <c r="O621" t="b">
        <v>0</v>
      </c>
      <c r="P621" t="s">
        <v>8270</v>
      </c>
    </row>
    <row r="622" spans="1:16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9">
        <f t="shared" si="18"/>
        <v>41831.716874999998</v>
      </c>
      <c r="L622" s="10">
        <f t="shared" si="19"/>
        <v>2014</v>
      </c>
      <c r="M622" t="b">
        <v>0</v>
      </c>
      <c r="N622">
        <v>1</v>
      </c>
      <c r="O622" t="b">
        <v>0</v>
      </c>
      <c r="P622" t="s">
        <v>8270</v>
      </c>
    </row>
    <row r="623" spans="1:16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9">
        <f t="shared" si="18"/>
        <v>42528.987696759257</v>
      </c>
      <c r="L623" s="10">
        <f t="shared" si="19"/>
        <v>2016</v>
      </c>
      <c r="M623" t="b">
        <v>0</v>
      </c>
      <c r="N623">
        <v>3</v>
      </c>
      <c r="O623" t="b">
        <v>0</v>
      </c>
      <c r="P623" t="s">
        <v>8270</v>
      </c>
    </row>
    <row r="624" spans="1:16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9">
        <f t="shared" si="18"/>
        <v>42532.774745370371</v>
      </c>
      <c r="L624" s="10">
        <f t="shared" si="19"/>
        <v>2016</v>
      </c>
      <c r="M624" t="b">
        <v>0</v>
      </c>
      <c r="N624">
        <v>9</v>
      </c>
      <c r="O624" t="b">
        <v>0</v>
      </c>
      <c r="P624" t="s">
        <v>8270</v>
      </c>
    </row>
    <row r="625" spans="1:16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9">
        <f t="shared" si="18"/>
        <v>42122.009224537032</v>
      </c>
      <c r="L625" s="10">
        <f t="shared" si="19"/>
        <v>2015</v>
      </c>
      <c r="M625" t="b">
        <v>0</v>
      </c>
      <c r="N625">
        <v>0</v>
      </c>
      <c r="O625" t="b">
        <v>0</v>
      </c>
      <c r="P625" t="s">
        <v>8270</v>
      </c>
    </row>
    <row r="626" spans="1:16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9">
        <f t="shared" si="18"/>
        <v>42108.988900462966</v>
      </c>
      <c r="L626" s="10">
        <f t="shared" si="19"/>
        <v>2015</v>
      </c>
      <c r="M626" t="b">
        <v>0</v>
      </c>
      <c r="N626">
        <v>0</v>
      </c>
      <c r="O626" t="b">
        <v>0</v>
      </c>
      <c r="P626" t="s">
        <v>8270</v>
      </c>
    </row>
    <row r="627" spans="1:16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9">
        <f t="shared" si="18"/>
        <v>42790.895567129628</v>
      </c>
      <c r="L627" s="10">
        <f t="shared" si="19"/>
        <v>2017</v>
      </c>
      <c r="M627" t="b">
        <v>0</v>
      </c>
      <c r="N627">
        <v>0</v>
      </c>
      <c r="O627" t="b">
        <v>0</v>
      </c>
      <c r="P627" t="s">
        <v>8270</v>
      </c>
    </row>
    <row r="628" spans="1:16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9">
        <f t="shared" si="18"/>
        <v>42198.559479166666</v>
      </c>
      <c r="L628" s="10">
        <f t="shared" si="19"/>
        <v>2015</v>
      </c>
      <c r="M628" t="b">
        <v>0</v>
      </c>
      <c r="N628">
        <v>39</v>
      </c>
      <c r="O628" t="b">
        <v>0</v>
      </c>
      <c r="P628" t="s">
        <v>8270</v>
      </c>
    </row>
    <row r="629" spans="1:16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9">
        <f t="shared" si="18"/>
        <v>42384.306840277779</v>
      </c>
      <c r="L629" s="10">
        <f t="shared" si="19"/>
        <v>2016</v>
      </c>
      <c r="M629" t="b">
        <v>0</v>
      </c>
      <c r="N629">
        <v>1</v>
      </c>
      <c r="O629" t="b">
        <v>0</v>
      </c>
      <c r="P629" t="s">
        <v>8270</v>
      </c>
    </row>
    <row r="630" spans="1:16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9">
        <f t="shared" si="18"/>
        <v>41803.692789351851</v>
      </c>
      <c r="L630" s="10">
        <f t="shared" si="19"/>
        <v>2014</v>
      </c>
      <c r="M630" t="b">
        <v>0</v>
      </c>
      <c r="N630">
        <v>0</v>
      </c>
      <c r="O630" t="b">
        <v>0</v>
      </c>
      <c r="P630" t="s">
        <v>8270</v>
      </c>
    </row>
    <row r="631" spans="1:16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9">
        <f t="shared" si="18"/>
        <v>42474.637824074074</v>
      </c>
      <c r="L631" s="10">
        <f t="shared" si="19"/>
        <v>2016</v>
      </c>
      <c r="M631" t="b">
        <v>0</v>
      </c>
      <c r="N631">
        <v>3</v>
      </c>
      <c r="O631" t="b">
        <v>0</v>
      </c>
      <c r="P631" t="s">
        <v>8270</v>
      </c>
    </row>
    <row r="632" spans="1:16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9">
        <f t="shared" si="18"/>
        <v>42223.619456018518</v>
      </c>
      <c r="L632" s="10">
        <f t="shared" si="19"/>
        <v>2015</v>
      </c>
      <c r="M632" t="b">
        <v>0</v>
      </c>
      <c r="N632">
        <v>1</v>
      </c>
      <c r="O632" t="b">
        <v>0</v>
      </c>
      <c r="P632" t="s">
        <v>8270</v>
      </c>
    </row>
    <row r="633" spans="1:16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9">
        <f t="shared" si="18"/>
        <v>42489.772326388891</v>
      </c>
      <c r="L633" s="10">
        <f t="shared" si="19"/>
        <v>2016</v>
      </c>
      <c r="M633" t="b">
        <v>0</v>
      </c>
      <c r="N633">
        <v>9</v>
      </c>
      <c r="O633" t="b">
        <v>0</v>
      </c>
      <c r="P633" t="s">
        <v>8270</v>
      </c>
    </row>
    <row r="634" spans="1:16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9">
        <f t="shared" si="18"/>
        <v>42303.659317129626</v>
      </c>
      <c r="L634" s="10">
        <f t="shared" si="19"/>
        <v>2015</v>
      </c>
      <c r="M634" t="b">
        <v>0</v>
      </c>
      <c r="N634">
        <v>0</v>
      </c>
      <c r="O634" t="b">
        <v>0</v>
      </c>
      <c r="P634" t="s">
        <v>8270</v>
      </c>
    </row>
    <row r="635" spans="1:16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9">
        <f t="shared" si="18"/>
        <v>42507.299328703702</v>
      </c>
      <c r="L635" s="10">
        <f t="shared" si="19"/>
        <v>2016</v>
      </c>
      <c r="M635" t="b">
        <v>0</v>
      </c>
      <c r="N635">
        <v>25</v>
      </c>
      <c r="O635" t="b">
        <v>0</v>
      </c>
      <c r="P635" t="s">
        <v>8270</v>
      </c>
    </row>
    <row r="636" spans="1:16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9">
        <f t="shared" si="18"/>
        <v>42031.928576388891</v>
      </c>
      <c r="L636" s="10">
        <f t="shared" si="19"/>
        <v>2015</v>
      </c>
      <c r="M636" t="b">
        <v>0</v>
      </c>
      <c r="N636">
        <v>1</v>
      </c>
      <c r="O636" t="b">
        <v>0</v>
      </c>
      <c r="P636" t="s">
        <v>8270</v>
      </c>
    </row>
    <row r="637" spans="1:16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9">
        <f t="shared" si="18"/>
        <v>42076.092152777783</v>
      </c>
      <c r="L637" s="10">
        <f t="shared" si="19"/>
        <v>2015</v>
      </c>
      <c r="M637" t="b">
        <v>0</v>
      </c>
      <c r="N637">
        <v>1</v>
      </c>
      <c r="O637" t="b">
        <v>0</v>
      </c>
      <c r="P637" t="s">
        <v>8270</v>
      </c>
    </row>
    <row r="638" spans="1:16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9">
        <f t="shared" si="18"/>
        <v>42131.455439814818</v>
      </c>
      <c r="L638" s="10">
        <f t="shared" si="19"/>
        <v>2015</v>
      </c>
      <c r="M638" t="b">
        <v>0</v>
      </c>
      <c r="N638">
        <v>1</v>
      </c>
      <c r="O638" t="b">
        <v>0</v>
      </c>
      <c r="P638" t="s">
        <v>8270</v>
      </c>
    </row>
    <row r="639" spans="1:16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9">
        <f t="shared" si="18"/>
        <v>42762.962013888886</v>
      </c>
      <c r="L639" s="10">
        <f t="shared" si="19"/>
        <v>2017</v>
      </c>
      <c r="M639" t="b">
        <v>0</v>
      </c>
      <c r="N639">
        <v>0</v>
      </c>
      <c r="O639" t="b">
        <v>0</v>
      </c>
      <c r="P639" t="s">
        <v>8270</v>
      </c>
    </row>
    <row r="640" spans="1:16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9">
        <f t="shared" si="18"/>
        <v>42759.593310185184</v>
      </c>
      <c r="L640" s="10">
        <f t="shared" si="19"/>
        <v>2017</v>
      </c>
      <c r="M640" t="b">
        <v>0</v>
      </c>
      <c r="N640">
        <v>6</v>
      </c>
      <c r="O640" t="b">
        <v>0</v>
      </c>
      <c r="P640" t="s">
        <v>8270</v>
      </c>
    </row>
    <row r="641" spans="1:16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9">
        <f t="shared" si="18"/>
        <v>41865.583275462966</v>
      </c>
      <c r="L641" s="10">
        <f t="shared" si="19"/>
        <v>2014</v>
      </c>
      <c r="M641" t="b">
        <v>0</v>
      </c>
      <c r="N641">
        <v>1</v>
      </c>
      <c r="O641" t="b">
        <v>0</v>
      </c>
      <c r="P641" t="s">
        <v>8270</v>
      </c>
    </row>
    <row r="642" spans="1:16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9">
        <f t="shared" si="18"/>
        <v>42683.420312499999</v>
      </c>
      <c r="L642" s="10">
        <f t="shared" si="19"/>
        <v>2016</v>
      </c>
      <c r="M642" t="b">
        <v>0</v>
      </c>
      <c r="N642">
        <v>2</v>
      </c>
      <c r="O642" t="b">
        <v>1</v>
      </c>
      <c r="P642" t="s">
        <v>8271</v>
      </c>
    </row>
    <row r="643" spans="1:16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9">
        <f t="shared" ref="K643:K706" si="20">J643/86400+25569</f>
        <v>42199.57</v>
      </c>
      <c r="L643" s="10">
        <f t="shared" ref="L643:L706" si="21">YEAR(K643)</f>
        <v>2015</v>
      </c>
      <c r="M643" t="b">
        <v>0</v>
      </c>
      <c r="N643">
        <v>315</v>
      </c>
      <c r="O643" t="b">
        <v>1</v>
      </c>
      <c r="P643" t="s">
        <v>8271</v>
      </c>
    </row>
    <row r="644" spans="1:16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9">
        <f t="shared" si="20"/>
        <v>42199.651319444441</v>
      </c>
      <c r="L644" s="10">
        <f t="shared" si="21"/>
        <v>2015</v>
      </c>
      <c r="M644" t="b">
        <v>0</v>
      </c>
      <c r="N644">
        <v>2174</v>
      </c>
      <c r="O644" t="b">
        <v>1</v>
      </c>
      <c r="P644" t="s">
        <v>8271</v>
      </c>
    </row>
    <row r="645" spans="1:16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9">
        <f t="shared" si="20"/>
        <v>42100.642071759255</v>
      </c>
      <c r="L645" s="10">
        <f t="shared" si="21"/>
        <v>2015</v>
      </c>
      <c r="M645" t="b">
        <v>0</v>
      </c>
      <c r="N645">
        <v>152</v>
      </c>
      <c r="O645" t="b">
        <v>1</v>
      </c>
      <c r="P645" t="s">
        <v>8271</v>
      </c>
    </row>
    <row r="646" spans="1:16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9">
        <f t="shared" si="20"/>
        <v>41898.665960648148</v>
      </c>
      <c r="L646" s="10">
        <f t="shared" si="21"/>
        <v>2014</v>
      </c>
      <c r="M646" t="b">
        <v>0</v>
      </c>
      <c r="N646">
        <v>1021</v>
      </c>
      <c r="O646" t="b">
        <v>1</v>
      </c>
      <c r="P646" t="s">
        <v>8271</v>
      </c>
    </row>
    <row r="647" spans="1:16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9">
        <f t="shared" si="20"/>
        <v>42564.026319444441</v>
      </c>
      <c r="L647" s="10">
        <f t="shared" si="21"/>
        <v>2016</v>
      </c>
      <c r="M647" t="b">
        <v>0</v>
      </c>
      <c r="N647">
        <v>237</v>
      </c>
      <c r="O647" t="b">
        <v>1</v>
      </c>
      <c r="P647" t="s">
        <v>8271</v>
      </c>
    </row>
    <row r="648" spans="1:16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9">
        <f t="shared" si="20"/>
        <v>41832.852627314816</v>
      </c>
      <c r="L648" s="10">
        <f t="shared" si="21"/>
        <v>2014</v>
      </c>
      <c r="M648" t="b">
        <v>0</v>
      </c>
      <c r="N648">
        <v>27</v>
      </c>
      <c r="O648" t="b">
        <v>1</v>
      </c>
      <c r="P648" t="s">
        <v>8271</v>
      </c>
    </row>
    <row r="649" spans="1:16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9">
        <f t="shared" si="20"/>
        <v>42416.767928240741</v>
      </c>
      <c r="L649" s="10">
        <f t="shared" si="21"/>
        <v>2016</v>
      </c>
      <c r="M649" t="b">
        <v>0</v>
      </c>
      <c r="N649">
        <v>17</v>
      </c>
      <c r="O649" t="b">
        <v>1</v>
      </c>
      <c r="P649" t="s">
        <v>8271</v>
      </c>
    </row>
    <row r="650" spans="1:16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9">
        <f t="shared" si="20"/>
        <v>41891.693379629629</v>
      </c>
      <c r="L650" s="10">
        <f t="shared" si="21"/>
        <v>2014</v>
      </c>
      <c r="M650" t="b">
        <v>0</v>
      </c>
      <c r="N650">
        <v>27</v>
      </c>
      <c r="O650" t="b">
        <v>1</v>
      </c>
      <c r="P650" t="s">
        <v>8271</v>
      </c>
    </row>
    <row r="651" spans="1:16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9">
        <f t="shared" si="20"/>
        <v>41877.912187499998</v>
      </c>
      <c r="L651" s="10">
        <f t="shared" si="21"/>
        <v>2014</v>
      </c>
      <c r="M651" t="b">
        <v>0</v>
      </c>
      <c r="N651">
        <v>82</v>
      </c>
      <c r="O651" t="b">
        <v>1</v>
      </c>
      <c r="P651" t="s">
        <v>8271</v>
      </c>
    </row>
    <row r="652" spans="1:16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9">
        <f t="shared" si="20"/>
        <v>41932.036851851852</v>
      </c>
      <c r="L652" s="10">
        <f t="shared" si="21"/>
        <v>2014</v>
      </c>
      <c r="M652" t="b">
        <v>0</v>
      </c>
      <c r="N652">
        <v>48</v>
      </c>
      <c r="O652" t="b">
        <v>1</v>
      </c>
      <c r="P652" t="s">
        <v>8271</v>
      </c>
    </row>
    <row r="653" spans="1:16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9">
        <f t="shared" si="20"/>
        <v>41956.017488425925</v>
      </c>
      <c r="L653" s="10">
        <f t="shared" si="21"/>
        <v>2014</v>
      </c>
      <c r="M653" t="b">
        <v>0</v>
      </c>
      <c r="N653">
        <v>105</v>
      </c>
      <c r="O653" t="b">
        <v>1</v>
      </c>
      <c r="P653" t="s">
        <v>8271</v>
      </c>
    </row>
    <row r="654" spans="1:16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9">
        <f t="shared" si="20"/>
        <v>42675.690393518518</v>
      </c>
      <c r="L654" s="10">
        <f t="shared" si="21"/>
        <v>2016</v>
      </c>
      <c r="M654" t="b">
        <v>0</v>
      </c>
      <c r="N654">
        <v>28</v>
      </c>
      <c r="O654" t="b">
        <v>1</v>
      </c>
      <c r="P654" t="s">
        <v>8271</v>
      </c>
    </row>
    <row r="655" spans="1:16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9">
        <f t="shared" si="20"/>
        <v>42199.618518518517</v>
      </c>
      <c r="L655" s="10">
        <f t="shared" si="21"/>
        <v>2015</v>
      </c>
      <c r="M655" t="b">
        <v>0</v>
      </c>
      <c r="N655">
        <v>1107</v>
      </c>
      <c r="O655" t="b">
        <v>1</v>
      </c>
      <c r="P655" t="s">
        <v>8271</v>
      </c>
    </row>
    <row r="656" spans="1:16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9">
        <f t="shared" si="20"/>
        <v>42163.957326388889</v>
      </c>
      <c r="L656" s="10">
        <f t="shared" si="21"/>
        <v>2015</v>
      </c>
      <c r="M656" t="b">
        <v>0</v>
      </c>
      <c r="N656">
        <v>1013</v>
      </c>
      <c r="O656" t="b">
        <v>1</v>
      </c>
      <c r="P656" t="s">
        <v>8271</v>
      </c>
    </row>
    <row r="657" spans="1:16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9">
        <f t="shared" si="20"/>
        <v>42045.957314814819</v>
      </c>
      <c r="L657" s="10">
        <f t="shared" si="21"/>
        <v>2015</v>
      </c>
      <c r="M657" t="b">
        <v>0</v>
      </c>
      <c r="N657">
        <v>274</v>
      </c>
      <c r="O657" t="b">
        <v>1</v>
      </c>
      <c r="P657" t="s">
        <v>8271</v>
      </c>
    </row>
    <row r="658" spans="1:16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9">
        <f t="shared" si="20"/>
        <v>42417.804618055554</v>
      </c>
      <c r="L658" s="10">
        <f t="shared" si="21"/>
        <v>2016</v>
      </c>
      <c r="M658" t="b">
        <v>0</v>
      </c>
      <c r="N658">
        <v>87</v>
      </c>
      <c r="O658" t="b">
        <v>1</v>
      </c>
      <c r="P658" t="s">
        <v>8271</v>
      </c>
    </row>
    <row r="659" spans="1:16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9">
        <f t="shared" si="20"/>
        <v>42331.84574074074</v>
      </c>
      <c r="L659" s="10">
        <f t="shared" si="21"/>
        <v>2015</v>
      </c>
      <c r="M659" t="b">
        <v>0</v>
      </c>
      <c r="N659">
        <v>99</v>
      </c>
      <c r="O659" t="b">
        <v>1</v>
      </c>
      <c r="P659" t="s">
        <v>8271</v>
      </c>
    </row>
    <row r="660" spans="1:16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9">
        <f t="shared" si="20"/>
        <v>42179.160752314812</v>
      </c>
      <c r="L660" s="10">
        <f t="shared" si="21"/>
        <v>2015</v>
      </c>
      <c r="M660" t="b">
        <v>0</v>
      </c>
      <c r="N660">
        <v>276</v>
      </c>
      <c r="O660" t="b">
        <v>1</v>
      </c>
      <c r="P660" t="s">
        <v>8271</v>
      </c>
    </row>
    <row r="661" spans="1:16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9">
        <f t="shared" si="20"/>
        <v>42209.593692129631</v>
      </c>
      <c r="L661" s="10">
        <f t="shared" si="21"/>
        <v>2015</v>
      </c>
      <c r="M661" t="b">
        <v>0</v>
      </c>
      <c r="N661">
        <v>21</v>
      </c>
      <c r="O661" t="b">
        <v>1</v>
      </c>
      <c r="P661" t="s">
        <v>8271</v>
      </c>
    </row>
    <row r="662" spans="1:16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9">
        <f t="shared" si="20"/>
        <v>41922.741655092592</v>
      </c>
      <c r="L662" s="10">
        <f t="shared" si="21"/>
        <v>2014</v>
      </c>
      <c r="M662" t="b">
        <v>0</v>
      </c>
      <c r="N662">
        <v>18</v>
      </c>
      <c r="O662" t="b">
        <v>0</v>
      </c>
      <c r="P662" t="s">
        <v>8271</v>
      </c>
    </row>
    <row r="663" spans="1:16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9">
        <f t="shared" si="20"/>
        <v>42636.645358796297</v>
      </c>
      <c r="L663" s="10">
        <f t="shared" si="21"/>
        <v>2016</v>
      </c>
      <c r="M663" t="b">
        <v>0</v>
      </c>
      <c r="N663">
        <v>9</v>
      </c>
      <c r="O663" t="b">
        <v>0</v>
      </c>
      <c r="P663" t="s">
        <v>8271</v>
      </c>
    </row>
    <row r="664" spans="1:16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9">
        <f t="shared" si="20"/>
        <v>41990.438043981485</v>
      </c>
      <c r="L664" s="10">
        <f t="shared" si="21"/>
        <v>2014</v>
      </c>
      <c r="M664" t="b">
        <v>0</v>
      </c>
      <c r="N664">
        <v>4</v>
      </c>
      <c r="O664" t="b">
        <v>0</v>
      </c>
      <c r="P664" t="s">
        <v>8271</v>
      </c>
    </row>
    <row r="665" spans="1:16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9">
        <f t="shared" si="20"/>
        <v>42173.843240740738</v>
      </c>
      <c r="L665" s="10">
        <f t="shared" si="21"/>
        <v>2015</v>
      </c>
      <c r="M665" t="b">
        <v>0</v>
      </c>
      <c r="N665">
        <v>7</v>
      </c>
      <c r="O665" t="b">
        <v>0</v>
      </c>
      <c r="P665" t="s">
        <v>8271</v>
      </c>
    </row>
    <row r="666" spans="1:16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9">
        <f t="shared" si="20"/>
        <v>42077.666377314818</v>
      </c>
      <c r="L666" s="10">
        <f t="shared" si="21"/>
        <v>2015</v>
      </c>
      <c r="M666" t="b">
        <v>0</v>
      </c>
      <c r="N666">
        <v>29</v>
      </c>
      <c r="O666" t="b">
        <v>0</v>
      </c>
      <c r="P666" t="s">
        <v>8271</v>
      </c>
    </row>
    <row r="667" spans="1:16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9">
        <f t="shared" si="20"/>
        <v>42688.711354166662</v>
      </c>
      <c r="L667" s="10">
        <f t="shared" si="21"/>
        <v>2016</v>
      </c>
      <c r="M667" t="b">
        <v>0</v>
      </c>
      <c r="N667">
        <v>12</v>
      </c>
      <c r="O667" t="b">
        <v>0</v>
      </c>
      <c r="P667" t="s">
        <v>8271</v>
      </c>
    </row>
    <row r="668" spans="1:16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9">
        <f t="shared" si="20"/>
        <v>41838.832152777773</v>
      </c>
      <c r="L668" s="10">
        <f t="shared" si="21"/>
        <v>2014</v>
      </c>
      <c r="M668" t="b">
        <v>0</v>
      </c>
      <c r="N668">
        <v>4</v>
      </c>
      <c r="O668" t="b">
        <v>0</v>
      </c>
      <c r="P668" t="s">
        <v>8271</v>
      </c>
    </row>
    <row r="669" spans="1:16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9">
        <f t="shared" si="20"/>
        <v>42632.373414351852</v>
      </c>
      <c r="L669" s="10">
        <f t="shared" si="21"/>
        <v>2016</v>
      </c>
      <c r="M669" t="b">
        <v>0</v>
      </c>
      <c r="N669">
        <v>28</v>
      </c>
      <c r="O669" t="b">
        <v>0</v>
      </c>
      <c r="P669" t="s">
        <v>8271</v>
      </c>
    </row>
    <row r="670" spans="1:16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9">
        <f t="shared" si="20"/>
        <v>42090.831273148149</v>
      </c>
      <c r="L670" s="10">
        <f t="shared" si="21"/>
        <v>2015</v>
      </c>
      <c r="M670" t="b">
        <v>0</v>
      </c>
      <c r="N670">
        <v>25</v>
      </c>
      <c r="O670" t="b">
        <v>0</v>
      </c>
      <c r="P670" t="s">
        <v>8271</v>
      </c>
    </row>
    <row r="671" spans="1:16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9">
        <f t="shared" si="20"/>
        <v>42527.625671296293</v>
      </c>
      <c r="L671" s="10">
        <f t="shared" si="21"/>
        <v>2016</v>
      </c>
      <c r="M671" t="b">
        <v>0</v>
      </c>
      <c r="N671">
        <v>28</v>
      </c>
      <c r="O671" t="b">
        <v>0</v>
      </c>
      <c r="P671" t="s">
        <v>8271</v>
      </c>
    </row>
    <row r="672" spans="1:16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9">
        <f t="shared" si="20"/>
        <v>42506.709722222222</v>
      </c>
      <c r="L672" s="10">
        <f t="shared" si="21"/>
        <v>2016</v>
      </c>
      <c r="M672" t="b">
        <v>0</v>
      </c>
      <c r="N672">
        <v>310</v>
      </c>
      <c r="O672" t="b">
        <v>0</v>
      </c>
      <c r="P672" t="s">
        <v>8271</v>
      </c>
    </row>
    <row r="673" spans="1:16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9">
        <f t="shared" si="20"/>
        <v>41984.692731481482</v>
      </c>
      <c r="L673" s="10">
        <f t="shared" si="21"/>
        <v>2014</v>
      </c>
      <c r="M673" t="b">
        <v>0</v>
      </c>
      <c r="N673">
        <v>15</v>
      </c>
      <c r="O673" t="b">
        <v>0</v>
      </c>
      <c r="P673" t="s">
        <v>8271</v>
      </c>
    </row>
    <row r="674" spans="1:16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9">
        <f t="shared" si="20"/>
        <v>41974.219490740739</v>
      </c>
      <c r="L674" s="10">
        <f t="shared" si="21"/>
        <v>2014</v>
      </c>
      <c r="M674" t="b">
        <v>0</v>
      </c>
      <c r="N674">
        <v>215</v>
      </c>
      <c r="O674" t="b">
        <v>0</v>
      </c>
      <c r="P674" t="s">
        <v>8271</v>
      </c>
    </row>
    <row r="675" spans="1:16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9">
        <f t="shared" si="20"/>
        <v>41838.840474537035</v>
      </c>
      <c r="L675" s="10">
        <f t="shared" si="21"/>
        <v>2014</v>
      </c>
      <c r="M675" t="b">
        <v>0</v>
      </c>
      <c r="N675">
        <v>3</v>
      </c>
      <c r="O675" t="b">
        <v>0</v>
      </c>
      <c r="P675" t="s">
        <v>8271</v>
      </c>
    </row>
    <row r="676" spans="1:16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9">
        <f t="shared" si="20"/>
        <v>41803.116053240738</v>
      </c>
      <c r="L676" s="10">
        <f t="shared" si="21"/>
        <v>2014</v>
      </c>
      <c r="M676" t="b">
        <v>0</v>
      </c>
      <c r="N676">
        <v>2</v>
      </c>
      <c r="O676" t="b">
        <v>0</v>
      </c>
      <c r="P676" t="s">
        <v>8271</v>
      </c>
    </row>
    <row r="677" spans="1:16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9">
        <f t="shared" si="20"/>
        <v>41975.930601851855</v>
      </c>
      <c r="L677" s="10">
        <f t="shared" si="21"/>
        <v>2014</v>
      </c>
      <c r="M677" t="b">
        <v>0</v>
      </c>
      <c r="N677">
        <v>26</v>
      </c>
      <c r="O677" t="b">
        <v>0</v>
      </c>
      <c r="P677" t="s">
        <v>8271</v>
      </c>
    </row>
    <row r="678" spans="1:16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9">
        <f t="shared" si="20"/>
        <v>42012.76829861111</v>
      </c>
      <c r="L678" s="10">
        <f t="shared" si="21"/>
        <v>2015</v>
      </c>
      <c r="M678" t="b">
        <v>0</v>
      </c>
      <c r="N678">
        <v>24</v>
      </c>
      <c r="O678" t="b">
        <v>0</v>
      </c>
      <c r="P678" t="s">
        <v>8271</v>
      </c>
    </row>
    <row r="679" spans="1:16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9">
        <f t="shared" si="20"/>
        <v>42504.403877314813</v>
      </c>
      <c r="L679" s="10">
        <f t="shared" si="21"/>
        <v>2016</v>
      </c>
      <c r="M679" t="b">
        <v>0</v>
      </c>
      <c r="N679">
        <v>96</v>
      </c>
      <c r="O679" t="b">
        <v>0</v>
      </c>
      <c r="P679" t="s">
        <v>8271</v>
      </c>
    </row>
    <row r="680" spans="1:16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9">
        <f t="shared" si="20"/>
        <v>42481.376597222217</v>
      </c>
      <c r="L680" s="10">
        <f t="shared" si="21"/>
        <v>2016</v>
      </c>
      <c r="M680" t="b">
        <v>0</v>
      </c>
      <c r="N680">
        <v>17</v>
      </c>
      <c r="O680" t="b">
        <v>0</v>
      </c>
      <c r="P680" t="s">
        <v>8271</v>
      </c>
    </row>
    <row r="681" spans="1:16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9">
        <f t="shared" si="20"/>
        <v>42556.695706018523</v>
      </c>
      <c r="L681" s="10">
        <f t="shared" si="21"/>
        <v>2016</v>
      </c>
      <c r="M681" t="b">
        <v>0</v>
      </c>
      <c r="N681">
        <v>94</v>
      </c>
      <c r="O681" t="b">
        <v>0</v>
      </c>
      <c r="P681" t="s">
        <v>8271</v>
      </c>
    </row>
    <row r="682" spans="1:16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9">
        <f t="shared" si="20"/>
        <v>41864.501516203702</v>
      </c>
      <c r="L682" s="10">
        <f t="shared" si="21"/>
        <v>2014</v>
      </c>
      <c r="M682" t="b">
        <v>0</v>
      </c>
      <c r="N682">
        <v>129</v>
      </c>
      <c r="O682" t="b">
        <v>0</v>
      </c>
      <c r="P682" t="s">
        <v>8271</v>
      </c>
    </row>
    <row r="683" spans="1:16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9">
        <f t="shared" si="20"/>
        <v>42639.805601851855</v>
      </c>
      <c r="L683" s="10">
        <f t="shared" si="21"/>
        <v>2016</v>
      </c>
      <c r="M683" t="b">
        <v>0</v>
      </c>
      <c r="N683">
        <v>1</v>
      </c>
      <c r="O683" t="b">
        <v>0</v>
      </c>
      <c r="P683" t="s">
        <v>8271</v>
      </c>
    </row>
    <row r="684" spans="1:16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9">
        <f t="shared" si="20"/>
        <v>42778.765300925923</v>
      </c>
      <c r="L684" s="10">
        <f t="shared" si="21"/>
        <v>2017</v>
      </c>
      <c r="M684" t="b">
        <v>0</v>
      </c>
      <c r="N684">
        <v>4</v>
      </c>
      <c r="O684" t="b">
        <v>0</v>
      </c>
      <c r="P684" t="s">
        <v>8271</v>
      </c>
    </row>
    <row r="685" spans="1:16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9">
        <f t="shared" si="20"/>
        <v>42634.900046296301</v>
      </c>
      <c r="L685" s="10">
        <f t="shared" si="21"/>
        <v>2016</v>
      </c>
      <c r="M685" t="b">
        <v>0</v>
      </c>
      <c r="N685">
        <v>3</v>
      </c>
      <c r="O685" t="b">
        <v>0</v>
      </c>
      <c r="P685" t="s">
        <v>8271</v>
      </c>
    </row>
    <row r="686" spans="1:16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9">
        <f t="shared" si="20"/>
        <v>41809.473275462966</v>
      </c>
      <c r="L686" s="10">
        <f t="shared" si="21"/>
        <v>2014</v>
      </c>
      <c r="M686" t="b">
        <v>0</v>
      </c>
      <c r="N686">
        <v>135</v>
      </c>
      <c r="O686" t="b">
        <v>0</v>
      </c>
      <c r="P686" t="s">
        <v>8271</v>
      </c>
    </row>
    <row r="687" spans="1:16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9">
        <f t="shared" si="20"/>
        <v>41971.866574074069</v>
      </c>
      <c r="L687" s="10">
        <f t="shared" si="21"/>
        <v>2014</v>
      </c>
      <c r="M687" t="b">
        <v>0</v>
      </c>
      <c r="N687">
        <v>10</v>
      </c>
      <c r="O687" t="b">
        <v>0</v>
      </c>
      <c r="P687" t="s">
        <v>8271</v>
      </c>
    </row>
    <row r="688" spans="1:16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9">
        <f t="shared" si="20"/>
        <v>42189.673263888893</v>
      </c>
      <c r="L688" s="10">
        <f t="shared" si="21"/>
        <v>2015</v>
      </c>
      <c r="M688" t="b">
        <v>0</v>
      </c>
      <c r="N688">
        <v>0</v>
      </c>
      <c r="O688" t="b">
        <v>0</v>
      </c>
      <c r="P688" t="s">
        <v>8271</v>
      </c>
    </row>
    <row r="689" spans="1:16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9">
        <f t="shared" si="20"/>
        <v>42711.750613425931</v>
      </c>
      <c r="L689" s="10">
        <f t="shared" si="21"/>
        <v>2016</v>
      </c>
      <c r="M689" t="b">
        <v>0</v>
      </c>
      <c r="N689">
        <v>6</v>
      </c>
      <c r="O689" t="b">
        <v>0</v>
      </c>
      <c r="P689" t="s">
        <v>8271</v>
      </c>
    </row>
    <row r="690" spans="1:16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9">
        <f t="shared" si="20"/>
        <v>42262.104780092588</v>
      </c>
      <c r="L690" s="10">
        <f t="shared" si="21"/>
        <v>2015</v>
      </c>
      <c r="M690" t="b">
        <v>0</v>
      </c>
      <c r="N690">
        <v>36</v>
      </c>
      <c r="O690" t="b">
        <v>0</v>
      </c>
      <c r="P690" t="s">
        <v>8271</v>
      </c>
    </row>
    <row r="691" spans="1:16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9">
        <f t="shared" si="20"/>
        <v>42675.66778935185</v>
      </c>
      <c r="L691" s="10">
        <f t="shared" si="21"/>
        <v>2016</v>
      </c>
      <c r="M691" t="b">
        <v>0</v>
      </c>
      <c r="N691">
        <v>336</v>
      </c>
      <c r="O691" t="b">
        <v>0</v>
      </c>
      <c r="P691" t="s">
        <v>8271</v>
      </c>
    </row>
    <row r="692" spans="1:16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9">
        <f t="shared" si="20"/>
        <v>42579.634733796294</v>
      </c>
      <c r="L692" s="10">
        <f t="shared" si="21"/>
        <v>2016</v>
      </c>
      <c r="M692" t="b">
        <v>0</v>
      </c>
      <c r="N692">
        <v>34</v>
      </c>
      <c r="O692" t="b">
        <v>0</v>
      </c>
      <c r="P692" t="s">
        <v>8271</v>
      </c>
    </row>
    <row r="693" spans="1:16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9">
        <f t="shared" si="20"/>
        <v>42158.028310185182</v>
      </c>
      <c r="L693" s="10">
        <f t="shared" si="21"/>
        <v>2015</v>
      </c>
      <c r="M693" t="b">
        <v>0</v>
      </c>
      <c r="N693">
        <v>10</v>
      </c>
      <c r="O693" t="b">
        <v>0</v>
      </c>
      <c r="P693" t="s">
        <v>8271</v>
      </c>
    </row>
    <row r="694" spans="1:16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9">
        <f t="shared" si="20"/>
        <v>42696.37572916667</v>
      </c>
      <c r="L694" s="10">
        <f t="shared" si="21"/>
        <v>2016</v>
      </c>
      <c r="M694" t="b">
        <v>0</v>
      </c>
      <c r="N694">
        <v>201</v>
      </c>
      <c r="O694" t="b">
        <v>0</v>
      </c>
      <c r="P694" t="s">
        <v>8271</v>
      </c>
    </row>
    <row r="695" spans="1:16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9">
        <f t="shared" si="20"/>
        <v>42094.808182870373</v>
      </c>
      <c r="L695" s="10">
        <f t="shared" si="21"/>
        <v>2015</v>
      </c>
      <c r="M695" t="b">
        <v>0</v>
      </c>
      <c r="N695">
        <v>296</v>
      </c>
      <c r="O695" t="b">
        <v>0</v>
      </c>
      <c r="P695" t="s">
        <v>8271</v>
      </c>
    </row>
    <row r="696" spans="1:16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9">
        <f t="shared" si="20"/>
        <v>42737.663877314815</v>
      </c>
      <c r="L696" s="10">
        <f t="shared" si="21"/>
        <v>2017</v>
      </c>
      <c r="M696" t="b">
        <v>0</v>
      </c>
      <c r="N696">
        <v>7</v>
      </c>
      <c r="O696" t="b">
        <v>0</v>
      </c>
      <c r="P696" t="s">
        <v>8271</v>
      </c>
    </row>
    <row r="697" spans="1:16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9">
        <f t="shared" si="20"/>
        <v>41913.521064814813</v>
      </c>
      <c r="L697" s="10">
        <f t="shared" si="21"/>
        <v>2014</v>
      </c>
      <c r="M697" t="b">
        <v>0</v>
      </c>
      <c r="N697">
        <v>7</v>
      </c>
      <c r="O697" t="b">
        <v>0</v>
      </c>
      <c r="P697" t="s">
        <v>8271</v>
      </c>
    </row>
    <row r="698" spans="1:16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9">
        <f t="shared" si="20"/>
        <v>41815.927106481482</v>
      </c>
      <c r="L698" s="10">
        <f t="shared" si="21"/>
        <v>2014</v>
      </c>
      <c r="M698" t="b">
        <v>0</v>
      </c>
      <c r="N698">
        <v>1</v>
      </c>
      <c r="O698" t="b">
        <v>0</v>
      </c>
      <c r="P698" t="s">
        <v>8271</v>
      </c>
    </row>
    <row r="699" spans="1:16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9">
        <f t="shared" si="20"/>
        <v>42388.523020833338</v>
      </c>
      <c r="L699" s="10">
        <f t="shared" si="21"/>
        <v>2016</v>
      </c>
      <c r="M699" t="b">
        <v>0</v>
      </c>
      <c r="N699">
        <v>114</v>
      </c>
      <c r="O699" t="b">
        <v>0</v>
      </c>
      <c r="P699" t="s">
        <v>8271</v>
      </c>
    </row>
    <row r="700" spans="1:16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9">
        <f t="shared" si="20"/>
        <v>41866.931076388893</v>
      </c>
      <c r="L700" s="10">
        <f t="shared" si="21"/>
        <v>2014</v>
      </c>
      <c r="M700" t="b">
        <v>0</v>
      </c>
      <c r="N700">
        <v>29</v>
      </c>
      <c r="O700" t="b">
        <v>0</v>
      </c>
      <c r="P700" t="s">
        <v>8271</v>
      </c>
    </row>
    <row r="701" spans="1:16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9">
        <f t="shared" si="20"/>
        <v>41563.485509259262</v>
      </c>
      <c r="L701" s="10">
        <f t="shared" si="21"/>
        <v>2013</v>
      </c>
      <c r="M701" t="b">
        <v>0</v>
      </c>
      <c r="N701">
        <v>890</v>
      </c>
      <c r="O701" t="b">
        <v>0</v>
      </c>
      <c r="P701" t="s">
        <v>8271</v>
      </c>
    </row>
    <row r="702" spans="1:16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9">
        <f t="shared" si="20"/>
        <v>42715.688437500001</v>
      </c>
      <c r="L702" s="10">
        <f t="shared" si="21"/>
        <v>2016</v>
      </c>
      <c r="M702" t="b">
        <v>0</v>
      </c>
      <c r="N702">
        <v>31</v>
      </c>
      <c r="O702" t="b">
        <v>0</v>
      </c>
      <c r="P702" t="s">
        <v>8271</v>
      </c>
    </row>
    <row r="703" spans="1:16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9">
        <f t="shared" si="20"/>
        <v>41813.662962962961</v>
      </c>
      <c r="L703" s="10">
        <f t="shared" si="21"/>
        <v>2014</v>
      </c>
      <c r="M703" t="b">
        <v>0</v>
      </c>
      <c r="N703">
        <v>21</v>
      </c>
      <c r="O703" t="b">
        <v>0</v>
      </c>
      <c r="P703" t="s">
        <v>8271</v>
      </c>
    </row>
    <row r="704" spans="1:16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9">
        <f t="shared" si="20"/>
        <v>42668.726701388892</v>
      </c>
      <c r="L704" s="10">
        <f t="shared" si="21"/>
        <v>2016</v>
      </c>
      <c r="M704" t="b">
        <v>0</v>
      </c>
      <c r="N704">
        <v>37</v>
      </c>
      <c r="O704" t="b">
        <v>0</v>
      </c>
      <c r="P704" t="s">
        <v>8271</v>
      </c>
    </row>
    <row r="705" spans="1:16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9">
        <f t="shared" si="20"/>
        <v>42711.950798611113</v>
      </c>
      <c r="L705" s="10">
        <f t="shared" si="21"/>
        <v>2016</v>
      </c>
      <c r="M705" t="b">
        <v>0</v>
      </c>
      <c r="N705">
        <v>7</v>
      </c>
      <c r="O705" t="b">
        <v>0</v>
      </c>
      <c r="P705" t="s">
        <v>8271</v>
      </c>
    </row>
    <row r="706" spans="1:16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9">
        <f t="shared" si="20"/>
        <v>42726.192916666667</v>
      </c>
      <c r="L706" s="10">
        <f t="shared" si="21"/>
        <v>2016</v>
      </c>
      <c r="M706" t="b">
        <v>0</v>
      </c>
      <c r="N706">
        <v>4</v>
      </c>
      <c r="O706" t="b">
        <v>0</v>
      </c>
      <c r="P706" t="s">
        <v>8271</v>
      </c>
    </row>
    <row r="707" spans="1:16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9">
        <f t="shared" ref="K707:K770" si="22">J707/86400+25569</f>
        <v>42726.491643518515</v>
      </c>
      <c r="L707" s="10">
        <f t="shared" ref="L707:L770" si="23">YEAR(K707)</f>
        <v>2016</v>
      </c>
      <c r="M707" t="b">
        <v>0</v>
      </c>
      <c r="N707">
        <v>5</v>
      </c>
      <c r="O707" t="b">
        <v>0</v>
      </c>
      <c r="P707" t="s">
        <v>8271</v>
      </c>
    </row>
    <row r="708" spans="1:16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9">
        <f t="shared" si="22"/>
        <v>42676.995173611111</v>
      </c>
      <c r="L708" s="10">
        <f t="shared" si="23"/>
        <v>2016</v>
      </c>
      <c r="M708" t="b">
        <v>0</v>
      </c>
      <c r="N708">
        <v>0</v>
      </c>
      <c r="O708" t="b">
        <v>0</v>
      </c>
      <c r="P708" t="s">
        <v>8271</v>
      </c>
    </row>
    <row r="709" spans="1:16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9">
        <f t="shared" si="22"/>
        <v>42696.663506944446</v>
      </c>
      <c r="L709" s="10">
        <f t="shared" si="23"/>
        <v>2016</v>
      </c>
      <c r="M709" t="b">
        <v>0</v>
      </c>
      <c r="N709">
        <v>456</v>
      </c>
      <c r="O709" t="b">
        <v>0</v>
      </c>
      <c r="P709" t="s">
        <v>8271</v>
      </c>
    </row>
    <row r="710" spans="1:16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9">
        <f t="shared" si="22"/>
        <v>41835.581018518518</v>
      </c>
      <c r="L710" s="10">
        <f t="shared" si="23"/>
        <v>2014</v>
      </c>
      <c r="M710" t="b">
        <v>0</v>
      </c>
      <c r="N710">
        <v>369</v>
      </c>
      <c r="O710" t="b">
        <v>0</v>
      </c>
      <c r="P710" t="s">
        <v>8271</v>
      </c>
    </row>
    <row r="711" spans="1:16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9">
        <f t="shared" si="22"/>
        <v>41948.041192129633</v>
      </c>
      <c r="L711" s="10">
        <f t="shared" si="23"/>
        <v>2014</v>
      </c>
      <c r="M711" t="b">
        <v>0</v>
      </c>
      <c r="N711">
        <v>2</v>
      </c>
      <c r="O711" t="b">
        <v>0</v>
      </c>
      <c r="P711" t="s">
        <v>8271</v>
      </c>
    </row>
    <row r="712" spans="1:16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9">
        <f t="shared" si="22"/>
        <v>41837.984976851854</v>
      </c>
      <c r="L712" s="10">
        <f t="shared" si="23"/>
        <v>2014</v>
      </c>
      <c r="M712" t="b">
        <v>0</v>
      </c>
      <c r="N712">
        <v>0</v>
      </c>
      <c r="O712" t="b">
        <v>0</v>
      </c>
      <c r="P712" t="s">
        <v>8271</v>
      </c>
    </row>
    <row r="713" spans="1:16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9">
        <f t="shared" si="22"/>
        <v>42678.459120370375</v>
      </c>
      <c r="L713" s="10">
        <f t="shared" si="23"/>
        <v>2016</v>
      </c>
      <c r="M713" t="b">
        <v>0</v>
      </c>
      <c r="N713">
        <v>338</v>
      </c>
      <c r="O713" t="b">
        <v>0</v>
      </c>
      <c r="P713" t="s">
        <v>8271</v>
      </c>
    </row>
    <row r="714" spans="1:16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9">
        <f t="shared" si="22"/>
        <v>42384.680925925924</v>
      </c>
      <c r="L714" s="10">
        <f t="shared" si="23"/>
        <v>2016</v>
      </c>
      <c r="M714" t="b">
        <v>0</v>
      </c>
      <c r="N714">
        <v>4</v>
      </c>
      <c r="O714" t="b">
        <v>0</v>
      </c>
      <c r="P714" t="s">
        <v>8271</v>
      </c>
    </row>
    <row r="715" spans="1:16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9">
        <f t="shared" si="22"/>
        <v>42496.529305555552</v>
      </c>
      <c r="L715" s="10">
        <f t="shared" si="23"/>
        <v>2016</v>
      </c>
      <c r="M715" t="b">
        <v>0</v>
      </c>
      <c r="N715">
        <v>1</v>
      </c>
      <c r="O715" t="b">
        <v>0</v>
      </c>
      <c r="P715" t="s">
        <v>8271</v>
      </c>
    </row>
    <row r="716" spans="1:16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9">
        <f t="shared" si="22"/>
        <v>42734.787986111114</v>
      </c>
      <c r="L716" s="10">
        <f t="shared" si="23"/>
        <v>2016</v>
      </c>
      <c r="M716" t="b">
        <v>0</v>
      </c>
      <c r="N716">
        <v>28</v>
      </c>
      <c r="O716" t="b">
        <v>0</v>
      </c>
      <c r="P716" t="s">
        <v>8271</v>
      </c>
    </row>
    <row r="717" spans="1:16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9">
        <f t="shared" si="22"/>
        <v>42273.090740740736</v>
      </c>
      <c r="L717" s="10">
        <f t="shared" si="23"/>
        <v>2015</v>
      </c>
      <c r="M717" t="b">
        <v>0</v>
      </c>
      <c r="N717">
        <v>12</v>
      </c>
      <c r="O717" t="b">
        <v>0</v>
      </c>
      <c r="P717" t="s">
        <v>8271</v>
      </c>
    </row>
    <row r="718" spans="1:16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9">
        <f t="shared" si="22"/>
        <v>41940.658645833333</v>
      </c>
      <c r="L718" s="10">
        <f t="shared" si="23"/>
        <v>2014</v>
      </c>
      <c r="M718" t="b">
        <v>0</v>
      </c>
      <c r="N718">
        <v>16</v>
      </c>
      <c r="O718" t="b">
        <v>0</v>
      </c>
      <c r="P718" t="s">
        <v>8271</v>
      </c>
    </row>
    <row r="719" spans="1:16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9">
        <f t="shared" si="22"/>
        <v>41857.854189814811</v>
      </c>
      <c r="L719" s="10">
        <f t="shared" si="23"/>
        <v>2014</v>
      </c>
      <c r="M719" t="b">
        <v>0</v>
      </c>
      <c r="N719">
        <v>4</v>
      </c>
      <c r="O719" t="b">
        <v>0</v>
      </c>
      <c r="P719" t="s">
        <v>8271</v>
      </c>
    </row>
    <row r="720" spans="1:16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9">
        <f t="shared" si="22"/>
        <v>42752.845451388886</v>
      </c>
      <c r="L720" s="10">
        <f t="shared" si="23"/>
        <v>2017</v>
      </c>
      <c r="M720" t="b">
        <v>0</v>
      </c>
      <c r="N720">
        <v>4</v>
      </c>
      <c r="O720" t="b">
        <v>0</v>
      </c>
      <c r="P720" t="s">
        <v>8271</v>
      </c>
    </row>
    <row r="721" spans="1:16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9">
        <f t="shared" si="22"/>
        <v>42409.040231481486</v>
      </c>
      <c r="L721" s="10">
        <f t="shared" si="23"/>
        <v>2016</v>
      </c>
      <c r="M721" t="b">
        <v>0</v>
      </c>
      <c r="N721">
        <v>10</v>
      </c>
      <c r="O721" t="b">
        <v>0</v>
      </c>
      <c r="P721" t="s">
        <v>8271</v>
      </c>
    </row>
    <row r="722" spans="1:16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9">
        <f t="shared" si="22"/>
        <v>40909.649201388893</v>
      </c>
      <c r="L722" s="10">
        <f t="shared" si="23"/>
        <v>2012</v>
      </c>
      <c r="M722" t="b">
        <v>0</v>
      </c>
      <c r="N722">
        <v>41</v>
      </c>
      <c r="O722" t="b">
        <v>1</v>
      </c>
      <c r="P722" t="s">
        <v>8272</v>
      </c>
    </row>
    <row r="723" spans="1:16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9">
        <f t="shared" si="22"/>
        <v>41807.571840277778</v>
      </c>
      <c r="L723" s="10">
        <f t="shared" si="23"/>
        <v>2014</v>
      </c>
      <c r="M723" t="b">
        <v>0</v>
      </c>
      <c r="N723">
        <v>119</v>
      </c>
      <c r="O723" t="b">
        <v>1</v>
      </c>
      <c r="P723" t="s">
        <v>8272</v>
      </c>
    </row>
    <row r="724" spans="1:16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9">
        <f t="shared" si="22"/>
        <v>40977.805300925924</v>
      </c>
      <c r="L724" s="10">
        <f t="shared" si="23"/>
        <v>2012</v>
      </c>
      <c r="M724" t="b">
        <v>0</v>
      </c>
      <c r="N724">
        <v>153</v>
      </c>
      <c r="O724" t="b">
        <v>1</v>
      </c>
      <c r="P724" t="s">
        <v>8272</v>
      </c>
    </row>
    <row r="725" spans="1:16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9">
        <f t="shared" si="22"/>
        <v>42184.81653935185</v>
      </c>
      <c r="L725" s="10">
        <f t="shared" si="23"/>
        <v>2015</v>
      </c>
      <c r="M725" t="b">
        <v>0</v>
      </c>
      <c r="N725">
        <v>100</v>
      </c>
      <c r="O725" t="b">
        <v>1</v>
      </c>
      <c r="P725" t="s">
        <v>8272</v>
      </c>
    </row>
    <row r="726" spans="1:16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9">
        <f t="shared" si="22"/>
        <v>40694.638460648144</v>
      </c>
      <c r="L726" s="10">
        <f t="shared" si="23"/>
        <v>2011</v>
      </c>
      <c r="M726" t="b">
        <v>0</v>
      </c>
      <c r="N726">
        <v>143</v>
      </c>
      <c r="O726" t="b">
        <v>1</v>
      </c>
      <c r="P726" t="s">
        <v>8272</v>
      </c>
    </row>
    <row r="727" spans="1:16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9">
        <f t="shared" si="22"/>
        <v>42321.626296296294</v>
      </c>
      <c r="L727" s="10">
        <f t="shared" si="23"/>
        <v>2015</v>
      </c>
      <c r="M727" t="b">
        <v>0</v>
      </c>
      <c r="N727">
        <v>140</v>
      </c>
      <c r="O727" t="b">
        <v>1</v>
      </c>
      <c r="P727" t="s">
        <v>8272</v>
      </c>
    </row>
    <row r="728" spans="1:16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9">
        <f t="shared" si="22"/>
        <v>41346.042673611111</v>
      </c>
      <c r="L728" s="10">
        <f t="shared" si="23"/>
        <v>2013</v>
      </c>
      <c r="M728" t="b">
        <v>0</v>
      </c>
      <c r="N728">
        <v>35</v>
      </c>
      <c r="O728" t="b">
        <v>1</v>
      </c>
      <c r="P728" t="s">
        <v>8272</v>
      </c>
    </row>
    <row r="729" spans="1:16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9">
        <f t="shared" si="22"/>
        <v>41247.020243055558</v>
      </c>
      <c r="L729" s="10">
        <f t="shared" si="23"/>
        <v>2012</v>
      </c>
      <c r="M729" t="b">
        <v>0</v>
      </c>
      <c r="N729">
        <v>149</v>
      </c>
      <c r="O729" t="b">
        <v>1</v>
      </c>
      <c r="P729" t="s">
        <v>8272</v>
      </c>
    </row>
    <row r="730" spans="1:16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9">
        <f t="shared" si="22"/>
        <v>40731.837465277778</v>
      </c>
      <c r="L730" s="10">
        <f t="shared" si="23"/>
        <v>2011</v>
      </c>
      <c r="M730" t="b">
        <v>0</v>
      </c>
      <c r="N730">
        <v>130</v>
      </c>
      <c r="O730" t="b">
        <v>1</v>
      </c>
      <c r="P730" t="s">
        <v>8272</v>
      </c>
    </row>
    <row r="731" spans="1:16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9">
        <f t="shared" si="22"/>
        <v>41111.185891203706</v>
      </c>
      <c r="L731" s="10">
        <f t="shared" si="23"/>
        <v>2012</v>
      </c>
      <c r="M731" t="b">
        <v>0</v>
      </c>
      <c r="N731">
        <v>120</v>
      </c>
      <c r="O731" t="b">
        <v>1</v>
      </c>
      <c r="P731" t="s">
        <v>8272</v>
      </c>
    </row>
    <row r="732" spans="1:16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9">
        <f t="shared" si="22"/>
        <v>40854.745266203703</v>
      </c>
      <c r="L732" s="10">
        <f t="shared" si="23"/>
        <v>2011</v>
      </c>
      <c r="M732" t="b">
        <v>0</v>
      </c>
      <c r="N732">
        <v>265</v>
      </c>
      <c r="O732" t="b">
        <v>1</v>
      </c>
      <c r="P732" t="s">
        <v>8272</v>
      </c>
    </row>
    <row r="733" spans="1:16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9">
        <f t="shared" si="22"/>
        <v>40879.795682870368</v>
      </c>
      <c r="L733" s="10">
        <f t="shared" si="23"/>
        <v>2011</v>
      </c>
      <c r="M733" t="b">
        <v>0</v>
      </c>
      <c r="N733">
        <v>71</v>
      </c>
      <c r="O733" t="b">
        <v>1</v>
      </c>
      <c r="P733" t="s">
        <v>8272</v>
      </c>
    </row>
    <row r="734" spans="1:16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9">
        <f t="shared" si="22"/>
        <v>41486.424317129626</v>
      </c>
      <c r="L734" s="10">
        <f t="shared" si="23"/>
        <v>2013</v>
      </c>
      <c r="M734" t="b">
        <v>0</v>
      </c>
      <c r="N734">
        <v>13</v>
      </c>
      <c r="O734" t="b">
        <v>1</v>
      </c>
      <c r="P734" t="s">
        <v>8272</v>
      </c>
    </row>
    <row r="735" spans="1:16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9">
        <f t="shared" si="22"/>
        <v>41598.420046296298</v>
      </c>
      <c r="L735" s="10">
        <f t="shared" si="23"/>
        <v>2013</v>
      </c>
      <c r="M735" t="b">
        <v>0</v>
      </c>
      <c r="N735">
        <v>169</v>
      </c>
      <c r="O735" t="b">
        <v>1</v>
      </c>
      <c r="P735" t="s">
        <v>8272</v>
      </c>
    </row>
    <row r="736" spans="1:16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9">
        <f t="shared" si="22"/>
        <v>42102.164583333331</v>
      </c>
      <c r="L736" s="10">
        <f t="shared" si="23"/>
        <v>2015</v>
      </c>
      <c r="M736" t="b">
        <v>0</v>
      </c>
      <c r="N736">
        <v>57</v>
      </c>
      <c r="O736" t="b">
        <v>1</v>
      </c>
      <c r="P736" t="s">
        <v>8272</v>
      </c>
    </row>
    <row r="737" spans="1:16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9">
        <f t="shared" si="22"/>
        <v>41946.029467592591</v>
      </c>
      <c r="L737" s="10">
        <f t="shared" si="23"/>
        <v>2014</v>
      </c>
      <c r="M737" t="b">
        <v>0</v>
      </c>
      <c r="N737">
        <v>229</v>
      </c>
      <c r="O737" t="b">
        <v>1</v>
      </c>
      <c r="P737" t="s">
        <v>8272</v>
      </c>
    </row>
    <row r="738" spans="1:16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9">
        <f t="shared" si="22"/>
        <v>41579.734259259261</v>
      </c>
      <c r="L738" s="10">
        <f t="shared" si="23"/>
        <v>2013</v>
      </c>
      <c r="M738" t="b">
        <v>0</v>
      </c>
      <c r="N738">
        <v>108</v>
      </c>
      <c r="O738" t="b">
        <v>1</v>
      </c>
      <c r="P738" t="s">
        <v>8272</v>
      </c>
    </row>
    <row r="739" spans="1:16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9">
        <f t="shared" si="22"/>
        <v>41667.275312500002</v>
      </c>
      <c r="L739" s="10">
        <f t="shared" si="23"/>
        <v>2014</v>
      </c>
      <c r="M739" t="b">
        <v>0</v>
      </c>
      <c r="N739">
        <v>108</v>
      </c>
      <c r="O739" t="b">
        <v>1</v>
      </c>
      <c r="P739" t="s">
        <v>8272</v>
      </c>
    </row>
    <row r="740" spans="1:16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9">
        <f t="shared" si="22"/>
        <v>41943.604097222225</v>
      </c>
      <c r="L740" s="10">
        <f t="shared" si="23"/>
        <v>2014</v>
      </c>
      <c r="M740" t="b">
        <v>0</v>
      </c>
      <c r="N740">
        <v>41</v>
      </c>
      <c r="O740" t="b">
        <v>1</v>
      </c>
      <c r="P740" t="s">
        <v>8272</v>
      </c>
    </row>
    <row r="741" spans="1:16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9">
        <f t="shared" si="22"/>
        <v>41829.502650462964</v>
      </c>
      <c r="L741" s="10">
        <f t="shared" si="23"/>
        <v>2014</v>
      </c>
      <c r="M741" t="b">
        <v>0</v>
      </c>
      <c r="N741">
        <v>139</v>
      </c>
      <c r="O741" t="b">
        <v>1</v>
      </c>
      <c r="P741" t="s">
        <v>8272</v>
      </c>
    </row>
    <row r="742" spans="1:16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9">
        <f t="shared" si="22"/>
        <v>42162.146782407406</v>
      </c>
      <c r="L742" s="10">
        <f t="shared" si="23"/>
        <v>2015</v>
      </c>
      <c r="M742" t="b">
        <v>0</v>
      </c>
      <c r="N742">
        <v>19</v>
      </c>
      <c r="O742" t="b">
        <v>1</v>
      </c>
      <c r="P742" t="s">
        <v>8272</v>
      </c>
    </row>
    <row r="743" spans="1:16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9">
        <f t="shared" si="22"/>
        <v>41401.648217592592</v>
      </c>
      <c r="L743" s="10">
        <f t="shared" si="23"/>
        <v>2013</v>
      </c>
      <c r="M743" t="b">
        <v>0</v>
      </c>
      <c r="N743">
        <v>94</v>
      </c>
      <c r="O743" t="b">
        <v>1</v>
      </c>
      <c r="P743" t="s">
        <v>8272</v>
      </c>
    </row>
    <row r="744" spans="1:16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9">
        <f t="shared" si="22"/>
        <v>41689.917962962965</v>
      </c>
      <c r="L744" s="10">
        <f t="shared" si="23"/>
        <v>2014</v>
      </c>
      <c r="M744" t="b">
        <v>0</v>
      </c>
      <c r="N744">
        <v>23</v>
      </c>
      <c r="O744" t="b">
        <v>1</v>
      </c>
      <c r="P744" t="s">
        <v>8272</v>
      </c>
    </row>
    <row r="745" spans="1:16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9">
        <f t="shared" si="22"/>
        <v>40990.709317129629</v>
      </c>
      <c r="L745" s="10">
        <f t="shared" si="23"/>
        <v>2012</v>
      </c>
      <c r="M745" t="b">
        <v>0</v>
      </c>
      <c r="N745">
        <v>15</v>
      </c>
      <c r="O745" t="b">
        <v>1</v>
      </c>
      <c r="P745" t="s">
        <v>8272</v>
      </c>
    </row>
    <row r="746" spans="1:16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9">
        <f t="shared" si="22"/>
        <v>41226.95721064815</v>
      </c>
      <c r="L746" s="10">
        <f t="shared" si="23"/>
        <v>2012</v>
      </c>
      <c r="M746" t="b">
        <v>0</v>
      </c>
      <c r="N746">
        <v>62</v>
      </c>
      <c r="O746" t="b">
        <v>1</v>
      </c>
      <c r="P746" t="s">
        <v>8272</v>
      </c>
    </row>
    <row r="747" spans="1:16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9">
        <f t="shared" si="22"/>
        <v>41367.572280092594</v>
      </c>
      <c r="L747" s="10">
        <f t="shared" si="23"/>
        <v>2013</v>
      </c>
      <c r="M747" t="b">
        <v>0</v>
      </c>
      <c r="N747">
        <v>74</v>
      </c>
      <c r="O747" t="b">
        <v>1</v>
      </c>
      <c r="P747" t="s">
        <v>8272</v>
      </c>
    </row>
    <row r="748" spans="1:16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9">
        <f t="shared" si="22"/>
        <v>41157.042928240742</v>
      </c>
      <c r="L748" s="10">
        <f t="shared" si="23"/>
        <v>2012</v>
      </c>
      <c r="M748" t="b">
        <v>0</v>
      </c>
      <c r="N748">
        <v>97</v>
      </c>
      <c r="O748" t="b">
        <v>1</v>
      </c>
      <c r="P748" t="s">
        <v>8272</v>
      </c>
    </row>
    <row r="749" spans="1:16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9">
        <f t="shared" si="22"/>
        <v>41988.548831018517</v>
      </c>
      <c r="L749" s="10">
        <f t="shared" si="23"/>
        <v>2014</v>
      </c>
      <c r="M749" t="b">
        <v>0</v>
      </c>
      <c r="N749">
        <v>55</v>
      </c>
      <c r="O749" t="b">
        <v>1</v>
      </c>
      <c r="P749" t="s">
        <v>8272</v>
      </c>
    </row>
    <row r="750" spans="1:16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9">
        <f t="shared" si="22"/>
        <v>41831.846828703703</v>
      </c>
      <c r="L750" s="10">
        <f t="shared" si="23"/>
        <v>2014</v>
      </c>
      <c r="M750" t="b">
        <v>0</v>
      </c>
      <c r="N750">
        <v>44</v>
      </c>
      <c r="O750" t="b">
        <v>1</v>
      </c>
      <c r="P750" t="s">
        <v>8272</v>
      </c>
    </row>
    <row r="751" spans="1:16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9">
        <f t="shared" si="22"/>
        <v>42733.94131944445</v>
      </c>
      <c r="L751" s="10">
        <f t="shared" si="23"/>
        <v>2016</v>
      </c>
      <c r="M751" t="b">
        <v>0</v>
      </c>
      <c r="N751">
        <v>110</v>
      </c>
      <c r="O751" t="b">
        <v>1</v>
      </c>
      <c r="P751" t="s">
        <v>8272</v>
      </c>
    </row>
    <row r="752" spans="1:16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9">
        <f t="shared" si="22"/>
        <v>41299.878148148149</v>
      </c>
      <c r="L752" s="10">
        <f t="shared" si="23"/>
        <v>2013</v>
      </c>
      <c r="M752" t="b">
        <v>0</v>
      </c>
      <c r="N752">
        <v>59</v>
      </c>
      <c r="O752" t="b">
        <v>1</v>
      </c>
      <c r="P752" t="s">
        <v>8272</v>
      </c>
    </row>
    <row r="753" spans="1:16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9">
        <f t="shared" si="22"/>
        <v>40713.630497685182</v>
      </c>
      <c r="L753" s="10">
        <f t="shared" si="23"/>
        <v>2011</v>
      </c>
      <c r="M753" t="b">
        <v>0</v>
      </c>
      <c r="N753">
        <v>62</v>
      </c>
      <c r="O753" t="b">
        <v>1</v>
      </c>
      <c r="P753" t="s">
        <v>8272</v>
      </c>
    </row>
    <row r="754" spans="1:16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9">
        <f t="shared" si="22"/>
        <v>42639.421493055561</v>
      </c>
      <c r="L754" s="10">
        <f t="shared" si="23"/>
        <v>2016</v>
      </c>
      <c r="M754" t="b">
        <v>0</v>
      </c>
      <c r="N754">
        <v>105</v>
      </c>
      <c r="O754" t="b">
        <v>1</v>
      </c>
      <c r="P754" t="s">
        <v>8272</v>
      </c>
    </row>
    <row r="755" spans="1:16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9">
        <f t="shared" si="22"/>
        <v>42019.590173611112</v>
      </c>
      <c r="L755" s="10">
        <f t="shared" si="23"/>
        <v>2015</v>
      </c>
      <c r="M755" t="b">
        <v>0</v>
      </c>
      <c r="N755">
        <v>26</v>
      </c>
      <c r="O755" t="b">
        <v>1</v>
      </c>
      <c r="P755" t="s">
        <v>8272</v>
      </c>
    </row>
    <row r="756" spans="1:16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9">
        <f t="shared" si="22"/>
        <v>41249.749085648145</v>
      </c>
      <c r="L756" s="10">
        <f t="shared" si="23"/>
        <v>2012</v>
      </c>
      <c r="M756" t="b">
        <v>0</v>
      </c>
      <c r="N756">
        <v>49</v>
      </c>
      <c r="O756" t="b">
        <v>1</v>
      </c>
      <c r="P756" t="s">
        <v>8272</v>
      </c>
    </row>
    <row r="757" spans="1:16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9">
        <f t="shared" si="22"/>
        <v>41383.605057870373</v>
      </c>
      <c r="L757" s="10">
        <f t="shared" si="23"/>
        <v>2013</v>
      </c>
      <c r="M757" t="b">
        <v>0</v>
      </c>
      <c r="N757">
        <v>68</v>
      </c>
      <c r="O757" t="b">
        <v>1</v>
      </c>
      <c r="P757" t="s">
        <v>8272</v>
      </c>
    </row>
    <row r="758" spans="1:16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9">
        <f t="shared" si="22"/>
        <v>40590.766886574071</v>
      </c>
      <c r="L758" s="10">
        <f t="shared" si="23"/>
        <v>2011</v>
      </c>
      <c r="M758" t="b">
        <v>0</v>
      </c>
      <c r="N758">
        <v>22</v>
      </c>
      <c r="O758" t="b">
        <v>1</v>
      </c>
      <c r="P758" t="s">
        <v>8272</v>
      </c>
    </row>
    <row r="759" spans="1:16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9">
        <f t="shared" si="22"/>
        <v>41235.054560185185</v>
      </c>
      <c r="L759" s="10">
        <f t="shared" si="23"/>
        <v>2012</v>
      </c>
      <c r="M759" t="b">
        <v>0</v>
      </c>
      <c r="N759">
        <v>18</v>
      </c>
      <c r="O759" t="b">
        <v>1</v>
      </c>
      <c r="P759" t="s">
        <v>8272</v>
      </c>
    </row>
    <row r="760" spans="1:16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9">
        <f t="shared" si="22"/>
        <v>40429.836435185185</v>
      </c>
      <c r="L760" s="10">
        <f t="shared" si="23"/>
        <v>2010</v>
      </c>
      <c r="M760" t="b">
        <v>0</v>
      </c>
      <c r="N760">
        <v>19</v>
      </c>
      <c r="O760" t="b">
        <v>1</v>
      </c>
      <c r="P760" t="s">
        <v>8272</v>
      </c>
    </row>
    <row r="761" spans="1:16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9">
        <f t="shared" si="22"/>
        <v>41789.330312500002</v>
      </c>
      <c r="L761" s="10">
        <f t="shared" si="23"/>
        <v>2014</v>
      </c>
      <c r="M761" t="b">
        <v>0</v>
      </c>
      <c r="N761">
        <v>99</v>
      </c>
      <c r="O761" t="b">
        <v>1</v>
      </c>
      <c r="P761" t="s">
        <v>8272</v>
      </c>
    </row>
    <row r="762" spans="1:16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9">
        <f t="shared" si="22"/>
        <v>42670.764039351852</v>
      </c>
      <c r="L762" s="10">
        <f t="shared" si="23"/>
        <v>2016</v>
      </c>
      <c r="M762" t="b">
        <v>0</v>
      </c>
      <c r="N762">
        <v>0</v>
      </c>
      <c r="O762" t="b">
        <v>0</v>
      </c>
      <c r="P762" t="s">
        <v>8273</v>
      </c>
    </row>
    <row r="763" spans="1:16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9">
        <f t="shared" si="22"/>
        <v>41642.751458333332</v>
      </c>
      <c r="L763" s="10">
        <f t="shared" si="23"/>
        <v>2014</v>
      </c>
      <c r="M763" t="b">
        <v>0</v>
      </c>
      <c r="N763">
        <v>6</v>
      </c>
      <c r="O763" t="b">
        <v>0</v>
      </c>
      <c r="P763" t="s">
        <v>8273</v>
      </c>
    </row>
    <row r="764" spans="1:16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9">
        <f t="shared" si="22"/>
        <v>42690.858449074076</v>
      </c>
      <c r="L764" s="10">
        <f t="shared" si="23"/>
        <v>2016</v>
      </c>
      <c r="M764" t="b">
        <v>0</v>
      </c>
      <c r="N764">
        <v>0</v>
      </c>
      <c r="O764" t="b">
        <v>0</v>
      </c>
      <c r="P764" t="s">
        <v>8273</v>
      </c>
    </row>
    <row r="765" spans="1:16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9">
        <f t="shared" si="22"/>
        <v>41471.446851851855</v>
      </c>
      <c r="L765" s="10">
        <f t="shared" si="23"/>
        <v>2013</v>
      </c>
      <c r="M765" t="b">
        <v>0</v>
      </c>
      <c r="N765">
        <v>1</v>
      </c>
      <c r="O765" t="b">
        <v>0</v>
      </c>
      <c r="P765" t="s">
        <v>8273</v>
      </c>
    </row>
    <row r="766" spans="1:16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9">
        <f t="shared" si="22"/>
        <v>42227.173159722224</v>
      </c>
      <c r="L766" s="10">
        <f t="shared" si="23"/>
        <v>2015</v>
      </c>
      <c r="M766" t="b">
        <v>0</v>
      </c>
      <c r="N766">
        <v>0</v>
      </c>
      <c r="O766" t="b">
        <v>0</v>
      </c>
      <c r="P766" t="s">
        <v>8273</v>
      </c>
    </row>
    <row r="767" spans="1:16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9">
        <f t="shared" si="22"/>
        <v>41901.542638888888</v>
      </c>
      <c r="L767" s="10">
        <f t="shared" si="23"/>
        <v>2014</v>
      </c>
      <c r="M767" t="b">
        <v>0</v>
      </c>
      <c r="N767">
        <v>44</v>
      </c>
      <c r="O767" t="b">
        <v>0</v>
      </c>
      <c r="P767" t="s">
        <v>8273</v>
      </c>
    </row>
    <row r="768" spans="1:16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9">
        <f t="shared" si="22"/>
        <v>42021.783368055556</v>
      </c>
      <c r="L768" s="10">
        <f t="shared" si="23"/>
        <v>2015</v>
      </c>
      <c r="M768" t="b">
        <v>0</v>
      </c>
      <c r="N768">
        <v>0</v>
      </c>
      <c r="O768" t="b">
        <v>0</v>
      </c>
      <c r="P768" t="s">
        <v>8273</v>
      </c>
    </row>
    <row r="769" spans="1:16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9">
        <f t="shared" si="22"/>
        <v>42115.143634259264</v>
      </c>
      <c r="L769" s="10">
        <f t="shared" si="23"/>
        <v>2015</v>
      </c>
      <c r="M769" t="b">
        <v>0</v>
      </c>
      <c r="N769">
        <v>3</v>
      </c>
      <c r="O769" t="b">
        <v>0</v>
      </c>
      <c r="P769" t="s">
        <v>8273</v>
      </c>
    </row>
    <row r="770" spans="1:16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9">
        <f t="shared" si="22"/>
        <v>41594.207060185188</v>
      </c>
      <c r="L770" s="10">
        <f t="shared" si="23"/>
        <v>2013</v>
      </c>
      <c r="M770" t="b">
        <v>0</v>
      </c>
      <c r="N770">
        <v>0</v>
      </c>
      <c r="O770" t="b">
        <v>0</v>
      </c>
      <c r="P770" t="s">
        <v>8273</v>
      </c>
    </row>
    <row r="771" spans="1:16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9">
        <f t="shared" ref="K771:L834" si="24">J771/86400+25569</f>
        <v>41604.996458333335</v>
      </c>
      <c r="L771" s="10">
        <f t="shared" ref="L771:L824" si="25">YEAR(K771)</f>
        <v>2013</v>
      </c>
      <c r="M771" t="b">
        <v>0</v>
      </c>
      <c r="N771">
        <v>52</v>
      </c>
      <c r="O771" t="b">
        <v>0</v>
      </c>
      <c r="P771" t="s">
        <v>8273</v>
      </c>
    </row>
    <row r="772" spans="1:16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9">
        <f t="shared" si="24"/>
        <v>41289.9996412037</v>
      </c>
      <c r="L772" s="10">
        <f t="shared" si="25"/>
        <v>2013</v>
      </c>
      <c r="M772" t="b">
        <v>0</v>
      </c>
      <c r="N772">
        <v>0</v>
      </c>
      <c r="O772" t="b">
        <v>0</v>
      </c>
      <c r="P772" t="s">
        <v>8273</v>
      </c>
    </row>
    <row r="773" spans="1:16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9">
        <f t="shared" si="24"/>
        <v>42349.824097222227</v>
      </c>
      <c r="L773" s="10">
        <f t="shared" si="25"/>
        <v>2015</v>
      </c>
      <c r="M773" t="b">
        <v>0</v>
      </c>
      <c r="N773">
        <v>1</v>
      </c>
      <c r="O773" t="b">
        <v>0</v>
      </c>
      <c r="P773" t="s">
        <v>8273</v>
      </c>
    </row>
    <row r="774" spans="1:16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9">
        <f t="shared" si="24"/>
        <v>40068.056932870371</v>
      </c>
      <c r="L774" s="10">
        <f t="shared" si="25"/>
        <v>2009</v>
      </c>
      <c r="M774" t="b">
        <v>0</v>
      </c>
      <c r="N774">
        <v>1</v>
      </c>
      <c r="O774" t="b">
        <v>0</v>
      </c>
      <c r="P774" t="s">
        <v>8273</v>
      </c>
    </row>
    <row r="775" spans="1:16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9">
        <f t="shared" si="24"/>
        <v>42100.735937500001</v>
      </c>
      <c r="L775" s="10">
        <f t="shared" si="25"/>
        <v>2015</v>
      </c>
      <c r="M775" t="b">
        <v>0</v>
      </c>
      <c r="N775">
        <v>2</v>
      </c>
      <c r="O775" t="b">
        <v>0</v>
      </c>
      <c r="P775" t="s">
        <v>8273</v>
      </c>
    </row>
    <row r="776" spans="1:16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9">
        <f t="shared" si="24"/>
        <v>41663.780300925922</v>
      </c>
      <c r="L776" s="10">
        <f t="shared" si="25"/>
        <v>2014</v>
      </c>
      <c r="M776" t="b">
        <v>0</v>
      </c>
      <c r="N776">
        <v>9</v>
      </c>
      <c r="O776" t="b">
        <v>0</v>
      </c>
      <c r="P776" t="s">
        <v>8273</v>
      </c>
    </row>
    <row r="777" spans="1:16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9">
        <f t="shared" si="24"/>
        <v>40863.060127314813</v>
      </c>
      <c r="L777" s="10">
        <f t="shared" si="25"/>
        <v>2011</v>
      </c>
      <c r="M777" t="b">
        <v>0</v>
      </c>
      <c r="N777">
        <v>5</v>
      </c>
      <c r="O777" t="b">
        <v>0</v>
      </c>
      <c r="P777" t="s">
        <v>8273</v>
      </c>
    </row>
    <row r="778" spans="1:16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9">
        <f t="shared" si="24"/>
        <v>42250.685706018514</v>
      </c>
      <c r="L778" s="10">
        <f t="shared" si="25"/>
        <v>2015</v>
      </c>
      <c r="M778" t="b">
        <v>0</v>
      </c>
      <c r="N778">
        <v>57</v>
      </c>
      <c r="O778" t="b">
        <v>0</v>
      </c>
      <c r="P778" t="s">
        <v>8273</v>
      </c>
    </row>
    <row r="779" spans="1:16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9">
        <f t="shared" si="24"/>
        <v>41456.981215277774</v>
      </c>
      <c r="L779" s="10">
        <f t="shared" si="25"/>
        <v>2013</v>
      </c>
      <c r="M779" t="b">
        <v>0</v>
      </c>
      <c r="N779">
        <v>3</v>
      </c>
      <c r="O779" t="b">
        <v>0</v>
      </c>
      <c r="P779" t="s">
        <v>8273</v>
      </c>
    </row>
    <row r="780" spans="1:16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9">
        <f t="shared" si="24"/>
        <v>41729.702314814815</v>
      </c>
      <c r="L780" s="10">
        <f t="shared" si="25"/>
        <v>2014</v>
      </c>
      <c r="M780" t="b">
        <v>0</v>
      </c>
      <c r="N780">
        <v>1</v>
      </c>
      <c r="O780" t="b">
        <v>0</v>
      </c>
      <c r="P780" t="s">
        <v>8273</v>
      </c>
    </row>
    <row r="781" spans="1:16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9">
        <f t="shared" si="24"/>
        <v>40436.68408564815</v>
      </c>
      <c r="L781" s="10">
        <f t="shared" si="25"/>
        <v>2010</v>
      </c>
      <c r="M781" t="b">
        <v>0</v>
      </c>
      <c r="N781">
        <v>6</v>
      </c>
      <c r="O781" t="b">
        <v>0</v>
      </c>
      <c r="P781" t="s">
        <v>8273</v>
      </c>
    </row>
    <row r="782" spans="1:16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9">
        <f t="shared" si="24"/>
        <v>40636.673900462964</v>
      </c>
      <c r="L782" s="10">
        <f t="shared" si="25"/>
        <v>2011</v>
      </c>
      <c r="M782" t="b">
        <v>0</v>
      </c>
      <c r="N782">
        <v>27</v>
      </c>
      <c r="O782" t="b">
        <v>1</v>
      </c>
      <c r="P782" t="s">
        <v>8274</v>
      </c>
    </row>
    <row r="783" spans="1:16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9">
        <f t="shared" si="24"/>
        <v>41403.000856481478</v>
      </c>
      <c r="L783" s="10">
        <f t="shared" si="25"/>
        <v>2013</v>
      </c>
      <c r="M783" t="b">
        <v>0</v>
      </c>
      <c r="N783">
        <v>25</v>
      </c>
      <c r="O783" t="b">
        <v>1</v>
      </c>
      <c r="P783" t="s">
        <v>8274</v>
      </c>
    </row>
    <row r="784" spans="1:16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9">
        <f t="shared" si="24"/>
        <v>41116.758125</v>
      </c>
      <c r="L784" s="10">
        <f t="shared" si="25"/>
        <v>2012</v>
      </c>
      <c r="M784" t="b">
        <v>0</v>
      </c>
      <c r="N784">
        <v>14</v>
      </c>
      <c r="O784" t="b">
        <v>1</v>
      </c>
      <c r="P784" t="s">
        <v>8274</v>
      </c>
    </row>
    <row r="785" spans="1:16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9">
        <f t="shared" si="24"/>
        <v>40987.773715277777</v>
      </c>
      <c r="L785" s="10">
        <f t="shared" si="25"/>
        <v>2012</v>
      </c>
      <c r="M785" t="b">
        <v>0</v>
      </c>
      <c r="N785">
        <v>35</v>
      </c>
      <c r="O785" t="b">
        <v>1</v>
      </c>
      <c r="P785" t="s">
        <v>8274</v>
      </c>
    </row>
    <row r="786" spans="1:16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9">
        <f t="shared" si="24"/>
        <v>41675.149525462963</v>
      </c>
      <c r="L786" s="10">
        <f t="shared" si="25"/>
        <v>2014</v>
      </c>
      <c r="M786" t="b">
        <v>0</v>
      </c>
      <c r="N786">
        <v>10</v>
      </c>
      <c r="O786" t="b">
        <v>1</v>
      </c>
      <c r="P786" t="s">
        <v>8274</v>
      </c>
    </row>
    <row r="787" spans="1:16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9">
        <f t="shared" si="24"/>
        <v>41303.593923611115</v>
      </c>
      <c r="L787" s="10">
        <f t="shared" si="25"/>
        <v>2013</v>
      </c>
      <c r="M787" t="b">
        <v>0</v>
      </c>
      <c r="N787">
        <v>29</v>
      </c>
      <c r="O787" t="b">
        <v>1</v>
      </c>
      <c r="P787" t="s">
        <v>8274</v>
      </c>
    </row>
    <row r="788" spans="1:16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9">
        <f t="shared" si="24"/>
        <v>40983.055949074071</v>
      </c>
      <c r="L788" s="10">
        <f t="shared" si="25"/>
        <v>2012</v>
      </c>
      <c r="M788" t="b">
        <v>0</v>
      </c>
      <c r="N788">
        <v>44</v>
      </c>
      <c r="O788" t="b">
        <v>1</v>
      </c>
      <c r="P788" t="s">
        <v>8274</v>
      </c>
    </row>
    <row r="789" spans="1:16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9">
        <f t="shared" si="24"/>
        <v>41549.627615740741</v>
      </c>
      <c r="L789" s="10">
        <f t="shared" si="25"/>
        <v>2013</v>
      </c>
      <c r="M789" t="b">
        <v>0</v>
      </c>
      <c r="N789">
        <v>17</v>
      </c>
      <c r="O789" t="b">
        <v>1</v>
      </c>
      <c r="P789" t="s">
        <v>8274</v>
      </c>
    </row>
    <row r="790" spans="1:16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9">
        <f t="shared" si="24"/>
        <v>41059.006805555553</v>
      </c>
      <c r="L790" s="10">
        <f t="shared" si="25"/>
        <v>2012</v>
      </c>
      <c r="M790" t="b">
        <v>0</v>
      </c>
      <c r="N790">
        <v>34</v>
      </c>
      <c r="O790" t="b">
        <v>1</v>
      </c>
      <c r="P790" t="s">
        <v>8274</v>
      </c>
    </row>
    <row r="791" spans="1:16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9">
        <f t="shared" si="24"/>
        <v>41277.186111111107</v>
      </c>
      <c r="L791" s="10">
        <f t="shared" si="25"/>
        <v>2013</v>
      </c>
      <c r="M791" t="b">
        <v>0</v>
      </c>
      <c r="N791">
        <v>14</v>
      </c>
      <c r="O791" t="b">
        <v>1</v>
      </c>
      <c r="P791" t="s">
        <v>8274</v>
      </c>
    </row>
    <row r="792" spans="1:16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9">
        <f t="shared" si="24"/>
        <v>41276.047905092593</v>
      </c>
      <c r="L792" s="10">
        <f t="shared" si="25"/>
        <v>2013</v>
      </c>
      <c r="M792" t="b">
        <v>0</v>
      </c>
      <c r="N792">
        <v>156</v>
      </c>
      <c r="O792" t="b">
        <v>1</v>
      </c>
      <c r="P792" t="s">
        <v>8274</v>
      </c>
    </row>
    <row r="793" spans="1:16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9">
        <f t="shared" si="24"/>
        <v>41557.780624999999</v>
      </c>
      <c r="L793" s="10">
        <f t="shared" si="25"/>
        <v>2013</v>
      </c>
      <c r="M793" t="b">
        <v>0</v>
      </c>
      <c r="N793">
        <v>128</v>
      </c>
      <c r="O793" t="b">
        <v>1</v>
      </c>
      <c r="P793" t="s">
        <v>8274</v>
      </c>
    </row>
    <row r="794" spans="1:16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9">
        <f t="shared" si="24"/>
        <v>41555.87364583333</v>
      </c>
      <c r="L794" s="10">
        <f t="shared" si="25"/>
        <v>2013</v>
      </c>
      <c r="M794" t="b">
        <v>0</v>
      </c>
      <c r="N794">
        <v>60</v>
      </c>
      <c r="O794" t="b">
        <v>1</v>
      </c>
      <c r="P794" t="s">
        <v>8274</v>
      </c>
    </row>
    <row r="795" spans="1:16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9">
        <f t="shared" si="24"/>
        <v>41442.741249999999</v>
      </c>
      <c r="L795" s="10">
        <f t="shared" si="25"/>
        <v>2013</v>
      </c>
      <c r="M795" t="b">
        <v>0</v>
      </c>
      <c r="N795">
        <v>32</v>
      </c>
      <c r="O795" t="b">
        <v>1</v>
      </c>
      <c r="P795" t="s">
        <v>8274</v>
      </c>
    </row>
    <row r="796" spans="1:16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9">
        <f t="shared" si="24"/>
        <v>40736.115011574075</v>
      </c>
      <c r="L796" s="10">
        <f t="shared" si="25"/>
        <v>2011</v>
      </c>
      <c r="M796" t="b">
        <v>0</v>
      </c>
      <c r="N796">
        <v>53</v>
      </c>
      <c r="O796" t="b">
        <v>1</v>
      </c>
      <c r="P796" t="s">
        <v>8274</v>
      </c>
    </row>
    <row r="797" spans="1:16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9">
        <f t="shared" si="24"/>
        <v>40963.613032407404</v>
      </c>
      <c r="L797" s="10">
        <f t="shared" si="25"/>
        <v>2012</v>
      </c>
      <c r="M797" t="b">
        <v>0</v>
      </c>
      <c r="N797">
        <v>184</v>
      </c>
      <c r="O797" t="b">
        <v>1</v>
      </c>
      <c r="P797" t="s">
        <v>8274</v>
      </c>
    </row>
    <row r="798" spans="1:16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9">
        <f t="shared" si="24"/>
        <v>41502.882928240739</v>
      </c>
      <c r="L798" s="10">
        <f t="shared" si="25"/>
        <v>2013</v>
      </c>
      <c r="M798" t="b">
        <v>0</v>
      </c>
      <c r="N798">
        <v>90</v>
      </c>
      <c r="O798" t="b">
        <v>1</v>
      </c>
      <c r="P798" t="s">
        <v>8274</v>
      </c>
    </row>
    <row r="799" spans="1:16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9">
        <f t="shared" si="24"/>
        <v>40996.994074074071</v>
      </c>
      <c r="L799" s="10">
        <f t="shared" si="25"/>
        <v>2012</v>
      </c>
      <c r="M799" t="b">
        <v>0</v>
      </c>
      <c r="N799">
        <v>71</v>
      </c>
      <c r="O799" t="b">
        <v>1</v>
      </c>
      <c r="P799" t="s">
        <v>8274</v>
      </c>
    </row>
    <row r="800" spans="1:16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9">
        <f t="shared" si="24"/>
        <v>41882.590127314819</v>
      </c>
      <c r="L800" s="10">
        <f t="shared" si="25"/>
        <v>2014</v>
      </c>
      <c r="M800" t="b">
        <v>0</v>
      </c>
      <c r="N800">
        <v>87</v>
      </c>
      <c r="O800" t="b">
        <v>1</v>
      </c>
      <c r="P800" t="s">
        <v>8274</v>
      </c>
    </row>
    <row r="801" spans="1:16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9">
        <f t="shared" si="24"/>
        <v>40996.667199074072</v>
      </c>
      <c r="L801" s="10">
        <f t="shared" si="25"/>
        <v>2012</v>
      </c>
      <c r="M801" t="b">
        <v>0</v>
      </c>
      <c r="N801">
        <v>28</v>
      </c>
      <c r="O801" t="b">
        <v>1</v>
      </c>
      <c r="P801" t="s">
        <v>8274</v>
      </c>
    </row>
    <row r="802" spans="1:16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9">
        <f t="shared" si="24"/>
        <v>41863.433495370373</v>
      </c>
      <c r="L802" s="10">
        <f t="shared" si="25"/>
        <v>2014</v>
      </c>
      <c r="M802" t="b">
        <v>0</v>
      </c>
      <c r="N802">
        <v>56</v>
      </c>
      <c r="O802" t="b">
        <v>1</v>
      </c>
      <c r="P802" t="s">
        <v>8274</v>
      </c>
    </row>
    <row r="803" spans="1:16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9">
        <f t="shared" si="24"/>
        <v>40695.795370370368</v>
      </c>
      <c r="L803" s="10">
        <f t="shared" si="25"/>
        <v>2011</v>
      </c>
      <c r="M803" t="b">
        <v>0</v>
      </c>
      <c r="N803">
        <v>51</v>
      </c>
      <c r="O803" t="b">
        <v>1</v>
      </c>
      <c r="P803" t="s">
        <v>8274</v>
      </c>
    </row>
    <row r="804" spans="1:16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9">
        <f t="shared" si="24"/>
        <v>41123.022268518514</v>
      </c>
      <c r="L804" s="10">
        <f t="shared" si="25"/>
        <v>2012</v>
      </c>
      <c r="M804" t="b">
        <v>0</v>
      </c>
      <c r="N804">
        <v>75</v>
      </c>
      <c r="O804" t="b">
        <v>1</v>
      </c>
      <c r="P804" t="s">
        <v>8274</v>
      </c>
    </row>
    <row r="805" spans="1:16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9">
        <f t="shared" si="24"/>
        <v>40665.949976851851</v>
      </c>
      <c r="L805" s="10">
        <f t="shared" si="25"/>
        <v>2011</v>
      </c>
      <c r="M805" t="b">
        <v>0</v>
      </c>
      <c r="N805">
        <v>38</v>
      </c>
      <c r="O805" t="b">
        <v>1</v>
      </c>
      <c r="P805" t="s">
        <v>8274</v>
      </c>
    </row>
    <row r="806" spans="1:16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9">
        <f t="shared" si="24"/>
        <v>40730.105624999997</v>
      </c>
      <c r="L806" s="10">
        <f t="shared" si="25"/>
        <v>2011</v>
      </c>
      <c r="M806" t="b">
        <v>0</v>
      </c>
      <c r="N806">
        <v>18</v>
      </c>
      <c r="O806" t="b">
        <v>1</v>
      </c>
      <c r="P806" t="s">
        <v>8274</v>
      </c>
    </row>
    <row r="807" spans="1:16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9">
        <f t="shared" si="24"/>
        <v>40690.823055555556</v>
      </c>
      <c r="L807" s="10">
        <f t="shared" si="25"/>
        <v>2011</v>
      </c>
      <c r="M807" t="b">
        <v>0</v>
      </c>
      <c r="N807">
        <v>54</v>
      </c>
      <c r="O807" t="b">
        <v>1</v>
      </c>
      <c r="P807" t="s">
        <v>8274</v>
      </c>
    </row>
    <row r="808" spans="1:16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9">
        <f t="shared" si="24"/>
        <v>40763.691423611112</v>
      </c>
      <c r="L808" s="10">
        <f t="shared" si="25"/>
        <v>2011</v>
      </c>
      <c r="M808" t="b">
        <v>0</v>
      </c>
      <c r="N808">
        <v>71</v>
      </c>
      <c r="O808" t="b">
        <v>1</v>
      </c>
      <c r="P808" t="s">
        <v>8274</v>
      </c>
    </row>
    <row r="809" spans="1:16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9">
        <f t="shared" si="24"/>
        <v>42759.628599537042</v>
      </c>
      <c r="L809" s="10">
        <f t="shared" si="25"/>
        <v>2017</v>
      </c>
      <c r="M809" t="b">
        <v>0</v>
      </c>
      <c r="N809">
        <v>57</v>
      </c>
      <c r="O809" t="b">
        <v>1</v>
      </c>
      <c r="P809" t="s">
        <v>8274</v>
      </c>
    </row>
    <row r="810" spans="1:16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9">
        <f t="shared" si="24"/>
        <v>41962.100532407407</v>
      </c>
      <c r="L810" s="10">
        <f t="shared" si="25"/>
        <v>2014</v>
      </c>
      <c r="M810" t="b">
        <v>0</v>
      </c>
      <c r="N810">
        <v>43</v>
      </c>
      <c r="O810" t="b">
        <v>1</v>
      </c>
      <c r="P810" t="s">
        <v>8274</v>
      </c>
    </row>
    <row r="811" spans="1:16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9">
        <f t="shared" si="24"/>
        <v>41628.833680555559</v>
      </c>
      <c r="L811" s="10">
        <f t="shared" si="25"/>
        <v>2013</v>
      </c>
      <c r="M811" t="b">
        <v>0</v>
      </c>
      <c r="N811">
        <v>52</v>
      </c>
      <c r="O811" t="b">
        <v>1</v>
      </c>
      <c r="P811" t="s">
        <v>8274</v>
      </c>
    </row>
    <row r="812" spans="1:16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9">
        <f t="shared" si="24"/>
        <v>41123.056273148148</v>
      </c>
      <c r="L812" s="10">
        <f t="shared" si="25"/>
        <v>2012</v>
      </c>
      <c r="M812" t="b">
        <v>0</v>
      </c>
      <c r="N812">
        <v>27</v>
      </c>
      <c r="O812" t="b">
        <v>1</v>
      </c>
      <c r="P812" t="s">
        <v>8274</v>
      </c>
    </row>
    <row r="813" spans="1:16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9">
        <f t="shared" si="24"/>
        <v>41443.643541666665</v>
      </c>
      <c r="L813" s="10">
        <f t="shared" si="25"/>
        <v>2013</v>
      </c>
      <c r="M813" t="b">
        <v>0</v>
      </c>
      <c r="N813">
        <v>12</v>
      </c>
      <c r="O813" t="b">
        <v>1</v>
      </c>
      <c r="P813" t="s">
        <v>8274</v>
      </c>
    </row>
    <row r="814" spans="1:16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9">
        <f t="shared" si="24"/>
        <v>41282.017962962964</v>
      </c>
      <c r="L814" s="10">
        <f t="shared" si="25"/>
        <v>2013</v>
      </c>
      <c r="M814" t="b">
        <v>0</v>
      </c>
      <c r="N814">
        <v>33</v>
      </c>
      <c r="O814" t="b">
        <v>1</v>
      </c>
      <c r="P814" t="s">
        <v>8274</v>
      </c>
    </row>
    <row r="815" spans="1:16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9">
        <f t="shared" si="24"/>
        <v>41080.960243055553</v>
      </c>
      <c r="L815" s="10">
        <f t="shared" si="25"/>
        <v>2012</v>
      </c>
      <c r="M815" t="b">
        <v>0</v>
      </c>
      <c r="N815">
        <v>96</v>
      </c>
      <c r="O815" t="b">
        <v>1</v>
      </c>
      <c r="P815" t="s">
        <v>8274</v>
      </c>
    </row>
    <row r="816" spans="1:16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9">
        <f t="shared" si="24"/>
        <v>40679.743067129632</v>
      </c>
      <c r="L816" s="10">
        <f t="shared" si="25"/>
        <v>2011</v>
      </c>
      <c r="M816" t="b">
        <v>0</v>
      </c>
      <c r="N816">
        <v>28</v>
      </c>
      <c r="O816" t="b">
        <v>1</v>
      </c>
      <c r="P816" t="s">
        <v>8274</v>
      </c>
    </row>
    <row r="817" spans="1:16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9">
        <f t="shared" si="24"/>
        <v>41914.917858796296</v>
      </c>
      <c r="L817" s="10">
        <f t="shared" si="25"/>
        <v>2014</v>
      </c>
      <c r="M817" t="b">
        <v>0</v>
      </c>
      <c r="N817">
        <v>43</v>
      </c>
      <c r="O817" t="b">
        <v>1</v>
      </c>
      <c r="P817" t="s">
        <v>8274</v>
      </c>
    </row>
    <row r="818" spans="1:16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9">
        <f t="shared" si="24"/>
        <v>41341.870868055557</v>
      </c>
      <c r="L818" s="10">
        <f t="shared" si="25"/>
        <v>2013</v>
      </c>
      <c r="M818" t="b">
        <v>0</v>
      </c>
      <c r="N818">
        <v>205</v>
      </c>
      <c r="O818" t="b">
        <v>1</v>
      </c>
      <c r="P818" t="s">
        <v>8274</v>
      </c>
    </row>
    <row r="819" spans="1:16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9">
        <f t="shared" si="24"/>
        <v>40925.599664351852</v>
      </c>
      <c r="L819" s="10">
        <f t="shared" si="25"/>
        <v>2012</v>
      </c>
      <c r="M819" t="b">
        <v>0</v>
      </c>
      <c r="N819">
        <v>23</v>
      </c>
      <c r="O819" t="b">
        <v>1</v>
      </c>
      <c r="P819" t="s">
        <v>8274</v>
      </c>
    </row>
    <row r="820" spans="1:16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9">
        <f t="shared" si="24"/>
        <v>41120.882881944446</v>
      </c>
      <c r="L820" s="10">
        <f t="shared" si="25"/>
        <v>2012</v>
      </c>
      <c r="M820" t="b">
        <v>0</v>
      </c>
      <c r="N820">
        <v>19</v>
      </c>
      <c r="O820" t="b">
        <v>1</v>
      </c>
      <c r="P820" t="s">
        <v>8274</v>
      </c>
    </row>
    <row r="821" spans="1:16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9">
        <f t="shared" si="24"/>
        <v>41619.998310185183</v>
      </c>
      <c r="L821" s="10">
        <f t="shared" si="25"/>
        <v>2013</v>
      </c>
      <c r="M821" t="b">
        <v>0</v>
      </c>
      <c r="N821">
        <v>14</v>
      </c>
      <c r="O821" t="b">
        <v>1</v>
      </c>
      <c r="P821" t="s">
        <v>8274</v>
      </c>
    </row>
    <row r="822" spans="1:16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9">
        <f t="shared" si="24"/>
        <v>41768.841921296298</v>
      </c>
      <c r="L822" s="10">
        <f t="shared" si="25"/>
        <v>2014</v>
      </c>
      <c r="M822" t="b">
        <v>0</v>
      </c>
      <c r="N822">
        <v>38</v>
      </c>
      <c r="O822" t="b">
        <v>1</v>
      </c>
      <c r="P822" t="s">
        <v>8274</v>
      </c>
    </row>
    <row r="823" spans="1:16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9">
        <f t="shared" si="24"/>
        <v>42093.922048611115</v>
      </c>
      <c r="L823" s="10">
        <f t="shared" si="25"/>
        <v>2015</v>
      </c>
      <c r="M823" t="b">
        <v>0</v>
      </c>
      <c r="N823">
        <v>78</v>
      </c>
      <c r="O823" t="b">
        <v>1</v>
      </c>
      <c r="P823" t="s">
        <v>8274</v>
      </c>
    </row>
    <row r="824" spans="1:16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9">
        <f t="shared" si="24"/>
        <v>41157.947337962964</v>
      </c>
      <c r="L824" s="10">
        <f t="shared" si="25"/>
        <v>2012</v>
      </c>
      <c r="M824" t="b">
        <v>0</v>
      </c>
      <c r="N824">
        <v>69</v>
      </c>
      <c r="O824" t="b">
        <v>1</v>
      </c>
      <c r="P824" t="s">
        <v>8274</v>
      </c>
    </row>
    <row r="825" spans="1:16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9">
        <f t="shared" si="24"/>
        <v>42055.972824074073</v>
      </c>
      <c r="L825" s="9">
        <f t="shared" si="24"/>
        <v>25569.486758944724</v>
      </c>
      <c r="M825" t="b">
        <v>0</v>
      </c>
      <c r="N825">
        <v>33</v>
      </c>
      <c r="O825" t="b">
        <v>1</v>
      </c>
      <c r="P825" t="s">
        <v>8274</v>
      </c>
    </row>
    <row r="826" spans="1:16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9">
        <f t="shared" si="24"/>
        <v>40250.242106481484</v>
      </c>
      <c r="L826" s="9">
        <f t="shared" si="24"/>
        <v>25569.465859283639</v>
      </c>
      <c r="M826" t="b">
        <v>0</v>
      </c>
      <c r="N826">
        <v>54</v>
      </c>
      <c r="O826" t="b">
        <v>1</v>
      </c>
      <c r="P826" t="s">
        <v>8274</v>
      </c>
    </row>
    <row r="827" spans="1:16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9">
        <f t="shared" si="24"/>
        <v>41186.306527777779</v>
      </c>
      <c r="L827" s="9">
        <f t="shared" si="24"/>
        <v>25569.476693362591</v>
      </c>
      <c r="M827" t="b">
        <v>0</v>
      </c>
      <c r="N827">
        <v>99</v>
      </c>
      <c r="O827" t="b">
        <v>1</v>
      </c>
      <c r="P827" t="s">
        <v>8274</v>
      </c>
    </row>
    <row r="828" spans="1:16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9">
        <f t="shared" si="24"/>
        <v>40973.038541666669</v>
      </c>
      <c r="L828" s="9">
        <f t="shared" si="24"/>
        <v>25569.474224983122</v>
      </c>
      <c r="M828" t="b">
        <v>0</v>
      </c>
      <c r="N828">
        <v>49</v>
      </c>
      <c r="O828" t="b">
        <v>1</v>
      </c>
      <c r="P828" t="s">
        <v>8274</v>
      </c>
    </row>
    <row r="829" spans="1:16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9">
        <f t="shared" si="24"/>
        <v>40927.473460648151</v>
      </c>
      <c r="L829" s="9">
        <f t="shared" si="24"/>
        <v>25569.473697609497</v>
      </c>
      <c r="M829" t="b">
        <v>0</v>
      </c>
      <c r="N829">
        <v>11</v>
      </c>
      <c r="O829" t="b">
        <v>1</v>
      </c>
      <c r="P829" t="s">
        <v>8274</v>
      </c>
    </row>
    <row r="830" spans="1:16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9">
        <f t="shared" si="24"/>
        <v>41073.050717592589</v>
      </c>
      <c r="L830" s="9">
        <f t="shared" si="24"/>
        <v>25569.475382531455</v>
      </c>
      <c r="M830" t="b">
        <v>0</v>
      </c>
      <c r="N830">
        <v>38</v>
      </c>
      <c r="O830" t="b">
        <v>1</v>
      </c>
      <c r="P830" t="s">
        <v>8274</v>
      </c>
    </row>
    <row r="831" spans="1:16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9">
        <f t="shared" si="24"/>
        <v>42504.801388888889</v>
      </c>
      <c r="L831" s="9">
        <f t="shared" si="24"/>
        <v>25569.491953719778</v>
      </c>
      <c r="M831" t="b">
        <v>0</v>
      </c>
      <c r="N831">
        <v>16</v>
      </c>
      <c r="O831" t="b">
        <v>1</v>
      </c>
      <c r="P831" t="s">
        <v>8274</v>
      </c>
    </row>
    <row r="832" spans="1:16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9">
        <f t="shared" si="24"/>
        <v>41325.525752314818</v>
      </c>
      <c r="L832" s="9">
        <f t="shared" si="24"/>
        <v>25569.478304696207</v>
      </c>
      <c r="M832" t="b">
        <v>0</v>
      </c>
      <c r="N832">
        <v>32</v>
      </c>
      <c r="O832" t="b">
        <v>1</v>
      </c>
      <c r="P832" t="s">
        <v>8274</v>
      </c>
    </row>
    <row r="833" spans="1:16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9">
        <f t="shared" si="24"/>
        <v>40996.646921296298</v>
      </c>
      <c r="L833" s="9">
        <f t="shared" si="24"/>
        <v>25569.474498228257</v>
      </c>
      <c r="M833" t="b">
        <v>0</v>
      </c>
      <c r="N833">
        <v>20</v>
      </c>
      <c r="O833" t="b">
        <v>1</v>
      </c>
      <c r="P833" t="s">
        <v>8274</v>
      </c>
    </row>
    <row r="834" spans="1:16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9">
        <f t="shared" si="24"/>
        <v>40869.675173611111</v>
      </c>
      <c r="L834" s="9">
        <f t="shared" si="24"/>
        <v>25569.473028647844</v>
      </c>
      <c r="M834" t="b">
        <v>0</v>
      </c>
      <c r="N834">
        <v>154</v>
      </c>
      <c r="O834" t="b">
        <v>1</v>
      </c>
      <c r="P834" t="s">
        <v>8274</v>
      </c>
    </row>
    <row r="835" spans="1:16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9">
        <f t="shared" ref="K835:L898" si="26">J835/86400+25569</f>
        <v>41718.878182870372</v>
      </c>
      <c r="L835" s="9">
        <f t="shared" si="26"/>
        <v>25569.482857386374</v>
      </c>
      <c r="M835" t="b">
        <v>0</v>
      </c>
      <c r="N835">
        <v>41</v>
      </c>
      <c r="O835" t="b">
        <v>1</v>
      </c>
      <c r="P835" t="s">
        <v>8274</v>
      </c>
    </row>
    <row r="836" spans="1:16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9">
        <f t="shared" si="26"/>
        <v>41422.822824074072</v>
      </c>
      <c r="L836" s="9">
        <f t="shared" si="26"/>
        <v>25569.479430819723</v>
      </c>
      <c r="M836" t="b">
        <v>0</v>
      </c>
      <c r="N836">
        <v>75</v>
      </c>
      <c r="O836" t="b">
        <v>1</v>
      </c>
      <c r="P836" t="s">
        <v>8274</v>
      </c>
    </row>
    <row r="837" spans="1:16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9">
        <f t="shared" si="26"/>
        <v>41005.45784722222</v>
      </c>
      <c r="L837" s="9">
        <f t="shared" si="26"/>
        <v>25569.474600206566</v>
      </c>
      <c r="M837" t="b">
        <v>0</v>
      </c>
      <c r="N837">
        <v>40</v>
      </c>
      <c r="O837" t="b">
        <v>1</v>
      </c>
      <c r="P837" t="s">
        <v>8274</v>
      </c>
    </row>
    <row r="838" spans="1:16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9">
        <f t="shared" si="26"/>
        <v>41524.056921296295</v>
      </c>
      <c r="L838" s="9">
        <f t="shared" si="26"/>
        <v>25569.480602510663</v>
      </c>
      <c r="M838" t="b">
        <v>0</v>
      </c>
      <c r="N838">
        <v>46</v>
      </c>
      <c r="O838" t="b">
        <v>1</v>
      </c>
      <c r="P838" t="s">
        <v>8274</v>
      </c>
    </row>
    <row r="839" spans="1:16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9">
        <f t="shared" si="26"/>
        <v>41730.998402777775</v>
      </c>
      <c r="L839" s="9">
        <f t="shared" si="26"/>
        <v>25569.482997666699</v>
      </c>
      <c r="M839" t="b">
        <v>0</v>
      </c>
      <c r="N839">
        <v>62</v>
      </c>
      <c r="O839" t="b">
        <v>1</v>
      </c>
      <c r="P839" t="s">
        <v>8274</v>
      </c>
    </row>
    <row r="840" spans="1:16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9">
        <f t="shared" si="26"/>
        <v>40895.897974537038</v>
      </c>
      <c r="L840" s="9">
        <f t="shared" si="26"/>
        <v>25569.473332152484</v>
      </c>
      <c r="M840" t="b">
        <v>0</v>
      </c>
      <c r="N840">
        <v>61</v>
      </c>
      <c r="O840" t="b">
        <v>1</v>
      </c>
      <c r="P840" t="s">
        <v>8274</v>
      </c>
    </row>
    <row r="841" spans="1:16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9">
        <f t="shared" si="26"/>
        <v>41144.763379629629</v>
      </c>
      <c r="L841" s="9">
        <f t="shared" si="26"/>
        <v>25569.476212539117</v>
      </c>
      <c r="M841" t="b">
        <v>0</v>
      </c>
      <c r="N841">
        <v>96</v>
      </c>
      <c r="O841" t="b">
        <v>1</v>
      </c>
      <c r="P841" t="s">
        <v>8274</v>
      </c>
    </row>
    <row r="842" spans="1:16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9">
        <f t="shared" si="26"/>
        <v>42607.226701388892</v>
      </c>
      <c r="L842" s="9">
        <f t="shared" si="26"/>
        <v>25569.493139197933</v>
      </c>
      <c r="M842" t="b">
        <v>0</v>
      </c>
      <c r="N842">
        <v>190</v>
      </c>
      <c r="O842" t="b">
        <v>1</v>
      </c>
      <c r="P842" t="s">
        <v>8275</v>
      </c>
    </row>
    <row r="843" spans="1:16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9">
        <f t="shared" si="26"/>
        <v>41923.838692129633</v>
      </c>
      <c r="L843" s="9">
        <f t="shared" si="26"/>
        <v>25569.485229614493</v>
      </c>
      <c r="M843" t="b">
        <v>1</v>
      </c>
      <c r="N843">
        <v>94</v>
      </c>
      <c r="O843" t="b">
        <v>1</v>
      </c>
      <c r="P843" t="s">
        <v>8275</v>
      </c>
    </row>
    <row r="844" spans="1:16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9">
        <f t="shared" si="26"/>
        <v>41526.59239583333</v>
      </c>
      <c r="L844" s="9">
        <f t="shared" si="26"/>
        <v>25569.480631856433</v>
      </c>
      <c r="M844" t="b">
        <v>1</v>
      </c>
      <c r="N844">
        <v>39</v>
      </c>
      <c r="O844" t="b">
        <v>1</v>
      </c>
      <c r="P844" t="s">
        <v>8275</v>
      </c>
    </row>
    <row r="845" spans="1:16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9">
        <f t="shared" si="26"/>
        <v>42695.257870370369</v>
      </c>
      <c r="L845" s="9">
        <f t="shared" si="26"/>
        <v>25569.494158077203</v>
      </c>
      <c r="M845" t="b">
        <v>0</v>
      </c>
      <c r="N845">
        <v>127</v>
      </c>
      <c r="O845" t="b">
        <v>1</v>
      </c>
      <c r="P845" t="s">
        <v>8275</v>
      </c>
    </row>
    <row r="846" spans="1:16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9">
        <f t="shared" si="26"/>
        <v>41905.684629629628</v>
      </c>
      <c r="L846" s="9">
        <f t="shared" si="26"/>
        <v>25569.485019498028</v>
      </c>
      <c r="M846" t="b">
        <v>1</v>
      </c>
      <c r="N846">
        <v>159</v>
      </c>
      <c r="O846" t="b">
        <v>1</v>
      </c>
      <c r="P846" t="s">
        <v>8275</v>
      </c>
    </row>
    <row r="847" spans="1:16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9">
        <f t="shared" si="26"/>
        <v>42578.205972222218</v>
      </c>
      <c r="L847" s="9">
        <f t="shared" si="26"/>
        <v>25569.492803309862</v>
      </c>
      <c r="M847" t="b">
        <v>0</v>
      </c>
      <c r="N847">
        <v>177</v>
      </c>
      <c r="O847" t="b">
        <v>1</v>
      </c>
      <c r="P847" t="s">
        <v>8275</v>
      </c>
    </row>
    <row r="848" spans="1:16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9">
        <f t="shared" si="26"/>
        <v>41694.391840277778</v>
      </c>
      <c r="L848" s="9">
        <f t="shared" si="26"/>
        <v>25569.482573979632</v>
      </c>
      <c r="M848" t="b">
        <v>0</v>
      </c>
      <c r="N848">
        <v>47</v>
      </c>
      <c r="O848" t="b">
        <v>1</v>
      </c>
      <c r="P848" t="s">
        <v>8275</v>
      </c>
    </row>
    <row r="849" spans="1:16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9">
        <f t="shared" si="26"/>
        <v>42165.798333333332</v>
      </c>
      <c r="L849" s="9">
        <f t="shared" si="26"/>
        <v>25569.488030073302</v>
      </c>
      <c r="M849" t="b">
        <v>0</v>
      </c>
      <c r="N849">
        <v>1</v>
      </c>
      <c r="O849" t="b">
        <v>1</v>
      </c>
      <c r="P849" t="s">
        <v>8275</v>
      </c>
    </row>
    <row r="850" spans="1:16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9">
        <f t="shared" si="26"/>
        <v>42078.792048611111</v>
      </c>
      <c r="L850" s="9">
        <f t="shared" si="26"/>
        <v>25569.487023056117</v>
      </c>
      <c r="M850" t="b">
        <v>0</v>
      </c>
      <c r="N850">
        <v>16</v>
      </c>
      <c r="O850" t="b">
        <v>1</v>
      </c>
      <c r="P850" t="s">
        <v>8275</v>
      </c>
    </row>
    <row r="851" spans="1:16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9">
        <f t="shared" si="26"/>
        <v>42051.148888888885</v>
      </c>
      <c r="L851" s="9">
        <f t="shared" si="26"/>
        <v>25569.486703112139</v>
      </c>
      <c r="M851" t="b">
        <v>0</v>
      </c>
      <c r="N851">
        <v>115</v>
      </c>
      <c r="O851" t="b">
        <v>1</v>
      </c>
      <c r="P851" t="s">
        <v>8275</v>
      </c>
    </row>
    <row r="852" spans="1:16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9">
        <f t="shared" si="26"/>
        <v>42452.827743055561</v>
      </c>
      <c r="L852" s="9">
        <f t="shared" si="26"/>
        <v>25569.49135217295</v>
      </c>
      <c r="M852" t="b">
        <v>0</v>
      </c>
      <c r="N852">
        <v>133</v>
      </c>
      <c r="O852" t="b">
        <v>1</v>
      </c>
      <c r="P852" t="s">
        <v>8275</v>
      </c>
    </row>
    <row r="853" spans="1:16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9">
        <f t="shared" si="26"/>
        <v>42522.880243055552</v>
      </c>
      <c r="L853" s="9">
        <f t="shared" si="26"/>
        <v>25569.492162965777</v>
      </c>
      <c r="M853" t="b">
        <v>0</v>
      </c>
      <c r="N853">
        <v>70</v>
      </c>
      <c r="O853" t="b">
        <v>1</v>
      </c>
      <c r="P853" t="s">
        <v>8275</v>
      </c>
    </row>
    <row r="854" spans="1:16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9">
        <f t="shared" si="26"/>
        <v>42656.805497685185</v>
      </c>
      <c r="L854" s="9">
        <f t="shared" si="26"/>
        <v>25569.493713026593</v>
      </c>
      <c r="M854" t="b">
        <v>0</v>
      </c>
      <c r="N854">
        <v>62</v>
      </c>
      <c r="O854" t="b">
        <v>1</v>
      </c>
      <c r="P854" t="s">
        <v>8275</v>
      </c>
    </row>
    <row r="855" spans="1:16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9">
        <f t="shared" si="26"/>
        <v>42021.832280092596</v>
      </c>
      <c r="L855" s="9">
        <f t="shared" si="26"/>
        <v>25569.486363799537</v>
      </c>
      <c r="M855" t="b">
        <v>0</v>
      </c>
      <c r="N855">
        <v>10</v>
      </c>
      <c r="O855" t="b">
        <v>1</v>
      </c>
      <c r="P855" t="s">
        <v>8275</v>
      </c>
    </row>
    <row r="856" spans="1:16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9">
        <f t="shared" si="26"/>
        <v>42702.212337962963</v>
      </c>
      <c r="L856" s="9">
        <f t="shared" si="26"/>
        <v>25569.494238568728</v>
      </c>
      <c r="M856" t="b">
        <v>0</v>
      </c>
      <c r="N856">
        <v>499</v>
      </c>
      <c r="O856" t="b">
        <v>1</v>
      </c>
      <c r="P856" t="s">
        <v>8275</v>
      </c>
    </row>
    <row r="857" spans="1:16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9">
        <f t="shared" si="26"/>
        <v>42545.125196759254</v>
      </c>
      <c r="L857" s="9">
        <f t="shared" si="26"/>
        <v>25569.492420430517</v>
      </c>
      <c r="M857" t="b">
        <v>0</v>
      </c>
      <c r="N857">
        <v>47</v>
      </c>
      <c r="O857" t="b">
        <v>1</v>
      </c>
      <c r="P857" t="s">
        <v>8275</v>
      </c>
    </row>
    <row r="858" spans="1:16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9">
        <f t="shared" si="26"/>
        <v>42609.311990740738</v>
      </c>
      <c r="L858" s="9">
        <f t="shared" si="26"/>
        <v>25569.493163333227</v>
      </c>
      <c r="M858" t="b">
        <v>0</v>
      </c>
      <c r="N858">
        <v>28</v>
      </c>
      <c r="O858" t="b">
        <v>1</v>
      </c>
      <c r="P858" t="s">
        <v>8275</v>
      </c>
    </row>
    <row r="859" spans="1:16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9">
        <f t="shared" si="26"/>
        <v>42291.581377314811</v>
      </c>
      <c r="L859" s="9">
        <f t="shared" si="26"/>
        <v>25569.48948589557</v>
      </c>
      <c r="M859" t="b">
        <v>0</v>
      </c>
      <c r="N859">
        <v>24</v>
      </c>
      <c r="O859" t="b">
        <v>1</v>
      </c>
      <c r="P859" t="s">
        <v>8275</v>
      </c>
    </row>
    <row r="860" spans="1:16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9">
        <f t="shared" si="26"/>
        <v>42079.745578703703</v>
      </c>
      <c r="L860" s="9">
        <f t="shared" si="26"/>
        <v>25569.487034092344</v>
      </c>
      <c r="M860" t="b">
        <v>0</v>
      </c>
      <c r="N860">
        <v>76</v>
      </c>
      <c r="O860" t="b">
        <v>1</v>
      </c>
      <c r="P860" t="s">
        <v>8275</v>
      </c>
    </row>
    <row r="861" spans="1:16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9">
        <f t="shared" si="26"/>
        <v>42128.820231481484</v>
      </c>
      <c r="L861" s="9">
        <f t="shared" si="26"/>
        <v>25569.487602086014</v>
      </c>
      <c r="M861" t="b">
        <v>0</v>
      </c>
      <c r="N861">
        <v>98</v>
      </c>
      <c r="O861" t="b">
        <v>1</v>
      </c>
      <c r="P861" t="s">
        <v>8275</v>
      </c>
    </row>
    <row r="862" spans="1:16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9">
        <f t="shared" si="26"/>
        <v>41570.482789351852</v>
      </c>
      <c r="L862" s="9">
        <f t="shared" si="26"/>
        <v>25569.481139847099</v>
      </c>
      <c r="M862" t="b">
        <v>0</v>
      </c>
      <c r="N862">
        <v>48</v>
      </c>
      <c r="O862" t="b">
        <v>0</v>
      </c>
      <c r="P862" t="s">
        <v>8276</v>
      </c>
    </row>
    <row r="863" spans="1:16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9">
        <f t="shared" si="26"/>
        <v>42599.965324074074</v>
      </c>
      <c r="L863" s="9">
        <f t="shared" si="26"/>
        <v>25569.493055154213</v>
      </c>
      <c r="M863" t="b">
        <v>0</v>
      </c>
      <c r="N863">
        <v>2</v>
      </c>
      <c r="O863" t="b">
        <v>0</v>
      </c>
      <c r="P863" t="s">
        <v>8276</v>
      </c>
    </row>
    <row r="864" spans="1:16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9">
        <f t="shared" si="26"/>
        <v>41559.5549537037</v>
      </c>
      <c r="L864" s="9">
        <f t="shared" si="26"/>
        <v>25569.48101336752</v>
      </c>
      <c r="M864" t="b">
        <v>0</v>
      </c>
      <c r="N864">
        <v>4</v>
      </c>
      <c r="O864" t="b">
        <v>0</v>
      </c>
      <c r="P864" t="s">
        <v>8276</v>
      </c>
    </row>
    <row r="865" spans="1:16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9">
        <f t="shared" si="26"/>
        <v>40921.117662037039</v>
      </c>
      <c r="L865" s="9">
        <f t="shared" si="26"/>
        <v>25569.473624047016</v>
      </c>
      <c r="M865" t="b">
        <v>0</v>
      </c>
      <c r="N865">
        <v>5</v>
      </c>
      <c r="O865" t="b">
        <v>0</v>
      </c>
      <c r="P865" t="s">
        <v>8276</v>
      </c>
    </row>
    <row r="866" spans="1:16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9">
        <f t="shared" si="26"/>
        <v>41541.106921296298</v>
      </c>
      <c r="L866" s="9">
        <f t="shared" si="26"/>
        <v>25569.480799848625</v>
      </c>
      <c r="M866" t="b">
        <v>0</v>
      </c>
      <c r="N866">
        <v>79</v>
      </c>
      <c r="O866" t="b">
        <v>0</v>
      </c>
      <c r="P866" t="s">
        <v>8276</v>
      </c>
    </row>
    <row r="867" spans="1:16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9">
        <f t="shared" si="26"/>
        <v>41230.773113425923</v>
      </c>
      <c r="L867" s="9">
        <f t="shared" si="26"/>
        <v>25569.477208022145</v>
      </c>
      <c r="M867" t="b">
        <v>0</v>
      </c>
      <c r="N867">
        <v>2</v>
      </c>
      <c r="O867" t="b">
        <v>0</v>
      </c>
      <c r="P867" t="s">
        <v>8276</v>
      </c>
    </row>
    <row r="868" spans="1:16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9">
        <f t="shared" si="26"/>
        <v>42025.637939814813</v>
      </c>
      <c r="L868" s="9">
        <f t="shared" si="26"/>
        <v>25569.486407846525</v>
      </c>
      <c r="M868" t="b">
        <v>0</v>
      </c>
      <c r="N868">
        <v>11</v>
      </c>
      <c r="O868" t="b">
        <v>0</v>
      </c>
      <c r="P868" t="s">
        <v>8276</v>
      </c>
    </row>
    <row r="869" spans="1:16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9">
        <f t="shared" si="26"/>
        <v>40088.105393518519</v>
      </c>
      <c r="L869" s="9">
        <f t="shared" si="26"/>
        <v>25569.463982701312</v>
      </c>
      <c r="M869" t="b">
        <v>0</v>
      </c>
      <c r="N869">
        <v>11</v>
      </c>
      <c r="O869" t="b">
        <v>0</v>
      </c>
      <c r="P869" t="s">
        <v>8276</v>
      </c>
    </row>
    <row r="870" spans="1:16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9">
        <f t="shared" si="26"/>
        <v>41616.027754629627</v>
      </c>
      <c r="L870" s="9">
        <f t="shared" si="26"/>
        <v>25569.4816669879</v>
      </c>
      <c r="M870" t="b">
        <v>0</v>
      </c>
      <c r="N870">
        <v>1</v>
      </c>
      <c r="O870" t="b">
        <v>0</v>
      </c>
      <c r="P870" t="s">
        <v>8276</v>
      </c>
    </row>
    <row r="871" spans="1:16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9">
        <f t="shared" si="26"/>
        <v>41342.845567129625</v>
      </c>
      <c r="L871" s="9">
        <f t="shared" si="26"/>
        <v>25569.478505157025</v>
      </c>
      <c r="M871" t="b">
        <v>0</v>
      </c>
      <c r="N871">
        <v>3</v>
      </c>
      <c r="O871" t="b">
        <v>0</v>
      </c>
      <c r="P871" t="s">
        <v>8276</v>
      </c>
    </row>
    <row r="872" spans="1:16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9">
        <f t="shared" si="26"/>
        <v>41488.022256944445</v>
      </c>
      <c r="L872" s="9">
        <f t="shared" si="26"/>
        <v>25569.48018544279</v>
      </c>
      <c r="M872" t="b">
        <v>0</v>
      </c>
      <c r="N872">
        <v>5</v>
      </c>
      <c r="O872" t="b">
        <v>0</v>
      </c>
      <c r="P872" t="s">
        <v>8276</v>
      </c>
    </row>
    <row r="873" spans="1:16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9">
        <f t="shared" si="26"/>
        <v>41577.561284722222</v>
      </c>
      <c r="L873" s="9">
        <f t="shared" si="26"/>
        <v>25569.481221774127</v>
      </c>
      <c r="M873" t="b">
        <v>0</v>
      </c>
      <c r="N873">
        <v>12</v>
      </c>
      <c r="O873" t="b">
        <v>0</v>
      </c>
      <c r="P873" t="s">
        <v>8276</v>
      </c>
    </row>
    <row r="874" spans="1:16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9">
        <f t="shared" si="26"/>
        <v>40567.825543981482</v>
      </c>
      <c r="L874" s="9">
        <f t="shared" si="26"/>
        <v>25569.46953501787</v>
      </c>
      <c r="M874" t="b">
        <v>0</v>
      </c>
      <c r="N874">
        <v>2</v>
      </c>
      <c r="O874" t="b">
        <v>0</v>
      </c>
      <c r="P874" t="s">
        <v>8276</v>
      </c>
    </row>
    <row r="875" spans="1:16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9">
        <f t="shared" si="26"/>
        <v>41184.167129629626</v>
      </c>
      <c r="L875" s="9">
        <f t="shared" si="26"/>
        <v>25569.476668601037</v>
      </c>
      <c r="M875" t="b">
        <v>0</v>
      </c>
      <c r="N875">
        <v>5</v>
      </c>
      <c r="O875" t="b">
        <v>0</v>
      </c>
      <c r="P875" t="s">
        <v>8276</v>
      </c>
    </row>
    <row r="876" spans="1:16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9">
        <f t="shared" si="26"/>
        <v>41368.583726851852</v>
      </c>
      <c r="L876" s="9">
        <f t="shared" si="26"/>
        <v>25569.478803052392</v>
      </c>
      <c r="M876" t="b">
        <v>0</v>
      </c>
      <c r="N876">
        <v>21</v>
      </c>
      <c r="O876" t="b">
        <v>0</v>
      </c>
      <c r="P876" t="s">
        <v>8276</v>
      </c>
    </row>
    <row r="877" spans="1:16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9">
        <f t="shared" si="26"/>
        <v>42248.723738425921</v>
      </c>
      <c r="L877" s="9">
        <f t="shared" si="26"/>
        <v>25569.488989858084</v>
      </c>
      <c r="M877" t="b">
        <v>0</v>
      </c>
      <c r="N877">
        <v>0</v>
      </c>
      <c r="O877" t="b">
        <v>0</v>
      </c>
      <c r="P877" t="s">
        <v>8276</v>
      </c>
    </row>
    <row r="878" spans="1:16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9">
        <f t="shared" si="26"/>
        <v>41276.496840277774</v>
      </c>
      <c r="L878" s="9">
        <f t="shared" si="26"/>
        <v>25569.477737231948</v>
      </c>
      <c r="M878" t="b">
        <v>0</v>
      </c>
      <c r="N878">
        <v>45</v>
      </c>
      <c r="O878" t="b">
        <v>0</v>
      </c>
      <c r="P878" t="s">
        <v>8276</v>
      </c>
    </row>
    <row r="879" spans="1:16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9">
        <f t="shared" si="26"/>
        <v>41597.788888888885</v>
      </c>
      <c r="L879" s="9">
        <f t="shared" si="26"/>
        <v>25569.481455889916</v>
      </c>
      <c r="M879" t="b">
        <v>0</v>
      </c>
      <c r="N879">
        <v>29</v>
      </c>
      <c r="O879" t="b">
        <v>0</v>
      </c>
      <c r="P879" t="s">
        <v>8276</v>
      </c>
    </row>
    <row r="880" spans="1:16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9">
        <f t="shared" si="26"/>
        <v>40505.232916666668</v>
      </c>
      <c r="L880" s="9">
        <f t="shared" si="26"/>
        <v>25569.468810566166</v>
      </c>
      <c r="M880" t="b">
        <v>0</v>
      </c>
      <c r="N880">
        <v>2</v>
      </c>
      <c r="O880" t="b">
        <v>0</v>
      </c>
      <c r="P880" t="s">
        <v>8276</v>
      </c>
    </row>
    <row r="881" spans="1:16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9">
        <f t="shared" si="26"/>
        <v>41037.829918981479</v>
      </c>
      <c r="L881" s="9">
        <f t="shared" si="26"/>
        <v>25569.47497488332</v>
      </c>
      <c r="M881" t="b">
        <v>0</v>
      </c>
      <c r="N881">
        <v>30</v>
      </c>
      <c r="O881" t="b">
        <v>0</v>
      </c>
      <c r="P881" t="s">
        <v>8276</v>
      </c>
    </row>
    <row r="882" spans="1:16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9">
        <f t="shared" si="26"/>
        <v>41179.32104166667</v>
      </c>
      <c r="L882" s="9">
        <f t="shared" si="26"/>
        <v>25569.476612512055</v>
      </c>
      <c r="M882" t="b">
        <v>0</v>
      </c>
      <c r="N882">
        <v>8</v>
      </c>
      <c r="O882" t="b">
        <v>0</v>
      </c>
      <c r="P882" t="s">
        <v>8277</v>
      </c>
    </row>
    <row r="883" spans="1:16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9">
        <f t="shared" si="26"/>
        <v>40877.25099537037</v>
      </c>
      <c r="L883" s="9">
        <f t="shared" si="26"/>
        <v>25569.473116330966</v>
      </c>
      <c r="M883" t="b">
        <v>0</v>
      </c>
      <c r="N883">
        <v>1</v>
      </c>
      <c r="O883" t="b">
        <v>0</v>
      </c>
      <c r="P883" t="s">
        <v>8277</v>
      </c>
    </row>
    <row r="884" spans="1:16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9">
        <f t="shared" si="26"/>
        <v>40759.860532407409</v>
      </c>
      <c r="L884" s="9">
        <f t="shared" si="26"/>
        <v>25569.471757645049</v>
      </c>
      <c r="M884" t="b">
        <v>0</v>
      </c>
      <c r="N884">
        <v>14</v>
      </c>
      <c r="O884" t="b">
        <v>0</v>
      </c>
      <c r="P884" t="s">
        <v>8277</v>
      </c>
    </row>
    <row r="885" spans="1:16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9">
        <f t="shared" si="26"/>
        <v>42371.935590277775</v>
      </c>
      <c r="L885" s="9">
        <f t="shared" si="26"/>
        <v>25569.490415921184</v>
      </c>
      <c r="M885" t="b">
        <v>0</v>
      </c>
      <c r="N885">
        <v>24</v>
      </c>
      <c r="O885" t="b">
        <v>0</v>
      </c>
      <c r="P885" t="s">
        <v>8277</v>
      </c>
    </row>
    <row r="886" spans="1:16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9">
        <f t="shared" si="26"/>
        <v>40981.802615740744</v>
      </c>
      <c r="L886" s="9">
        <f t="shared" si="26"/>
        <v>25569.474326419164</v>
      </c>
      <c r="M886" t="b">
        <v>0</v>
      </c>
      <c r="N886">
        <v>2</v>
      </c>
      <c r="O886" t="b">
        <v>0</v>
      </c>
      <c r="P886" t="s">
        <v>8277</v>
      </c>
    </row>
    <row r="887" spans="1:16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9">
        <f t="shared" si="26"/>
        <v>42713.941099537042</v>
      </c>
      <c r="L887" s="9">
        <f t="shared" si="26"/>
        <v>25569.494374318281</v>
      </c>
      <c r="M887" t="b">
        <v>0</v>
      </c>
      <c r="N887">
        <v>21</v>
      </c>
      <c r="O887" t="b">
        <v>0</v>
      </c>
      <c r="P887" t="s">
        <v>8277</v>
      </c>
    </row>
    <row r="888" spans="1:16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9">
        <f t="shared" si="26"/>
        <v>42603.870520833334</v>
      </c>
      <c r="L888" s="9">
        <f t="shared" si="26"/>
        <v>25569.493100353251</v>
      </c>
      <c r="M888" t="b">
        <v>0</v>
      </c>
      <c r="N888">
        <v>7</v>
      </c>
      <c r="O888" t="b">
        <v>0</v>
      </c>
      <c r="P888" t="s">
        <v>8277</v>
      </c>
    </row>
    <row r="889" spans="1:16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9">
        <f t="shared" si="26"/>
        <v>41026.958969907406</v>
      </c>
      <c r="L889" s="9">
        <f t="shared" si="26"/>
        <v>25569.474849062153</v>
      </c>
      <c r="M889" t="b">
        <v>0</v>
      </c>
      <c r="N889">
        <v>0</v>
      </c>
      <c r="O889" t="b">
        <v>0</v>
      </c>
      <c r="P889" t="s">
        <v>8277</v>
      </c>
    </row>
    <row r="890" spans="1:16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9">
        <f t="shared" si="26"/>
        <v>40751.753298611111</v>
      </c>
      <c r="L890" s="9">
        <f t="shared" si="26"/>
        <v>25569.471663811328</v>
      </c>
      <c r="M890" t="b">
        <v>0</v>
      </c>
      <c r="N890">
        <v>4</v>
      </c>
      <c r="O890" t="b">
        <v>0</v>
      </c>
      <c r="P890" t="s">
        <v>8277</v>
      </c>
    </row>
    <row r="891" spans="1:16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9">
        <f t="shared" si="26"/>
        <v>41887.784062500003</v>
      </c>
      <c r="L891" s="9">
        <f t="shared" si="26"/>
        <v>25569.484812315539</v>
      </c>
      <c r="M891" t="b">
        <v>0</v>
      </c>
      <c r="N891">
        <v>32</v>
      </c>
      <c r="O891" t="b">
        <v>0</v>
      </c>
      <c r="P891" t="s">
        <v>8277</v>
      </c>
    </row>
    <row r="892" spans="1:16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9">
        <f t="shared" si="26"/>
        <v>41569.698831018519</v>
      </c>
      <c r="L892" s="9">
        <f t="shared" si="26"/>
        <v>25569.481130773507</v>
      </c>
      <c r="M892" t="b">
        <v>0</v>
      </c>
      <c r="N892">
        <v>4</v>
      </c>
      <c r="O892" t="b">
        <v>0</v>
      </c>
      <c r="P892" t="s">
        <v>8277</v>
      </c>
    </row>
    <row r="893" spans="1:16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9">
        <f t="shared" si="26"/>
        <v>41842.031597222223</v>
      </c>
      <c r="L893" s="9">
        <f t="shared" si="26"/>
        <v>25569.484282773115</v>
      </c>
      <c r="M893" t="b">
        <v>0</v>
      </c>
      <c r="N893">
        <v>9</v>
      </c>
      <c r="O893" t="b">
        <v>0</v>
      </c>
      <c r="P893" t="s">
        <v>8277</v>
      </c>
    </row>
    <row r="894" spans="1:16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9">
        <f t="shared" si="26"/>
        <v>40304.20003472222</v>
      </c>
      <c r="L894" s="9">
        <f t="shared" si="26"/>
        <v>25569.466483796699</v>
      </c>
      <c r="M894" t="b">
        <v>0</v>
      </c>
      <c r="N894">
        <v>17</v>
      </c>
      <c r="O894" t="b">
        <v>0</v>
      </c>
      <c r="P894" t="s">
        <v>8277</v>
      </c>
    </row>
    <row r="895" spans="1:16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9">
        <f t="shared" si="26"/>
        <v>42065.897719907407</v>
      </c>
      <c r="L895" s="9">
        <f t="shared" si="26"/>
        <v>25569.486873816204</v>
      </c>
      <c r="M895" t="b">
        <v>0</v>
      </c>
      <c r="N895">
        <v>5</v>
      </c>
      <c r="O895" t="b">
        <v>0</v>
      </c>
      <c r="P895" t="s">
        <v>8277</v>
      </c>
    </row>
    <row r="896" spans="1:16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9">
        <f t="shared" si="26"/>
        <v>42496.98159722222</v>
      </c>
      <c r="L896" s="9">
        <f t="shared" si="26"/>
        <v>25569.49186321293</v>
      </c>
      <c r="M896" t="b">
        <v>0</v>
      </c>
      <c r="N896">
        <v>53</v>
      </c>
      <c r="O896" t="b">
        <v>0</v>
      </c>
      <c r="P896" t="s">
        <v>8277</v>
      </c>
    </row>
    <row r="897" spans="1:16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9">
        <f t="shared" si="26"/>
        <v>40431.127650462964</v>
      </c>
      <c r="L897" s="9">
        <f t="shared" si="26"/>
        <v>25569.467952866326</v>
      </c>
      <c r="M897" t="b">
        <v>0</v>
      </c>
      <c r="N897">
        <v>7</v>
      </c>
      <c r="O897" t="b">
        <v>0</v>
      </c>
      <c r="P897" t="s">
        <v>8277</v>
      </c>
    </row>
    <row r="898" spans="1:16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9">
        <f t="shared" si="26"/>
        <v>42218.872986111106</v>
      </c>
      <c r="L898" s="9">
        <f t="shared" si="26"/>
        <v>25569.488644363264</v>
      </c>
      <c r="M898" t="b">
        <v>0</v>
      </c>
      <c r="N898">
        <v>72</v>
      </c>
      <c r="O898" t="b">
        <v>0</v>
      </c>
      <c r="P898" t="s">
        <v>8277</v>
      </c>
    </row>
    <row r="899" spans="1:16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9">
        <f t="shared" ref="K899:L962" si="27">J899/86400+25569</f>
        <v>41211.688750000001</v>
      </c>
      <c r="L899" s="9">
        <f t="shared" si="27"/>
        <v>25569.476987138311</v>
      </c>
      <c r="M899" t="b">
        <v>0</v>
      </c>
      <c r="N899">
        <v>0</v>
      </c>
      <c r="O899" t="b">
        <v>0</v>
      </c>
      <c r="P899" t="s">
        <v>8277</v>
      </c>
    </row>
    <row r="900" spans="1:16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9">
        <f t="shared" si="27"/>
        <v>40878.758217592593</v>
      </c>
      <c r="L900" s="9">
        <f t="shared" si="27"/>
        <v>25569.473133775668</v>
      </c>
      <c r="M900" t="b">
        <v>0</v>
      </c>
      <c r="N900">
        <v>2</v>
      </c>
      <c r="O900" t="b">
        <v>0</v>
      </c>
      <c r="P900" t="s">
        <v>8277</v>
      </c>
    </row>
    <row r="901" spans="1:16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9">
        <f t="shared" si="27"/>
        <v>40646.099097222221</v>
      </c>
      <c r="L901" s="9">
        <f t="shared" si="27"/>
        <v>25569.470440961773</v>
      </c>
      <c r="M901" t="b">
        <v>0</v>
      </c>
      <c r="N901">
        <v>8</v>
      </c>
      <c r="O901" t="b">
        <v>0</v>
      </c>
      <c r="P901" t="s">
        <v>8277</v>
      </c>
    </row>
    <row r="902" spans="1:16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9">
        <f t="shared" si="27"/>
        <v>42429.84956018519</v>
      </c>
      <c r="L902" s="9">
        <f t="shared" si="27"/>
        <v>25569.491086221762</v>
      </c>
      <c r="M902" t="b">
        <v>0</v>
      </c>
      <c r="N902">
        <v>2</v>
      </c>
      <c r="O902" t="b">
        <v>0</v>
      </c>
      <c r="P902" t="s">
        <v>8276</v>
      </c>
    </row>
    <row r="903" spans="1:16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9">
        <f t="shared" si="27"/>
        <v>40291.81150462963</v>
      </c>
      <c r="L903" s="9">
        <f t="shared" si="27"/>
        <v>25569.466340410934</v>
      </c>
      <c r="M903" t="b">
        <v>0</v>
      </c>
      <c r="N903">
        <v>0</v>
      </c>
      <c r="O903" t="b">
        <v>0</v>
      </c>
      <c r="P903" t="s">
        <v>8276</v>
      </c>
    </row>
    <row r="904" spans="1:16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9">
        <f t="shared" si="27"/>
        <v>41829.965532407405</v>
      </c>
      <c r="L904" s="9">
        <f t="shared" si="27"/>
        <v>25569.484143119589</v>
      </c>
      <c r="M904" t="b">
        <v>0</v>
      </c>
      <c r="N904">
        <v>3</v>
      </c>
      <c r="O904" t="b">
        <v>0</v>
      </c>
      <c r="P904" t="s">
        <v>8276</v>
      </c>
    </row>
    <row r="905" spans="1:16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9">
        <f t="shared" si="27"/>
        <v>41149.796064814815</v>
      </c>
      <c r="L905" s="9">
        <f t="shared" si="27"/>
        <v>25569.476270787789</v>
      </c>
      <c r="M905" t="b">
        <v>0</v>
      </c>
      <c r="N905">
        <v>4</v>
      </c>
      <c r="O905" t="b">
        <v>0</v>
      </c>
      <c r="P905" t="s">
        <v>8276</v>
      </c>
    </row>
    <row r="906" spans="1:16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9">
        <f t="shared" si="27"/>
        <v>42342.080289351856</v>
      </c>
      <c r="L906" s="9">
        <f t="shared" si="27"/>
        <v>25569.490070373718</v>
      </c>
      <c r="M906" t="b">
        <v>0</v>
      </c>
      <c r="N906">
        <v>3</v>
      </c>
      <c r="O906" t="b">
        <v>0</v>
      </c>
      <c r="P906" t="s">
        <v>8276</v>
      </c>
    </row>
    <row r="907" spans="1:16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9">
        <f t="shared" si="27"/>
        <v>40507.239884259259</v>
      </c>
      <c r="L907" s="9">
        <f t="shared" si="27"/>
        <v>25569.468833794956</v>
      </c>
      <c r="M907" t="b">
        <v>0</v>
      </c>
      <c r="N907">
        <v>6</v>
      </c>
      <c r="O907" t="b">
        <v>0</v>
      </c>
      <c r="P907" t="s">
        <v>8276</v>
      </c>
    </row>
    <row r="908" spans="1:16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9">
        <f t="shared" si="27"/>
        <v>41681.189699074072</v>
      </c>
      <c r="L908" s="9">
        <f t="shared" si="27"/>
        <v>25569.482421177072</v>
      </c>
      <c r="M908" t="b">
        <v>0</v>
      </c>
      <c r="N908">
        <v>0</v>
      </c>
      <c r="O908" t="b">
        <v>0</v>
      </c>
      <c r="P908" t="s">
        <v>8276</v>
      </c>
    </row>
    <row r="909" spans="1:16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9">
        <f t="shared" si="27"/>
        <v>40767.192395833335</v>
      </c>
      <c r="L909" s="9">
        <f t="shared" si="27"/>
        <v>25569.471842504583</v>
      </c>
      <c r="M909" t="b">
        <v>0</v>
      </c>
      <c r="N909">
        <v>0</v>
      </c>
      <c r="O909" t="b">
        <v>0</v>
      </c>
      <c r="P909" t="s">
        <v>8276</v>
      </c>
    </row>
    <row r="910" spans="1:16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9">
        <f t="shared" si="27"/>
        <v>40340.801562499997</v>
      </c>
      <c r="L910" s="9">
        <f t="shared" si="27"/>
        <v>25569.466907425493</v>
      </c>
      <c r="M910" t="b">
        <v>0</v>
      </c>
      <c r="N910">
        <v>0</v>
      </c>
      <c r="O910" t="b">
        <v>0</v>
      </c>
      <c r="P910" t="s">
        <v>8276</v>
      </c>
    </row>
    <row r="911" spans="1:16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9">
        <f t="shared" si="27"/>
        <v>41081.69027777778</v>
      </c>
      <c r="L911" s="9">
        <f t="shared" si="27"/>
        <v>25569.475482526363</v>
      </c>
      <c r="M911" t="b">
        <v>0</v>
      </c>
      <c r="N911">
        <v>8</v>
      </c>
      <c r="O911" t="b">
        <v>0</v>
      </c>
      <c r="P911" t="s">
        <v>8276</v>
      </c>
    </row>
    <row r="912" spans="1:16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9">
        <f t="shared" si="27"/>
        <v>42737.545358796298</v>
      </c>
      <c r="L912" s="9">
        <f t="shared" si="27"/>
        <v>25569.494647515727</v>
      </c>
      <c r="M912" t="b">
        <v>0</v>
      </c>
      <c r="N912">
        <v>5</v>
      </c>
      <c r="O912" t="b">
        <v>0</v>
      </c>
      <c r="P912" t="s">
        <v>8276</v>
      </c>
    </row>
    <row r="913" spans="1:16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9">
        <f t="shared" si="27"/>
        <v>41642.005150462966</v>
      </c>
      <c r="L913" s="9">
        <f t="shared" si="27"/>
        <v>25569.481967652206</v>
      </c>
      <c r="M913" t="b">
        <v>0</v>
      </c>
      <c r="N913">
        <v>0</v>
      </c>
      <c r="O913" t="b">
        <v>0</v>
      </c>
      <c r="P913" t="s">
        <v>8276</v>
      </c>
    </row>
    <row r="914" spans="1:16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9">
        <f t="shared" si="27"/>
        <v>41194.109340277777</v>
      </c>
      <c r="L914" s="9">
        <f t="shared" si="27"/>
        <v>25569.476783672919</v>
      </c>
      <c r="M914" t="b">
        <v>0</v>
      </c>
      <c r="N914">
        <v>2</v>
      </c>
      <c r="O914" t="b">
        <v>0</v>
      </c>
      <c r="P914" t="s">
        <v>8276</v>
      </c>
    </row>
    <row r="915" spans="1:16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9">
        <f t="shared" si="27"/>
        <v>41004.139108796298</v>
      </c>
      <c r="L915" s="9">
        <f t="shared" si="27"/>
        <v>25569.474584943389</v>
      </c>
      <c r="M915" t="b">
        <v>0</v>
      </c>
      <c r="N915">
        <v>24</v>
      </c>
      <c r="O915" t="b">
        <v>0</v>
      </c>
      <c r="P915" t="s">
        <v>8276</v>
      </c>
    </row>
    <row r="916" spans="1:16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9">
        <f t="shared" si="27"/>
        <v>41116.763275462959</v>
      </c>
      <c r="L916" s="9">
        <f t="shared" si="27"/>
        <v>25569.475888463836</v>
      </c>
      <c r="M916" t="b">
        <v>0</v>
      </c>
      <c r="N916">
        <v>0</v>
      </c>
      <c r="O916" t="b">
        <v>0</v>
      </c>
      <c r="P916" t="s">
        <v>8276</v>
      </c>
    </row>
    <row r="917" spans="1:16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9">
        <f t="shared" si="27"/>
        <v>40937.679560185185</v>
      </c>
      <c r="L917" s="9">
        <f t="shared" si="27"/>
        <v>25569.473815735651</v>
      </c>
      <c r="M917" t="b">
        <v>0</v>
      </c>
      <c r="N917">
        <v>9</v>
      </c>
      <c r="O917" t="b">
        <v>0</v>
      </c>
      <c r="P917" t="s">
        <v>8276</v>
      </c>
    </row>
    <row r="918" spans="1:16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9">
        <f t="shared" si="27"/>
        <v>40434.853402777779</v>
      </c>
      <c r="L918" s="9">
        <f t="shared" si="27"/>
        <v>25569.46799598846</v>
      </c>
      <c r="M918" t="b">
        <v>0</v>
      </c>
      <c r="N918">
        <v>0</v>
      </c>
      <c r="O918" t="b">
        <v>0</v>
      </c>
      <c r="P918" t="s">
        <v>8276</v>
      </c>
    </row>
    <row r="919" spans="1:16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9">
        <f t="shared" si="27"/>
        <v>41802.94363425926</v>
      </c>
      <c r="L919" s="9">
        <f t="shared" si="27"/>
        <v>25569.483830366138</v>
      </c>
      <c r="M919" t="b">
        <v>0</v>
      </c>
      <c r="N919">
        <v>1</v>
      </c>
      <c r="O919" t="b">
        <v>0</v>
      </c>
      <c r="P919" t="s">
        <v>8276</v>
      </c>
    </row>
    <row r="920" spans="1:16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9">
        <f t="shared" si="27"/>
        <v>41944.916215277779</v>
      </c>
      <c r="L920" s="9">
        <f t="shared" si="27"/>
        <v>25569.485473567307</v>
      </c>
      <c r="M920" t="b">
        <v>0</v>
      </c>
      <c r="N920">
        <v>10</v>
      </c>
      <c r="O920" t="b">
        <v>0</v>
      </c>
      <c r="P920" t="s">
        <v>8276</v>
      </c>
    </row>
    <row r="921" spans="1:16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9">
        <f t="shared" si="27"/>
        <v>41227.641724537039</v>
      </c>
      <c r="L921" s="9">
        <f t="shared" si="27"/>
        <v>25569.477171779221</v>
      </c>
      <c r="M921" t="b">
        <v>0</v>
      </c>
      <c r="N921">
        <v>1</v>
      </c>
      <c r="O921" t="b">
        <v>0</v>
      </c>
      <c r="P921" t="s">
        <v>8276</v>
      </c>
    </row>
    <row r="922" spans="1:16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9">
        <f t="shared" si="27"/>
        <v>41562.671550925923</v>
      </c>
      <c r="L922" s="9">
        <f t="shared" si="27"/>
        <v>25569.481049439248</v>
      </c>
      <c r="M922" t="b">
        <v>0</v>
      </c>
      <c r="N922">
        <v>0</v>
      </c>
      <c r="O922" t="b">
        <v>0</v>
      </c>
      <c r="P922" t="s">
        <v>8276</v>
      </c>
    </row>
    <row r="923" spans="1:16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9">
        <f t="shared" si="27"/>
        <v>40847.171018518522</v>
      </c>
      <c r="L923" s="9">
        <f t="shared" si="27"/>
        <v>25569.472768183085</v>
      </c>
      <c r="M923" t="b">
        <v>0</v>
      </c>
      <c r="N923">
        <v>20</v>
      </c>
      <c r="O923" t="b">
        <v>0</v>
      </c>
      <c r="P923" t="s">
        <v>8276</v>
      </c>
    </row>
    <row r="924" spans="1:16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9">
        <f t="shared" si="27"/>
        <v>41878.530011574076</v>
      </c>
      <c r="L924" s="9">
        <f t="shared" si="27"/>
        <v>25569.484705208466</v>
      </c>
      <c r="M924" t="b">
        <v>0</v>
      </c>
      <c r="N924">
        <v>30</v>
      </c>
      <c r="O924" t="b">
        <v>0</v>
      </c>
      <c r="P924" t="s">
        <v>8276</v>
      </c>
    </row>
    <row r="925" spans="1:16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9">
        <f t="shared" si="27"/>
        <v>41934.959756944445</v>
      </c>
      <c r="L925" s="9">
        <f t="shared" si="27"/>
        <v>25569.485358330519</v>
      </c>
      <c r="M925" t="b">
        <v>0</v>
      </c>
      <c r="N925">
        <v>6</v>
      </c>
      <c r="O925" t="b">
        <v>0</v>
      </c>
      <c r="P925" t="s">
        <v>8276</v>
      </c>
    </row>
    <row r="926" spans="1:16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9">
        <f t="shared" si="27"/>
        <v>41288.942928240736</v>
      </c>
      <c r="L926" s="9">
        <f t="shared" si="27"/>
        <v>25569.477881283892</v>
      </c>
      <c r="M926" t="b">
        <v>0</v>
      </c>
      <c r="N926">
        <v>15</v>
      </c>
      <c r="O926" t="b">
        <v>0</v>
      </c>
      <c r="P926" t="s">
        <v>8276</v>
      </c>
    </row>
    <row r="927" spans="1:16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9">
        <f t="shared" si="27"/>
        <v>41575.880914351852</v>
      </c>
      <c r="L927" s="9">
        <f t="shared" si="27"/>
        <v>25569.481202325398</v>
      </c>
      <c r="M927" t="b">
        <v>0</v>
      </c>
      <c r="N927">
        <v>5</v>
      </c>
      <c r="O927" t="b">
        <v>0</v>
      </c>
      <c r="P927" t="s">
        <v>8276</v>
      </c>
    </row>
    <row r="928" spans="1:16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9">
        <f t="shared" si="27"/>
        <v>40338.02002314815</v>
      </c>
      <c r="L928" s="9">
        <f t="shared" si="27"/>
        <v>25569.466875231748</v>
      </c>
      <c r="M928" t="b">
        <v>0</v>
      </c>
      <c r="N928">
        <v>0</v>
      </c>
      <c r="O928" t="b">
        <v>0</v>
      </c>
      <c r="P928" t="s">
        <v>8276</v>
      </c>
    </row>
    <row r="929" spans="1:16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9">
        <f t="shared" si="27"/>
        <v>41013.822858796295</v>
      </c>
      <c r="L929" s="9">
        <f t="shared" si="27"/>
        <v>25569.47469702383</v>
      </c>
      <c r="M929" t="b">
        <v>0</v>
      </c>
      <c r="N929">
        <v>0</v>
      </c>
      <c r="O929" t="b">
        <v>0</v>
      </c>
      <c r="P929" t="s">
        <v>8276</v>
      </c>
    </row>
    <row r="930" spans="1:16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9">
        <f t="shared" si="27"/>
        <v>41180.86241898148</v>
      </c>
      <c r="L930" s="9">
        <f t="shared" si="27"/>
        <v>25569.47663035207</v>
      </c>
      <c r="M930" t="b">
        <v>0</v>
      </c>
      <c r="N930">
        <v>28</v>
      </c>
      <c r="O930" t="b">
        <v>0</v>
      </c>
      <c r="P930" t="s">
        <v>8276</v>
      </c>
    </row>
    <row r="931" spans="1:16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9">
        <f t="shared" si="27"/>
        <v>40978.238067129627</v>
      </c>
      <c r="L931" s="9">
        <f t="shared" si="27"/>
        <v>25569.474285162814</v>
      </c>
      <c r="M931" t="b">
        <v>0</v>
      </c>
      <c r="N931">
        <v>0</v>
      </c>
      <c r="O931" t="b">
        <v>0</v>
      </c>
      <c r="P931" t="s">
        <v>8276</v>
      </c>
    </row>
    <row r="932" spans="1:16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9">
        <f t="shared" si="27"/>
        <v>40312.915578703702</v>
      </c>
      <c r="L932" s="9">
        <f t="shared" si="27"/>
        <v>25569.466584671049</v>
      </c>
      <c r="M932" t="b">
        <v>0</v>
      </c>
      <c r="N932">
        <v>5</v>
      </c>
      <c r="O932" t="b">
        <v>0</v>
      </c>
      <c r="P932" t="s">
        <v>8276</v>
      </c>
    </row>
    <row r="933" spans="1:16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9">
        <f t="shared" si="27"/>
        <v>41680.359976851854</v>
      </c>
      <c r="L933" s="9">
        <f t="shared" si="27"/>
        <v>25569.482411573805</v>
      </c>
      <c r="M933" t="b">
        <v>0</v>
      </c>
      <c r="N933">
        <v>7</v>
      </c>
      <c r="O933" t="b">
        <v>0</v>
      </c>
      <c r="P933" t="s">
        <v>8276</v>
      </c>
    </row>
    <row r="934" spans="1:16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9">
        <f t="shared" si="27"/>
        <v>41310.969270833331</v>
      </c>
      <c r="L934" s="9">
        <f t="shared" si="27"/>
        <v>25569.478136218411</v>
      </c>
      <c r="M934" t="b">
        <v>0</v>
      </c>
      <c r="N934">
        <v>30</v>
      </c>
      <c r="O934" t="b">
        <v>0</v>
      </c>
      <c r="P934" t="s">
        <v>8276</v>
      </c>
    </row>
    <row r="935" spans="1:16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9">
        <f t="shared" si="27"/>
        <v>41711.169085648144</v>
      </c>
      <c r="L935" s="9">
        <f t="shared" si="27"/>
        <v>25569.482768160713</v>
      </c>
      <c r="M935" t="b">
        <v>0</v>
      </c>
      <c r="N935">
        <v>2</v>
      </c>
      <c r="O935" t="b">
        <v>0</v>
      </c>
      <c r="P935" t="s">
        <v>8276</v>
      </c>
    </row>
    <row r="936" spans="1:16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9">
        <f t="shared" si="27"/>
        <v>41733.737083333333</v>
      </c>
      <c r="L936" s="9">
        <f t="shared" si="27"/>
        <v>25569.48302936439</v>
      </c>
      <c r="M936" t="b">
        <v>0</v>
      </c>
      <c r="N936">
        <v>30</v>
      </c>
      <c r="O936" t="b">
        <v>0</v>
      </c>
      <c r="P936" t="s">
        <v>8276</v>
      </c>
    </row>
    <row r="937" spans="1:16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9">
        <f t="shared" si="27"/>
        <v>42368.333668981482</v>
      </c>
      <c r="L937" s="9">
        <f t="shared" si="27"/>
        <v>25569.490374232279</v>
      </c>
      <c r="M937" t="b">
        <v>0</v>
      </c>
      <c r="N937">
        <v>2</v>
      </c>
      <c r="O937" t="b">
        <v>0</v>
      </c>
      <c r="P937" t="s">
        <v>8276</v>
      </c>
    </row>
    <row r="938" spans="1:16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9">
        <f t="shared" si="27"/>
        <v>40883.024178240739</v>
      </c>
      <c r="L938" s="9">
        <f t="shared" si="27"/>
        <v>25569.47318315021</v>
      </c>
      <c r="M938" t="b">
        <v>0</v>
      </c>
      <c r="N938">
        <v>0</v>
      </c>
      <c r="O938" t="b">
        <v>0</v>
      </c>
      <c r="P938" t="s">
        <v>8276</v>
      </c>
    </row>
    <row r="939" spans="1:16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9">
        <f t="shared" si="27"/>
        <v>41551.798113425924</v>
      </c>
      <c r="L939" s="9">
        <f t="shared" si="27"/>
        <v>25569.480923589275</v>
      </c>
      <c r="M939" t="b">
        <v>0</v>
      </c>
      <c r="N939">
        <v>2</v>
      </c>
      <c r="O939" t="b">
        <v>0</v>
      </c>
      <c r="P939" t="s">
        <v>8276</v>
      </c>
    </row>
    <row r="940" spans="1:16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9">
        <f t="shared" si="27"/>
        <v>41124.479722222226</v>
      </c>
      <c r="L940" s="9">
        <f t="shared" si="27"/>
        <v>25569.475977774564</v>
      </c>
      <c r="M940" t="b">
        <v>0</v>
      </c>
      <c r="N940">
        <v>1</v>
      </c>
      <c r="O940" t="b">
        <v>0</v>
      </c>
      <c r="P940" t="s">
        <v>8276</v>
      </c>
    </row>
    <row r="941" spans="1:16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9">
        <f t="shared" si="27"/>
        <v>41416.763171296298</v>
      </c>
      <c r="L941" s="9">
        <f t="shared" si="27"/>
        <v>25569.479360684854</v>
      </c>
      <c r="M941" t="b">
        <v>0</v>
      </c>
      <c r="N941">
        <v>2</v>
      </c>
      <c r="O941" t="b">
        <v>0</v>
      </c>
      <c r="P941" t="s">
        <v>8276</v>
      </c>
    </row>
    <row r="942" spans="1:16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9">
        <f t="shared" si="27"/>
        <v>42182.008402777778</v>
      </c>
      <c r="L942" s="9">
        <f t="shared" si="27"/>
        <v>25569.488217689846</v>
      </c>
      <c r="M942" t="b">
        <v>0</v>
      </c>
      <c r="N942">
        <v>14</v>
      </c>
      <c r="O942" t="b">
        <v>0</v>
      </c>
      <c r="P942" t="s">
        <v>8271</v>
      </c>
    </row>
    <row r="943" spans="1:16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9">
        <f t="shared" si="27"/>
        <v>42746.096585648149</v>
      </c>
      <c r="L943" s="9">
        <f t="shared" si="27"/>
        <v>25569.494746488261</v>
      </c>
      <c r="M943" t="b">
        <v>0</v>
      </c>
      <c r="N943">
        <v>31</v>
      </c>
      <c r="O943" t="b">
        <v>0</v>
      </c>
      <c r="P943" t="s">
        <v>8271</v>
      </c>
    </row>
    <row r="944" spans="1:16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9">
        <f t="shared" si="27"/>
        <v>42382.843287037038</v>
      </c>
      <c r="L944" s="9">
        <f t="shared" si="27"/>
        <v>25569.490542167674</v>
      </c>
      <c r="M944" t="b">
        <v>0</v>
      </c>
      <c r="N944">
        <v>16</v>
      </c>
      <c r="O944" t="b">
        <v>0</v>
      </c>
      <c r="P944" t="s">
        <v>8271</v>
      </c>
    </row>
    <row r="945" spans="1:16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9">
        <f t="shared" si="27"/>
        <v>42673.66788194445</v>
      </c>
      <c r="L945" s="9">
        <f t="shared" si="27"/>
        <v>25569.493908193079</v>
      </c>
      <c r="M945" t="b">
        <v>0</v>
      </c>
      <c r="N945">
        <v>12</v>
      </c>
      <c r="O945" t="b">
        <v>0</v>
      </c>
      <c r="P945" t="s">
        <v>8271</v>
      </c>
    </row>
    <row r="946" spans="1:16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9">
        <f t="shared" si="27"/>
        <v>42444.583912037036</v>
      </c>
      <c r="L946" s="9">
        <f t="shared" si="27"/>
        <v>25569.49125675824</v>
      </c>
      <c r="M946" t="b">
        <v>0</v>
      </c>
      <c r="N946">
        <v>96</v>
      </c>
      <c r="O946" t="b">
        <v>0</v>
      </c>
      <c r="P946" t="s">
        <v>8271</v>
      </c>
    </row>
    <row r="947" spans="1:16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9">
        <f t="shared" si="27"/>
        <v>42732.872986111106</v>
      </c>
      <c r="L947" s="9">
        <f t="shared" si="27"/>
        <v>25569.494593437339</v>
      </c>
      <c r="M947" t="b">
        <v>0</v>
      </c>
      <c r="N947">
        <v>16</v>
      </c>
      <c r="O947" t="b">
        <v>0</v>
      </c>
      <c r="P947" t="s">
        <v>8271</v>
      </c>
    </row>
    <row r="948" spans="1:16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9">
        <f t="shared" si="27"/>
        <v>42592.750555555554</v>
      </c>
      <c r="L948" s="9">
        <f t="shared" si="27"/>
        <v>25569.49297164995</v>
      </c>
      <c r="M948" t="b">
        <v>0</v>
      </c>
      <c r="N948">
        <v>5</v>
      </c>
      <c r="O948" t="b">
        <v>0</v>
      </c>
      <c r="P948" t="s">
        <v>8271</v>
      </c>
    </row>
    <row r="949" spans="1:16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9">
        <f t="shared" si="27"/>
        <v>42491.781319444446</v>
      </c>
      <c r="L949" s="9">
        <f t="shared" si="27"/>
        <v>25569.491803024532</v>
      </c>
      <c r="M949" t="b">
        <v>0</v>
      </c>
      <c r="N949">
        <v>0</v>
      </c>
      <c r="O949" t="b">
        <v>0</v>
      </c>
      <c r="P949" t="s">
        <v>8271</v>
      </c>
    </row>
    <row r="950" spans="1:16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9">
        <f t="shared" si="27"/>
        <v>42411.828287037039</v>
      </c>
      <c r="L950" s="9">
        <f t="shared" si="27"/>
        <v>25569.490877642213</v>
      </c>
      <c r="M950" t="b">
        <v>0</v>
      </c>
      <c r="N950">
        <v>8</v>
      </c>
      <c r="O950" t="b">
        <v>0</v>
      </c>
      <c r="P950" t="s">
        <v>8271</v>
      </c>
    </row>
    <row r="951" spans="1:16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9">
        <f t="shared" si="27"/>
        <v>42361.043703703705</v>
      </c>
      <c r="L951" s="9">
        <f t="shared" si="27"/>
        <v>25569.49028985768</v>
      </c>
      <c r="M951" t="b">
        <v>0</v>
      </c>
      <c r="N951">
        <v>7</v>
      </c>
      <c r="O951" t="b">
        <v>0</v>
      </c>
      <c r="P951" t="s">
        <v>8271</v>
      </c>
    </row>
    <row r="952" spans="1:16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9">
        <f t="shared" si="27"/>
        <v>42356.750706018516</v>
      </c>
      <c r="L952" s="9">
        <f t="shared" si="27"/>
        <v>25569.490240170209</v>
      </c>
      <c r="M952" t="b">
        <v>0</v>
      </c>
      <c r="N952">
        <v>24</v>
      </c>
      <c r="O952" t="b">
        <v>0</v>
      </c>
      <c r="P952" t="s">
        <v>8271</v>
      </c>
    </row>
    <row r="953" spans="1:16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9">
        <f t="shared" si="27"/>
        <v>42480.653611111113</v>
      </c>
      <c r="L953" s="9">
        <f t="shared" si="27"/>
        <v>25569.491674231609</v>
      </c>
      <c r="M953" t="b">
        <v>0</v>
      </c>
      <c r="N953">
        <v>121</v>
      </c>
      <c r="O953" t="b">
        <v>0</v>
      </c>
      <c r="P953" t="s">
        <v>8271</v>
      </c>
    </row>
    <row r="954" spans="1:16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9">
        <f t="shared" si="27"/>
        <v>42662.613564814819</v>
      </c>
      <c r="L954" s="9">
        <f t="shared" si="27"/>
        <v>25569.493780249592</v>
      </c>
      <c r="M954" t="b">
        <v>0</v>
      </c>
      <c r="N954">
        <v>196</v>
      </c>
      <c r="O954" t="b">
        <v>0</v>
      </c>
      <c r="P954" t="s">
        <v>8271</v>
      </c>
    </row>
    <row r="955" spans="1:16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9">
        <f t="shared" si="27"/>
        <v>41999.164340277777</v>
      </c>
      <c r="L955" s="9">
        <f t="shared" si="27"/>
        <v>25569.486101439124</v>
      </c>
      <c r="M955" t="b">
        <v>0</v>
      </c>
      <c r="N955">
        <v>5</v>
      </c>
      <c r="O955" t="b">
        <v>0</v>
      </c>
      <c r="P955" t="s">
        <v>8271</v>
      </c>
    </row>
    <row r="956" spans="1:16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9">
        <f t="shared" si="27"/>
        <v>42194.833784722221</v>
      </c>
      <c r="L956" s="9">
        <f t="shared" si="27"/>
        <v>25569.488366131769</v>
      </c>
      <c r="M956" t="b">
        <v>0</v>
      </c>
      <c r="N956">
        <v>73</v>
      </c>
      <c r="O956" t="b">
        <v>0</v>
      </c>
      <c r="P956" t="s">
        <v>8271</v>
      </c>
    </row>
    <row r="957" spans="1:16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9">
        <f t="shared" si="27"/>
        <v>42586.295138888891</v>
      </c>
      <c r="L957" s="9">
        <f t="shared" si="27"/>
        <v>25569.492896934476</v>
      </c>
      <c r="M957" t="b">
        <v>0</v>
      </c>
      <c r="N957">
        <v>93</v>
      </c>
      <c r="O957" t="b">
        <v>0</v>
      </c>
      <c r="P957" t="s">
        <v>8271</v>
      </c>
    </row>
    <row r="958" spans="1:16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9">
        <f t="shared" si="27"/>
        <v>42060.913877314815</v>
      </c>
      <c r="L958" s="9">
        <f t="shared" si="27"/>
        <v>25569.486816132838</v>
      </c>
      <c r="M958" t="b">
        <v>0</v>
      </c>
      <c r="N958">
        <v>17</v>
      </c>
      <c r="O958" t="b">
        <v>0</v>
      </c>
      <c r="P958" t="s">
        <v>8271</v>
      </c>
    </row>
    <row r="959" spans="1:16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9">
        <f t="shared" si="27"/>
        <v>42660.552465277782</v>
      </c>
      <c r="L959" s="9">
        <f t="shared" si="27"/>
        <v>25569.493756394273</v>
      </c>
      <c r="M959" t="b">
        <v>0</v>
      </c>
      <c r="N959">
        <v>7</v>
      </c>
      <c r="O959" t="b">
        <v>0</v>
      </c>
      <c r="P959" t="s">
        <v>8271</v>
      </c>
    </row>
    <row r="960" spans="1:16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9">
        <f t="shared" si="27"/>
        <v>42082.802812499998</v>
      </c>
      <c r="L960" s="9">
        <f t="shared" si="27"/>
        <v>25569.487069476996</v>
      </c>
      <c r="M960" t="b">
        <v>0</v>
      </c>
      <c r="N960">
        <v>17</v>
      </c>
      <c r="O960" t="b">
        <v>0</v>
      </c>
      <c r="P960" t="s">
        <v>8271</v>
      </c>
    </row>
    <row r="961" spans="1:16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9">
        <f t="shared" si="27"/>
        <v>41993.174363425926</v>
      </c>
      <c r="L961" s="9">
        <f t="shared" si="27"/>
        <v>25569.486032110686</v>
      </c>
      <c r="M961" t="b">
        <v>0</v>
      </c>
      <c r="N961">
        <v>171</v>
      </c>
      <c r="O961" t="b">
        <v>0</v>
      </c>
      <c r="P961" t="s">
        <v>8271</v>
      </c>
    </row>
    <row r="962" spans="1:16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9">
        <f t="shared" si="27"/>
        <v>42766.626793981486</v>
      </c>
      <c r="L962" s="9">
        <f t="shared" si="27"/>
        <v>25569.494984106412</v>
      </c>
      <c r="M962" t="b">
        <v>0</v>
      </c>
      <c r="N962">
        <v>188</v>
      </c>
      <c r="O962" t="b">
        <v>0</v>
      </c>
      <c r="P962" t="s">
        <v>8271</v>
      </c>
    </row>
    <row r="963" spans="1:16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9">
        <f t="shared" ref="K963:L1026" si="28">J963/86400+25569</f>
        <v>42740.693692129629</v>
      </c>
      <c r="L963" s="9">
        <f t="shared" si="28"/>
        <v>25569.49468395477</v>
      </c>
      <c r="M963" t="b">
        <v>0</v>
      </c>
      <c r="N963">
        <v>110</v>
      </c>
      <c r="O963" t="b">
        <v>0</v>
      </c>
      <c r="P963" t="s">
        <v>8271</v>
      </c>
    </row>
    <row r="964" spans="1:16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9">
        <f t="shared" si="28"/>
        <v>42373.712418981479</v>
      </c>
      <c r="L964" s="9">
        <f t="shared" si="28"/>
        <v>25569.490436486332</v>
      </c>
      <c r="M964" t="b">
        <v>0</v>
      </c>
      <c r="N964">
        <v>37</v>
      </c>
      <c r="O964" t="b">
        <v>0</v>
      </c>
      <c r="P964" t="s">
        <v>8271</v>
      </c>
    </row>
    <row r="965" spans="1:16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9">
        <f t="shared" si="28"/>
        <v>42625.635636574079</v>
      </c>
      <c r="L965" s="9">
        <f t="shared" si="28"/>
        <v>25569.493352264311</v>
      </c>
      <c r="M965" t="b">
        <v>0</v>
      </c>
      <c r="N965">
        <v>9</v>
      </c>
      <c r="O965" t="b">
        <v>0</v>
      </c>
      <c r="P965" t="s">
        <v>8271</v>
      </c>
    </row>
    <row r="966" spans="1:16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9">
        <f t="shared" si="28"/>
        <v>42208.628692129627</v>
      </c>
      <c r="L966" s="9">
        <f t="shared" si="28"/>
        <v>25569.488525795048</v>
      </c>
      <c r="M966" t="b">
        <v>0</v>
      </c>
      <c r="N966">
        <v>29</v>
      </c>
      <c r="O966" t="b">
        <v>0</v>
      </c>
      <c r="P966" t="s">
        <v>8271</v>
      </c>
    </row>
    <row r="967" spans="1:16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9">
        <f t="shared" si="28"/>
        <v>42637.016736111109</v>
      </c>
      <c r="L967" s="9">
        <f t="shared" si="28"/>
        <v>25569.493483990002</v>
      </c>
      <c r="M967" t="b">
        <v>0</v>
      </c>
      <c r="N967">
        <v>6</v>
      </c>
      <c r="O967" t="b">
        <v>0</v>
      </c>
      <c r="P967" t="s">
        <v>8271</v>
      </c>
    </row>
    <row r="968" spans="1:16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9">
        <f t="shared" si="28"/>
        <v>42619.635787037041</v>
      </c>
      <c r="L968" s="9">
        <f t="shared" si="28"/>
        <v>25569.493282821608</v>
      </c>
      <c r="M968" t="b">
        <v>0</v>
      </c>
      <c r="N968">
        <v>30</v>
      </c>
      <c r="O968" t="b">
        <v>0</v>
      </c>
      <c r="P968" t="s">
        <v>8271</v>
      </c>
    </row>
    <row r="969" spans="1:16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9">
        <f t="shared" si="28"/>
        <v>42422.254328703704</v>
      </c>
      <c r="L969" s="9">
        <f t="shared" si="28"/>
        <v>25569.490998313991</v>
      </c>
      <c r="M969" t="b">
        <v>0</v>
      </c>
      <c r="N969">
        <v>81</v>
      </c>
      <c r="O969" t="b">
        <v>0</v>
      </c>
      <c r="P969" t="s">
        <v>8271</v>
      </c>
    </row>
    <row r="970" spans="1:16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9">
        <f t="shared" si="28"/>
        <v>41836.847615740742</v>
      </c>
      <c r="L970" s="9">
        <f t="shared" si="28"/>
        <v>25569.484222773332</v>
      </c>
      <c r="M970" t="b">
        <v>0</v>
      </c>
      <c r="N970">
        <v>4</v>
      </c>
      <c r="O970" t="b">
        <v>0</v>
      </c>
      <c r="P970" t="s">
        <v>8271</v>
      </c>
    </row>
    <row r="971" spans="1:16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9">
        <f t="shared" si="28"/>
        <v>42742.30332175926</v>
      </c>
      <c r="L971" s="9">
        <f t="shared" si="28"/>
        <v>25569.494702584743</v>
      </c>
      <c r="M971" t="b">
        <v>0</v>
      </c>
      <c r="N971">
        <v>11</v>
      </c>
      <c r="O971" t="b">
        <v>0</v>
      </c>
      <c r="P971" t="s">
        <v>8271</v>
      </c>
    </row>
    <row r="972" spans="1:16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9">
        <f t="shared" si="28"/>
        <v>42721.220520833333</v>
      </c>
      <c r="L972" s="9">
        <f t="shared" si="28"/>
        <v>25569.494458570844</v>
      </c>
      <c r="M972" t="b">
        <v>0</v>
      </c>
      <c r="N972">
        <v>14</v>
      </c>
      <c r="O972" t="b">
        <v>0</v>
      </c>
      <c r="P972" t="s">
        <v>8271</v>
      </c>
    </row>
    <row r="973" spans="1:16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9">
        <f t="shared" si="28"/>
        <v>42111.709027777775</v>
      </c>
      <c r="L973" s="9">
        <f t="shared" si="28"/>
        <v>25569.487404039672</v>
      </c>
      <c r="M973" t="b">
        <v>0</v>
      </c>
      <c r="N973">
        <v>5</v>
      </c>
      <c r="O973" t="b">
        <v>0</v>
      </c>
      <c r="P973" t="s">
        <v>8271</v>
      </c>
    </row>
    <row r="974" spans="1:16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9">
        <f t="shared" si="28"/>
        <v>41856.865717592591</v>
      </c>
      <c r="L974" s="9">
        <f t="shared" si="28"/>
        <v>25569.484454464324</v>
      </c>
      <c r="M974" t="b">
        <v>0</v>
      </c>
      <c r="N974">
        <v>45</v>
      </c>
      <c r="O974" t="b">
        <v>0</v>
      </c>
      <c r="P974" t="s">
        <v>8271</v>
      </c>
    </row>
    <row r="975" spans="1:16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9">
        <f t="shared" si="28"/>
        <v>42257.014965277776</v>
      </c>
      <c r="L975" s="9">
        <f t="shared" si="28"/>
        <v>25569.489085821358</v>
      </c>
      <c r="M975" t="b">
        <v>0</v>
      </c>
      <c r="N975">
        <v>8</v>
      </c>
      <c r="O975" t="b">
        <v>0</v>
      </c>
      <c r="P975" t="s">
        <v>8271</v>
      </c>
    </row>
    <row r="976" spans="1:16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9">
        <f t="shared" si="28"/>
        <v>42424.749490740738</v>
      </c>
      <c r="L976" s="9">
        <f t="shared" si="28"/>
        <v>25569.49102719318</v>
      </c>
      <c r="M976" t="b">
        <v>0</v>
      </c>
      <c r="N976">
        <v>3</v>
      </c>
      <c r="O976" t="b">
        <v>0</v>
      </c>
      <c r="P976" t="s">
        <v>8271</v>
      </c>
    </row>
    <row r="977" spans="1:16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9">
        <f t="shared" si="28"/>
        <v>42489.696585648147</v>
      </c>
      <c r="L977" s="9">
        <f t="shared" si="28"/>
        <v>25569.491778895666</v>
      </c>
      <c r="M977" t="b">
        <v>0</v>
      </c>
      <c r="N977">
        <v>24</v>
      </c>
      <c r="O977" t="b">
        <v>0</v>
      </c>
      <c r="P977" t="s">
        <v>8271</v>
      </c>
    </row>
    <row r="978" spans="1:16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9">
        <f t="shared" si="28"/>
        <v>42185.058993055558</v>
      </c>
      <c r="L978" s="9">
        <f t="shared" si="28"/>
        <v>25569.488252997606</v>
      </c>
      <c r="M978" t="b">
        <v>0</v>
      </c>
      <c r="N978">
        <v>18</v>
      </c>
      <c r="O978" t="b">
        <v>0</v>
      </c>
      <c r="P978" t="s">
        <v>8271</v>
      </c>
    </row>
    <row r="979" spans="1:16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9">
        <f t="shared" si="28"/>
        <v>42391.942094907412</v>
      </c>
      <c r="L979" s="9">
        <f t="shared" si="28"/>
        <v>25569.490647477949</v>
      </c>
      <c r="M979" t="b">
        <v>0</v>
      </c>
      <c r="N979">
        <v>12</v>
      </c>
      <c r="O979" t="b">
        <v>0</v>
      </c>
      <c r="P979" t="s">
        <v>8271</v>
      </c>
    </row>
    <row r="980" spans="1:16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9">
        <f t="shared" si="28"/>
        <v>42395.309039351851</v>
      </c>
      <c r="L980" s="9">
        <f t="shared" si="28"/>
        <v>25569.490686447214</v>
      </c>
      <c r="M980" t="b">
        <v>0</v>
      </c>
      <c r="N980">
        <v>123</v>
      </c>
      <c r="O980" t="b">
        <v>0</v>
      </c>
      <c r="P980" t="s">
        <v>8271</v>
      </c>
    </row>
    <row r="981" spans="1:16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9">
        <f t="shared" si="28"/>
        <v>42506.416990740741</v>
      </c>
      <c r="L981" s="9">
        <f t="shared" si="28"/>
        <v>25569.491972418873</v>
      </c>
      <c r="M981" t="b">
        <v>0</v>
      </c>
      <c r="N981">
        <v>96</v>
      </c>
      <c r="O981" t="b">
        <v>0</v>
      </c>
      <c r="P981" t="s">
        <v>8271</v>
      </c>
    </row>
    <row r="982" spans="1:16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9">
        <f t="shared" si="28"/>
        <v>41928.904189814813</v>
      </c>
      <c r="L982" s="9">
        <f t="shared" si="28"/>
        <v>25569.485288242937</v>
      </c>
      <c r="M982" t="b">
        <v>0</v>
      </c>
      <c r="N982">
        <v>31</v>
      </c>
      <c r="O982" t="b">
        <v>0</v>
      </c>
      <c r="P982" t="s">
        <v>8271</v>
      </c>
    </row>
    <row r="983" spans="1:16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9">
        <f t="shared" si="28"/>
        <v>41830.947013888886</v>
      </c>
      <c r="L983" s="9">
        <f t="shared" si="28"/>
        <v>25569.484154479327</v>
      </c>
      <c r="M983" t="b">
        <v>0</v>
      </c>
      <c r="N983">
        <v>4</v>
      </c>
      <c r="O983" t="b">
        <v>0</v>
      </c>
      <c r="P983" t="s">
        <v>8271</v>
      </c>
    </row>
    <row r="984" spans="1:16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9">
        <f t="shared" si="28"/>
        <v>42615.753310185188</v>
      </c>
      <c r="L984" s="9">
        <f t="shared" si="28"/>
        <v>25569.493237885534</v>
      </c>
      <c r="M984" t="b">
        <v>0</v>
      </c>
      <c r="N984">
        <v>3</v>
      </c>
      <c r="O984" t="b">
        <v>0</v>
      </c>
      <c r="P984" t="s">
        <v>8271</v>
      </c>
    </row>
    <row r="985" spans="1:16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9">
        <f t="shared" si="28"/>
        <v>42574.667650462958</v>
      </c>
      <c r="L985" s="9">
        <f t="shared" si="28"/>
        <v>25569.492762357066</v>
      </c>
      <c r="M985" t="b">
        <v>0</v>
      </c>
      <c r="N985">
        <v>179</v>
      </c>
      <c r="O985" t="b">
        <v>0</v>
      </c>
      <c r="P985" t="s">
        <v>8271</v>
      </c>
    </row>
    <row r="986" spans="1:16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9">
        <f t="shared" si="28"/>
        <v>42061.11583333333</v>
      </c>
      <c r="L986" s="9">
        <f t="shared" si="28"/>
        <v>25569.486818470294</v>
      </c>
      <c r="M986" t="b">
        <v>0</v>
      </c>
      <c r="N986">
        <v>3</v>
      </c>
      <c r="O986" t="b">
        <v>0</v>
      </c>
      <c r="P986" t="s">
        <v>8271</v>
      </c>
    </row>
    <row r="987" spans="1:16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9">
        <f t="shared" si="28"/>
        <v>42339.967708333337</v>
      </c>
      <c r="L987" s="9">
        <f t="shared" si="28"/>
        <v>25569.49004592255</v>
      </c>
      <c r="M987" t="b">
        <v>0</v>
      </c>
      <c r="N987">
        <v>23</v>
      </c>
      <c r="O987" t="b">
        <v>0</v>
      </c>
      <c r="P987" t="s">
        <v>8271</v>
      </c>
    </row>
    <row r="988" spans="1:16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9">
        <f t="shared" si="28"/>
        <v>42324.767361111109</v>
      </c>
      <c r="L988" s="9">
        <f t="shared" si="28"/>
        <v>25569.489869992605</v>
      </c>
      <c r="M988" t="b">
        <v>0</v>
      </c>
      <c r="N988">
        <v>23</v>
      </c>
      <c r="O988" t="b">
        <v>0</v>
      </c>
      <c r="P988" t="s">
        <v>8271</v>
      </c>
    </row>
    <row r="989" spans="1:16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9">
        <f t="shared" si="28"/>
        <v>41773.294560185182</v>
      </c>
      <c r="L989" s="9">
        <f t="shared" si="28"/>
        <v>25569.483487205558</v>
      </c>
      <c r="M989" t="b">
        <v>0</v>
      </c>
      <c r="N989">
        <v>41</v>
      </c>
      <c r="O989" t="b">
        <v>0</v>
      </c>
      <c r="P989" t="s">
        <v>8271</v>
      </c>
    </row>
    <row r="990" spans="1:16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9">
        <f t="shared" si="28"/>
        <v>42614.356770833328</v>
      </c>
      <c r="L990" s="9">
        <f t="shared" si="28"/>
        <v>25569.493221721885</v>
      </c>
      <c r="M990" t="b">
        <v>0</v>
      </c>
      <c r="N990">
        <v>0</v>
      </c>
      <c r="O990" t="b">
        <v>0</v>
      </c>
      <c r="P990" t="s">
        <v>8271</v>
      </c>
    </row>
    <row r="991" spans="1:16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9">
        <f t="shared" si="28"/>
        <v>42611.933969907404</v>
      </c>
      <c r="L991" s="9">
        <f t="shared" si="28"/>
        <v>25569.493193680206</v>
      </c>
      <c r="M991" t="b">
        <v>0</v>
      </c>
      <c r="N991">
        <v>32</v>
      </c>
      <c r="O991" t="b">
        <v>0</v>
      </c>
      <c r="P991" t="s">
        <v>8271</v>
      </c>
    </row>
    <row r="992" spans="1:16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9">
        <f t="shared" si="28"/>
        <v>41855.784305555557</v>
      </c>
      <c r="L992" s="9">
        <f t="shared" si="28"/>
        <v>25569.484441947981</v>
      </c>
      <c r="M992" t="b">
        <v>0</v>
      </c>
      <c r="N992">
        <v>2</v>
      </c>
      <c r="O992" t="b">
        <v>0</v>
      </c>
      <c r="P992" t="s">
        <v>8271</v>
      </c>
    </row>
    <row r="993" spans="1:16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9">
        <f t="shared" si="28"/>
        <v>42538.75680555556</v>
      </c>
      <c r="L993" s="9">
        <f t="shared" si="28"/>
        <v>25569.492346722287</v>
      </c>
      <c r="M993" t="b">
        <v>0</v>
      </c>
      <c r="N993">
        <v>7</v>
      </c>
      <c r="O993" t="b">
        <v>0</v>
      </c>
      <c r="P993" t="s">
        <v>8271</v>
      </c>
    </row>
    <row r="994" spans="1:16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9">
        <f t="shared" si="28"/>
        <v>42437.924988425926</v>
      </c>
      <c r="L994" s="9">
        <f t="shared" si="28"/>
        <v>25569.491179687368</v>
      </c>
      <c r="M994" t="b">
        <v>0</v>
      </c>
      <c r="N994">
        <v>4</v>
      </c>
      <c r="O994" t="b">
        <v>0</v>
      </c>
      <c r="P994" t="s">
        <v>8271</v>
      </c>
    </row>
    <row r="995" spans="1:16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9">
        <f t="shared" si="28"/>
        <v>42652.964907407411</v>
      </c>
      <c r="L995" s="9">
        <f t="shared" si="28"/>
        <v>25569.493668575316</v>
      </c>
      <c r="M995" t="b">
        <v>0</v>
      </c>
      <c r="N995">
        <v>196</v>
      </c>
      <c r="O995" t="b">
        <v>0</v>
      </c>
      <c r="P995" t="s">
        <v>8271</v>
      </c>
    </row>
    <row r="996" spans="1:16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9">
        <f t="shared" si="28"/>
        <v>41921.263078703705</v>
      </c>
      <c r="L996" s="9">
        <f t="shared" si="28"/>
        <v>25569.485199804152</v>
      </c>
      <c r="M996" t="b">
        <v>0</v>
      </c>
      <c r="N996">
        <v>11</v>
      </c>
      <c r="O996" t="b">
        <v>0</v>
      </c>
      <c r="P996" t="s">
        <v>8271</v>
      </c>
    </row>
    <row r="997" spans="1:16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9">
        <f t="shared" si="28"/>
        <v>41947.940740740742</v>
      </c>
      <c r="L997" s="9">
        <f t="shared" si="28"/>
        <v>25569.485508573387</v>
      </c>
      <c r="M997" t="b">
        <v>0</v>
      </c>
      <c r="N997">
        <v>9</v>
      </c>
      <c r="O997" t="b">
        <v>0</v>
      </c>
      <c r="P997" t="s">
        <v>8271</v>
      </c>
    </row>
    <row r="998" spans="1:16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9">
        <f t="shared" si="28"/>
        <v>41817.866435185184</v>
      </c>
      <c r="L998" s="9">
        <f t="shared" si="28"/>
        <v>25569.48400308374</v>
      </c>
      <c r="M998" t="b">
        <v>0</v>
      </c>
      <c r="N998">
        <v>5</v>
      </c>
      <c r="O998" t="b">
        <v>0</v>
      </c>
      <c r="P998" t="s">
        <v>8271</v>
      </c>
    </row>
    <row r="999" spans="1:16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9">
        <f t="shared" si="28"/>
        <v>41941.10297453704</v>
      </c>
      <c r="L999" s="9">
        <f t="shared" si="28"/>
        <v>25569.485429432574</v>
      </c>
      <c r="M999" t="b">
        <v>0</v>
      </c>
      <c r="N999">
        <v>8</v>
      </c>
      <c r="O999" t="b">
        <v>0</v>
      </c>
      <c r="P999" t="s">
        <v>8271</v>
      </c>
    </row>
    <row r="1000" spans="1:16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9">
        <f t="shared" si="28"/>
        <v>42282.168993055559</v>
      </c>
      <c r="L1000" s="9">
        <f t="shared" si="28"/>
        <v>25569.489376955938</v>
      </c>
      <c r="M1000" t="b">
        <v>0</v>
      </c>
      <c r="N1000">
        <v>229</v>
      </c>
      <c r="O1000" t="b">
        <v>0</v>
      </c>
      <c r="P1000" t="s">
        <v>8271</v>
      </c>
    </row>
    <row r="1001" spans="1:16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9">
        <f t="shared" si="28"/>
        <v>41926.29965277778</v>
      </c>
      <c r="L1001" s="9">
        <f t="shared" si="28"/>
        <v>25569.485258097833</v>
      </c>
      <c r="M1001" t="b">
        <v>0</v>
      </c>
      <c r="N1001">
        <v>40</v>
      </c>
      <c r="O1001" t="b">
        <v>0</v>
      </c>
      <c r="P1001" t="s">
        <v>8271</v>
      </c>
    </row>
    <row r="1002" spans="1:16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9">
        <f t="shared" si="28"/>
        <v>42749.05972222222</v>
      </c>
      <c r="L1002" s="9">
        <f t="shared" si="28"/>
        <v>25569.494780783822</v>
      </c>
      <c r="M1002" t="b">
        <v>0</v>
      </c>
      <c r="N1002">
        <v>6</v>
      </c>
      <c r="O1002" t="b">
        <v>0</v>
      </c>
      <c r="P1002" t="s">
        <v>8271</v>
      </c>
    </row>
    <row r="1003" spans="1:16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9">
        <f t="shared" si="28"/>
        <v>42720.720057870371</v>
      </c>
      <c r="L1003" s="9">
        <f t="shared" si="28"/>
        <v>25569.494452778446</v>
      </c>
      <c r="M1003" t="b">
        <v>0</v>
      </c>
      <c r="N1003">
        <v>4</v>
      </c>
      <c r="O1003" t="b">
        <v>0</v>
      </c>
      <c r="P1003" t="s">
        <v>8271</v>
      </c>
    </row>
    <row r="1004" spans="1:16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9">
        <f t="shared" si="28"/>
        <v>42325.684189814812</v>
      </c>
      <c r="L1004" s="9">
        <f t="shared" si="28"/>
        <v>25569.489880604047</v>
      </c>
      <c r="M1004" t="b">
        <v>0</v>
      </c>
      <c r="N1004">
        <v>22</v>
      </c>
      <c r="O1004" t="b">
        <v>0</v>
      </c>
      <c r="P1004" t="s">
        <v>8271</v>
      </c>
    </row>
    <row r="1005" spans="1:16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9">
        <f t="shared" si="28"/>
        <v>42780.709039351852</v>
      </c>
      <c r="L1005" s="9">
        <f t="shared" si="28"/>
        <v>25569.495147095364</v>
      </c>
      <c r="M1005" t="b">
        <v>0</v>
      </c>
      <c r="N1005">
        <v>15</v>
      </c>
      <c r="O1005" t="b">
        <v>0</v>
      </c>
      <c r="P1005" t="s">
        <v>8271</v>
      </c>
    </row>
    <row r="1006" spans="1:16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9">
        <f t="shared" si="28"/>
        <v>42388.708645833336</v>
      </c>
      <c r="L1006" s="9">
        <f t="shared" si="28"/>
        <v>25569.49061005377</v>
      </c>
      <c r="M1006" t="b">
        <v>0</v>
      </c>
      <c r="N1006">
        <v>95</v>
      </c>
      <c r="O1006" t="b">
        <v>0</v>
      </c>
      <c r="P1006" t="s">
        <v>8271</v>
      </c>
    </row>
    <row r="1007" spans="1:16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9">
        <f t="shared" si="28"/>
        <v>42276.624803240746</v>
      </c>
      <c r="L1007" s="9">
        <f t="shared" si="28"/>
        <v>25569.489312787075</v>
      </c>
      <c r="M1007" t="b">
        <v>0</v>
      </c>
      <c r="N1007">
        <v>161</v>
      </c>
      <c r="O1007" t="b">
        <v>0</v>
      </c>
      <c r="P1007" t="s">
        <v>8271</v>
      </c>
    </row>
    <row r="1008" spans="1:16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9">
        <f t="shared" si="28"/>
        <v>41977.040185185186</v>
      </c>
      <c r="L1008" s="9">
        <f t="shared" si="28"/>
        <v>25569.485845372514</v>
      </c>
      <c r="M1008" t="b">
        <v>0</v>
      </c>
      <c r="N1008">
        <v>8</v>
      </c>
      <c r="O1008" t="b">
        <v>0</v>
      </c>
      <c r="P1008" t="s">
        <v>8271</v>
      </c>
    </row>
    <row r="1009" spans="1:16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9">
        <f t="shared" si="28"/>
        <v>42676.583599537036</v>
      </c>
      <c r="L1009" s="9">
        <f t="shared" si="28"/>
        <v>25569.493941939811</v>
      </c>
      <c r="M1009" t="b">
        <v>0</v>
      </c>
      <c r="N1009">
        <v>76</v>
      </c>
      <c r="O1009" t="b">
        <v>0</v>
      </c>
      <c r="P1009" t="s">
        <v>8271</v>
      </c>
    </row>
    <row r="1010" spans="1:16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9">
        <f t="shared" si="28"/>
        <v>42702.809201388889</v>
      </c>
      <c r="L1010" s="9">
        <f t="shared" si="28"/>
        <v>25569.494245476868</v>
      </c>
      <c r="M1010" t="b">
        <v>0</v>
      </c>
      <c r="N1010">
        <v>1</v>
      </c>
      <c r="O1010" t="b">
        <v>0</v>
      </c>
      <c r="P1010" t="s">
        <v>8271</v>
      </c>
    </row>
    <row r="1011" spans="1:16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9">
        <f t="shared" si="28"/>
        <v>42510.604699074072</v>
      </c>
      <c r="L1011" s="9">
        <f t="shared" si="28"/>
        <v>25569.492020887719</v>
      </c>
      <c r="M1011" t="b">
        <v>0</v>
      </c>
      <c r="N1011">
        <v>101</v>
      </c>
      <c r="O1011" t="b">
        <v>0</v>
      </c>
      <c r="P1011" t="s">
        <v>8271</v>
      </c>
    </row>
    <row r="1012" spans="1:16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9">
        <f t="shared" si="28"/>
        <v>42561.829421296294</v>
      </c>
      <c r="L1012" s="9">
        <f t="shared" si="28"/>
        <v>25569.492613766452</v>
      </c>
      <c r="M1012" t="b">
        <v>0</v>
      </c>
      <c r="N1012">
        <v>4</v>
      </c>
      <c r="O1012" t="b">
        <v>0</v>
      </c>
      <c r="P1012" t="s">
        <v>8271</v>
      </c>
    </row>
    <row r="1013" spans="1:16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9">
        <f t="shared" si="28"/>
        <v>41946.898090277777</v>
      </c>
      <c r="L1013" s="9">
        <f t="shared" si="28"/>
        <v>25569.485496505673</v>
      </c>
      <c r="M1013" t="b">
        <v>0</v>
      </c>
      <c r="N1013">
        <v>1</v>
      </c>
      <c r="O1013" t="b">
        <v>0</v>
      </c>
      <c r="P1013" t="s">
        <v>8271</v>
      </c>
    </row>
    <row r="1014" spans="1:16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9">
        <f t="shared" si="28"/>
        <v>42714.440416666665</v>
      </c>
      <c r="L1014" s="9">
        <f t="shared" si="28"/>
        <v>25569.494380097414</v>
      </c>
      <c r="M1014" t="b">
        <v>0</v>
      </c>
      <c r="N1014">
        <v>775</v>
      </c>
      <c r="O1014" t="b">
        <v>0</v>
      </c>
      <c r="P1014" t="s">
        <v>8271</v>
      </c>
    </row>
    <row r="1015" spans="1:16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9">
        <f t="shared" si="28"/>
        <v>42339.833981481483</v>
      </c>
      <c r="L1015" s="9">
        <f t="shared" si="28"/>
        <v>25569.490044374787</v>
      </c>
      <c r="M1015" t="b">
        <v>0</v>
      </c>
      <c r="N1015">
        <v>90</v>
      </c>
      <c r="O1015" t="b">
        <v>0</v>
      </c>
      <c r="P1015" t="s">
        <v>8271</v>
      </c>
    </row>
    <row r="1016" spans="1:16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9">
        <f t="shared" si="28"/>
        <v>41955.002488425926</v>
      </c>
      <c r="L1016" s="9">
        <f t="shared" si="28"/>
        <v>25569.48559030658</v>
      </c>
      <c r="M1016" t="b">
        <v>0</v>
      </c>
      <c r="N1016">
        <v>16</v>
      </c>
      <c r="O1016" t="b">
        <v>0</v>
      </c>
      <c r="P1016" t="s">
        <v>8271</v>
      </c>
    </row>
    <row r="1017" spans="1:16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9">
        <f t="shared" si="28"/>
        <v>42303.878414351857</v>
      </c>
      <c r="L1017" s="9">
        <f t="shared" si="28"/>
        <v>25569.489628222389</v>
      </c>
      <c r="M1017" t="b">
        <v>0</v>
      </c>
      <c r="N1017">
        <v>6</v>
      </c>
      <c r="O1017" t="b">
        <v>0</v>
      </c>
      <c r="P1017" t="s">
        <v>8271</v>
      </c>
    </row>
    <row r="1018" spans="1:16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9">
        <f t="shared" si="28"/>
        <v>42422.107129629629</v>
      </c>
      <c r="L1018" s="9">
        <f t="shared" si="28"/>
        <v>25569.490996610297</v>
      </c>
      <c r="M1018" t="b">
        <v>0</v>
      </c>
      <c r="N1018">
        <v>38</v>
      </c>
      <c r="O1018" t="b">
        <v>0</v>
      </c>
      <c r="P1018" t="s">
        <v>8271</v>
      </c>
    </row>
    <row r="1019" spans="1:16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9">
        <f t="shared" si="28"/>
        <v>42289.675173611111</v>
      </c>
      <c r="L1019" s="9">
        <f t="shared" si="28"/>
        <v>25569.489463833026</v>
      </c>
      <c r="M1019" t="b">
        <v>0</v>
      </c>
      <c r="N1019">
        <v>355</v>
      </c>
      <c r="O1019" t="b">
        <v>0</v>
      </c>
      <c r="P1019" t="s">
        <v>8271</v>
      </c>
    </row>
    <row r="1020" spans="1:16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9">
        <f t="shared" si="28"/>
        <v>42535.492280092592</v>
      </c>
      <c r="L1020" s="9">
        <f t="shared" si="28"/>
        <v>25569.492308938428</v>
      </c>
      <c r="M1020" t="b">
        <v>0</v>
      </c>
      <c r="N1020">
        <v>7</v>
      </c>
      <c r="O1020" t="b">
        <v>0</v>
      </c>
      <c r="P1020" t="s">
        <v>8271</v>
      </c>
    </row>
    <row r="1021" spans="1:16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9">
        <f t="shared" si="28"/>
        <v>42009.973946759259</v>
      </c>
      <c r="L1021" s="9">
        <f t="shared" si="28"/>
        <v>25569.486226550311</v>
      </c>
      <c r="M1021" t="b">
        <v>0</v>
      </c>
      <c r="N1021">
        <v>400</v>
      </c>
      <c r="O1021" t="b">
        <v>0</v>
      </c>
      <c r="P1021" t="s">
        <v>8271</v>
      </c>
    </row>
    <row r="1022" spans="1:16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9">
        <f t="shared" si="28"/>
        <v>42127.069548611107</v>
      </c>
      <c r="L1022" s="9">
        <f t="shared" si="28"/>
        <v>25569.48758182348</v>
      </c>
      <c r="M1022" t="b">
        <v>0</v>
      </c>
      <c r="N1022">
        <v>30</v>
      </c>
      <c r="O1022" t="b">
        <v>1</v>
      </c>
      <c r="P1022" t="s">
        <v>8278</v>
      </c>
    </row>
    <row r="1023" spans="1:16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9">
        <f t="shared" si="28"/>
        <v>42271.251979166671</v>
      </c>
      <c r="L1023" s="9">
        <f t="shared" si="28"/>
        <v>25569.489250601611</v>
      </c>
      <c r="M1023" t="b">
        <v>1</v>
      </c>
      <c r="N1023">
        <v>478</v>
      </c>
      <c r="O1023" t="b">
        <v>1</v>
      </c>
      <c r="P1023" t="s">
        <v>8278</v>
      </c>
    </row>
    <row r="1024" spans="1:16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9">
        <f t="shared" si="28"/>
        <v>42111.646724537037</v>
      </c>
      <c r="L1024" s="9">
        <f t="shared" si="28"/>
        <v>25569.48740331857</v>
      </c>
      <c r="M1024" t="b">
        <v>1</v>
      </c>
      <c r="N1024">
        <v>74</v>
      </c>
      <c r="O1024" t="b">
        <v>1</v>
      </c>
      <c r="P1024" t="s">
        <v>8278</v>
      </c>
    </row>
    <row r="1025" spans="1:16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9">
        <f t="shared" si="28"/>
        <v>42145.919687500005</v>
      </c>
      <c r="L1025" s="9">
        <f t="shared" si="28"/>
        <v>25569.487799996383</v>
      </c>
      <c r="M1025" t="b">
        <v>0</v>
      </c>
      <c r="N1025">
        <v>131</v>
      </c>
      <c r="O1025" t="b">
        <v>1</v>
      </c>
      <c r="P1025" t="s">
        <v>8278</v>
      </c>
    </row>
    <row r="1026" spans="1:16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9">
        <f t="shared" si="28"/>
        <v>42370.580590277779</v>
      </c>
      <c r="L1026" s="9">
        <f t="shared" si="28"/>
        <v>25569.490400238312</v>
      </c>
      <c r="M1026" t="b">
        <v>1</v>
      </c>
      <c r="N1026">
        <v>61</v>
      </c>
      <c r="O1026" t="b">
        <v>1</v>
      </c>
      <c r="P1026" t="s">
        <v>8278</v>
      </c>
    </row>
    <row r="1027" spans="1:16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9">
        <f t="shared" ref="K1027:L1090" si="29">J1027/86400+25569</f>
        <v>42049.833761574075</v>
      </c>
      <c r="L1027" s="9">
        <f t="shared" si="29"/>
        <v>25569.48668789076</v>
      </c>
      <c r="M1027" t="b">
        <v>1</v>
      </c>
      <c r="N1027">
        <v>1071</v>
      </c>
      <c r="O1027" t="b">
        <v>1</v>
      </c>
      <c r="P1027" t="s">
        <v>8278</v>
      </c>
    </row>
    <row r="1028" spans="1:16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9">
        <f t="shared" si="29"/>
        <v>42426.407592592594</v>
      </c>
      <c r="L1028" s="9">
        <f t="shared" si="29"/>
        <v>25569.491046384173</v>
      </c>
      <c r="M1028" t="b">
        <v>1</v>
      </c>
      <c r="N1028">
        <v>122</v>
      </c>
      <c r="O1028" t="b">
        <v>1</v>
      </c>
      <c r="P1028" t="s">
        <v>8278</v>
      </c>
    </row>
    <row r="1029" spans="1:16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9">
        <f t="shared" si="29"/>
        <v>41905.034108796295</v>
      </c>
      <c r="L1029" s="9">
        <f t="shared" si="29"/>
        <v>25569.485011968853</v>
      </c>
      <c r="M1029" t="b">
        <v>1</v>
      </c>
      <c r="N1029">
        <v>111</v>
      </c>
      <c r="O1029" t="b">
        <v>1</v>
      </c>
      <c r="P1029" t="s">
        <v>8278</v>
      </c>
    </row>
    <row r="1030" spans="1:16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9">
        <f t="shared" si="29"/>
        <v>42755.627372685187</v>
      </c>
      <c r="L1030" s="9">
        <f t="shared" si="29"/>
        <v>25569.494856798294</v>
      </c>
      <c r="M1030" t="b">
        <v>1</v>
      </c>
      <c r="N1030">
        <v>255</v>
      </c>
      <c r="O1030" t="b">
        <v>1</v>
      </c>
      <c r="P1030" t="s">
        <v>8278</v>
      </c>
    </row>
    <row r="1031" spans="1:16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9">
        <f t="shared" si="29"/>
        <v>42044.711886574078</v>
      </c>
      <c r="L1031" s="9">
        <f t="shared" si="29"/>
        <v>25569.486628609797</v>
      </c>
      <c r="M1031" t="b">
        <v>0</v>
      </c>
      <c r="N1031">
        <v>141</v>
      </c>
      <c r="O1031" t="b">
        <v>1</v>
      </c>
      <c r="P1031" t="s">
        <v>8278</v>
      </c>
    </row>
    <row r="1032" spans="1:16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9">
        <f t="shared" si="29"/>
        <v>42611.483206018514</v>
      </c>
      <c r="L1032" s="9">
        <f t="shared" si="29"/>
        <v>25569.493188463031</v>
      </c>
      <c r="M1032" t="b">
        <v>0</v>
      </c>
      <c r="N1032">
        <v>159</v>
      </c>
      <c r="O1032" t="b">
        <v>1</v>
      </c>
      <c r="P1032" t="s">
        <v>8278</v>
      </c>
    </row>
    <row r="1033" spans="1:16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9">
        <f t="shared" si="29"/>
        <v>42324.764004629629</v>
      </c>
      <c r="L1033" s="9">
        <f t="shared" si="29"/>
        <v>25569.489869953759</v>
      </c>
      <c r="M1033" t="b">
        <v>0</v>
      </c>
      <c r="N1033">
        <v>99</v>
      </c>
      <c r="O1033" t="b">
        <v>1</v>
      </c>
      <c r="P1033" t="s">
        <v>8278</v>
      </c>
    </row>
    <row r="1034" spans="1:16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9">
        <f t="shared" si="29"/>
        <v>42514.666956018518</v>
      </c>
      <c r="L1034" s="9">
        <f t="shared" si="29"/>
        <v>25569.492067904583</v>
      </c>
      <c r="M1034" t="b">
        <v>0</v>
      </c>
      <c r="N1034">
        <v>96</v>
      </c>
      <c r="O1034" t="b">
        <v>1</v>
      </c>
      <c r="P1034" t="s">
        <v>8278</v>
      </c>
    </row>
    <row r="1035" spans="1:16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9">
        <f t="shared" si="29"/>
        <v>42688.732407407406</v>
      </c>
      <c r="L1035" s="9">
        <f t="shared" si="29"/>
        <v>25569.494082551013</v>
      </c>
      <c r="M1035" t="b">
        <v>0</v>
      </c>
      <c r="N1035">
        <v>27</v>
      </c>
      <c r="O1035" t="b">
        <v>1</v>
      </c>
      <c r="P1035" t="s">
        <v>8278</v>
      </c>
    </row>
    <row r="1036" spans="1:16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9">
        <f t="shared" si="29"/>
        <v>42555.166712962964</v>
      </c>
      <c r="L1036" s="9">
        <f t="shared" si="29"/>
        <v>25569.492536651771</v>
      </c>
      <c r="M1036" t="b">
        <v>0</v>
      </c>
      <c r="N1036">
        <v>166</v>
      </c>
      <c r="O1036" t="b">
        <v>1</v>
      </c>
      <c r="P1036" t="s">
        <v>8278</v>
      </c>
    </row>
    <row r="1037" spans="1:16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9">
        <f t="shared" si="29"/>
        <v>42016.641435185185</v>
      </c>
      <c r="L1037" s="9">
        <f t="shared" si="29"/>
        <v>25569.486303720314</v>
      </c>
      <c r="M1037" t="b">
        <v>0</v>
      </c>
      <c r="N1037">
        <v>76</v>
      </c>
      <c r="O1037" t="b">
        <v>1</v>
      </c>
      <c r="P1037" t="s">
        <v>8278</v>
      </c>
    </row>
    <row r="1038" spans="1:16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9">
        <f t="shared" si="29"/>
        <v>41249.448958333334</v>
      </c>
      <c r="L1038" s="9">
        <f t="shared" si="29"/>
        <v>25569.47742417776</v>
      </c>
      <c r="M1038" t="b">
        <v>0</v>
      </c>
      <c r="N1038">
        <v>211</v>
      </c>
      <c r="O1038" t="b">
        <v>1</v>
      </c>
      <c r="P1038" t="s">
        <v>8278</v>
      </c>
    </row>
    <row r="1039" spans="1:16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9">
        <f t="shared" si="29"/>
        <v>42119.822476851856</v>
      </c>
      <c r="L1039" s="9">
        <f t="shared" si="29"/>
        <v>25569.487497945334</v>
      </c>
      <c r="M1039" t="b">
        <v>0</v>
      </c>
      <c r="N1039">
        <v>21</v>
      </c>
      <c r="O1039" t="b">
        <v>1</v>
      </c>
      <c r="P1039" t="s">
        <v>8278</v>
      </c>
    </row>
    <row r="1040" spans="1:16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9">
        <f t="shared" si="29"/>
        <v>42418.231747685189</v>
      </c>
      <c r="L1040" s="9">
        <f t="shared" si="29"/>
        <v>25569.490951756339</v>
      </c>
      <c r="M1040" t="b">
        <v>0</v>
      </c>
      <c r="N1040">
        <v>61</v>
      </c>
      <c r="O1040" t="b">
        <v>1</v>
      </c>
      <c r="P1040" t="s">
        <v>8278</v>
      </c>
    </row>
    <row r="1041" spans="1:16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9">
        <f t="shared" si="29"/>
        <v>42692.109328703707</v>
      </c>
      <c r="L1041" s="9">
        <f t="shared" si="29"/>
        <v>25569.494121635747</v>
      </c>
      <c r="M1041" t="b">
        <v>0</v>
      </c>
      <c r="N1041">
        <v>30</v>
      </c>
      <c r="O1041" t="b">
        <v>1</v>
      </c>
      <c r="P1041" t="s">
        <v>8278</v>
      </c>
    </row>
    <row r="1042" spans="1:16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9">
        <f t="shared" si="29"/>
        <v>42579.708437499998</v>
      </c>
      <c r="L1042" s="9">
        <f t="shared" si="29"/>
        <v>25569.492820699506</v>
      </c>
      <c r="M1042" t="b">
        <v>0</v>
      </c>
      <c r="N1042">
        <v>1</v>
      </c>
      <c r="O1042" t="b">
        <v>0</v>
      </c>
      <c r="P1042" t="s">
        <v>8279</v>
      </c>
    </row>
    <row r="1043" spans="1:16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9">
        <f t="shared" si="29"/>
        <v>41831.06009259259</v>
      </c>
      <c r="L1043" s="9">
        <f t="shared" si="29"/>
        <v>25569.484155788108</v>
      </c>
      <c r="M1043" t="b">
        <v>0</v>
      </c>
      <c r="N1043">
        <v>0</v>
      </c>
      <c r="O1043" t="b">
        <v>0</v>
      </c>
      <c r="P1043" t="s">
        <v>8279</v>
      </c>
    </row>
    <row r="1044" spans="1:16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9">
        <f t="shared" si="29"/>
        <v>41851.696157407408</v>
      </c>
      <c r="L1044" s="9">
        <f t="shared" si="29"/>
        <v>25569.48439463145</v>
      </c>
      <c r="M1044" t="b">
        <v>0</v>
      </c>
      <c r="N1044">
        <v>1</v>
      </c>
      <c r="O1044" t="b">
        <v>0</v>
      </c>
      <c r="P1044" t="s">
        <v>8279</v>
      </c>
    </row>
    <row r="1045" spans="1:16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9">
        <f t="shared" si="29"/>
        <v>42114.252951388888</v>
      </c>
      <c r="L1045" s="9">
        <f t="shared" si="29"/>
        <v>25569.487433483235</v>
      </c>
      <c r="M1045" t="b">
        <v>0</v>
      </c>
      <c r="N1045">
        <v>292</v>
      </c>
      <c r="O1045" t="b">
        <v>0</v>
      </c>
      <c r="P1045" t="s">
        <v>8279</v>
      </c>
    </row>
    <row r="1046" spans="1:16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9">
        <f t="shared" si="29"/>
        <v>42011.925937499997</v>
      </c>
      <c r="L1046" s="9">
        <f t="shared" si="29"/>
        <v>25569.486249142796</v>
      </c>
      <c r="M1046" t="b">
        <v>0</v>
      </c>
      <c r="N1046">
        <v>2</v>
      </c>
      <c r="O1046" t="b">
        <v>0</v>
      </c>
      <c r="P1046" t="s">
        <v>8279</v>
      </c>
    </row>
    <row r="1047" spans="1:16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9">
        <f t="shared" si="29"/>
        <v>41844.874421296292</v>
      </c>
      <c r="L1047" s="9">
        <f t="shared" si="29"/>
        <v>25569.484315676171</v>
      </c>
      <c r="M1047" t="b">
        <v>0</v>
      </c>
      <c r="N1047">
        <v>8</v>
      </c>
      <c r="O1047" t="b">
        <v>0</v>
      </c>
      <c r="P1047" t="s">
        <v>8279</v>
      </c>
    </row>
    <row r="1048" spans="1:16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9">
        <f t="shared" si="29"/>
        <v>42319.851388888885</v>
      </c>
      <c r="L1048" s="9">
        <f t="shared" si="29"/>
        <v>25569.48981309478</v>
      </c>
      <c r="M1048" t="b">
        <v>0</v>
      </c>
      <c r="N1048">
        <v>0</v>
      </c>
      <c r="O1048" t="b">
        <v>0</v>
      </c>
      <c r="P1048" t="s">
        <v>8279</v>
      </c>
    </row>
    <row r="1049" spans="1:16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9">
        <f t="shared" si="29"/>
        <v>41918.818460648152</v>
      </c>
      <c r="L1049" s="9">
        <f t="shared" si="29"/>
        <v>25569.485171509961</v>
      </c>
      <c r="M1049" t="b">
        <v>0</v>
      </c>
      <c r="N1049">
        <v>1</v>
      </c>
      <c r="O1049" t="b">
        <v>0</v>
      </c>
      <c r="P1049" t="s">
        <v>8279</v>
      </c>
    </row>
    <row r="1050" spans="1:16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9">
        <f t="shared" si="29"/>
        <v>42598.053113425922</v>
      </c>
      <c r="L1050" s="9">
        <f t="shared" si="29"/>
        <v>25569.493033022147</v>
      </c>
      <c r="M1050" t="b">
        <v>0</v>
      </c>
      <c r="N1050">
        <v>4</v>
      </c>
      <c r="O1050" t="b">
        <v>0</v>
      </c>
      <c r="P1050" t="s">
        <v>8279</v>
      </c>
    </row>
    <row r="1051" spans="1:16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9">
        <f t="shared" si="29"/>
        <v>42382.431076388893</v>
      </c>
      <c r="L1051" s="9">
        <f t="shared" si="29"/>
        <v>25569.490537396716</v>
      </c>
      <c r="M1051" t="b">
        <v>0</v>
      </c>
      <c r="N1051">
        <v>0</v>
      </c>
      <c r="O1051" t="b">
        <v>0</v>
      </c>
      <c r="P1051" t="s">
        <v>8279</v>
      </c>
    </row>
    <row r="1052" spans="1:16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9">
        <f t="shared" si="29"/>
        <v>42231.7971875</v>
      </c>
      <c r="L1052" s="9">
        <f t="shared" si="29"/>
        <v>25569.488793948931</v>
      </c>
      <c r="M1052" t="b">
        <v>0</v>
      </c>
      <c r="N1052">
        <v>0</v>
      </c>
      <c r="O1052" t="b">
        <v>0</v>
      </c>
      <c r="P1052" t="s">
        <v>8279</v>
      </c>
    </row>
    <row r="1053" spans="1:16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9">
        <f t="shared" si="29"/>
        <v>41850.014178240745</v>
      </c>
      <c r="L1053" s="9">
        <f t="shared" si="29"/>
        <v>25569.484375164098</v>
      </c>
      <c r="M1053" t="b">
        <v>0</v>
      </c>
      <c r="N1053">
        <v>0</v>
      </c>
      <c r="O1053" t="b">
        <v>0</v>
      </c>
      <c r="P1053" t="s">
        <v>8279</v>
      </c>
    </row>
    <row r="1054" spans="1:16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9">
        <f t="shared" si="29"/>
        <v>42483.797395833331</v>
      </c>
      <c r="L1054" s="9">
        <f t="shared" si="29"/>
        <v>25569.491710618007</v>
      </c>
      <c r="M1054" t="b">
        <v>0</v>
      </c>
      <c r="N1054">
        <v>0</v>
      </c>
      <c r="O1054" t="b">
        <v>0</v>
      </c>
      <c r="P1054" t="s">
        <v>8279</v>
      </c>
    </row>
    <row r="1055" spans="1:16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9">
        <f t="shared" si="29"/>
        <v>42775.172824074078</v>
      </c>
      <c r="L1055" s="9">
        <f t="shared" si="29"/>
        <v>25569.495083018795</v>
      </c>
      <c r="M1055" t="b">
        <v>0</v>
      </c>
      <c r="N1055">
        <v>1</v>
      </c>
      <c r="O1055" t="b">
        <v>0</v>
      </c>
      <c r="P1055" t="s">
        <v>8279</v>
      </c>
    </row>
    <row r="1056" spans="1:16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9">
        <f t="shared" si="29"/>
        <v>41831.851840277777</v>
      </c>
      <c r="L1056" s="9">
        <f t="shared" si="29"/>
        <v>25569.484164951857</v>
      </c>
      <c r="M1056" t="b">
        <v>0</v>
      </c>
      <c r="N1056">
        <v>0</v>
      </c>
      <c r="O1056" t="b">
        <v>0</v>
      </c>
      <c r="P1056" t="s">
        <v>8279</v>
      </c>
    </row>
    <row r="1057" spans="1:16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9">
        <f t="shared" si="29"/>
        <v>42406.992418981477</v>
      </c>
      <c r="L1057" s="9">
        <f t="shared" si="29"/>
        <v>25569.490821671516</v>
      </c>
      <c r="M1057" t="b">
        <v>0</v>
      </c>
      <c r="N1057">
        <v>0</v>
      </c>
      <c r="O1057" t="b">
        <v>0</v>
      </c>
      <c r="P1057" t="s">
        <v>8279</v>
      </c>
    </row>
    <row r="1058" spans="1:16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9">
        <f t="shared" si="29"/>
        <v>42058.719641203701</v>
      </c>
      <c r="L1058" s="9">
        <f t="shared" si="29"/>
        <v>25569.486790736588</v>
      </c>
      <c r="M1058" t="b">
        <v>0</v>
      </c>
      <c r="N1058">
        <v>0</v>
      </c>
      <c r="O1058" t="b">
        <v>0</v>
      </c>
      <c r="P1058" t="s">
        <v>8279</v>
      </c>
    </row>
    <row r="1059" spans="1:16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9">
        <f t="shared" si="29"/>
        <v>42678.871331018519</v>
      </c>
      <c r="L1059" s="9">
        <f t="shared" si="29"/>
        <v>25569.493968418185</v>
      </c>
      <c r="M1059" t="b">
        <v>0</v>
      </c>
      <c r="N1059">
        <v>0</v>
      </c>
      <c r="O1059" t="b">
        <v>0</v>
      </c>
      <c r="P1059" t="s">
        <v>8279</v>
      </c>
    </row>
    <row r="1060" spans="1:16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9">
        <f t="shared" si="29"/>
        <v>42047.900960648149</v>
      </c>
      <c r="L1060" s="9">
        <f t="shared" si="29"/>
        <v>25569.486665520377</v>
      </c>
      <c r="M1060" t="b">
        <v>0</v>
      </c>
      <c r="N1060">
        <v>0</v>
      </c>
      <c r="O1060" t="b">
        <v>0</v>
      </c>
      <c r="P1060" t="s">
        <v>8279</v>
      </c>
    </row>
    <row r="1061" spans="1:16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9">
        <f t="shared" si="29"/>
        <v>42046.79</v>
      </c>
      <c r="L1061" s="9">
        <f t="shared" si="29"/>
        <v>25569.486652662035</v>
      </c>
      <c r="M1061" t="b">
        <v>0</v>
      </c>
      <c r="N1061">
        <v>0</v>
      </c>
      <c r="O1061" t="b">
        <v>0</v>
      </c>
      <c r="P1061" t="s">
        <v>8279</v>
      </c>
    </row>
    <row r="1062" spans="1:16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9">
        <f t="shared" si="29"/>
        <v>42079.913113425922</v>
      </c>
      <c r="L1062" s="9">
        <f t="shared" si="29"/>
        <v>25569.487036031405</v>
      </c>
      <c r="M1062" t="b">
        <v>0</v>
      </c>
      <c r="N1062">
        <v>1</v>
      </c>
      <c r="O1062" t="b">
        <v>0</v>
      </c>
      <c r="P1062" t="s">
        <v>8279</v>
      </c>
    </row>
    <row r="1063" spans="1:16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9">
        <f t="shared" si="29"/>
        <v>42432.276712962965</v>
      </c>
      <c r="L1063" s="9">
        <f t="shared" si="29"/>
        <v>25569.491114313809</v>
      </c>
      <c r="M1063" t="b">
        <v>0</v>
      </c>
      <c r="N1063">
        <v>0</v>
      </c>
      <c r="O1063" t="b">
        <v>0</v>
      </c>
      <c r="P1063" t="s">
        <v>8279</v>
      </c>
    </row>
    <row r="1064" spans="1:16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9">
        <f t="shared" si="29"/>
        <v>42556.807187500002</v>
      </c>
      <c r="L1064" s="9">
        <f t="shared" si="29"/>
        <v>25569.492555638742</v>
      </c>
      <c r="M1064" t="b">
        <v>0</v>
      </c>
      <c r="N1064">
        <v>4</v>
      </c>
      <c r="O1064" t="b">
        <v>0</v>
      </c>
      <c r="P1064" t="s">
        <v>8279</v>
      </c>
    </row>
    <row r="1065" spans="1:16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9">
        <f t="shared" si="29"/>
        <v>42583.030810185184</v>
      </c>
      <c r="L1065" s="9">
        <f t="shared" si="29"/>
        <v>25569.492859152895</v>
      </c>
      <c r="M1065" t="b">
        <v>0</v>
      </c>
      <c r="N1065">
        <v>0</v>
      </c>
      <c r="O1065" t="b">
        <v>0</v>
      </c>
      <c r="P1065" t="s">
        <v>8279</v>
      </c>
    </row>
    <row r="1066" spans="1:16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9">
        <f t="shared" si="29"/>
        <v>41417.228043981479</v>
      </c>
      <c r="L1066" s="9">
        <f t="shared" si="29"/>
        <v>25569.479366065323</v>
      </c>
      <c r="M1066" t="b">
        <v>0</v>
      </c>
      <c r="N1066">
        <v>123</v>
      </c>
      <c r="O1066" t="b">
        <v>0</v>
      </c>
      <c r="P1066" t="s">
        <v>8280</v>
      </c>
    </row>
    <row r="1067" spans="1:16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9">
        <f t="shared" si="29"/>
        <v>41661.381041666667</v>
      </c>
      <c r="L1067" s="9">
        <f t="shared" si="29"/>
        <v>25569.482191910203</v>
      </c>
      <c r="M1067" t="b">
        <v>0</v>
      </c>
      <c r="N1067">
        <v>5</v>
      </c>
      <c r="O1067" t="b">
        <v>0</v>
      </c>
      <c r="P1067" t="s">
        <v>8280</v>
      </c>
    </row>
    <row r="1068" spans="1:16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9">
        <f t="shared" si="29"/>
        <v>41445.962754629625</v>
      </c>
      <c r="L1068" s="9">
        <f t="shared" si="29"/>
        <v>25569.479698642994</v>
      </c>
      <c r="M1068" t="b">
        <v>0</v>
      </c>
      <c r="N1068">
        <v>148</v>
      </c>
      <c r="O1068" t="b">
        <v>0</v>
      </c>
      <c r="P1068" t="s">
        <v>8280</v>
      </c>
    </row>
    <row r="1069" spans="1:16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9">
        <f t="shared" si="29"/>
        <v>41599.855682870373</v>
      </c>
      <c r="L1069" s="9">
        <f t="shared" si="29"/>
        <v>25569.481479811144</v>
      </c>
      <c r="M1069" t="b">
        <v>0</v>
      </c>
      <c r="N1069">
        <v>10</v>
      </c>
      <c r="O1069" t="b">
        <v>0</v>
      </c>
      <c r="P1069" t="s">
        <v>8280</v>
      </c>
    </row>
    <row r="1070" spans="1:16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9">
        <f t="shared" si="29"/>
        <v>42440.371111111112</v>
      </c>
      <c r="L1070" s="9">
        <f t="shared" si="29"/>
        <v>25569.49120799897</v>
      </c>
      <c r="M1070" t="b">
        <v>0</v>
      </c>
      <c r="N1070">
        <v>4</v>
      </c>
      <c r="O1070" t="b">
        <v>0</v>
      </c>
      <c r="P1070" t="s">
        <v>8280</v>
      </c>
    </row>
    <row r="1071" spans="1:16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9">
        <f t="shared" si="29"/>
        <v>41572.229849537034</v>
      </c>
      <c r="L1071" s="9">
        <f t="shared" si="29"/>
        <v>25569.481160067702</v>
      </c>
      <c r="M1071" t="b">
        <v>0</v>
      </c>
      <c r="N1071">
        <v>21</v>
      </c>
      <c r="O1071" t="b">
        <v>0</v>
      </c>
      <c r="P1071" t="s">
        <v>8280</v>
      </c>
    </row>
    <row r="1072" spans="1:16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9">
        <f t="shared" si="29"/>
        <v>41163.011828703704</v>
      </c>
      <c r="L1072" s="9">
        <f t="shared" si="29"/>
        <v>25569.476423748016</v>
      </c>
      <c r="M1072" t="b">
        <v>0</v>
      </c>
      <c r="N1072">
        <v>2</v>
      </c>
      <c r="O1072" t="b">
        <v>0</v>
      </c>
      <c r="P1072" t="s">
        <v>8280</v>
      </c>
    </row>
    <row r="1073" spans="1:16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9">
        <f t="shared" si="29"/>
        <v>42295.753391203703</v>
      </c>
      <c r="L1073" s="9">
        <f t="shared" si="29"/>
        <v>25569.489534182769</v>
      </c>
      <c r="M1073" t="b">
        <v>0</v>
      </c>
      <c r="N1073">
        <v>0</v>
      </c>
      <c r="O1073" t="b">
        <v>0</v>
      </c>
      <c r="P1073" t="s">
        <v>8280</v>
      </c>
    </row>
    <row r="1074" spans="1:16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9">
        <f t="shared" si="29"/>
        <v>41645.832141203704</v>
      </c>
      <c r="L1074" s="9">
        <f t="shared" si="29"/>
        <v>25569.482011946078</v>
      </c>
      <c r="M1074" t="b">
        <v>0</v>
      </c>
      <c r="N1074">
        <v>4</v>
      </c>
      <c r="O1074" t="b">
        <v>0</v>
      </c>
      <c r="P1074" t="s">
        <v>8280</v>
      </c>
    </row>
    <row r="1075" spans="1:16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9">
        <f t="shared" si="29"/>
        <v>40802.964594907404</v>
      </c>
      <c r="L1075" s="9">
        <f t="shared" si="29"/>
        <v>25569.472256534664</v>
      </c>
      <c r="M1075" t="b">
        <v>0</v>
      </c>
      <c r="N1075">
        <v>1</v>
      </c>
      <c r="O1075" t="b">
        <v>0</v>
      </c>
      <c r="P1075" t="s">
        <v>8280</v>
      </c>
    </row>
    <row r="1076" spans="1:16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9">
        <f t="shared" si="29"/>
        <v>41613.172974537039</v>
      </c>
      <c r="L1076" s="9">
        <f t="shared" si="29"/>
        <v>25569.481633946463</v>
      </c>
      <c r="M1076" t="b">
        <v>0</v>
      </c>
      <c r="N1076">
        <v>30</v>
      </c>
      <c r="O1076" t="b">
        <v>0</v>
      </c>
      <c r="P1076" t="s">
        <v>8280</v>
      </c>
    </row>
    <row r="1077" spans="1:16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9">
        <f t="shared" si="29"/>
        <v>41005.904120370367</v>
      </c>
      <c r="L1077" s="9">
        <f t="shared" si="29"/>
        <v>25569.474605371764</v>
      </c>
      <c r="M1077" t="b">
        <v>0</v>
      </c>
      <c r="N1077">
        <v>3</v>
      </c>
      <c r="O1077" t="b">
        <v>0</v>
      </c>
      <c r="P1077" t="s">
        <v>8280</v>
      </c>
    </row>
    <row r="1078" spans="1:16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9">
        <f t="shared" si="29"/>
        <v>41838.377893518518</v>
      </c>
      <c r="L1078" s="9">
        <f t="shared" si="29"/>
        <v>25569.484240484879</v>
      </c>
      <c r="M1078" t="b">
        <v>0</v>
      </c>
      <c r="N1078">
        <v>975</v>
      </c>
      <c r="O1078" t="b">
        <v>0</v>
      </c>
      <c r="P1078" t="s">
        <v>8280</v>
      </c>
    </row>
    <row r="1079" spans="1:16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9">
        <f t="shared" si="29"/>
        <v>42353.16679398148</v>
      </c>
      <c r="L1079" s="9">
        <f t="shared" si="29"/>
        <v>25569.490198689746</v>
      </c>
      <c r="M1079" t="b">
        <v>0</v>
      </c>
      <c r="N1079">
        <v>167</v>
      </c>
      <c r="O1079" t="b">
        <v>0</v>
      </c>
      <c r="P1079" t="s">
        <v>8280</v>
      </c>
    </row>
    <row r="1080" spans="1:16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9">
        <f t="shared" si="29"/>
        <v>40701.195844907408</v>
      </c>
      <c r="L1080" s="9">
        <f t="shared" si="29"/>
        <v>25569.471078655613</v>
      </c>
      <c r="M1080" t="b">
        <v>0</v>
      </c>
      <c r="N1080">
        <v>5</v>
      </c>
      <c r="O1080" t="b">
        <v>0</v>
      </c>
      <c r="P1080" t="s">
        <v>8280</v>
      </c>
    </row>
    <row r="1081" spans="1:16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9">
        <f t="shared" si="29"/>
        <v>42479.566388888888</v>
      </c>
      <c r="L1081" s="9">
        <f t="shared" si="29"/>
        <v>25569.491661648019</v>
      </c>
      <c r="M1081" t="b">
        <v>0</v>
      </c>
      <c r="N1081">
        <v>18</v>
      </c>
      <c r="O1081" t="b">
        <v>0</v>
      </c>
      <c r="P1081" t="s">
        <v>8280</v>
      </c>
    </row>
    <row r="1082" spans="1:16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9">
        <f t="shared" si="29"/>
        <v>41740.138113425928</v>
      </c>
      <c r="L1082" s="9">
        <f t="shared" si="29"/>
        <v>25569.483103450388</v>
      </c>
      <c r="M1082" t="b">
        <v>0</v>
      </c>
      <c r="N1082">
        <v>98</v>
      </c>
      <c r="O1082" t="b">
        <v>0</v>
      </c>
      <c r="P1082" t="s">
        <v>8280</v>
      </c>
    </row>
    <row r="1083" spans="1:16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9">
        <f t="shared" si="29"/>
        <v>42002.926990740743</v>
      </c>
      <c r="L1083" s="9">
        <f t="shared" si="29"/>
        <v>25569.486144988317</v>
      </c>
      <c r="M1083" t="b">
        <v>0</v>
      </c>
      <c r="N1083">
        <v>4</v>
      </c>
      <c r="O1083" t="b">
        <v>0</v>
      </c>
      <c r="P1083" t="s">
        <v>8280</v>
      </c>
    </row>
    <row r="1084" spans="1:16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9">
        <f t="shared" si="29"/>
        <v>41101.906111111108</v>
      </c>
      <c r="L1084" s="9">
        <f t="shared" si="29"/>
        <v>25569.475716505916</v>
      </c>
      <c r="M1084" t="b">
        <v>0</v>
      </c>
      <c r="N1084">
        <v>3</v>
      </c>
      <c r="O1084" t="b">
        <v>0</v>
      </c>
      <c r="P1084" t="s">
        <v>8280</v>
      </c>
    </row>
    <row r="1085" spans="1:16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9">
        <f t="shared" si="29"/>
        <v>41793.659525462965</v>
      </c>
      <c r="L1085" s="9">
        <f t="shared" si="29"/>
        <v>25569.483722911173</v>
      </c>
      <c r="M1085" t="b">
        <v>0</v>
      </c>
      <c r="N1085">
        <v>1</v>
      </c>
      <c r="O1085" t="b">
        <v>0</v>
      </c>
      <c r="P1085" t="s">
        <v>8280</v>
      </c>
    </row>
    <row r="1086" spans="1:16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9">
        <f t="shared" si="29"/>
        <v>41829.912083333329</v>
      </c>
      <c r="L1086" s="9">
        <f t="shared" si="29"/>
        <v>25569.484142500965</v>
      </c>
      <c r="M1086" t="b">
        <v>0</v>
      </c>
      <c r="N1086">
        <v>0</v>
      </c>
      <c r="O1086" t="b">
        <v>0</v>
      </c>
      <c r="P1086" t="s">
        <v>8280</v>
      </c>
    </row>
    <row r="1087" spans="1:16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9">
        <f t="shared" si="29"/>
        <v>42413.671006944445</v>
      </c>
      <c r="L1087" s="9">
        <f t="shared" si="29"/>
        <v>25569.490898969987</v>
      </c>
      <c r="M1087" t="b">
        <v>0</v>
      </c>
      <c r="N1087">
        <v>9</v>
      </c>
      <c r="O1087" t="b">
        <v>0</v>
      </c>
      <c r="P1087" t="s">
        <v>8280</v>
      </c>
    </row>
    <row r="1088" spans="1:16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9">
        <f t="shared" si="29"/>
        <v>41845.866793981484</v>
      </c>
      <c r="L1088" s="9">
        <f t="shared" si="29"/>
        <v>25569.484327161968</v>
      </c>
      <c r="M1088" t="b">
        <v>0</v>
      </c>
      <c r="N1088">
        <v>2</v>
      </c>
      <c r="O1088" t="b">
        <v>0</v>
      </c>
      <c r="P1088" t="s">
        <v>8280</v>
      </c>
    </row>
    <row r="1089" spans="1:16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9">
        <f t="shared" si="29"/>
        <v>41775.713969907403</v>
      </c>
      <c r="L1089" s="9">
        <f t="shared" si="29"/>
        <v>25569.483515207987</v>
      </c>
      <c r="M1089" t="b">
        <v>0</v>
      </c>
      <c r="N1089">
        <v>0</v>
      </c>
      <c r="O1089" t="b">
        <v>0</v>
      </c>
      <c r="P1089" t="s">
        <v>8280</v>
      </c>
    </row>
    <row r="1090" spans="1:16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9">
        <f t="shared" si="29"/>
        <v>41723.799386574072</v>
      </c>
      <c r="L1090" s="9">
        <f t="shared" si="29"/>
        <v>25569.482914344753</v>
      </c>
      <c r="M1090" t="b">
        <v>0</v>
      </c>
      <c r="N1090">
        <v>147</v>
      </c>
      <c r="O1090" t="b">
        <v>0</v>
      </c>
      <c r="P1090" t="s">
        <v>8280</v>
      </c>
    </row>
    <row r="1091" spans="1:16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9">
        <f t="shared" ref="K1091:L1154" si="30">J1091/86400+25569</f>
        <v>42151.189525462964</v>
      </c>
      <c r="L1091" s="9">
        <f t="shared" si="30"/>
        <v>25569.487860989877</v>
      </c>
      <c r="M1091" t="b">
        <v>0</v>
      </c>
      <c r="N1091">
        <v>49</v>
      </c>
      <c r="O1091" t="b">
        <v>0</v>
      </c>
      <c r="P1091" t="s">
        <v>8280</v>
      </c>
    </row>
    <row r="1092" spans="1:16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9">
        <f t="shared" si="30"/>
        <v>42123.185798611114</v>
      </c>
      <c r="L1092" s="9">
        <f t="shared" si="30"/>
        <v>25569.487536872668</v>
      </c>
      <c r="M1092" t="b">
        <v>0</v>
      </c>
      <c r="N1092">
        <v>1</v>
      </c>
      <c r="O1092" t="b">
        <v>0</v>
      </c>
      <c r="P1092" t="s">
        <v>8280</v>
      </c>
    </row>
    <row r="1093" spans="1:16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9">
        <f t="shared" si="30"/>
        <v>42440.820277777777</v>
      </c>
      <c r="L1093" s="9">
        <f t="shared" si="30"/>
        <v>25569.49121319766</v>
      </c>
      <c r="M1093" t="b">
        <v>0</v>
      </c>
      <c r="N1093">
        <v>2</v>
      </c>
      <c r="O1093" t="b">
        <v>0</v>
      </c>
      <c r="P1093" t="s">
        <v>8280</v>
      </c>
    </row>
    <row r="1094" spans="1:16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9">
        <f t="shared" si="30"/>
        <v>41250.025902777779</v>
      </c>
      <c r="L1094" s="9">
        <f t="shared" si="30"/>
        <v>25569.477430855357</v>
      </c>
      <c r="M1094" t="b">
        <v>0</v>
      </c>
      <c r="N1094">
        <v>7</v>
      </c>
      <c r="O1094" t="b">
        <v>0</v>
      </c>
      <c r="P1094" t="s">
        <v>8280</v>
      </c>
    </row>
    <row r="1095" spans="1:16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9">
        <f t="shared" si="30"/>
        <v>42396.973807870367</v>
      </c>
      <c r="L1095" s="9">
        <f t="shared" si="30"/>
        <v>25569.490705715369</v>
      </c>
      <c r="M1095" t="b">
        <v>0</v>
      </c>
      <c r="N1095">
        <v>4</v>
      </c>
      <c r="O1095" t="b">
        <v>0</v>
      </c>
      <c r="P1095" t="s">
        <v>8280</v>
      </c>
    </row>
    <row r="1096" spans="1:16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9">
        <f t="shared" si="30"/>
        <v>40795.71334490741</v>
      </c>
      <c r="L1096" s="9">
        <f t="shared" si="30"/>
        <v>25569.472172608159</v>
      </c>
      <c r="M1096" t="b">
        <v>0</v>
      </c>
      <c r="N1096">
        <v>27</v>
      </c>
      <c r="O1096" t="b">
        <v>0</v>
      </c>
      <c r="P1096" t="s">
        <v>8280</v>
      </c>
    </row>
    <row r="1097" spans="1:16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9">
        <f t="shared" si="30"/>
        <v>41486.537268518521</v>
      </c>
      <c r="L1097" s="9">
        <f t="shared" si="30"/>
        <v>25569.480168255424</v>
      </c>
      <c r="M1097" t="b">
        <v>0</v>
      </c>
      <c r="N1097">
        <v>94</v>
      </c>
      <c r="O1097" t="b">
        <v>0</v>
      </c>
      <c r="P1097" t="s">
        <v>8280</v>
      </c>
    </row>
    <row r="1098" spans="1:16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9">
        <f t="shared" si="30"/>
        <v>41885.51798611111</v>
      </c>
      <c r="L1098" s="9">
        <f t="shared" si="30"/>
        <v>25569.484786087804</v>
      </c>
      <c r="M1098" t="b">
        <v>0</v>
      </c>
      <c r="N1098">
        <v>29</v>
      </c>
      <c r="O1098" t="b">
        <v>0</v>
      </c>
      <c r="P1098" t="s">
        <v>8280</v>
      </c>
    </row>
    <row r="1099" spans="1:16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9">
        <f t="shared" si="30"/>
        <v>41660.792557870373</v>
      </c>
      <c r="L1099" s="9">
        <f t="shared" si="30"/>
        <v>25569.482185099048</v>
      </c>
      <c r="M1099" t="b">
        <v>0</v>
      </c>
      <c r="N1099">
        <v>7</v>
      </c>
      <c r="O1099" t="b">
        <v>0</v>
      </c>
      <c r="P1099" t="s">
        <v>8280</v>
      </c>
    </row>
    <row r="1100" spans="1:16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9">
        <f t="shared" si="30"/>
        <v>41712.762673611112</v>
      </c>
      <c r="L1100" s="9">
        <f t="shared" si="30"/>
        <v>25569.482786605018</v>
      </c>
      <c r="M1100" t="b">
        <v>0</v>
      </c>
      <c r="N1100">
        <v>22</v>
      </c>
      <c r="O1100" t="b">
        <v>0</v>
      </c>
      <c r="P1100" t="s">
        <v>8280</v>
      </c>
    </row>
    <row r="1101" spans="1:16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9">
        <f t="shared" si="30"/>
        <v>42107.836435185185</v>
      </c>
      <c r="L1101" s="9">
        <f t="shared" si="30"/>
        <v>25569.487359218001</v>
      </c>
      <c r="M1101" t="b">
        <v>0</v>
      </c>
      <c r="N1101">
        <v>1</v>
      </c>
      <c r="O1101" t="b">
        <v>0</v>
      </c>
      <c r="P1101" t="s">
        <v>8280</v>
      </c>
    </row>
    <row r="1102" spans="1:16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9">
        <f t="shared" si="30"/>
        <v>42384.110775462963</v>
      </c>
      <c r="L1102" s="9">
        <f t="shared" si="30"/>
        <v>25569.490556837678</v>
      </c>
      <c r="M1102" t="b">
        <v>0</v>
      </c>
      <c r="N1102">
        <v>10</v>
      </c>
      <c r="O1102" t="b">
        <v>0</v>
      </c>
      <c r="P1102" t="s">
        <v>8280</v>
      </c>
    </row>
    <row r="1103" spans="1:16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9">
        <f t="shared" si="30"/>
        <v>42538.77243055556</v>
      </c>
      <c r="L1103" s="9">
        <f t="shared" si="30"/>
        <v>25569.492346903131</v>
      </c>
      <c r="M1103" t="b">
        <v>0</v>
      </c>
      <c r="N1103">
        <v>6</v>
      </c>
      <c r="O1103" t="b">
        <v>0</v>
      </c>
      <c r="P1103" t="s">
        <v>8280</v>
      </c>
    </row>
    <row r="1104" spans="1:16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9">
        <f t="shared" si="30"/>
        <v>41577.045428240745</v>
      </c>
      <c r="L1104" s="9">
        <f t="shared" si="30"/>
        <v>25569.481215803567</v>
      </c>
      <c r="M1104" t="b">
        <v>0</v>
      </c>
      <c r="N1104">
        <v>24</v>
      </c>
      <c r="O1104" t="b">
        <v>0</v>
      </c>
      <c r="P1104" t="s">
        <v>8280</v>
      </c>
    </row>
    <row r="1105" spans="1:16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9">
        <f t="shared" si="30"/>
        <v>42479.22210648148</v>
      </c>
      <c r="L1105" s="9">
        <f t="shared" si="30"/>
        <v>25569.491657663268</v>
      </c>
      <c r="M1105" t="b">
        <v>0</v>
      </c>
      <c r="N1105">
        <v>15</v>
      </c>
      <c r="O1105" t="b">
        <v>0</v>
      </c>
      <c r="P1105" t="s">
        <v>8280</v>
      </c>
    </row>
    <row r="1106" spans="1:16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9">
        <f t="shared" si="30"/>
        <v>41771.40996527778</v>
      </c>
      <c r="L1106" s="9">
        <f t="shared" si="30"/>
        <v>25569.483465393118</v>
      </c>
      <c r="M1106" t="b">
        <v>0</v>
      </c>
      <c r="N1106">
        <v>37</v>
      </c>
      <c r="O1106" t="b">
        <v>0</v>
      </c>
      <c r="P1106" t="s">
        <v>8280</v>
      </c>
    </row>
    <row r="1107" spans="1:16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9">
        <f t="shared" si="30"/>
        <v>41692.135729166665</v>
      </c>
      <c r="L1107" s="9">
        <f t="shared" si="30"/>
        <v>25569.482547867236</v>
      </c>
      <c r="M1107" t="b">
        <v>0</v>
      </c>
      <c r="N1107">
        <v>20</v>
      </c>
      <c r="O1107" t="b">
        <v>0</v>
      </c>
      <c r="P1107" t="s">
        <v>8280</v>
      </c>
    </row>
    <row r="1108" spans="1:16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9">
        <f t="shared" si="30"/>
        <v>40973.740451388891</v>
      </c>
      <c r="L1108" s="9">
        <f t="shared" si="30"/>
        <v>25569.474233107077</v>
      </c>
      <c r="M1108" t="b">
        <v>0</v>
      </c>
      <c r="N1108">
        <v>7</v>
      </c>
      <c r="O1108" t="b">
        <v>0</v>
      </c>
      <c r="P1108" t="s">
        <v>8280</v>
      </c>
    </row>
    <row r="1109" spans="1:16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9">
        <f t="shared" si="30"/>
        <v>41813.861388888887</v>
      </c>
      <c r="L1109" s="9">
        <f t="shared" si="30"/>
        <v>25569.483956729036</v>
      </c>
      <c r="M1109" t="b">
        <v>0</v>
      </c>
      <c r="N1109">
        <v>0</v>
      </c>
      <c r="O1109" t="b">
        <v>0</v>
      </c>
      <c r="P1109" t="s">
        <v>8280</v>
      </c>
    </row>
    <row r="1110" spans="1:16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9">
        <f t="shared" si="30"/>
        <v>40952.636979166666</v>
      </c>
      <c r="L1110" s="9">
        <f t="shared" si="30"/>
        <v>25569.473988853926</v>
      </c>
      <c r="M1110" t="b">
        <v>0</v>
      </c>
      <c r="N1110">
        <v>21</v>
      </c>
      <c r="O1110" t="b">
        <v>0</v>
      </c>
      <c r="P1110" t="s">
        <v>8280</v>
      </c>
    </row>
    <row r="1111" spans="1:16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9">
        <f t="shared" si="30"/>
        <v>42662.752199074079</v>
      </c>
      <c r="L1111" s="9">
        <f t="shared" si="30"/>
        <v>25569.493781854155</v>
      </c>
      <c r="M1111" t="b">
        <v>0</v>
      </c>
      <c r="N1111">
        <v>3</v>
      </c>
      <c r="O1111" t="b">
        <v>0</v>
      </c>
      <c r="P1111" t="s">
        <v>8280</v>
      </c>
    </row>
    <row r="1112" spans="1:16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9">
        <f t="shared" si="30"/>
        <v>41220.933124999996</v>
      </c>
      <c r="L1112" s="9">
        <f t="shared" si="30"/>
        <v>25569.477094133392</v>
      </c>
      <c r="M1112" t="b">
        <v>0</v>
      </c>
      <c r="N1112">
        <v>11</v>
      </c>
      <c r="O1112" t="b">
        <v>0</v>
      </c>
      <c r="P1112" t="s">
        <v>8280</v>
      </c>
    </row>
    <row r="1113" spans="1:16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9">
        <f t="shared" si="30"/>
        <v>42347.203587962962</v>
      </c>
      <c r="L1113" s="9">
        <f t="shared" si="30"/>
        <v>25569.490129671158</v>
      </c>
      <c r="M1113" t="b">
        <v>0</v>
      </c>
      <c r="N1113">
        <v>1</v>
      </c>
      <c r="O1113" t="b">
        <v>0</v>
      </c>
      <c r="P1113" t="s">
        <v>8280</v>
      </c>
    </row>
    <row r="1114" spans="1:16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9">
        <f t="shared" si="30"/>
        <v>41963.759386574078</v>
      </c>
      <c r="L1114" s="9">
        <f t="shared" si="30"/>
        <v>25569.485691659567</v>
      </c>
      <c r="M1114" t="b">
        <v>0</v>
      </c>
      <c r="N1114">
        <v>312</v>
      </c>
      <c r="O1114" t="b">
        <v>0</v>
      </c>
      <c r="P1114" t="s">
        <v>8280</v>
      </c>
    </row>
    <row r="1115" spans="1:16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9">
        <f t="shared" si="30"/>
        <v>41835.977083333331</v>
      </c>
      <c r="L1115" s="9">
        <f t="shared" si="30"/>
        <v>25569.484212697724</v>
      </c>
      <c r="M1115" t="b">
        <v>0</v>
      </c>
      <c r="N1115">
        <v>1</v>
      </c>
      <c r="O1115" t="b">
        <v>0</v>
      </c>
      <c r="P1115" t="s">
        <v>8280</v>
      </c>
    </row>
    <row r="1116" spans="1:16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9">
        <f t="shared" si="30"/>
        <v>41526.345914351856</v>
      </c>
      <c r="L1116" s="9">
        <f t="shared" si="30"/>
        <v>25569.480629003639</v>
      </c>
      <c r="M1116" t="b">
        <v>0</v>
      </c>
      <c r="N1116">
        <v>3</v>
      </c>
      <c r="O1116" t="b">
        <v>0</v>
      </c>
      <c r="P1116" t="s">
        <v>8280</v>
      </c>
    </row>
    <row r="1117" spans="1:16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9">
        <f t="shared" si="30"/>
        <v>42429.695543981477</v>
      </c>
      <c r="L1117" s="9">
        <f t="shared" si="30"/>
        <v>25569.491084439167</v>
      </c>
      <c r="M1117" t="b">
        <v>0</v>
      </c>
      <c r="N1117">
        <v>4</v>
      </c>
      <c r="O1117" t="b">
        <v>0</v>
      </c>
      <c r="P1117" t="s">
        <v>8280</v>
      </c>
    </row>
    <row r="1118" spans="1:16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9">
        <f t="shared" si="30"/>
        <v>41009.847314814819</v>
      </c>
      <c r="L1118" s="9">
        <f t="shared" si="30"/>
        <v>25569.474651010587</v>
      </c>
      <c r="M1118" t="b">
        <v>0</v>
      </c>
      <c r="N1118">
        <v>10</v>
      </c>
      <c r="O1118" t="b">
        <v>0</v>
      </c>
      <c r="P1118" t="s">
        <v>8280</v>
      </c>
    </row>
    <row r="1119" spans="1:16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9">
        <f t="shared" si="30"/>
        <v>42333.598530092597</v>
      </c>
      <c r="L1119" s="9">
        <f t="shared" si="30"/>
        <v>25569.489972205211</v>
      </c>
      <c r="M1119" t="b">
        <v>0</v>
      </c>
      <c r="N1119">
        <v>8</v>
      </c>
      <c r="O1119" t="b">
        <v>0</v>
      </c>
      <c r="P1119" t="s">
        <v>8280</v>
      </c>
    </row>
    <row r="1120" spans="1:16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9">
        <f t="shared" si="30"/>
        <v>41704.16642361111</v>
      </c>
      <c r="L1120" s="9">
        <f t="shared" si="30"/>
        <v>25569.482687111384</v>
      </c>
      <c r="M1120" t="b">
        <v>0</v>
      </c>
      <c r="N1120">
        <v>3</v>
      </c>
      <c r="O1120" t="b">
        <v>0</v>
      </c>
      <c r="P1120" t="s">
        <v>8280</v>
      </c>
    </row>
    <row r="1121" spans="1:16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9">
        <f t="shared" si="30"/>
        <v>41722.792407407411</v>
      </c>
      <c r="L1121" s="9">
        <f t="shared" si="30"/>
        <v>25569.482902689899</v>
      </c>
      <c r="M1121" t="b">
        <v>0</v>
      </c>
      <c r="N1121">
        <v>1</v>
      </c>
      <c r="O1121" t="b">
        <v>0</v>
      </c>
      <c r="P1121" t="s">
        <v>8280</v>
      </c>
    </row>
    <row r="1122" spans="1:16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9">
        <f t="shared" si="30"/>
        <v>40799.872685185182</v>
      </c>
      <c r="L1122" s="9">
        <f t="shared" si="30"/>
        <v>25569.47222074867</v>
      </c>
      <c r="M1122" t="b">
        <v>0</v>
      </c>
      <c r="N1122">
        <v>0</v>
      </c>
      <c r="O1122" t="b">
        <v>0</v>
      </c>
      <c r="P1122" t="s">
        <v>8280</v>
      </c>
    </row>
    <row r="1123" spans="1:16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9">
        <f t="shared" si="30"/>
        <v>42412.934212962966</v>
      </c>
      <c r="L1123" s="9">
        <f t="shared" si="30"/>
        <v>25569.490890442281</v>
      </c>
      <c r="M1123" t="b">
        <v>0</v>
      </c>
      <c r="N1123">
        <v>5</v>
      </c>
      <c r="O1123" t="b">
        <v>0</v>
      </c>
      <c r="P1123" t="s">
        <v>8280</v>
      </c>
    </row>
    <row r="1124" spans="1:16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9">
        <f t="shared" si="30"/>
        <v>41410.703993055555</v>
      </c>
      <c r="L1124" s="9">
        <f t="shared" si="30"/>
        <v>25569.479290555475</v>
      </c>
      <c r="M1124" t="b">
        <v>0</v>
      </c>
      <c r="N1124">
        <v>0</v>
      </c>
      <c r="O1124" t="b">
        <v>0</v>
      </c>
      <c r="P1124" t="s">
        <v>8280</v>
      </c>
    </row>
    <row r="1125" spans="1:16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9">
        <f t="shared" si="30"/>
        <v>41718.5237037037</v>
      </c>
      <c r="L1125" s="9">
        <f t="shared" si="30"/>
        <v>25569.482853283607</v>
      </c>
      <c r="M1125" t="b">
        <v>0</v>
      </c>
      <c r="N1125">
        <v>3</v>
      </c>
      <c r="O1125" t="b">
        <v>0</v>
      </c>
      <c r="P1125" t="s">
        <v>8280</v>
      </c>
    </row>
    <row r="1126" spans="1:16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9">
        <f t="shared" si="30"/>
        <v>42094.667256944449</v>
      </c>
      <c r="L1126" s="9">
        <f t="shared" si="30"/>
        <v>25569.487206796955</v>
      </c>
      <c r="M1126" t="b">
        <v>0</v>
      </c>
      <c r="N1126">
        <v>7</v>
      </c>
      <c r="O1126" t="b">
        <v>0</v>
      </c>
      <c r="P1126" t="s">
        <v>8281</v>
      </c>
    </row>
    <row r="1127" spans="1:16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9">
        <f t="shared" si="30"/>
        <v>42212.624189814815</v>
      </c>
      <c r="L1127" s="9">
        <f t="shared" si="30"/>
        <v>25569.488572039234</v>
      </c>
      <c r="M1127" t="b">
        <v>0</v>
      </c>
      <c r="N1127">
        <v>0</v>
      </c>
      <c r="O1127" t="b">
        <v>0</v>
      </c>
      <c r="P1127" t="s">
        <v>8281</v>
      </c>
    </row>
    <row r="1128" spans="1:16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9">
        <f t="shared" si="30"/>
        <v>42535.327476851853</v>
      </c>
      <c r="L1128" s="9">
        <f t="shared" si="30"/>
        <v>25569.492307030981</v>
      </c>
      <c r="M1128" t="b">
        <v>0</v>
      </c>
      <c r="N1128">
        <v>2</v>
      </c>
      <c r="O1128" t="b">
        <v>0</v>
      </c>
      <c r="P1128" t="s">
        <v>8281</v>
      </c>
    </row>
    <row r="1129" spans="1:16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9">
        <f t="shared" si="30"/>
        <v>41926.854166666664</v>
      </c>
      <c r="L1129" s="9">
        <f t="shared" si="30"/>
        <v>25569.485264515817</v>
      </c>
      <c r="M1129" t="b">
        <v>0</v>
      </c>
      <c r="N1129">
        <v>23</v>
      </c>
      <c r="O1129" t="b">
        <v>0</v>
      </c>
      <c r="P1129" t="s">
        <v>8281</v>
      </c>
    </row>
    <row r="1130" spans="1:16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9">
        <f t="shared" si="30"/>
        <v>41828.649502314816</v>
      </c>
      <c r="L1130" s="9">
        <f t="shared" si="30"/>
        <v>25569.484127887757</v>
      </c>
      <c r="M1130" t="b">
        <v>0</v>
      </c>
      <c r="N1130">
        <v>1</v>
      </c>
      <c r="O1130" t="b">
        <v>0</v>
      </c>
      <c r="P1130" t="s">
        <v>8281</v>
      </c>
    </row>
    <row r="1131" spans="1:16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9">
        <f t="shared" si="30"/>
        <v>42496.264965277776</v>
      </c>
      <c r="L1131" s="9">
        <f t="shared" si="30"/>
        <v>25569.491854918579</v>
      </c>
      <c r="M1131" t="b">
        <v>0</v>
      </c>
      <c r="N1131">
        <v>2</v>
      </c>
      <c r="O1131" t="b">
        <v>0</v>
      </c>
      <c r="P1131" t="s">
        <v>8281</v>
      </c>
    </row>
    <row r="1132" spans="1:16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9">
        <f t="shared" si="30"/>
        <v>41908.996527777781</v>
      </c>
      <c r="L1132" s="9">
        <f t="shared" si="30"/>
        <v>25569.485057830181</v>
      </c>
      <c r="M1132" t="b">
        <v>0</v>
      </c>
      <c r="N1132">
        <v>3</v>
      </c>
      <c r="O1132" t="b">
        <v>0</v>
      </c>
      <c r="P1132" t="s">
        <v>8281</v>
      </c>
    </row>
    <row r="1133" spans="1:16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9">
        <f t="shared" si="30"/>
        <v>42332.908194444448</v>
      </c>
      <c r="L1133" s="9">
        <f t="shared" si="30"/>
        <v>25569.489964215212</v>
      </c>
      <c r="M1133" t="b">
        <v>0</v>
      </c>
      <c r="N1133">
        <v>0</v>
      </c>
      <c r="O1133" t="b">
        <v>0</v>
      </c>
      <c r="P1133" t="s">
        <v>8281</v>
      </c>
    </row>
    <row r="1134" spans="1:16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9">
        <f t="shared" si="30"/>
        <v>42706.115405092598</v>
      </c>
      <c r="L1134" s="9">
        <f t="shared" si="30"/>
        <v>25569.494283743115</v>
      </c>
      <c r="M1134" t="b">
        <v>0</v>
      </c>
      <c r="N1134">
        <v>13</v>
      </c>
      <c r="O1134" t="b">
        <v>0</v>
      </c>
      <c r="P1134" t="s">
        <v>8281</v>
      </c>
    </row>
    <row r="1135" spans="1:16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9">
        <f t="shared" si="30"/>
        <v>41821.407187500001</v>
      </c>
      <c r="L1135" s="9">
        <f t="shared" si="30"/>
        <v>25569.484044064669</v>
      </c>
      <c r="M1135" t="b">
        <v>0</v>
      </c>
      <c r="N1135">
        <v>1</v>
      </c>
      <c r="O1135" t="b">
        <v>0</v>
      </c>
      <c r="P1135" t="s">
        <v>8281</v>
      </c>
    </row>
    <row r="1136" spans="1:16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9">
        <f t="shared" si="30"/>
        <v>41958.285046296296</v>
      </c>
      <c r="L1136" s="9">
        <f t="shared" si="30"/>
        <v>25569.485628299146</v>
      </c>
      <c r="M1136" t="b">
        <v>0</v>
      </c>
      <c r="N1136">
        <v>1</v>
      </c>
      <c r="O1136" t="b">
        <v>0</v>
      </c>
      <c r="P1136" t="s">
        <v>8281</v>
      </c>
    </row>
    <row r="1137" spans="1:16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9">
        <f t="shared" si="30"/>
        <v>42558.98951388889</v>
      </c>
      <c r="L1137" s="9">
        <f t="shared" si="30"/>
        <v>25569.492580897153</v>
      </c>
      <c r="M1137" t="b">
        <v>0</v>
      </c>
      <c r="N1137">
        <v>1</v>
      </c>
      <c r="O1137" t="b">
        <v>0</v>
      </c>
      <c r="P1137" t="s">
        <v>8281</v>
      </c>
    </row>
    <row r="1138" spans="1:16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9">
        <f t="shared" si="30"/>
        <v>42327.671631944446</v>
      </c>
      <c r="L1138" s="9">
        <f t="shared" si="30"/>
        <v>25569.489903606853</v>
      </c>
      <c r="M1138" t="b">
        <v>0</v>
      </c>
      <c r="N1138">
        <v>6</v>
      </c>
      <c r="O1138" t="b">
        <v>0</v>
      </c>
      <c r="P1138" t="s">
        <v>8281</v>
      </c>
    </row>
    <row r="1139" spans="1:16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9">
        <f t="shared" si="30"/>
        <v>42453.819687499999</v>
      </c>
      <c r="L1139" s="9">
        <f t="shared" si="30"/>
        <v>25569.491363653789</v>
      </c>
      <c r="M1139" t="b">
        <v>0</v>
      </c>
      <c r="N1139">
        <v>39</v>
      </c>
      <c r="O1139" t="b">
        <v>0</v>
      </c>
      <c r="P1139" t="s">
        <v>8281</v>
      </c>
    </row>
    <row r="1140" spans="1:16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9">
        <f t="shared" si="30"/>
        <v>42736.9066087963</v>
      </c>
      <c r="L1140" s="9">
        <f t="shared" si="30"/>
        <v>25569.494640122786</v>
      </c>
      <c r="M1140" t="b">
        <v>0</v>
      </c>
      <c r="N1140">
        <v>4</v>
      </c>
      <c r="O1140" t="b">
        <v>0</v>
      </c>
      <c r="P1140" t="s">
        <v>8281</v>
      </c>
    </row>
    <row r="1141" spans="1:16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9">
        <f t="shared" si="30"/>
        <v>41975.34752314815</v>
      </c>
      <c r="L1141" s="9">
        <f t="shared" si="30"/>
        <v>25569.485825781518</v>
      </c>
      <c r="M1141" t="b">
        <v>0</v>
      </c>
      <c r="N1141">
        <v>1</v>
      </c>
      <c r="O1141" t="b">
        <v>0</v>
      </c>
      <c r="P1141" t="s">
        <v>8281</v>
      </c>
    </row>
    <row r="1142" spans="1:16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9">
        <f t="shared" si="30"/>
        <v>42192.462048611109</v>
      </c>
      <c r="L1142" s="9">
        <f t="shared" si="30"/>
        <v>25569.48833868112</v>
      </c>
      <c r="M1142" t="b">
        <v>0</v>
      </c>
      <c r="N1142">
        <v>0</v>
      </c>
      <c r="O1142" t="b">
        <v>0</v>
      </c>
      <c r="P1142" t="s">
        <v>8281</v>
      </c>
    </row>
    <row r="1143" spans="1:16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9">
        <f t="shared" si="30"/>
        <v>42164.699652777781</v>
      </c>
      <c r="L1143" s="9">
        <f t="shared" si="30"/>
        <v>25569.488017357093</v>
      </c>
      <c r="M1143" t="b">
        <v>0</v>
      </c>
      <c r="N1143">
        <v>0</v>
      </c>
      <c r="O1143" t="b">
        <v>0</v>
      </c>
      <c r="P1143" t="s">
        <v>8281</v>
      </c>
    </row>
    <row r="1144" spans="1:16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9">
        <f t="shared" si="30"/>
        <v>42022.006099537037</v>
      </c>
      <c r="L1144" s="9">
        <f t="shared" si="30"/>
        <v>25569.486365811335</v>
      </c>
      <c r="M1144" t="b">
        <v>0</v>
      </c>
      <c r="N1144">
        <v>0</v>
      </c>
      <c r="O1144" t="b">
        <v>0</v>
      </c>
      <c r="P1144" t="s">
        <v>8281</v>
      </c>
    </row>
    <row r="1145" spans="1:16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9">
        <f t="shared" si="30"/>
        <v>42325.19358796296</v>
      </c>
      <c r="L1145" s="9">
        <f t="shared" si="30"/>
        <v>25569.489874925788</v>
      </c>
      <c r="M1145" t="b">
        <v>0</v>
      </c>
      <c r="N1145">
        <v>8</v>
      </c>
      <c r="O1145" t="b">
        <v>0</v>
      </c>
      <c r="P1145" t="s">
        <v>8281</v>
      </c>
    </row>
    <row r="1146" spans="1:16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9">
        <f t="shared" si="30"/>
        <v>42093.181944444441</v>
      </c>
      <c r="L1146" s="9">
        <f t="shared" si="30"/>
        <v>25569.487189605839</v>
      </c>
      <c r="M1146" t="b">
        <v>0</v>
      </c>
      <c r="N1146">
        <v>0</v>
      </c>
      <c r="O1146" t="b">
        <v>0</v>
      </c>
      <c r="P1146" t="s">
        <v>8282</v>
      </c>
    </row>
    <row r="1147" spans="1:16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9">
        <f t="shared" si="30"/>
        <v>41854.74759259259</v>
      </c>
      <c r="L1147" s="9">
        <f t="shared" si="30"/>
        <v>25569.484429948989</v>
      </c>
      <c r="M1147" t="b">
        <v>0</v>
      </c>
      <c r="N1147">
        <v>1</v>
      </c>
      <c r="O1147" t="b">
        <v>0</v>
      </c>
      <c r="P1147" t="s">
        <v>8282</v>
      </c>
    </row>
    <row r="1148" spans="1:16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9">
        <f t="shared" si="30"/>
        <v>41723.9533912037</v>
      </c>
      <c r="L1148" s="9">
        <f t="shared" si="30"/>
        <v>25569.482916127214</v>
      </c>
      <c r="M1148" t="b">
        <v>0</v>
      </c>
      <c r="N1148">
        <v>12</v>
      </c>
      <c r="O1148" t="b">
        <v>0</v>
      </c>
      <c r="P1148" t="s">
        <v>8282</v>
      </c>
    </row>
    <row r="1149" spans="1:16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9">
        <f t="shared" si="30"/>
        <v>41871.972025462965</v>
      </c>
      <c r="L1149" s="9">
        <f t="shared" si="30"/>
        <v>25569.484629305851</v>
      </c>
      <c r="M1149" t="b">
        <v>0</v>
      </c>
      <c r="N1149">
        <v>0</v>
      </c>
      <c r="O1149" t="b">
        <v>0</v>
      </c>
      <c r="P1149" t="s">
        <v>8282</v>
      </c>
    </row>
    <row r="1150" spans="1:16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9">
        <f t="shared" si="30"/>
        <v>42675.171076388884</v>
      </c>
      <c r="L1150" s="9">
        <f t="shared" si="30"/>
        <v>25569.493925591163</v>
      </c>
      <c r="M1150" t="b">
        <v>0</v>
      </c>
      <c r="N1150">
        <v>3</v>
      </c>
      <c r="O1150" t="b">
        <v>0</v>
      </c>
      <c r="P1150" t="s">
        <v>8282</v>
      </c>
    </row>
    <row r="1151" spans="1:16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9">
        <f t="shared" si="30"/>
        <v>42507.71025462963</v>
      </c>
      <c r="L1151" s="9">
        <f t="shared" si="30"/>
        <v>25569.491987387206</v>
      </c>
      <c r="M1151" t="b">
        <v>0</v>
      </c>
      <c r="N1151">
        <v>2</v>
      </c>
      <c r="O1151" t="b">
        <v>0</v>
      </c>
      <c r="P1151" t="s">
        <v>8282</v>
      </c>
    </row>
    <row r="1152" spans="1:16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9">
        <f t="shared" si="30"/>
        <v>42317.954571759255</v>
      </c>
      <c r="L1152" s="9">
        <f t="shared" si="30"/>
        <v>25569.489791140877</v>
      </c>
      <c r="M1152" t="b">
        <v>0</v>
      </c>
      <c r="N1152">
        <v>6</v>
      </c>
      <c r="O1152" t="b">
        <v>0</v>
      </c>
      <c r="P1152" t="s">
        <v>8282</v>
      </c>
    </row>
    <row r="1153" spans="1:16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9">
        <f t="shared" si="30"/>
        <v>42224.102581018524</v>
      </c>
      <c r="L1153" s="9">
        <f t="shared" si="30"/>
        <v>25569.488704890984</v>
      </c>
      <c r="M1153" t="b">
        <v>0</v>
      </c>
      <c r="N1153">
        <v>0</v>
      </c>
      <c r="O1153" t="b">
        <v>0</v>
      </c>
      <c r="P1153" t="s">
        <v>8282</v>
      </c>
    </row>
    <row r="1154" spans="1:16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9">
        <f t="shared" si="30"/>
        <v>42109.709629629629</v>
      </c>
      <c r="L1154" s="9">
        <f t="shared" si="30"/>
        <v>25569.487380898492</v>
      </c>
      <c r="M1154" t="b">
        <v>0</v>
      </c>
      <c r="N1154">
        <v>15</v>
      </c>
      <c r="O1154" t="b">
        <v>0</v>
      </c>
      <c r="P1154" t="s">
        <v>8282</v>
      </c>
    </row>
    <row r="1155" spans="1:16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9">
        <f t="shared" ref="K1155:L1218" si="31">J1155/86400+25569</f>
        <v>42143.714178240742</v>
      </c>
      <c r="L1155" s="9">
        <f t="shared" si="31"/>
        <v>25569.487774469657</v>
      </c>
      <c r="M1155" t="b">
        <v>0</v>
      </c>
      <c r="N1155">
        <v>1</v>
      </c>
      <c r="O1155" t="b">
        <v>0</v>
      </c>
      <c r="P1155" t="s">
        <v>8282</v>
      </c>
    </row>
    <row r="1156" spans="1:16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9">
        <f t="shared" si="31"/>
        <v>42223.108865740738</v>
      </c>
      <c r="L1156" s="9">
        <f t="shared" si="31"/>
        <v>25569.488693389649</v>
      </c>
      <c r="M1156" t="b">
        <v>0</v>
      </c>
      <c r="N1156">
        <v>3</v>
      </c>
      <c r="O1156" t="b">
        <v>0</v>
      </c>
      <c r="P1156" t="s">
        <v>8282</v>
      </c>
    </row>
    <row r="1157" spans="1:16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9">
        <f t="shared" si="31"/>
        <v>41835.763981481483</v>
      </c>
      <c r="L1157" s="9">
        <f t="shared" si="31"/>
        <v>25569.484210231269</v>
      </c>
      <c r="M1157" t="b">
        <v>0</v>
      </c>
      <c r="N1157">
        <v>8</v>
      </c>
      <c r="O1157" t="b">
        <v>0</v>
      </c>
      <c r="P1157" t="s">
        <v>8282</v>
      </c>
    </row>
    <row r="1158" spans="1:16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9">
        <f t="shared" si="31"/>
        <v>42029.07131944444</v>
      </c>
      <c r="L1158" s="9">
        <f t="shared" si="31"/>
        <v>25569.486447584717</v>
      </c>
      <c r="M1158" t="b">
        <v>0</v>
      </c>
      <c r="N1158">
        <v>0</v>
      </c>
      <c r="O1158" t="b">
        <v>0</v>
      </c>
      <c r="P1158" t="s">
        <v>8282</v>
      </c>
    </row>
    <row r="1159" spans="1:16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9">
        <f t="shared" si="31"/>
        <v>41918.628240740742</v>
      </c>
      <c r="L1159" s="9">
        <f t="shared" si="31"/>
        <v>25569.48516930834</v>
      </c>
      <c r="M1159" t="b">
        <v>0</v>
      </c>
      <c r="N1159">
        <v>3</v>
      </c>
      <c r="O1159" t="b">
        <v>0</v>
      </c>
      <c r="P1159" t="s">
        <v>8282</v>
      </c>
    </row>
    <row r="1160" spans="1:16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9">
        <f t="shared" si="31"/>
        <v>41952.09175925926</v>
      </c>
      <c r="L1160" s="9">
        <f t="shared" si="31"/>
        <v>25569.485556617583</v>
      </c>
      <c r="M1160" t="b">
        <v>0</v>
      </c>
      <c r="N1160">
        <v>3</v>
      </c>
      <c r="O1160" t="b">
        <v>0</v>
      </c>
      <c r="P1160" t="s">
        <v>8282</v>
      </c>
    </row>
    <row r="1161" spans="1:16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9">
        <f t="shared" si="31"/>
        <v>42154.726446759261</v>
      </c>
      <c r="L1161" s="9">
        <f t="shared" si="31"/>
        <v>25569.487901926466</v>
      </c>
      <c r="M1161" t="b">
        <v>0</v>
      </c>
      <c r="N1161">
        <v>0</v>
      </c>
      <c r="O1161" t="b">
        <v>0</v>
      </c>
      <c r="P1161" t="s">
        <v>8282</v>
      </c>
    </row>
    <row r="1162" spans="1:16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9">
        <f t="shared" si="31"/>
        <v>42061.154930555553</v>
      </c>
      <c r="L1162" s="9">
        <f t="shared" si="31"/>
        <v>25569.486818922807</v>
      </c>
      <c r="M1162" t="b">
        <v>0</v>
      </c>
      <c r="N1162">
        <v>19</v>
      </c>
      <c r="O1162" t="b">
        <v>0</v>
      </c>
      <c r="P1162" t="s">
        <v>8282</v>
      </c>
    </row>
    <row r="1163" spans="1:16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9">
        <f t="shared" si="31"/>
        <v>42122.629502314812</v>
      </c>
      <c r="L1163" s="9">
        <f t="shared" si="31"/>
        <v>25569.487530434053</v>
      </c>
      <c r="M1163" t="b">
        <v>0</v>
      </c>
      <c r="N1163">
        <v>0</v>
      </c>
      <c r="O1163" t="b">
        <v>0</v>
      </c>
      <c r="P1163" t="s">
        <v>8282</v>
      </c>
    </row>
    <row r="1164" spans="1:16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9">
        <f t="shared" si="31"/>
        <v>41876.683611111112</v>
      </c>
      <c r="L1164" s="9">
        <f t="shared" si="31"/>
        <v>25569.484683838091</v>
      </c>
      <c r="M1164" t="b">
        <v>0</v>
      </c>
      <c r="N1164">
        <v>2</v>
      </c>
      <c r="O1164" t="b">
        <v>0</v>
      </c>
      <c r="P1164" t="s">
        <v>8282</v>
      </c>
    </row>
    <row r="1165" spans="1:16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9">
        <f t="shared" si="31"/>
        <v>41830.723611111112</v>
      </c>
      <c r="L1165" s="9">
        <f t="shared" si="31"/>
        <v>25569.484151893648</v>
      </c>
      <c r="M1165" t="b">
        <v>0</v>
      </c>
      <c r="N1165">
        <v>0</v>
      </c>
      <c r="O1165" t="b">
        <v>0</v>
      </c>
      <c r="P1165" t="s">
        <v>8282</v>
      </c>
    </row>
    <row r="1166" spans="1:16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9">
        <f t="shared" si="31"/>
        <v>42509.724328703705</v>
      </c>
      <c r="L1166" s="9">
        <f t="shared" si="31"/>
        <v>25569.49201069825</v>
      </c>
      <c r="M1166" t="b">
        <v>0</v>
      </c>
      <c r="N1166">
        <v>0</v>
      </c>
      <c r="O1166" t="b">
        <v>0</v>
      </c>
      <c r="P1166" t="s">
        <v>8282</v>
      </c>
    </row>
    <row r="1167" spans="1:16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9">
        <f t="shared" si="31"/>
        <v>41792.214467592596</v>
      </c>
      <c r="L1167" s="9">
        <f t="shared" si="31"/>
        <v>25569.483706185969</v>
      </c>
      <c r="M1167" t="b">
        <v>0</v>
      </c>
      <c r="N1167">
        <v>25</v>
      </c>
      <c r="O1167" t="b">
        <v>0</v>
      </c>
      <c r="P1167" t="s">
        <v>8282</v>
      </c>
    </row>
    <row r="1168" spans="1:16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9">
        <f t="shared" si="31"/>
        <v>42150.485439814816</v>
      </c>
      <c r="L1168" s="9">
        <f t="shared" si="31"/>
        <v>25569.487852840739</v>
      </c>
      <c r="M1168" t="b">
        <v>0</v>
      </c>
      <c r="N1168">
        <v>8</v>
      </c>
      <c r="O1168" t="b">
        <v>0</v>
      </c>
      <c r="P1168" t="s">
        <v>8282</v>
      </c>
    </row>
    <row r="1169" spans="1:16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9">
        <f t="shared" si="31"/>
        <v>41863.734895833331</v>
      </c>
      <c r="L1169" s="9">
        <f t="shared" si="31"/>
        <v>25569.484533968702</v>
      </c>
      <c r="M1169" t="b">
        <v>0</v>
      </c>
      <c r="N1169">
        <v>16</v>
      </c>
      <c r="O1169" t="b">
        <v>0</v>
      </c>
      <c r="P1169" t="s">
        <v>8282</v>
      </c>
    </row>
    <row r="1170" spans="1:16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9">
        <f t="shared" si="31"/>
        <v>42605.053993055553</v>
      </c>
      <c r="L1170" s="9">
        <f t="shared" si="31"/>
        <v>25569.493114050845</v>
      </c>
      <c r="M1170" t="b">
        <v>0</v>
      </c>
      <c r="N1170">
        <v>3</v>
      </c>
      <c r="O1170" t="b">
        <v>0</v>
      </c>
      <c r="P1170" t="s">
        <v>8282</v>
      </c>
    </row>
    <row r="1171" spans="1:16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9">
        <f t="shared" si="31"/>
        <v>42027.353738425925</v>
      </c>
      <c r="L1171" s="9">
        <f t="shared" si="31"/>
        <v>25569.486427705306</v>
      </c>
      <c r="M1171" t="b">
        <v>0</v>
      </c>
      <c r="N1171">
        <v>3</v>
      </c>
      <c r="O1171" t="b">
        <v>0</v>
      </c>
      <c r="P1171" t="s">
        <v>8282</v>
      </c>
    </row>
    <row r="1172" spans="1:16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9">
        <f t="shared" si="31"/>
        <v>42124.893182870372</v>
      </c>
      <c r="L1172" s="9">
        <f t="shared" si="31"/>
        <v>25569.48755663406</v>
      </c>
      <c r="M1172" t="b">
        <v>0</v>
      </c>
      <c r="N1172">
        <v>2</v>
      </c>
      <c r="O1172" t="b">
        <v>0</v>
      </c>
      <c r="P1172" t="s">
        <v>8282</v>
      </c>
    </row>
    <row r="1173" spans="1:16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9">
        <f t="shared" si="31"/>
        <v>41938.804710648146</v>
      </c>
      <c r="L1173" s="9">
        <f t="shared" si="31"/>
        <v>25569.485402832299</v>
      </c>
      <c r="M1173" t="b">
        <v>0</v>
      </c>
      <c r="N1173">
        <v>1</v>
      </c>
      <c r="O1173" t="b">
        <v>0</v>
      </c>
      <c r="P1173" t="s">
        <v>8282</v>
      </c>
    </row>
    <row r="1174" spans="1:16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9">
        <f t="shared" si="31"/>
        <v>41841.682314814811</v>
      </c>
      <c r="L1174" s="9">
        <f t="shared" si="31"/>
        <v>25569.484278730495</v>
      </c>
      <c r="M1174" t="b">
        <v>0</v>
      </c>
      <c r="N1174">
        <v>0</v>
      </c>
      <c r="O1174" t="b">
        <v>0</v>
      </c>
      <c r="P1174" t="s">
        <v>8282</v>
      </c>
    </row>
    <row r="1175" spans="1:16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9">
        <f t="shared" si="31"/>
        <v>42184.185844907406</v>
      </c>
      <c r="L1175" s="9">
        <f t="shared" si="31"/>
        <v>25569.488242891723</v>
      </c>
      <c r="M1175" t="b">
        <v>0</v>
      </c>
      <c r="N1175">
        <v>1</v>
      </c>
      <c r="O1175" t="b">
        <v>0</v>
      </c>
      <c r="P1175" t="s">
        <v>8282</v>
      </c>
    </row>
    <row r="1176" spans="1:16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9">
        <f t="shared" si="31"/>
        <v>42468.84174768519</v>
      </c>
      <c r="L1176" s="9">
        <f t="shared" si="31"/>
        <v>25569.491537520229</v>
      </c>
      <c r="M1176" t="b">
        <v>0</v>
      </c>
      <c r="N1176">
        <v>19</v>
      </c>
      <c r="O1176" t="b">
        <v>0</v>
      </c>
      <c r="P1176" t="s">
        <v>8282</v>
      </c>
    </row>
    <row r="1177" spans="1:16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9">
        <f t="shared" si="31"/>
        <v>42170.728460648148</v>
      </c>
      <c r="L1177" s="9">
        <f t="shared" si="31"/>
        <v>25569.48808713496</v>
      </c>
      <c r="M1177" t="b">
        <v>0</v>
      </c>
      <c r="N1177">
        <v>9</v>
      </c>
      <c r="O1177" t="b">
        <v>0</v>
      </c>
      <c r="P1177" t="s">
        <v>8282</v>
      </c>
    </row>
    <row r="1178" spans="1:16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9">
        <f t="shared" si="31"/>
        <v>42746.019652777773</v>
      </c>
      <c r="L1178" s="9">
        <f t="shared" si="31"/>
        <v>25569.494745597833</v>
      </c>
      <c r="M1178" t="b">
        <v>0</v>
      </c>
      <c r="N1178">
        <v>1</v>
      </c>
      <c r="O1178" t="b">
        <v>0</v>
      </c>
      <c r="P1178" t="s">
        <v>8282</v>
      </c>
    </row>
    <row r="1179" spans="1:16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9">
        <f t="shared" si="31"/>
        <v>41897.660833333335</v>
      </c>
      <c r="L1179" s="9">
        <f t="shared" si="31"/>
        <v>25569.484926630015</v>
      </c>
      <c r="M1179" t="b">
        <v>0</v>
      </c>
      <c r="N1179">
        <v>0</v>
      </c>
      <c r="O1179" t="b">
        <v>0</v>
      </c>
      <c r="P1179" t="s">
        <v>8282</v>
      </c>
    </row>
    <row r="1180" spans="1:16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9">
        <f t="shared" si="31"/>
        <v>41837.905694444446</v>
      </c>
      <c r="L1180" s="9">
        <f t="shared" si="31"/>
        <v>25569.484235019612</v>
      </c>
      <c r="M1180" t="b">
        <v>0</v>
      </c>
      <c r="N1180">
        <v>1</v>
      </c>
      <c r="O1180" t="b">
        <v>0</v>
      </c>
      <c r="P1180" t="s">
        <v>8282</v>
      </c>
    </row>
    <row r="1181" spans="1:16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9">
        <f t="shared" si="31"/>
        <v>42275.720219907409</v>
      </c>
      <c r="L1181" s="9">
        <f t="shared" si="31"/>
        <v>25569.489302317361</v>
      </c>
      <c r="M1181" t="b">
        <v>0</v>
      </c>
      <c r="N1181">
        <v>5</v>
      </c>
      <c r="O1181" t="b">
        <v>0</v>
      </c>
      <c r="P1181" t="s">
        <v>8282</v>
      </c>
    </row>
    <row r="1182" spans="1:16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9">
        <f t="shared" si="31"/>
        <v>41781.806875000002</v>
      </c>
      <c r="L1182" s="9">
        <f t="shared" si="31"/>
        <v>25569.483585727721</v>
      </c>
      <c r="M1182" t="b">
        <v>0</v>
      </c>
      <c r="N1182">
        <v>85</v>
      </c>
      <c r="O1182" t="b">
        <v>0</v>
      </c>
      <c r="P1182" t="s">
        <v>8282</v>
      </c>
    </row>
    <row r="1183" spans="1:16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9">
        <f t="shared" si="31"/>
        <v>42034.339363425926</v>
      </c>
      <c r="L1183" s="9">
        <f t="shared" si="31"/>
        <v>25569.486508557446</v>
      </c>
      <c r="M1183" t="b">
        <v>0</v>
      </c>
      <c r="N1183">
        <v>3</v>
      </c>
      <c r="O1183" t="b">
        <v>0</v>
      </c>
      <c r="P1183" t="s">
        <v>8282</v>
      </c>
    </row>
    <row r="1184" spans="1:16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9">
        <f t="shared" si="31"/>
        <v>42728.827407407407</v>
      </c>
      <c r="L1184" s="9">
        <f t="shared" si="31"/>
        <v>25569.49454661351</v>
      </c>
      <c r="M1184" t="b">
        <v>0</v>
      </c>
      <c r="N1184">
        <v>4</v>
      </c>
      <c r="O1184" t="b">
        <v>0</v>
      </c>
      <c r="P1184" t="s">
        <v>8282</v>
      </c>
    </row>
    <row r="1185" spans="1:16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9">
        <f t="shared" si="31"/>
        <v>42656.86137731481</v>
      </c>
      <c r="L1185" s="9">
        <f t="shared" si="31"/>
        <v>25569.49371367335</v>
      </c>
      <c r="M1185" t="b">
        <v>0</v>
      </c>
      <c r="N1185">
        <v>3</v>
      </c>
      <c r="O1185" t="b">
        <v>0</v>
      </c>
      <c r="P1185" t="s">
        <v>8282</v>
      </c>
    </row>
    <row r="1186" spans="1:16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9">
        <f t="shared" si="31"/>
        <v>42741.599664351852</v>
      </c>
      <c r="L1186" s="9">
        <f t="shared" si="31"/>
        <v>25569.49469444056</v>
      </c>
      <c r="M1186" t="b">
        <v>0</v>
      </c>
      <c r="N1186">
        <v>375</v>
      </c>
      <c r="O1186" t="b">
        <v>1</v>
      </c>
      <c r="P1186" t="s">
        <v>8283</v>
      </c>
    </row>
    <row r="1187" spans="1:16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9">
        <f t="shared" si="31"/>
        <v>42130.865150462967</v>
      </c>
      <c r="L1187" s="9">
        <f t="shared" si="31"/>
        <v>25569.487625754056</v>
      </c>
      <c r="M1187" t="b">
        <v>0</v>
      </c>
      <c r="N1187">
        <v>111</v>
      </c>
      <c r="O1187" t="b">
        <v>1</v>
      </c>
      <c r="P1187" t="s">
        <v>8283</v>
      </c>
    </row>
    <row r="1188" spans="1:16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9">
        <f t="shared" si="31"/>
        <v>42123.86336805555</v>
      </c>
      <c r="L1188" s="9">
        <f t="shared" si="31"/>
        <v>25569.48754471491</v>
      </c>
      <c r="M1188" t="b">
        <v>0</v>
      </c>
      <c r="N1188">
        <v>123</v>
      </c>
      <c r="O1188" t="b">
        <v>1</v>
      </c>
      <c r="P1188" t="s">
        <v>8283</v>
      </c>
    </row>
    <row r="1189" spans="1:16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9">
        <f t="shared" si="31"/>
        <v>42109.894942129627</v>
      </c>
      <c r="L1189" s="9">
        <f t="shared" si="31"/>
        <v>25569.487383043313</v>
      </c>
      <c r="M1189" t="b">
        <v>0</v>
      </c>
      <c r="N1189">
        <v>70</v>
      </c>
      <c r="O1189" t="b">
        <v>1</v>
      </c>
      <c r="P1189" t="s">
        <v>8283</v>
      </c>
    </row>
    <row r="1190" spans="1:16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9">
        <f t="shared" si="31"/>
        <v>42711.700694444444</v>
      </c>
      <c r="L1190" s="9">
        <f t="shared" si="31"/>
        <v>25569.494348387667</v>
      </c>
      <c r="M1190" t="b">
        <v>0</v>
      </c>
      <c r="N1190">
        <v>85</v>
      </c>
      <c r="O1190" t="b">
        <v>1</v>
      </c>
      <c r="P1190" t="s">
        <v>8283</v>
      </c>
    </row>
    <row r="1191" spans="1:16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9">
        <f t="shared" si="31"/>
        <v>42529.979108796295</v>
      </c>
      <c r="L1191" s="9">
        <f t="shared" si="31"/>
        <v>25569.492245128575</v>
      </c>
      <c r="M1191" t="b">
        <v>0</v>
      </c>
      <c r="N1191">
        <v>86</v>
      </c>
      <c r="O1191" t="b">
        <v>1</v>
      </c>
      <c r="P1191" t="s">
        <v>8283</v>
      </c>
    </row>
    <row r="1192" spans="1:16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9">
        <f t="shared" si="31"/>
        <v>41852.665798611109</v>
      </c>
      <c r="L1192" s="9">
        <f t="shared" si="31"/>
        <v>25569.484405854149</v>
      </c>
      <c r="M1192" t="b">
        <v>0</v>
      </c>
      <c r="N1192">
        <v>13</v>
      </c>
      <c r="O1192" t="b">
        <v>1</v>
      </c>
      <c r="P1192" t="s">
        <v>8283</v>
      </c>
    </row>
    <row r="1193" spans="1:16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9">
        <f t="shared" si="31"/>
        <v>42419.603703703702</v>
      </c>
      <c r="L1193" s="9">
        <f t="shared" si="31"/>
        <v>25569.490967635458</v>
      </c>
      <c r="M1193" t="b">
        <v>0</v>
      </c>
      <c r="N1193">
        <v>33</v>
      </c>
      <c r="O1193" t="b">
        <v>1</v>
      </c>
      <c r="P1193" t="s">
        <v>8283</v>
      </c>
    </row>
    <row r="1194" spans="1:16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9">
        <f t="shared" si="31"/>
        <v>42747.506689814814</v>
      </c>
      <c r="L1194" s="9">
        <f t="shared" si="31"/>
        <v>25569.49476280891</v>
      </c>
      <c r="M1194" t="b">
        <v>0</v>
      </c>
      <c r="N1194">
        <v>15</v>
      </c>
      <c r="O1194" t="b">
        <v>1</v>
      </c>
      <c r="P1194" t="s">
        <v>8283</v>
      </c>
    </row>
    <row r="1195" spans="1:16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9">
        <f t="shared" si="31"/>
        <v>42409.776076388887</v>
      </c>
      <c r="L1195" s="9">
        <f t="shared" si="31"/>
        <v>25569.490853889773</v>
      </c>
      <c r="M1195" t="b">
        <v>0</v>
      </c>
      <c r="N1195">
        <v>273</v>
      </c>
      <c r="O1195" t="b">
        <v>1</v>
      </c>
      <c r="P1195" t="s">
        <v>8283</v>
      </c>
    </row>
    <row r="1196" spans="1:16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9">
        <f t="shared" si="31"/>
        <v>42072.488182870366</v>
      </c>
      <c r="L1196" s="9">
        <f t="shared" si="31"/>
        <v>25569.48695009471</v>
      </c>
      <c r="M1196" t="b">
        <v>0</v>
      </c>
      <c r="N1196">
        <v>714</v>
      </c>
      <c r="O1196" t="b">
        <v>1</v>
      </c>
      <c r="P1196" t="s">
        <v>8283</v>
      </c>
    </row>
    <row r="1197" spans="1:16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9">
        <f t="shared" si="31"/>
        <v>42298.34783564815</v>
      </c>
      <c r="L1197" s="9">
        <f t="shared" si="31"/>
        <v>25569.48956421106</v>
      </c>
      <c r="M1197" t="b">
        <v>0</v>
      </c>
      <c r="N1197">
        <v>170</v>
      </c>
      <c r="O1197" t="b">
        <v>1</v>
      </c>
      <c r="P1197" t="s">
        <v>8283</v>
      </c>
    </row>
    <row r="1198" spans="1:16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9">
        <f t="shared" si="31"/>
        <v>42326.818738425922</v>
      </c>
      <c r="L1198" s="9">
        <f t="shared" si="31"/>
        <v>25569.489893735397</v>
      </c>
      <c r="M1198" t="b">
        <v>0</v>
      </c>
      <c r="N1198">
        <v>512</v>
      </c>
      <c r="O1198" t="b">
        <v>1</v>
      </c>
      <c r="P1198" t="s">
        <v>8283</v>
      </c>
    </row>
    <row r="1199" spans="1:16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9">
        <f t="shared" si="31"/>
        <v>42503.66474537037</v>
      </c>
      <c r="L1199" s="9">
        <f t="shared" si="31"/>
        <v>25569.491940564181</v>
      </c>
      <c r="M1199" t="b">
        <v>0</v>
      </c>
      <c r="N1199">
        <v>314</v>
      </c>
      <c r="O1199" t="b">
        <v>1</v>
      </c>
      <c r="P1199" t="s">
        <v>8283</v>
      </c>
    </row>
    <row r="1200" spans="1:16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9">
        <f t="shared" si="31"/>
        <v>42333.619050925925</v>
      </c>
      <c r="L1200" s="9">
        <f t="shared" si="31"/>
        <v>25569.48997244272</v>
      </c>
      <c r="M1200" t="b">
        <v>0</v>
      </c>
      <c r="N1200">
        <v>167</v>
      </c>
      <c r="O1200" t="b">
        <v>1</v>
      </c>
      <c r="P1200" t="s">
        <v>8283</v>
      </c>
    </row>
    <row r="1201" spans="1:16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9">
        <f t="shared" si="31"/>
        <v>42161.770833333328</v>
      </c>
      <c r="L1201" s="9">
        <f t="shared" si="31"/>
        <v>25569.487983458719</v>
      </c>
      <c r="M1201" t="b">
        <v>0</v>
      </c>
      <c r="N1201">
        <v>9</v>
      </c>
      <c r="O1201" t="b">
        <v>1</v>
      </c>
      <c r="P1201" t="s">
        <v>8283</v>
      </c>
    </row>
    <row r="1202" spans="1:16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9">
        <f t="shared" si="31"/>
        <v>42089.477500000001</v>
      </c>
      <c r="L1202" s="9">
        <f t="shared" si="31"/>
        <v>25569.487146730324</v>
      </c>
      <c r="M1202" t="b">
        <v>0</v>
      </c>
      <c r="N1202">
        <v>103</v>
      </c>
      <c r="O1202" t="b">
        <v>1</v>
      </c>
      <c r="P1202" t="s">
        <v>8283</v>
      </c>
    </row>
    <row r="1203" spans="1:16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9">
        <f t="shared" si="31"/>
        <v>42536.60701388889</v>
      </c>
      <c r="L1203" s="9">
        <f t="shared" si="31"/>
        <v>25569.49232184044</v>
      </c>
      <c r="M1203" t="b">
        <v>0</v>
      </c>
      <c r="N1203">
        <v>111</v>
      </c>
      <c r="O1203" t="b">
        <v>1</v>
      </c>
      <c r="P1203" t="s">
        <v>8283</v>
      </c>
    </row>
    <row r="1204" spans="1:16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9">
        <f t="shared" si="31"/>
        <v>42152.288819444446</v>
      </c>
      <c r="L1204" s="9">
        <f t="shared" si="31"/>
        <v>25569.487873713188</v>
      </c>
      <c r="M1204" t="b">
        <v>0</v>
      </c>
      <c r="N1204">
        <v>271</v>
      </c>
      <c r="O1204" t="b">
        <v>1</v>
      </c>
      <c r="P1204" t="s">
        <v>8283</v>
      </c>
    </row>
    <row r="1205" spans="1:16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9">
        <f t="shared" si="31"/>
        <v>42125.614895833336</v>
      </c>
      <c r="L1205" s="9">
        <f t="shared" si="31"/>
        <v>25569.487564987219</v>
      </c>
      <c r="M1205" t="b">
        <v>0</v>
      </c>
      <c r="N1205">
        <v>101</v>
      </c>
      <c r="O1205" t="b">
        <v>1</v>
      </c>
      <c r="P1205" t="s">
        <v>8283</v>
      </c>
    </row>
    <row r="1206" spans="1:16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9">
        <f t="shared" si="31"/>
        <v>42297.748067129629</v>
      </c>
      <c r="L1206" s="9">
        <f t="shared" si="31"/>
        <v>25569.489557269295</v>
      </c>
      <c r="M1206" t="b">
        <v>0</v>
      </c>
      <c r="N1206">
        <v>57</v>
      </c>
      <c r="O1206" t="b">
        <v>1</v>
      </c>
      <c r="P1206" t="s">
        <v>8283</v>
      </c>
    </row>
    <row r="1207" spans="1:16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9">
        <f t="shared" si="31"/>
        <v>42138.506377314814</v>
      </c>
      <c r="L1207" s="9">
        <f t="shared" si="31"/>
        <v>25569.487714194183</v>
      </c>
      <c r="M1207" t="b">
        <v>0</v>
      </c>
      <c r="N1207">
        <v>62</v>
      </c>
      <c r="O1207" t="b">
        <v>1</v>
      </c>
      <c r="P1207" t="s">
        <v>8283</v>
      </c>
    </row>
    <row r="1208" spans="1:16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9">
        <f t="shared" si="31"/>
        <v>42772.776076388887</v>
      </c>
      <c r="L1208" s="9">
        <f t="shared" si="31"/>
        <v>25569.495055278661</v>
      </c>
      <c r="M1208" t="b">
        <v>0</v>
      </c>
      <c r="N1208">
        <v>32</v>
      </c>
      <c r="O1208" t="b">
        <v>1</v>
      </c>
      <c r="P1208" t="s">
        <v>8283</v>
      </c>
    </row>
    <row r="1209" spans="1:16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9">
        <f t="shared" si="31"/>
        <v>42430.430243055554</v>
      </c>
      <c r="L1209" s="9">
        <f t="shared" si="31"/>
        <v>25569.49109294263</v>
      </c>
      <c r="M1209" t="b">
        <v>0</v>
      </c>
      <c r="N1209">
        <v>141</v>
      </c>
      <c r="O1209" t="b">
        <v>1</v>
      </c>
      <c r="P1209" t="s">
        <v>8283</v>
      </c>
    </row>
    <row r="1210" spans="1:16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9">
        <f t="shared" si="31"/>
        <v>42423.709074074075</v>
      </c>
      <c r="L1210" s="9">
        <f t="shared" si="31"/>
        <v>25569.491015151321</v>
      </c>
      <c r="M1210" t="b">
        <v>0</v>
      </c>
      <c r="N1210">
        <v>75</v>
      </c>
      <c r="O1210" t="b">
        <v>1</v>
      </c>
      <c r="P1210" t="s">
        <v>8283</v>
      </c>
    </row>
    <row r="1211" spans="1:16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9">
        <f t="shared" si="31"/>
        <v>42761.846122685187</v>
      </c>
      <c r="L1211" s="9">
        <f t="shared" si="31"/>
        <v>25569.494928774569</v>
      </c>
      <c r="M1211" t="b">
        <v>0</v>
      </c>
      <c r="N1211">
        <v>46</v>
      </c>
      <c r="O1211" t="b">
        <v>1</v>
      </c>
      <c r="P1211" t="s">
        <v>8283</v>
      </c>
    </row>
    <row r="1212" spans="1:16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9">
        <f t="shared" si="31"/>
        <v>42132.941805555558</v>
      </c>
      <c r="L1212" s="9">
        <f t="shared" si="31"/>
        <v>25569.487649789415</v>
      </c>
      <c r="M1212" t="b">
        <v>0</v>
      </c>
      <c r="N1212">
        <v>103</v>
      </c>
      <c r="O1212" t="b">
        <v>1</v>
      </c>
      <c r="P1212" t="s">
        <v>8283</v>
      </c>
    </row>
    <row r="1213" spans="1:16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9">
        <f t="shared" si="31"/>
        <v>42515.866446759261</v>
      </c>
      <c r="L1213" s="9">
        <f t="shared" si="31"/>
        <v>25569.492081787579</v>
      </c>
      <c r="M1213" t="b">
        <v>0</v>
      </c>
      <c r="N1213">
        <v>6</v>
      </c>
      <c r="O1213" t="b">
        <v>1</v>
      </c>
      <c r="P1213" t="s">
        <v>8283</v>
      </c>
    </row>
    <row r="1214" spans="1:16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9">
        <f t="shared" si="31"/>
        <v>42318.950173611112</v>
      </c>
      <c r="L1214" s="9">
        <f t="shared" si="31"/>
        <v>25569.489802664048</v>
      </c>
      <c r="M1214" t="b">
        <v>0</v>
      </c>
      <c r="N1214">
        <v>83</v>
      </c>
      <c r="O1214" t="b">
        <v>1</v>
      </c>
      <c r="P1214" t="s">
        <v>8283</v>
      </c>
    </row>
    <row r="1215" spans="1:16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9">
        <f t="shared" si="31"/>
        <v>42731.755787037036</v>
      </c>
      <c r="L1215" s="9">
        <f t="shared" si="31"/>
        <v>25569.494580506795</v>
      </c>
      <c r="M1215" t="b">
        <v>0</v>
      </c>
      <c r="N1215">
        <v>108</v>
      </c>
      <c r="O1215" t="b">
        <v>1</v>
      </c>
      <c r="P1215" t="s">
        <v>8283</v>
      </c>
    </row>
    <row r="1216" spans="1:16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9">
        <f t="shared" si="31"/>
        <v>42104.840335648143</v>
      </c>
      <c r="L1216" s="9">
        <f t="shared" si="31"/>
        <v>25569.487324540922</v>
      </c>
      <c r="M1216" t="b">
        <v>0</v>
      </c>
      <c r="N1216">
        <v>25</v>
      </c>
      <c r="O1216" t="b">
        <v>1</v>
      </c>
      <c r="P1216" t="s">
        <v>8283</v>
      </c>
    </row>
    <row r="1217" spans="1:16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9">
        <f t="shared" si="31"/>
        <v>41759.923101851848</v>
      </c>
      <c r="L1217" s="9">
        <f t="shared" si="31"/>
        <v>25569.483332443309</v>
      </c>
      <c r="M1217" t="b">
        <v>0</v>
      </c>
      <c r="N1217">
        <v>549</v>
      </c>
      <c r="O1217" t="b">
        <v>1</v>
      </c>
      <c r="P1217" t="s">
        <v>8283</v>
      </c>
    </row>
    <row r="1218" spans="1:16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9">
        <f t="shared" si="31"/>
        <v>42247.616400462968</v>
      </c>
      <c r="L1218" s="9">
        <f t="shared" si="31"/>
        <v>25569.48897704167</v>
      </c>
      <c r="M1218" t="b">
        <v>0</v>
      </c>
      <c r="N1218">
        <v>222</v>
      </c>
      <c r="O1218" t="b">
        <v>1</v>
      </c>
      <c r="P1218" t="s">
        <v>8283</v>
      </c>
    </row>
    <row r="1219" spans="1:16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9">
        <f t="shared" ref="K1219:L1282" si="32">J1219/86400+25569</f>
        <v>42535.809490740736</v>
      </c>
      <c r="L1219" s="9">
        <f t="shared" si="32"/>
        <v>25569.492312609847</v>
      </c>
      <c r="M1219" t="b">
        <v>0</v>
      </c>
      <c r="N1219">
        <v>183</v>
      </c>
      <c r="O1219" t="b">
        <v>1</v>
      </c>
      <c r="P1219" t="s">
        <v>8283</v>
      </c>
    </row>
    <row r="1220" spans="1:16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9">
        <f t="shared" si="32"/>
        <v>42278.662037037036</v>
      </c>
      <c r="L1220" s="9">
        <f t="shared" si="32"/>
        <v>25569.489336366169</v>
      </c>
      <c r="M1220" t="b">
        <v>0</v>
      </c>
      <c r="N1220">
        <v>89</v>
      </c>
      <c r="O1220" t="b">
        <v>1</v>
      </c>
      <c r="P1220" t="s">
        <v>8283</v>
      </c>
    </row>
    <row r="1221" spans="1:16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9">
        <f t="shared" si="32"/>
        <v>42633.461956018524</v>
      </c>
      <c r="L1221" s="9">
        <f t="shared" si="32"/>
        <v>25569.493442846713</v>
      </c>
      <c r="M1221" t="b">
        <v>0</v>
      </c>
      <c r="N1221">
        <v>253</v>
      </c>
      <c r="O1221" t="b">
        <v>1</v>
      </c>
      <c r="P1221" t="s">
        <v>8283</v>
      </c>
    </row>
    <row r="1222" spans="1:16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9">
        <f t="shared" si="32"/>
        <v>42211.628611111111</v>
      </c>
      <c r="L1222" s="9">
        <f t="shared" si="32"/>
        <v>25569.488560516333</v>
      </c>
      <c r="M1222" t="b">
        <v>0</v>
      </c>
      <c r="N1222">
        <v>140</v>
      </c>
      <c r="O1222" t="b">
        <v>1</v>
      </c>
      <c r="P1222" t="s">
        <v>8283</v>
      </c>
    </row>
    <row r="1223" spans="1:16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9">
        <f t="shared" si="32"/>
        <v>42680.47555555556</v>
      </c>
      <c r="L1223" s="9">
        <f t="shared" si="32"/>
        <v>25569.493986985595</v>
      </c>
      <c r="M1223" t="b">
        <v>0</v>
      </c>
      <c r="N1223">
        <v>103</v>
      </c>
      <c r="O1223" t="b">
        <v>1</v>
      </c>
      <c r="P1223" t="s">
        <v>8283</v>
      </c>
    </row>
    <row r="1224" spans="1:16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9">
        <f t="shared" si="32"/>
        <v>42430.720451388886</v>
      </c>
      <c r="L1224" s="9">
        <f t="shared" si="32"/>
        <v>25569.491096301521</v>
      </c>
      <c r="M1224" t="b">
        <v>0</v>
      </c>
      <c r="N1224">
        <v>138</v>
      </c>
      <c r="O1224" t="b">
        <v>1</v>
      </c>
      <c r="P1224" t="s">
        <v>8283</v>
      </c>
    </row>
    <row r="1225" spans="1:16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9">
        <f t="shared" si="32"/>
        <v>42654.177187499998</v>
      </c>
      <c r="L1225" s="9">
        <f t="shared" si="32"/>
        <v>25569.493682606339</v>
      </c>
      <c r="M1225" t="b">
        <v>0</v>
      </c>
      <c r="N1225">
        <v>191</v>
      </c>
      <c r="O1225" t="b">
        <v>1</v>
      </c>
      <c r="P1225" t="s">
        <v>8283</v>
      </c>
    </row>
    <row r="1226" spans="1:16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9">
        <f t="shared" si="32"/>
        <v>41736.549791666665</v>
      </c>
      <c r="L1226" s="9">
        <f t="shared" si="32"/>
        <v>25569.483061918883</v>
      </c>
      <c r="M1226" t="b">
        <v>0</v>
      </c>
      <c r="N1226">
        <v>18</v>
      </c>
      <c r="O1226" t="b">
        <v>0</v>
      </c>
      <c r="P1226" t="s">
        <v>8284</v>
      </c>
    </row>
    <row r="1227" spans="1:16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9">
        <f t="shared" si="32"/>
        <v>41509.905995370369</v>
      </c>
      <c r="L1227" s="9">
        <f t="shared" si="32"/>
        <v>25569.480438726798</v>
      </c>
      <c r="M1227" t="b">
        <v>0</v>
      </c>
      <c r="N1227">
        <v>3</v>
      </c>
      <c r="O1227" t="b">
        <v>0</v>
      </c>
      <c r="P1227" t="s">
        <v>8284</v>
      </c>
    </row>
    <row r="1228" spans="1:16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9">
        <f t="shared" si="32"/>
        <v>41715.874780092592</v>
      </c>
      <c r="L1228" s="9">
        <f t="shared" si="32"/>
        <v>25569.48282262477</v>
      </c>
      <c r="M1228" t="b">
        <v>0</v>
      </c>
      <c r="N1228">
        <v>40</v>
      </c>
      <c r="O1228" t="b">
        <v>0</v>
      </c>
      <c r="P1228" t="s">
        <v>8284</v>
      </c>
    </row>
    <row r="1229" spans="1:16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9">
        <f t="shared" si="32"/>
        <v>41827.919166666667</v>
      </c>
      <c r="L1229" s="9">
        <f t="shared" si="32"/>
        <v>25569.484119434801</v>
      </c>
      <c r="M1229" t="b">
        <v>0</v>
      </c>
      <c r="N1229">
        <v>0</v>
      </c>
      <c r="O1229" t="b">
        <v>0</v>
      </c>
      <c r="P1229" t="s">
        <v>8284</v>
      </c>
    </row>
    <row r="1230" spans="1:16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9">
        <f t="shared" si="32"/>
        <v>40754.729259259257</v>
      </c>
      <c r="L1230" s="9">
        <f t="shared" si="32"/>
        <v>25569.471698255315</v>
      </c>
      <c r="M1230" t="b">
        <v>0</v>
      </c>
      <c r="N1230">
        <v>24</v>
      </c>
      <c r="O1230" t="b">
        <v>0</v>
      </c>
      <c r="P1230" t="s">
        <v>8284</v>
      </c>
    </row>
    <row r="1231" spans="1:16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9">
        <f t="shared" si="32"/>
        <v>40985.459803240738</v>
      </c>
      <c r="L1231" s="9">
        <f t="shared" si="32"/>
        <v>25569.474368747724</v>
      </c>
      <c r="M1231" t="b">
        <v>0</v>
      </c>
      <c r="N1231">
        <v>1</v>
      </c>
      <c r="O1231" t="b">
        <v>0</v>
      </c>
      <c r="P1231" t="s">
        <v>8284</v>
      </c>
    </row>
    <row r="1232" spans="1:16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9">
        <f t="shared" si="32"/>
        <v>40568.972569444442</v>
      </c>
      <c r="L1232" s="9">
        <f t="shared" si="32"/>
        <v>25569.469548293629</v>
      </c>
      <c r="M1232" t="b">
        <v>0</v>
      </c>
      <c r="N1232">
        <v>0</v>
      </c>
      <c r="O1232" t="b">
        <v>0</v>
      </c>
      <c r="P1232" t="s">
        <v>8284</v>
      </c>
    </row>
    <row r="1233" spans="1:16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9">
        <f t="shared" si="32"/>
        <v>42193.941759259258</v>
      </c>
      <c r="L1233" s="9">
        <f t="shared" si="32"/>
        <v>25569.4883558074</v>
      </c>
      <c r="M1233" t="b">
        <v>0</v>
      </c>
      <c r="N1233">
        <v>0</v>
      </c>
      <c r="O1233" t="b">
        <v>0</v>
      </c>
      <c r="P1233" t="s">
        <v>8284</v>
      </c>
    </row>
    <row r="1234" spans="1:16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9">
        <f t="shared" si="32"/>
        <v>41506.848032407404</v>
      </c>
      <c r="L1234" s="9">
        <f t="shared" si="32"/>
        <v>25569.48040333371</v>
      </c>
      <c r="M1234" t="b">
        <v>0</v>
      </c>
      <c r="N1234">
        <v>1</v>
      </c>
      <c r="O1234" t="b">
        <v>0</v>
      </c>
      <c r="P1234" t="s">
        <v>8284</v>
      </c>
    </row>
    <row r="1235" spans="1:16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9">
        <f t="shared" si="32"/>
        <v>40939.948773148149</v>
      </c>
      <c r="L1235" s="9">
        <f t="shared" si="32"/>
        <v>25569.47384199969</v>
      </c>
      <c r="M1235" t="b">
        <v>0</v>
      </c>
      <c r="N1235">
        <v>6</v>
      </c>
      <c r="O1235" t="b">
        <v>0</v>
      </c>
      <c r="P1235" t="s">
        <v>8284</v>
      </c>
    </row>
    <row r="1236" spans="1:16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9">
        <f t="shared" si="32"/>
        <v>42007.788680555561</v>
      </c>
      <c r="L1236" s="9">
        <f t="shared" si="32"/>
        <v>25569.486201257878</v>
      </c>
      <c r="M1236" t="b">
        <v>0</v>
      </c>
      <c r="N1236">
        <v>0</v>
      </c>
      <c r="O1236" t="b">
        <v>0</v>
      </c>
      <c r="P1236" t="s">
        <v>8284</v>
      </c>
    </row>
    <row r="1237" spans="1:16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9">
        <f t="shared" si="32"/>
        <v>41583.135405092595</v>
      </c>
      <c r="L1237" s="9">
        <f t="shared" si="32"/>
        <v>25569.48128628941</v>
      </c>
      <c r="M1237" t="b">
        <v>0</v>
      </c>
      <c r="N1237">
        <v>6</v>
      </c>
      <c r="O1237" t="b">
        <v>0</v>
      </c>
      <c r="P1237" t="s">
        <v>8284</v>
      </c>
    </row>
    <row r="1238" spans="1:16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9">
        <f t="shared" si="32"/>
        <v>41110.680138888885</v>
      </c>
      <c r="L1238" s="9">
        <f t="shared" si="32"/>
        <v>25569.475818057163</v>
      </c>
      <c r="M1238" t="b">
        <v>0</v>
      </c>
      <c r="N1238">
        <v>0</v>
      </c>
      <c r="O1238" t="b">
        <v>0</v>
      </c>
      <c r="P1238" t="s">
        <v>8284</v>
      </c>
    </row>
    <row r="1239" spans="1:16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9">
        <f t="shared" si="32"/>
        <v>41125.283159722225</v>
      </c>
      <c r="L1239" s="9">
        <f t="shared" si="32"/>
        <v>25569.475987073609</v>
      </c>
      <c r="M1239" t="b">
        <v>0</v>
      </c>
      <c r="N1239">
        <v>0</v>
      </c>
      <c r="O1239" t="b">
        <v>0</v>
      </c>
      <c r="P1239" t="s">
        <v>8284</v>
      </c>
    </row>
    <row r="1240" spans="1:16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9">
        <f t="shared" si="32"/>
        <v>40731.61037037037</v>
      </c>
      <c r="L1240" s="9">
        <f t="shared" si="32"/>
        <v>25569.471430675581</v>
      </c>
      <c r="M1240" t="b">
        <v>0</v>
      </c>
      <c r="N1240">
        <v>3</v>
      </c>
      <c r="O1240" t="b">
        <v>0</v>
      </c>
      <c r="P1240" t="s">
        <v>8284</v>
      </c>
    </row>
    <row r="1241" spans="1:16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9">
        <f t="shared" si="32"/>
        <v>40883.962581018517</v>
      </c>
      <c r="L1241" s="9">
        <f t="shared" si="32"/>
        <v>25569.473194011356</v>
      </c>
      <c r="M1241" t="b">
        <v>0</v>
      </c>
      <c r="N1241">
        <v>0</v>
      </c>
      <c r="O1241" t="b">
        <v>0</v>
      </c>
      <c r="P1241" t="s">
        <v>8284</v>
      </c>
    </row>
    <row r="1242" spans="1:16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9">
        <f t="shared" si="32"/>
        <v>41409.040011574078</v>
      </c>
      <c r="L1242" s="9">
        <f t="shared" si="32"/>
        <v>25569.47927129643</v>
      </c>
      <c r="M1242" t="b">
        <v>0</v>
      </c>
      <c r="N1242">
        <v>8</v>
      </c>
      <c r="O1242" t="b">
        <v>0</v>
      </c>
      <c r="P1242" t="s">
        <v>8284</v>
      </c>
    </row>
    <row r="1243" spans="1:16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9">
        <f t="shared" si="32"/>
        <v>41923.837731481479</v>
      </c>
      <c r="L1243" s="9">
        <f t="shared" si="32"/>
        <v>25569.485229603375</v>
      </c>
      <c r="M1243" t="b">
        <v>0</v>
      </c>
      <c r="N1243">
        <v>34</v>
      </c>
      <c r="O1243" t="b">
        <v>0</v>
      </c>
      <c r="P1243" t="s">
        <v>8284</v>
      </c>
    </row>
    <row r="1244" spans="1:16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9">
        <f t="shared" si="32"/>
        <v>40782.165532407409</v>
      </c>
      <c r="L1244" s="9">
        <f t="shared" si="32"/>
        <v>25569.472015804775</v>
      </c>
      <c r="M1244" t="b">
        <v>0</v>
      </c>
      <c r="N1244">
        <v>1</v>
      </c>
      <c r="O1244" t="b">
        <v>0</v>
      </c>
      <c r="P1244" t="s">
        <v>8284</v>
      </c>
    </row>
    <row r="1245" spans="1:16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9">
        <f t="shared" si="32"/>
        <v>40671.879293981481</v>
      </c>
      <c r="L1245" s="9">
        <f t="shared" si="32"/>
        <v>25569.47073934368</v>
      </c>
      <c r="M1245" t="b">
        <v>0</v>
      </c>
      <c r="N1245">
        <v>38</v>
      </c>
      <c r="O1245" t="b">
        <v>0</v>
      </c>
      <c r="P1245" t="s">
        <v>8284</v>
      </c>
    </row>
    <row r="1246" spans="1:16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9">
        <f t="shared" si="32"/>
        <v>41355.825497685189</v>
      </c>
      <c r="L1246" s="9">
        <f t="shared" si="32"/>
        <v>25569.478655387706</v>
      </c>
      <c r="M1246" t="b">
        <v>1</v>
      </c>
      <c r="N1246">
        <v>45</v>
      </c>
      <c r="O1246" t="b">
        <v>1</v>
      </c>
      <c r="P1246" t="s">
        <v>8274</v>
      </c>
    </row>
    <row r="1247" spans="1:16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9">
        <f t="shared" si="32"/>
        <v>41774.59993055556</v>
      </c>
      <c r="L1247" s="9">
        <f t="shared" si="32"/>
        <v>25569.483502314011</v>
      </c>
      <c r="M1247" t="b">
        <v>1</v>
      </c>
      <c r="N1247">
        <v>17</v>
      </c>
      <c r="O1247" t="b">
        <v>1</v>
      </c>
      <c r="P1247" t="s">
        <v>8274</v>
      </c>
    </row>
    <row r="1248" spans="1:16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9">
        <f t="shared" si="32"/>
        <v>40838.043391203704</v>
      </c>
      <c r="L1248" s="9">
        <f t="shared" si="32"/>
        <v>25569.47266253925</v>
      </c>
      <c r="M1248" t="b">
        <v>1</v>
      </c>
      <c r="N1248">
        <v>31</v>
      </c>
      <c r="O1248" t="b">
        <v>1</v>
      </c>
      <c r="P1248" t="s">
        <v>8274</v>
      </c>
    </row>
    <row r="1249" spans="1:16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9">
        <f t="shared" si="32"/>
        <v>41370.292303240742</v>
      </c>
      <c r="L1249" s="9">
        <f t="shared" si="32"/>
        <v>25569.478822827583</v>
      </c>
      <c r="M1249" t="b">
        <v>1</v>
      </c>
      <c r="N1249">
        <v>50</v>
      </c>
      <c r="O1249" t="b">
        <v>1</v>
      </c>
      <c r="P1249" t="s">
        <v>8274</v>
      </c>
    </row>
    <row r="1250" spans="1:16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9">
        <f t="shared" si="32"/>
        <v>41767.656863425924</v>
      </c>
      <c r="L1250" s="9">
        <f t="shared" si="32"/>
        <v>25569.483421954439</v>
      </c>
      <c r="M1250" t="b">
        <v>1</v>
      </c>
      <c r="N1250">
        <v>59</v>
      </c>
      <c r="O1250" t="b">
        <v>1</v>
      </c>
      <c r="P1250" t="s">
        <v>8274</v>
      </c>
    </row>
    <row r="1251" spans="1:16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9">
        <f t="shared" si="32"/>
        <v>41067.740868055553</v>
      </c>
      <c r="L1251" s="9">
        <f t="shared" si="32"/>
        <v>25569.47532107486</v>
      </c>
      <c r="M1251" t="b">
        <v>1</v>
      </c>
      <c r="N1251">
        <v>81</v>
      </c>
      <c r="O1251" t="b">
        <v>1</v>
      </c>
      <c r="P1251" t="s">
        <v>8274</v>
      </c>
    </row>
    <row r="1252" spans="1:16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9">
        <f t="shared" si="32"/>
        <v>41843.64271990741</v>
      </c>
      <c r="L1252" s="9">
        <f t="shared" si="32"/>
        <v>25569.484301420369</v>
      </c>
      <c r="M1252" t="b">
        <v>1</v>
      </c>
      <c r="N1252">
        <v>508</v>
      </c>
      <c r="O1252" t="b">
        <v>1</v>
      </c>
      <c r="P1252" t="s">
        <v>8274</v>
      </c>
    </row>
    <row r="1253" spans="1:16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9">
        <f t="shared" si="32"/>
        <v>40751.814432870371</v>
      </c>
      <c r="L1253" s="9">
        <f t="shared" si="32"/>
        <v>25569.4716645189</v>
      </c>
      <c r="M1253" t="b">
        <v>1</v>
      </c>
      <c r="N1253">
        <v>74</v>
      </c>
      <c r="O1253" t="b">
        <v>1</v>
      </c>
      <c r="P1253" t="s">
        <v>8274</v>
      </c>
    </row>
    <row r="1254" spans="1:16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9">
        <f t="shared" si="32"/>
        <v>41543.988067129627</v>
      </c>
      <c r="L1254" s="9">
        <f t="shared" si="32"/>
        <v>25569.480833195223</v>
      </c>
      <c r="M1254" t="b">
        <v>1</v>
      </c>
      <c r="N1254">
        <v>141</v>
      </c>
      <c r="O1254" t="b">
        <v>1</v>
      </c>
      <c r="P1254" t="s">
        <v>8274</v>
      </c>
    </row>
    <row r="1255" spans="1:16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9">
        <f t="shared" si="32"/>
        <v>41855.783645833333</v>
      </c>
      <c r="L1255" s="9">
        <f t="shared" si="32"/>
        <v>25569.484441940345</v>
      </c>
      <c r="M1255" t="b">
        <v>1</v>
      </c>
      <c r="N1255">
        <v>711</v>
      </c>
      <c r="O1255" t="b">
        <v>1</v>
      </c>
      <c r="P1255" t="s">
        <v>8274</v>
      </c>
    </row>
    <row r="1256" spans="1:16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9">
        <f t="shared" si="32"/>
        <v>40487.621365740742</v>
      </c>
      <c r="L1256" s="9">
        <f t="shared" si="32"/>
        <v>25569.468606728769</v>
      </c>
      <c r="M1256" t="b">
        <v>1</v>
      </c>
      <c r="N1256">
        <v>141</v>
      </c>
      <c r="O1256" t="b">
        <v>1</v>
      </c>
      <c r="P1256" t="s">
        <v>8274</v>
      </c>
    </row>
    <row r="1257" spans="1:16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9">
        <f t="shared" si="32"/>
        <v>41579.845509259263</v>
      </c>
      <c r="L1257" s="9">
        <f t="shared" si="32"/>
        <v>25569.481248211912</v>
      </c>
      <c r="M1257" t="b">
        <v>1</v>
      </c>
      <c r="N1257">
        <v>109</v>
      </c>
      <c r="O1257" t="b">
        <v>1</v>
      </c>
      <c r="P1257" t="s">
        <v>8274</v>
      </c>
    </row>
    <row r="1258" spans="1:16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9">
        <f t="shared" si="32"/>
        <v>40921.919340277775</v>
      </c>
      <c r="L1258" s="9">
        <f t="shared" si="32"/>
        <v>25569.473633325699</v>
      </c>
      <c r="M1258" t="b">
        <v>1</v>
      </c>
      <c r="N1258">
        <v>361</v>
      </c>
      <c r="O1258" t="b">
        <v>1</v>
      </c>
      <c r="P1258" t="s">
        <v>8274</v>
      </c>
    </row>
    <row r="1259" spans="1:16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9">
        <f t="shared" si="32"/>
        <v>40587.085532407407</v>
      </c>
      <c r="L1259" s="9">
        <f t="shared" si="32"/>
        <v>25569.469757934403</v>
      </c>
      <c r="M1259" t="b">
        <v>1</v>
      </c>
      <c r="N1259">
        <v>176</v>
      </c>
      <c r="O1259" t="b">
        <v>1</v>
      </c>
      <c r="P1259" t="s">
        <v>8274</v>
      </c>
    </row>
    <row r="1260" spans="1:16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9">
        <f t="shared" si="32"/>
        <v>41487.611250000002</v>
      </c>
      <c r="L1260" s="9">
        <f t="shared" si="32"/>
        <v>25569.480180685765</v>
      </c>
      <c r="M1260" t="b">
        <v>1</v>
      </c>
      <c r="N1260">
        <v>670</v>
      </c>
      <c r="O1260" t="b">
        <v>1</v>
      </c>
      <c r="P1260" t="s">
        <v>8274</v>
      </c>
    </row>
    <row r="1261" spans="1:16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9">
        <f t="shared" si="32"/>
        <v>41766.970648148148</v>
      </c>
      <c r="L1261" s="9">
        <f t="shared" si="32"/>
        <v>25569.483414012131</v>
      </c>
      <c r="M1261" t="b">
        <v>1</v>
      </c>
      <c r="N1261">
        <v>96</v>
      </c>
      <c r="O1261" t="b">
        <v>1</v>
      </c>
      <c r="P1261" t="s">
        <v>8274</v>
      </c>
    </row>
    <row r="1262" spans="1:16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9">
        <f t="shared" si="32"/>
        <v>41666.842824074076</v>
      </c>
      <c r="L1262" s="9">
        <f t="shared" si="32"/>
        <v>25569.48225512528</v>
      </c>
      <c r="M1262" t="b">
        <v>1</v>
      </c>
      <c r="N1262">
        <v>74</v>
      </c>
      <c r="O1262" t="b">
        <v>1</v>
      </c>
      <c r="P1262" t="s">
        <v>8274</v>
      </c>
    </row>
    <row r="1263" spans="1:16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9">
        <f t="shared" si="32"/>
        <v>41638.342905092592</v>
      </c>
      <c r="L1263" s="9">
        <f t="shared" si="32"/>
        <v>25569.481925265107</v>
      </c>
      <c r="M1263" t="b">
        <v>1</v>
      </c>
      <c r="N1263">
        <v>52</v>
      </c>
      <c r="O1263" t="b">
        <v>1</v>
      </c>
      <c r="P1263" t="s">
        <v>8274</v>
      </c>
    </row>
    <row r="1264" spans="1:16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9">
        <f t="shared" si="32"/>
        <v>41656.762638888889</v>
      </c>
      <c r="L1264" s="9">
        <f t="shared" si="32"/>
        <v>25569.482138456468</v>
      </c>
      <c r="M1264" t="b">
        <v>1</v>
      </c>
      <c r="N1264">
        <v>105</v>
      </c>
      <c r="O1264" t="b">
        <v>1</v>
      </c>
      <c r="P1264" t="s">
        <v>8274</v>
      </c>
    </row>
    <row r="1265" spans="1:16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9">
        <f t="shared" si="32"/>
        <v>41692.084143518521</v>
      </c>
      <c r="L1265" s="9">
        <f t="shared" si="32"/>
        <v>25569.482547270181</v>
      </c>
      <c r="M1265" t="b">
        <v>1</v>
      </c>
      <c r="N1265">
        <v>41</v>
      </c>
      <c r="O1265" t="b">
        <v>1</v>
      </c>
      <c r="P1265" t="s">
        <v>8274</v>
      </c>
    </row>
    <row r="1266" spans="1:16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9">
        <f t="shared" si="32"/>
        <v>41547.662997685184</v>
      </c>
      <c r="L1266" s="9">
        <f t="shared" si="32"/>
        <v>25569.480875729139</v>
      </c>
      <c r="M1266" t="b">
        <v>1</v>
      </c>
      <c r="N1266">
        <v>34</v>
      </c>
      <c r="O1266" t="b">
        <v>1</v>
      </c>
      <c r="P1266" t="s">
        <v>8274</v>
      </c>
    </row>
    <row r="1267" spans="1:16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9">
        <f t="shared" si="32"/>
        <v>40465.655266203699</v>
      </c>
      <c r="L1267" s="9">
        <f t="shared" si="32"/>
        <v>25569.468352491505</v>
      </c>
      <c r="M1267" t="b">
        <v>1</v>
      </c>
      <c r="N1267">
        <v>66</v>
      </c>
      <c r="O1267" t="b">
        <v>1</v>
      </c>
      <c r="P1267" t="s">
        <v>8274</v>
      </c>
    </row>
    <row r="1268" spans="1:16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9">
        <f t="shared" si="32"/>
        <v>41620.87667824074</v>
      </c>
      <c r="L1268" s="9">
        <f t="shared" si="32"/>
        <v>25569.4817231097</v>
      </c>
      <c r="M1268" t="b">
        <v>1</v>
      </c>
      <c r="N1268">
        <v>50</v>
      </c>
      <c r="O1268" t="b">
        <v>1</v>
      </c>
      <c r="P1268" t="s">
        <v>8274</v>
      </c>
    </row>
    <row r="1269" spans="1:16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9">
        <f t="shared" si="32"/>
        <v>41449.585162037038</v>
      </c>
      <c r="L1269" s="9">
        <f t="shared" si="32"/>
        <v>25569.479740569004</v>
      </c>
      <c r="M1269" t="b">
        <v>1</v>
      </c>
      <c r="N1269">
        <v>159</v>
      </c>
      <c r="O1269" t="b">
        <v>1</v>
      </c>
      <c r="P1269" t="s">
        <v>8274</v>
      </c>
    </row>
    <row r="1270" spans="1:16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9">
        <f t="shared" si="32"/>
        <v>41507.845451388886</v>
      </c>
      <c r="L1270" s="9">
        <f t="shared" si="32"/>
        <v>25569.480414877911</v>
      </c>
      <c r="M1270" t="b">
        <v>1</v>
      </c>
      <c r="N1270">
        <v>182</v>
      </c>
      <c r="O1270" t="b">
        <v>1</v>
      </c>
      <c r="P1270" t="s">
        <v>8274</v>
      </c>
    </row>
    <row r="1271" spans="1:16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9">
        <f t="shared" si="32"/>
        <v>42445.823055555556</v>
      </c>
      <c r="L1271" s="9">
        <f t="shared" si="32"/>
        <v>25569.491271100182</v>
      </c>
      <c r="M1271" t="b">
        <v>1</v>
      </c>
      <c r="N1271">
        <v>206</v>
      </c>
      <c r="O1271" t="b">
        <v>1</v>
      </c>
      <c r="P1271" t="s">
        <v>8274</v>
      </c>
    </row>
    <row r="1272" spans="1:16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9">
        <f t="shared" si="32"/>
        <v>40933.85696759259</v>
      </c>
      <c r="L1272" s="9">
        <f t="shared" si="32"/>
        <v>25569.473771492681</v>
      </c>
      <c r="M1272" t="b">
        <v>1</v>
      </c>
      <c r="N1272">
        <v>169</v>
      </c>
      <c r="O1272" t="b">
        <v>1</v>
      </c>
      <c r="P1272" t="s">
        <v>8274</v>
      </c>
    </row>
    <row r="1273" spans="1:16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9">
        <f t="shared" si="32"/>
        <v>41561.683553240742</v>
      </c>
      <c r="L1273" s="9">
        <f t="shared" si="32"/>
        <v>25569.481038004087</v>
      </c>
      <c r="M1273" t="b">
        <v>1</v>
      </c>
      <c r="N1273">
        <v>31</v>
      </c>
      <c r="O1273" t="b">
        <v>1</v>
      </c>
      <c r="P1273" t="s">
        <v>8274</v>
      </c>
    </row>
    <row r="1274" spans="1:16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9">
        <f t="shared" si="32"/>
        <v>40274.745127314818</v>
      </c>
      <c r="L1274" s="9">
        <f t="shared" si="32"/>
        <v>25569.466142883419</v>
      </c>
      <c r="M1274" t="b">
        <v>1</v>
      </c>
      <c r="N1274">
        <v>28</v>
      </c>
      <c r="O1274" t="b">
        <v>1</v>
      </c>
      <c r="P1274" t="s">
        <v>8274</v>
      </c>
    </row>
    <row r="1275" spans="1:16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9">
        <f t="shared" si="32"/>
        <v>41852.730219907404</v>
      </c>
      <c r="L1275" s="9">
        <f t="shared" si="32"/>
        <v>25569.484406599768</v>
      </c>
      <c r="M1275" t="b">
        <v>1</v>
      </c>
      <c r="N1275">
        <v>54</v>
      </c>
      <c r="O1275" t="b">
        <v>1</v>
      </c>
      <c r="P1275" t="s">
        <v>8274</v>
      </c>
    </row>
    <row r="1276" spans="1:16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9">
        <f t="shared" si="32"/>
        <v>41116.690104166664</v>
      </c>
      <c r="L1276" s="9">
        <f t="shared" si="32"/>
        <v>25569.475887616947</v>
      </c>
      <c r="M1276" t="b">
        <v>1</v>
      </c>
      <c r="N1276">
        <v>467</v>
      </c>
      <c r="O1276" t="b">
        <v>1</v>
      </c>
      <c r="P1276" t="s">
        <v>8274</v>
      </c>
    </row>
    <row r="1277" spans="1:16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9">
        <f t="shared" si="32"/>
        <v>41458.867905092593</v>
      </c>
      <c r="L1277" s="9">
        <f t="shared" si="32"/>
        <v>25569.479848008159</v>
      </c>
      <c r="M1277" t="b">
        <v>1</v>
      </c>
      <c r="N1277">
        <v>389</v>
      </c>
      <c r="O1277" t="b">
        <v>1</v>
      </c>
      <c r="P1277" t="s">
        <v>8274</v>
      </c>
    </row>
    <row r="1278" spans="1:16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9">
        <f t="shared" si="32"/>
        <v>40007.704247685186</v>
      </c>
      <c r="L1278" s="9">
        <f t="shared" si="32"/>
        <v>25569.463052132498</v>
      </c>
      <c r="M1278" t="b">
        <v>1</v>
      </c>
      <c r="N1278">
        <v>68</v>
      </c>
      <c r="O1278" t="b">
        <v>1</v>
      </c>
      <c r="P1278" t="s">
        <v>8274</v>
      </c>
    </row>
    <row r="1279" spans="1:16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9">
        <f t="shared" si="32"/>
        <v>41121.561886574076</v>
      </c>
      <c r="L1279" s="9">
        <f t="shared" si="32"/>
        <v>25569.475944003316</v>
      </c>
      <c r="M1279" t="b">
        <v>1</v>
      </c>
      <c r="N1279">
        <v>413</v>
      </c>
      <c r="O1279" t="b">
        <v>1</v>
      </c>
      <c r="P1279" t="s">
        <v>8274</v>
      </c>
    </row>
    <row r="1280" spans="1:16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9">
        <f t="shared" si="32"/>
        <v>41786.555162037039</v>
      </c>
      <c r="L1280" s="9">
        <f t="shared" si="32"/>
        <v>25569.483640684746</v>
      </c>
      <c r="M1280" t="b">
        <v>1</v>
      </c>
      <c r="N1280">
        <v>190</v>
      </c>
      <c r="O1280" t="b">
        <v>1</v>
      </c>
      <c r="P1280" t="s">
        <v>8274</v>
      </c>
    </row>
    <row r="1281" spans="1:16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9">
        <f t="shared" si="32"/>
        <v>41682.099189814813</v>
      </c>
      <c r="L1281" s="9">
        <f t="shared" si="32"/>
        <v>25569.482431703585</v>
      </c>
      <c r="M1281" t="b">
        <v>1</v>
      </c>
      <c r="N1281">
        <v>189</v>
      </c>
      <c r="O1281" t="b">
        <v>1</v>
      </c>
      <c r="P1281" t="s">
        <v>8274</v>
      </c>
    </row>
    <row r="1282" spans="1:16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9">
        <f t="shared" si="32"/>
        <v>40513.757569444446</v>
      </c>
      <c r="L1282" s="9">
        <f t="shared" si="32"/>
        <v>25569.468909231127</v>
      </c>
      <c r="M1282" t="b">
        <v>1</v>
      </c>
      <c r="N1282">
        <v>130</v>
      </c>
      <c r="O1282" t="b">
        <v>1</v>
      </c>
      <c r="P1282" t="s">
        <v>8274</v>
      </c>
    </row>
    <row r="1283" spans="1:16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9">
        <f t="shared" ref="K1283:L1346" si="33">J1283/86400+25569</f>
        <v>41463.743472222224</v>
      </c>
      <c r="L1283" s="9">
        <f t="shared" si="33"/>
        <v>25569.479904438336</v>
      </c>
      <c r="M1283" t="b">
        <v>1</v>
      </c>
      <c r="N1283">
        <v>74</v>
      </c>
      <c r="O1283" t="b">
        <v>1</v>
      </c>
      <c r="P1283" t="s">
        <v>8274</v>
      </c>
    </row>
    <row r="1284" spans="1:16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9">
        <f t="shared" si="33"/>
        <v>41586.475173611107</v>
      </c>
      <c r="L1284" s="9">
        <f t="shared" si="33"/>
        <v>25569.481324944139</v>
      </c>
      <c r="M1284" t="b">
        <v>1</v>
      </c>
      <c r="N1284">
        <v>274</v>
      </c>
      <c r="O1284" t="b">
        <v>1</v>
      </c>
      <c r="P1284" t="s">
        <v>8274</v>
      </c>
    </row>
    <row r="1285" spans="1:16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9">
        <f t="shared" si="33"/>
        <v>41320.717465277776</v>
      </c>
      <c r="L1285" s="9">
        <f t="shared" si="33"/>
        <v>25569.478249044736</v>
      </c>
      <c r="M1285" t="b">
        <v>1</v>
      </c>
      <c r="N1285">
        <v>22</v>
      </c>
      <c r="O1285" t="b">
        <v>1</v>
      </c>
      <c r="P1285" t="s">
        <v>8274</v>
      </c>
    </row>
    <row r="1286" spans="1:16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9">
        <f t="shared" si="33"/>
        <v>42712.23474537037</v>
      </c>
      <c r="L1286" s="9">
        <f t="shared" si="33"/>
        <v>25569.494354568811</v>
      </c>
      <c r="M1286" t="b">
        <v>0</v>
      </c>
      <c r="N1286">
        <v>31</v>
      </c>
      <c r="O1286" t="b">
        <v>1</v>
      </c>
      <c r="P1286" t="s">
        <v>8269</v>
      </c>
    </row>
    <row r="1287" spans="1:16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9">
        <f t="shared" si="33"/>
        <v>42160.583043981482</v>
      </c>
      <c r="L1287" s="9">
        <f t="shared" si="33"/>
        <v>25569.487969711157</v>
      </c>
      <c r="M1287" t="b">
        <v>0</v>
      </c>
      <c r="N1287">
        <v>63</v>
      </c>
      <c r="O1287" t="b">
        <v>1</v>
      </c>
      <c r="P1287" t="s">
        <v>8269</v>
      </c>
    </row>
    <row r="1288" spans="1:16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9">
        <f t="shared" si="33"/>
        <v>42039.384571759263</v>
      </c>
      <c r="L1288" s="9">
        <f t="shared" si="33"/>
        <v>25569.486566951062</v>
      </c>
      <c r="M1288" t="b">
        <v>0</v>
      </c>
      <c r="N1288">
        <v>20</v>
      </c>
      <c r="O1288" t="b">
        <v>1</v>
      </c>
      <c r="P1288" t="s">
        <v>8269</v>
      </c>
    </row>
    <row r="1289" spans="1:16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9">
        <f t="shared" si="33"/>
        <v>42107.621018518519</v>
      </c>
      <c r="L1289" s="9">
        <f t="shared" si="33"/>
        <v>25569.487356724752</v>
      </c>
      <c r="M1289" t="b">
        <v>0</v>
      </c>
      <c r="N1289">
        <v>25</v>
      </c>
      <c r="O1289" t="b">
        <v>1</v>
      </c>
      <c r="P1289" t="s">
        <v>8269</v>
      </c>
    </row>
    <row r="1290" spans="1:16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9">
        <f t="shared" si="33"/>
        <v>42561.154664351852</v>
      </c>
      <c r="L1290" s="9">
        <f t="shared" si="33"/>
        <v>25569.492605956762</v>
      </c>
      <c r="M1290" t="b">
        <v>0</v>
      </c>
      <c r="N1290">
        <v>61</v>
      </c>
      <c r="O1290" t="b">
        <v>1</v>
      </c>
      <c r="P1290" t="s">
        <v>8269</v>
      </c>
    </row>
    <row r="1291" spans="1:16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9">
        <f t="shared" si="33"/>
        <v>42709.134780092594</v>
      </c>
      <c r="L1291" s="9">
        <f t="shared" si="33"/>
        <v>25569.494318689583</v>
      </c>
      <c r="M1291" t="b">
        <v>0</v>
      </c>
      <c r="N1291">
        <v>52</v>
      </c>
      <c r="O1291" t="b">
        <v>1</v>
      </c>
      <c r="P1291" t="s">
        <v>8269</v>
      </c>
    </row>
    <row r="1292" spans="1:16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9">
        <f t="shared" si="33"/>
        <v>42086.614942129629</v>
      </c>
      <c r="L1292" s="9">
        <f t="shared" si="33"/>
        <v>25569.487113598869</v>
      </c>
      <c r="M1292" t="b">
        <v>0</v>
      </c>
      <c r="N1292">
        <v>86</v>
      </c>
      <c r="O1292" t="b">
        <v>1</v>
      </c>
      <c r="P1292" t="s">
        <v>8269</v>
      </c>
    </row>
    <row r="1293" spans="1:16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9">
        <f t="shared" si="33"/>
        <v>42064.652673611112</v>
      </c>
      <c r="L1293" s="9">
        <f t="shared" si="33"/>
        <v>25569.486859405944</v>
      </c>
      <c r="M1293" t="b">
        <v>0</v>
      </c>
      <c r="N1293">
        <v>42</v>
      </c>
      <c r="O1293" t="b">
        <v>1</v>
      </c>
      <c r="P1293" t="s">
        <v>8269</v>
      </c>
    </row>
    <row r="1294" spans="1:16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9">
        <f t="shared" si="33"/>
        <v>42256.764212962968</v>
      </c>
      <c r="L1294" s="9">
        <f t="shared" si="33"/>
        <v>25569.489082919132</v>
      </c>
      <c r="M1294" t="b">
        <v>0</v>
      </c>
      <c r="N1294">
        <v>52</v>
      </c>
      <c r="O1294" t="b">
        <v>1</v>
      </c>
      <c r="P1294" t="s">
        <v>8269</v>
      </c>
    </row>
    <row r="1295" spans="1:16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9">
        <f t="shared" si="33"/>
        <v>42292.701053240744</v>
      </c>
      <c r="L1295" s="9">
        <f t="shared" si="33"/>
        <v>25569.489498854782</v>
      </c>
      <c r="M1295" t="b">
        <v>0</v>
      </c>
      <c r="N1295">
        <v>120</v>
      </c>
      <c r="O1295" t="b">
        <v>1</v>
      </c>
      <c r="P1295" t="s">
        <v>8269</v>
      </c>
    </row>
    <row r="1296" spans="1:16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9">
        <f t="shared" si="33"/>
        <v>42278.453668981485</v>
      </c>
      <c r="L1296" s="9">
        <f t="shared" si="33"/>
        <v>25569.489333954501</v>
      </c>
      <c r="M1296" t="b">
        <v>0</v>
      </c>
      <c r="N1296">
        <v>22</v>
      </c>
      <c r="O1296" t="b">
        <v>1</v>
      </c>
      <c r="P1296" t="s">
        <v>8269</v>
      </c>
    </row>
    <row r="1297" spans="1:16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9">
        <f t="shared" si="33"/>
        <v>42184.572881944448</v>
      </c>
      <c r="L1297" s="9">
        <f t="shared" si="33"/>
        <v>25569.488247371319</v>
      </c>
      <c r="M1297" t="b">
        <v>0</v>
      </c>
      <c r="N1297">
        <v>64</v>
      </c>
      <c r="O1297" t="b">
        <v>1</v>
      </c>
      <c r="P1297" t="s">
        <v>8269</v>
      </c>
    </row>
    <row r="1298" spans="1:16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9">
        <f t="shared" si="33"/>
        <v>42423.050613425927</v>
      </c>
      <c r="L1298" s="9">
        <f t="shared" si="33"/>
        <v>25569.491007530247</v>
      </c>
      <c r="M1298" t="b">
        <v>0</v>
      </c>
      <c r="N1298">
        <v>23</v>
      </c>
      <c r="O1298" t="b">
        <v>1</v>
      </c>
      <c r="P1298" t="s">
        <v>8269</v>
      </c>
    </row>
    <row r="1299" spans="1:16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9">
        <f t="shared" si="33"/>
        <v>42461.747199074074</v>
      </c>
      <c r="L1299" s="9">
        <f t="shared" si="33"/>
        <v>25569.491455407398</v>
      </c>
      <c r="M1299" t="b">
        <v>0</v>
      </c>
      <c r="N1299">
        <v>238</v>
      </c>
      <c r="O1299" t="b">
        <v>1</v>
      </c>
      <c r="P1299" t="s">
        <v>8269</v>
      </c>
    </row>
    <row r="1300" spans="1:16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9">
        <f t="shared" si="33"/>
        <v>42458.680925925924</v>
      </c>
      <c r="L1300" s="9">
        <f t="shared" si="33"/>
        <v>25569.491419918126</v>
      </c>
      <c r="M1300" t="b">
        <v>0</v>
      </c>
      <c r="N1300">
        <v>33</v>
      </c>
      <c r="O1300" t="b">
        <v>1</v>
      </c>
      <c r="P1300" t="s">
        <v>8269</v>
      </c>
    </row>
    <row r="1301" spans="1:16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9">
        <f t="shared" si="33"/>
        <v>42169.814340277779</v>
      </c>
      <c r="L1301" s="9">
        <f t="shared" si="33"/>
        <v>25569.488076554866</v>
      </c>
      <c r="M1301" t="b">
        <v>0</v>
      </c>
      <c r="N1301">
        <v>32</v>
      </c>
      <c r="O1301" t="b">
        <v>1</v>
      </c>
      <c r="P1301" t="s">
        <v>8269</v>
      </c>
    </row>
    <row r="1302" spans="1:16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9">
        <f t="shared" si="33"/>
        <v>42483.675208333334</v>
      </c>
      <c r="L1302" s="9">
        <f t="shared" si="33"/>
        <v>25569.491709203801</v>
      </c>
      <c r="M1302" t="b">
        <v>0</v>
      </c>
      <c r="N1302">
        <v>24</v>
      </c>
      <c r="O1302" t="b">
        <v>1</v>
      </c>
      <c r="P1302" t="s">
        <v>8269</v>
      </c>
    </row>
    <row r="1303" spans="1:16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9">
        <f t="shared" si="33"/>
        <v>42195.749745370369</v>
      </c>
      <c r="L1303" s="9">
        <f t="shared" si="33"/>
        <v>25569.488376733163</v>
      </c>
      <c r="M1303" t="b">
        <v>0</v>
      </c>
      <c r="N1303">
        <v>29</v>
      </c>
      <c r="O1303" t="b">
        <v>1</v>
      </c>
      <c r="P1303" t="s">
        <v>8269</v>
      </c>
    </row>
    <row r="1304" spans="1:16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9">
        <f t="shared" si="33"/>
        <v>42675.057997685188</v>
      </c>
      <c r="L1304" s="9">
        <f t="shared" si="33"/>
        <v>25569.493924282382</v>
      </c>
      <c r="M1304" t="b">
        <v>0</v>
      </c>
      <c r="N1304">
        <v>50</v>
      </c>
      <c r="O1304" t="b">
        <v>1</v>
      </c>
      <c r="P1304" t="s">
        <v>8269</v>
      </c>
    </row>
    <row r="1305" spans="1:16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9">
        <f t="shared" si="33"/>
        <v>42566.441203703704</v>
      </c>
      <c r="L1305" s="9">
        <f t="shared" si="33"/>
        <v>25569.492667143561</v>
      </c>
      <c r="M1305" t="b">
        <v>0</v>
      </c>
      <c r="N1305">
        <v>108</v>
      </c>
      <c r="O1305" t="b">
        <v>1</v>
      </c>
      <c r="P1305" t="s">
        <v>8269</v>
      </c>
    </row>
    <row r="1306" spans="1:16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9">
        <f t="shared" si="33"/>
        <v>42747.194502314815</v>
      </c>
      <c r="L1306" s="9">
        <f t="shared" si="33"/>
        <v>25569.49475919563</v>
      </c>
      <c r="M1306" t="b">
        <v>0</v>
      </c>
      <c r="N1306">
        <v>104</v>
      </c>
      <c r="O1306" t="b">
        <v>0</v>
      </c>
      <c r="P1306" t="s">
        <v>8271</v>
      </c>
    </row>
    <row r="1307" spans="1:16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9">
        <f t="shared" si="33"/>
        <v>42543.665601851855</v>
      </c>
      <c r="L1307" s="9">
        <f t="shared" si="33"/>
        <v>25569.492403537057</v>
      </c>
      <c r="M1307" t="b">
        <v>0</v>
      </c>
      <c r="N1307">
        <v>86</v>
      </c>
      <c r="O1307" t="b">
        <v>0</v>
      </c>
      <c r="P1307" t="s">
        <v>8271</v>
      </c>
    </row>
    <row r="1308" spans="1:16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9">
        <f t="shared" si="33"/>
        <v>41947.457569444443</v>
      </c>
      <c r="L1308" s="9">
        <f t="shared" si="33"/>
        <v>25569.485502981126</v>
      </c>
      <c r="M1308" t="b">
        <v>0</v>
      </c>
      <c r="N1308">
        <v>356</v>
      </c>
      <c r="O1308" t="b">
        <v>0</v>
      </c>
      <c r="P1308" t="s">
        <v>8271</v>
      </c>
    </row>
    <row r="1309" spans="1:16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9">
        <f t="shared" si="33"/>
        <v>42387.503229166672</v>
      </c>
      <c r="L1309" s="9">
        <f t="shared" si="33"/>
        <v>25569.49059610219</v>
      </c>
      <c r="M1309" t="b">
        <v>0</v>
      </c>
      <c r="N1309">
        <v>45</v>
      </c>
      <c r="O1309" t="b">
        <v>0</v>
      </c>
      <c r="P1309" t="s">
        <v>8271</v>
      </c>
    </row>
    <row r="1310" spans="1:16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9">
        <f t="shared" si="33"/>
        <v>42611.613564814819</v>
      </c>
      <c r="L1310" s="9">
        <f t="shared" si="33"/>
        <v>25569.493189971814</v>
      </c>
      <c r="M1310" t="b">
        <v>0</v>
      </c>
      <c r="N1310">
        <v>38</v>
      </c>
      <c r="O1310" t="b">
        <v>0</v>
      </c>
      <c r="P1310" t="s">
        <v>8271</v>
      </c>
    </row>
    <row r="1311" spans="1:16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9">
        <f t="shared" si="33"/>
        <v>42257.882731481484</v>
      </c>
      <c r="L1311" s="9">
        <f t="shared" si="33"/>
        <v>25569.489095864948</v>
      </c>
      <c r="M1311" t="b">
        <v>0</v>
      </c>
      <c r="N1311">
        <v>35</v>
      </c>
      <c r="O1311" t="b">
        <v>0</v>
      </c>
      <c r="P1311" t="s">
        <v>8271</v>
      </c>
    </row>
    <row r="1312" spans="1:16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9">
        <f t="shared" si="33"/>
        <v>42556.667245370365</v>
      </c>
      <c r="L1312" s="9">
        <f t="shared" si="33"/>
        <v>25569.492554019045</v>
      </c>
      <c r="M1312" t="b">
        <v>0</v>
      </c>
      <c r="N1312">
        <v>24</v>
      </c>
      <c r="O1312" t="b">
        <v>0</v>
      </c>
      <c r="P1312" t="s">
        <v>8271</v>
      </c>
    </row>
    <row r="1313" spans="1:16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9">
        <f t="shared" si="33"/>
        <v>42669.802303240736</v>
      </c>
      <c r="L1313" s="9">
        <f t="shared" si="33"/>
        <v>25569.493863452582</v>
      </c>
      <c r="M1313" t="b">
        <v>0</v>
      </c>
      <c r="N1313">
        <v>100</v>
      </c>
      <c r="O1313" t="b">
        <v>0</v>
      </c>
      <c r="P1313" t="s">
        <v>8271</v>
      </c>
    </row>
    <row r="1314" spans="1:16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9">
        <f t="shared" si="33"/>
        <v>42082.702800925923</v>
      </c>
      <c r="L1314" s="9">
        <f t="shared" si="33"/>
        <v>25569.487068319457</v>
      </c>
      <c r="M1314" t="b">
        <v>0</v>
      </c>
      <c r="N1314">
        <v>1</v>
      </c>
      <c r="O1314" t="b">
        <v>0</v>
      </c>
      <c r="P1314" t="s">
        <v>8271</v>
      </c>
    </row>
    <row r="1315" spans="1:16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9">
        <f t="shared" si="33"/>
        <v>42402.709652777776</v>
      </c>
      <c r="L1315" s="9">
        <f t="shared" si="33"/>
        <v>25569.490772102461</v>
      </c>
      <c r="M1315" t="b">
        <v>0</v>
      </c>
      <c r="N1315">
        <v>122</v>
      </c>
      <c r="O1315" t="b">
        <v>0</v>
      </c>
      <c r="P1315" t="s">
        <v>8271</v>
      </c>
    </row>
    <row r="1316" spans="1:16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9">
        <f t="shared" si="33"/>
        <v>42604.669675925921</v>
      </c>
      <c r="L1316" s="9">
        <f t="shared" si="33"/>
        <v>25569.493109602732</v>
      </c>
      <c r="M1316" t="b">
        <v>0</v>
      </c>
      <c r="N1316">
        <v>11</v>
      </c>
      <c r="O1316" t="b">
        <v>0</v>
      </c>
      <c r="P1316" t="s">
        <v>8271</v>
      </c>
    </row>
    <row r="1317" spans="1:16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9">
        <f t="shared" si="33"/>
        <v>42278.498240740737</v>
      </c>
      <c r="L1317" s="9">
        <f t="shared" si="33"/>
        <v>25569.489334470378</v>
      </c>
      <c r="M1317" t="b">
        <v>0</v>
      </c>
      <c r="N1317">
        <v>248</v>
      </c>
      <c r="O1317" t="b">
        <v>0</v>
      </c>
      <c r="P1317" t="s">
        <v>8271</v>
      </c>
    </row>
    <row r="1318" spans="1:16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9">
        <f t="shared" si="33"/>
        <v>42393.961909722224</v>
      </c>
      <c r="L1318" s="9">
        <f t="shared" si="33"/>
        <v>25569.490670855437</v>
      </c>
      <c r="M1318" t="b">
        <v>0</v>
      </c>
      <c r="N1318">
        <v>1</v>
      </c>
      <c r="O1318" t="b">
        <v>0</v>
      </c>
      <c r="P1318" t="s">
        <v>8271</v>
      </c>
    </row>
    <row r="1319" spans="1:16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9">
        <f t="shared" si="33"/>
        <v>42520.235486111109</v>
      </c>
      <c r="L1319" s="9">
        <f t="shared" si="33"/>
        <v>25569.492132355164</v>
      </c>
      <c r="M1319" t="b">
        <v>0</v>
      </c>
      <c r="N1319">
        <v>19</v>
      </c>
      <c r="O1319" t="b">
        <v>0</v>
      </c>
      <c r="P1319" t="s">
        <v>8271</v>
      </c>
    </row>
    <row r="1320" spans="1:16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9">
        <f t="shared" si="33"/>
        <v>41985.043657407412</v>
      </c>
      <c r="L1320" s="9">
        <f t="shared" si="33"/>
        <v>25569.485938005295</v>
      </c>
      <c r="M1320" t="b">
        <v>0</v>
      </c>
      <c r="N1320">
        <v>135</v>
      </c>
      <c r="O1320" t="b">
        <v>0</v>
      </c>
      <c r="P1320" t="s">
        <v>8271</v>
      </c>
    </row>
    <row r="1321" spans="1:16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9">
        <f t="shared" si="33"/>
        <v>41816.812094907407</v>
      </c>
      <c r="L1321" s="9">
        <f t="shared" si="33"/>
        <v>25569.48399088073</v>
      </c>
      <c r="M1321" t="b">
        <v>0</v>
      </c>
      <c r="N1321">
        <v>9</v>
      </c>
      <c r="O1321" t="b">
        <v>0</v>
      </c>
      <c r="P1321" t="s">
        <v>8271</v>
      </c>
    </row>
    <row r="1322" spans="1:16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9">
        <f t="shared" si="33"/>
        <v>42705.690347222218</v>
      </c>
      <c r="L1322" s="9">
        <f t="shared" si="33"/>
        <v>25569.494278823462</v>
      </c>
      <c r="M1322" t="b">
        <v>0</v>
      </c>
      <c r="N1322">
        <v>3</v>
      </c>
      <c r="O1322" t="b">
        <v>0</v>
      </c>
      <c r="P1322" t="s">
        <v>8271</v>
      </c>
    </row>
    <row r="1323" spans="1:16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9">
        <f t="shared" si="33"/>
        <v>42697.74927083333</v>
      </c>
      <c r="L1323" s="9">
        <f t="shared" si="33"/>
        <v>25569.494186912856</v>
      </c>
      <c r="M1323" t="b">
        <v>0</v>
      </c>
      <c r="N1323">
        <v>7</v>
      </c>
      <c r="O1323" t="b">
        <v>0</v>
      </c>
      <c r="P1323" t="s">
        <v>8271</v>
      </c>
    </row>
    <row r="1324" spans="1:16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9">
        <f t="shared" si="33"/>
        <v>42115.656539351854</v>
      </c>
      <c r="L1324" s="9">
        <f t="shared" si="33"/>
        <v>25569.487449728465</v>
      </c>
      <c r="M1324" t="b">
        <v>0</v>
      </c>
      <c r="N1324">
        <v>4</v>
      </c>
      <c r="O1324" t="b">
        <v>0</v>
      </c>
      <c r="P1324" t="s">
        <v>8271</v>
      </c>
    </row>
    <row r="1325" spans="1:16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9">
        <f t="shared" si="33"/>
        <v>42451.698449074072</v>
      </c>
      <c r="L1325" s="9">
        <f t="shared" si="33"/>
        <v>25569.49133910242</v>
      </c>
      <c r="M1325" t="b">
        <v>0</v>
      </c>
      <c r="N1325">
        <v>44</v>
      </c>
      <c r="O1325" t="b">
        <v>0</v>
      </c>
      <c r="P1325" t="s">
        <v>8271</v>
      </c>
    </row>
    <row r="1326" spans="1:16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9">
        <f t="shared" si="33"/>
        <v>42626.633703703701</v>
      </c>
      <c r="L1326" s="9">
        <f t="shared" si="33"/>
        <v>25569.493363816015</v>
      </c>
      <c r="M1326" t="b">
        <v>0</v>
      </c>
      <c r="N1326">
        <v>90</v>
      </c>
      <c r="O1326" t="b">
        <v>0</v>
      </c>
      <c r="P1326" t="s">
        <v>8271</v>
      </c>
    </row>
    <row r="1327" spans="1:16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9">
        <f t="shared" si="33"/>
        <v>42704.086053240739</v>
      </c>
      <c r="L1327" s="9">
        <f t="shared" si="33"/>
        <v>25569.494260255247</v>
      </c>
      <c r="M1327" t="b">
        <v>0</v>
      </c>
      <c r="N1327">
        <v>8</v>
      </c>
      <c r="O1327" t="b">
        <v>0</v>
      </c>
      <c r="P1327" t="s">
        <v>8271</v>
      </c>
    </row>
    <row r="1328" spans="1:16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9">
        <f t="shared" si="33"/>
        <v>41974.791990740741</v>
      </c>
      <c r="L1328" s="9">
        <f t="shared" si="33"/>
        <v>25569.485819351743</v>
      </c>
      <c r="M1328" t="b">
        <v>0</v>
      </c>
      <c r="N1328">
        <v>11</v>
      </c>
      <c r="O1328" t="b">
        <v>0</v>
      </c>
      <c r="P1328" t="s">
        <v>8271</v>
      </c>
    </row>
    <row r="1329" spans="1:16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9">
        <f t="shared" si="33"/>
        <v>42123.678645833337</v>
      </c>
      <c r="L1329" s="9">
        <f t="shared" si="33"/>
        <v>25569.487542576921</v>
      </c>
      <c r="M1329" t="b">
        <v>0</v>
      </c>
      <c r="N1329">
        <v>41</v>
      </c>
      <c r="O1329" t="b">
        <v>0</v>
      </c>
      <c r="P1329" t="s">
        <v>8271</v>
      </c>
    </row>
    <row r="1330" spans="1:16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9">
        <f t="shared" si="33"/>
        <v>42612.642754629633</v>
      </c>
      <c r="L1330" s="9">
        <f t="shared" si="33"/>
        <v>25569.493201883735</v>
      </c>
      <c r="M1330" t="b">
        <v>0</v>
      </c>
      <c r="N1330">
        <v>15</v>
      </c>
      <c r="O1330" t="b">
        <v>0</v>
      </c>
      <c r="P1330" t="s">
        <v>8271</v>
      </c>
    </row>
    <row r="1331" spans="1:16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9">
        <f t="shared" si="33"/>
        <v>41935.221585648149</v>
      </c>
      <c r="L1331" s="9">
        <f t="shared" si="33"/>
        <v>25569.485361360945</v>
      </c>
      <c r="M1331" t="b">
        <v>0</v>
      </c>
      <c r="N1331">
        <v>9</v>
      </c>
      <c r="O1331" t="b">
        <v>0</v>
      </c>
      <c r="P1331" t="s">
        <v>8271</v>
      </c>
    </row>
    <row r="1332" spans="1:16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9">
        <f t="shared" si="33"/>
        <v>42522.276724537034</v>
      </c>
      <c r="L1332" s="9">
        <f t="shared" si="33"/>
        <v>25569.49215598061</v>
      </c>
      <c r="M1332" t="b">
        <v>0</v>
      </c>
      <c r="N1332">
        <v>50</v>
      </c>
      <c r="O1332" t="b">
        <v>0</v>
      </c>
      <c r="P1332" t="s">
        <v>8271</v>
      </c>
    </row>
    <row r="1333" spans="1:16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9">
        <f t="shared" si="33"/>
        <v>42569.50409722222</v>
      </c>
      <c r="L1333" s="9">
        <f t="shared" si="33"/>
        <v>25569.492702593718</v>
      </c>
      <c r="M1333" t="b">
        <v>0</v>
      </c>
      <c r="N1333">
        <v>34</v>
      </c>
      <c r="O1333" t="b">
        <v>0</v>
      </c>
      <c r="P1333" t="s">
        <v>8271</v>
      </c>
    </row>
    <row r="1334" spans="1:16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9">
        <f t="shared" si="33"/>
        <v>42732.060277777782</v>
      </c>
      <c r="L1334" s="9">
        <f t="shared" si="33"/>
        <v>25569.494584030992</v>
      </c>
      <c r="M1334" t="b">
        <v>0</v>
      </c>
      <c r="N1334">
        <v>0</v>
      </c>
      <c r="O1334" t="b">
        <v>0</v>
      </c>
      <c r="P1334" t="s">
        <v>8271</v>
      </c>
    </row>
    <row r="1335" spans="1:16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9">
        <f t="shared" si="33"/>
        <v>41806.106770833336</v>
      </c>
      <c r="L1335" s="9">
        <f t="shared" si="33"/>
        <v>25569.483866976516</v>
      </c>
      <c r="M1335" t="b">
        <v>0</v>
      </c>
      <c r="N1335">
        <v>0</v>
      </c>
      <c r="O1335" t="b">
        <v>0</v>
      </c>
      <c r="P1335" t="s">
        <v>8271</v>
      </c>
    </row>
    <row r="1336" spans="1:16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9">
        <f t="shared" si="33"/>
        <v>42410.774155092593</v>
      </c>
      <c r="L1336" s="9">
        <f t="shared" si="33"/>
        <v>25569.49086544161</v>
      </c>
      <c r="M1336" t="b">
        <v>0</v>
      </c>
      <c r="N1336">
        <v>276</v>
      </c>
      <c r="O1336" t="b">
        <v>0</v>
      </c>
      <c r="P1336" t="s">
        <v>8271</v>
      </c>
    </row>
    <row r="1337" spans="1:16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9">
        <f t="shared" si="33"/>
        <v>42313.936365740738</v>
      </c>
      <c r="L1337" s="9">
        <f t="shared" si="33"/>
        <v>25569.489744633862</v>
      </c>
      <c r="M1337" t="b">
        <v>0</v>
      </c>
      <c r="N1337">
        <v>16</v>
      </c>
      <c r="O1337" t="b">
        <v>0</v>
      </c>
      <c r="P1337" t="s">
        <v>8271</v>
      </c>
    </row>
    <row r="1338" spans="1:16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9">
        <f t="shared" si="33"/>
        <v>41955.863750000004</v>
      </c>
      <c r="L1338" s="9">
        <f t="shared" si="33"/>
        <v>25569.485600274886</v>
      </c>
      <c r="M1338" t="b">
        <v>0</v>
      </c>
      <c r="N1338">
        <v>224</v>
      </c>
      <c r="O1338" t="b">
        <v>0</v>
      </c>
      <c r="P1338" t="s">
        <v>8271</v>
      </c>
    </row>
    <row r="1339" spans="1:16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9">
        <f t="shared" si="33"/>
        <v>42767.577303240745</v>
      </c>
      <c r="L1339" s="9">
        <f t="shared" si="33"/>
        <v>25569.494995107678</v>
      </c>
      <c r="M1339" t="b">
        <v>0</v>
      </c>
      <c r="N1339">
        <v>140</v>
      </c>
      <c r="O1339" t="b">
        <v>0</v>
      </c>
      <c r="P1339" t="s">
        <v>8271</v>
      </c>
    </row>
    <row r="1340" spans="1:16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9">
        <f t="shared" si="33"/>
        <v>42188.803622685184</v>
      </c>
      <c r="L1340" s="9">
        <f t="shared" si="33"/>
        <v>25569.488296338226</v>
      </c>
      <c r="M1340" t="b">
        <v>0</v>
      </c>
      <c r="N1340">
        <v>15</v>
      </c>
      <c r="O1340" t="b">
        <v>0</v>
      </c>
      <c r="P1340" t="s">
        <v>8271</v>
      </c>
    </row>
    <row r="1341" spans="1:16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9">
        <f t="shared" si="33"/>
        <v>41936.647164351853</v>
      </c>
      <c r="L1341" s="9">
        <f t="shared" si="33"/>
        <v>25569.485377860699</v>
      </c>
      <c r="M1341" t="b">
        <v>0</v>
      </c>
      <c r="N1341">
        <v>37</v>
      </c>
      <c r="O1341" t="b">
        <v>0</v>
      </c>
      <c r="P1341" t="s">
        <v>8271</v>
      </c>
    </row>
    <row r="1342" spans="1:16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9">
        <f t="shared" si="33"/>
        <v>41836.595520833333</v>
      </c>
      <c r="L1342" s="9">
        <f t="shared" si="33"/>
        <v>25569.484219855563</v>
      </c>
      <c r="M1342" t="b">
        <v>0</v>
      </c>
      <c r="N1342">
        <v>0</v>
      </c>
      <c r="O1342" t="b">
        <v>0</v>
      </c>
      <c r="P1342" t="s">
        <v>8271</v>
      </c>
    </row>
    <row r="1343" spans="1:16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9">
        <f t="shared" si="33"/>
        <v>42612.624039351853</v>
      </c>
      <c r="L1343" s="9">
        <f t="shared" si="33"/>
        <v>25569.493201667123</v>
      </c>
      <c r="M1343" t="b">
        <v>0</v>
      </c>
      <c r="N1343">
        <v>46</v>
      </c>
      <c r="O1343" t="b">
        <v>0</v>
      </c>
      <c r="P1343" t="s">
        <v>8271</v>
      </c>
    </row>
    <row r="1344" spans="1:16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9">
        <f t="shared" si="33"/>
        <v>42172.816423611112</v>
      </c>
      <c r="L1344" s="9">
        <f t="shared" si="33"/>
        <v>25569.488111301198</v>
      </c>
      <c r="M1344" t="b">
        <v>0</v>
      </c>
      <c r="N1344">
        <v>1</v>
      </c>
      <c r="O1344" t="b">
        <v>0</v>
      </c>
      <c r="P1344" t="s">
        <v>8271</v>
      </c>
    </row>
    <row r="1345" spans="1:16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9">
        <f t="shared" si="33"/>
        <v>42542.526423611111</v>
      </c>
      <c r="L1345" s="9">
        <f t="shared" si="33"/>
        <v>25569.492390352127</v>
      </c>
      <c r="M1345" t="b">
        <v>0</v>
      </c>
      <c r="N1345">
        <v>323</v>
      </c>
      <c r="O1345" t="b">
        <v>0</v>
      </c>
      <c r="P1345" t="s">
        <v>8271</v>
      </c>
    </row>
    <row r="1346" spans="1:16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9">
        <f t="shared" si="33"/>
        <v>42522.789803240739</v>
      </c>
      <c r="L1346" s="9">
        <f t="shared" si="33"/>
        <v>25569.492161919017</v>
      </c>
      <c r="M1346" t="b">
        <v>0</v>
      </c>
      <c r="N1346">
        <v>139</v>
      </c>
      <c r="O1346" t="b">
        <v>1</v>
      </c>
      <c r="P1346" t="s">
        <v>8272</v>
      </c>
    </row>
    <row r="1347" spans="1:16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9">
        <f t="shared" ref="K1347:L1410" si="34">J1347/86400+25569</f>
        <v>41799.814340277779</v>
      </c>
      <c r="L1347" s="9">
        <f t="shared" si="34"/>
        <v>25569.483794147458</v>
      </c>
      <c r="M1347" t="b">
        <v>0</v>
      </c>
      <c r="N1347">
        <v>7</v>
      </c>
      <c r="O1347" t="b">
        <v>1</v>
      </c>
      <c r="P1347" t="s">
        <v>8272</v>
      </c>
    </row>
    <row r="1348" spans="1:16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9">
        <f t="shared" si="34"/>
        <v>41422.075821759259</v>
      </c>
      <c r="L1348" s="9">
        <f t="shared" si="34"/>
        <v>25569.479422173863</v>
      </c>
      <c r="M1348" t="b">
        <v>0</v>
      </c>
      <c r="N1348">
        <v>149</v>
      </c>
      <c r="O1348" t="b">
        <v>1</v>
      </c>
      <c r="P1348" t="s">
        <v>8272</v>
      </c>
    </row>
    <row r="1349" spans="1:16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9">
        <f t="shared" si="34"/>
        <v>42040.638020833328</v>
      </c>
      <c r="L1349" s="9">
        <f t="shared" si="34"/>
        <v>25569.486581458576</v>
      </c>
      <c r="M1349" t="b">
        <v>0</v>
      </c>
      <c r="N1349">
        <v>31</v>
      </c>
      <c r="O1349" t="b">
        <v>1</v>
      </c>
      <c r="P1349" t="s">
        <v>8272</v>
      </c>
    </row>
    <row r="1350" spans="1:16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9">
        <f t="shared" si="34"/>
        <v>41963.506168981483</v>
      </c>
      <c r="L1350" s="9">
        <f t="shared" si="34"/>
        <v>25569.485688728808</v>
      </c>
      <c r="M1350" t="b">
        <v>0</v>
      </c>
      <c r="N1350">
        <v>26</v>
      </c>
      <c r="O1350" t="b">
        <v>1</v>
      </c>
      <c r="P1350" t="s">
        <v>8272</v>
      </c>
    </row>
    <row r="1351" spans="1:16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9">
        <f t="shared" si="34"/>
        <v>42317.33258101852</v>
      </c>
      <c r="L1351" s="9">
        <f t="shared" si="34"/>
        <v>25569.48978394191</v>
      </c>
      <c r="M1351" t="b">
        <v>0</v>
      </c>
      <c r="N1351">
        <v>172</v>
      </c>
      <c r="O1351" t="b">
        <v>1</v>
      </c>
      <c r="P1351" t="s">
        <v>8272</v>
      </c>
    </row>
    <row r="1352" spans="1:16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9">
        <f t="shared" si="34"/>
        <v>42334.013124999998</v>
      </c>
      <c r="L1352" s="9">
        <f t="shared" si="34"/>
        <v>25569.489977003763</v>
      </c>
      <c r="M1352" t="b">
        <v>0</v>
      </c>
      <c r="N1352">
        <v>78</v>
      </c>
      <c r="O1352" t="b">
        <v>1</v>
      </c>
      <c r="P1352" t="s">
        <v>8272</v>
      </c>
    </row>
    <row r="1353" spans="1:16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9">
        <f t="shared" si="34"/>
        <v>42382.74009259259</v>
      </c>
      <c r="L1353" s="9">
        <f t="shared" si="34"/>
        <v>25569.490540973293</v>
      </c>
      <c r="M1353" t="b">
        <v>0</v>
      </c>
      <c r="N1353">
        <v>120</v>
      </c>
      <c r="O1353" t="b">
        <v>1</v>
      </c>
      <c r="P1353" t="s">
        <v>8272</v>
      </c>
    </row>
    <row r="1354" spans="1:16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9">
        <f t="shared" si="34"/>
        <v>42200.578310185185</v>
      </c>
      <c r="L1354" s="9">
        <f t="shared" si="34"/>
        <v>25569.488432619331</v>
      </c>
      <c r="M1354" t="b">
        <v>0</v>
      </c>
      <c r="N1354">
        <v>227</v>
      </c>
      <c r="O1354" t="b">
        <v>1</v>
      </c>
      <c r="P1354" t="s">
        <v>8272</v>
      </c>
    </row>
    <row r="1355" spans="1:16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9">
        <f t="shared" si="34"/>
        <v>41309.11791666667</v>
      </c>
      <c r="L1355" s="9">
        <f t="shared" si="34"/>
        <v>25569.478114790702</v>
      </c>
      <c r="M1355" t="b">
        <v>0</v>
      </c>
      <c r="N1355">
        <v>42</v>
      </c>
      <c r="O1355" t="b">
        <v>1</v>
      </c>
      <c r="P1355" t="s">
        <v>8272</v>
      </c>
    </row>
    <row r="1356" spans="1:16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9">
        <f t="shared" si="34"/>
        <v>42502.807627314818</v>
      </c>
      <c r="L1356" s="9">
        <f t="shared" si="34"/>
        <v>25569.491930643835</v>
      </c>
      <c r="M1356" t="b">
        <v>0</v>
      </c>
      <c r="N1356">
        <v>64</v>
      </c>
      <c r="O1356" t="b">
        <v>1</v>
      </c>
      <c r="P1356" t="s">
        <v>8272</v>
      </c>
    </row>
    <row r="1357" spans="1:16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9">
        <f t="shared" si="34"/>
        <v>41213.254687499997</v>
      </c>
      <c r="L1357" s="9">
        <f t="shared" si="34"/>
        <v>25569.477005262586</v>
      </c>
      <c r="M1357" t="b">
        <v>0</v>
      </c>
      <c r="N1357">
        <v>121</v>
      </c>
      <c r="O1357" t="b">
        <v>1</v>
      </c>
      <c r="P1357" t="s">
        <v>8272</v>
      </c>
    </row>
    <row r="1358" spans="1:16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9">
        <f t="shared" si="34"/>
        <v>41430.038888888885</v>
      </c>
      <c r="L1358" s="9">
        <f t="shared" si="34"/>
        <v>25569.479514338993</v>
      </c>
      <c r="M1358" t="b">
        <v>0</v>
      </c>
      <c r="N1358">
        <v>87</v>
      </c>
      <c r="O1358" t="b">
        <v>1</v>
      </c>
      <c r="P1358" t="s">
        <v>8272</v>
      </c>
    </row>
    <row r="1359" spans="1:16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9">
        <f t="shared" si="34"/>
        <v>41304.962233796294</v>
      </c>
      <c r="L1359" s="9">
        <f t="shared" si="34"/>
        <v>25569.478066692522</v>
      </c>
      <c r="M1359" t="b">
        <v>0</v>
      </c>
      <c r="N1359">
        <v>65</v>
      </c>
      <c r="O1359" t="b">
        <v>1</v>
      </c>
      <c r="P1359" t="s">
        <v>8272</v>
      </c>
    </row>
    <row r="1360" spans="1:16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9">
        <f t="shared" si="34"/>
        <v>40689.570868055554</v>
      </c>
      <c r="L1360" s="9">
        <f t="shared" si="34"/>
        <v>25569.47094410727</v>
      </c>
      <c r="M1360" t="b">
        <v>0</v>
      </c>
      <c r="N1360">
        <v>49</v>
      </c>
      <c r="O1360" t="b">
        <v>1</v>
      </c>
      <c r="P1360" t="s">
        <v>8272</v>
      </c>
    </row>
    <row r="1361" spans="1:16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9">
        <f t="shared" si="34"/>
        <v>40668.814699074072</v>
      </c>
      <c r="L1361" s="9">
        <f t="shared" si="34"/>
        <v>25569.470703873831</v>
      </c>
      <c r="M1361" t="b">
        <v>0</v>
      </c>
      <c r="N1361">
        <v>19</v>
      </c>
      <c r="O1361" t="b">
        <v>1</v>
      </c>
      <c r="P1361" t="s">
        <v>8272</v>
      </c>
    </row>
    <row r="1362" spans="1:16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9">
        <f t="shared" si="34"/>
        <v>41095.900694444441</v>
      </c>
      <c r="L1362" s="9">
        <f t="shared" si="34"/>
        <v>25569.475646998777</v>
      </c>
      <c r="M1362" t="b">
        <v>0</v>
      </c>
      <c r="N1362">
        <v>81</v>
      </c>
      <c r="O1362" t="b">
        <v>1</v>
      </c>
      <c r="P1362" t="s">
        <v>8272</v>
      </c>
    </row>
    <row r="1363" spans="1:16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9">
        <f t="shared" si="34"/>
        <v>41781.717268518521</v>
      </c>
      <c r="L1363" s="9">
        <f t="shared" si="34"/>
        <v>25569.483584690606</v>
      </c>
      <c r="M1363" t="b">
        <v>0</v>
      </c>
      <c r="N1363">
        <v>264</v>
      </c>
      <c r="O1363" t="b">
        <v>1</v>
      </c>
      <c r="P1363" t="s">
        <v>8272</v>
      </c>
    </row>
    <row r="1364" spans="1:16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9">
        <f t="shared" si="34"/>
        <v>41464.934386574074</v>
      </c>
      <c r="L1364" s="9">
        <f t="shared" si="34"/>
        <v>25569.479918222067</v>
      </c>
      <c r="M1364" t="b">
        <v>0</v>
      </c>
      <c r="N1364">
        <v>25</v>
      </c>
      <c r="O1364" t="b">
        <v>1</v>
      </c>
      <c r="P1364" t="s">
        <v>8272</v>
      </c>
    </row>
    <row r="1365" spans="1:16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9">
        <f t="shared" si="34"/>
        <v>42396.8440625</v>
      </c>
      <c r="L1365" s="9">
        <f t="shared" si="34"/>
        <v>25569.490704213687</v>
      </c>
      <c r="M1365" t="b">
        <v>0</v>
      </c>
      <c r="N1365">
        <v>5</v>
      </c>
      <c r="O1365" t="b">
        <v>1</v>
      </c>
      <c r="P1365" t="s">
        <v>8272</v>
      </c>
    </row>
    <row r="1366" spans="1:16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9">
        <f t="shared" si="34"/>
        <v>41951.6956712963</v>
      </c>
      <c r="L1366" s="9">
        <f t="shared" si="34"/>
        <v>25569.485552033231</v>
      </c>
      <c r="M1366" t="b">
        <v>0</v>
      </c>
      <c r="N1366">
        <v>144</v>
      </c>
      <c r="O1366" t="b">
        <v>1</v>
      </c>
      <c r="P1366" t="s">
        <v>8274</v>
      </c>
    </row>
    <row r="1367" spans="1:16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9">
        <f t="shared" si="34"/>
        <v>42049.733240740738</v>
      </c>
      <c r="L1367" s="9">
        <f t="shared" si="34"/>
        <v>25569.486686727323</v>
      </c>
      <c r="M1367" t="b">
        <v>0</v>
      </c>
      <c r="N1367">
        <v>92</v>
      </c>
      <c r="O1367" t="b">
        <v>1</v>
      </c>
      <c r="P1367" t="s">
        <v>8274</v>
      </c>
    </row>
    <row r="1368" spans="1:16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9">
        <f t="shared" si="34"/>
        <v>41924.996099537035</v>
      </c>
      <c r="L1368" s="9">
        <f t="shared" si="34"/>
        <v>25569.485243010411</v>
      </c>
      <c r="M1368" t="b">
        <v>0</v>
      </c>
      <c r="N1368">
        <v>147</v>
      </c>
      <c r="O1368" t="b">
        <v>1</v>
      </c>
      <c r="P1368" t="s">
        <v>8274</v>
      </c>
    </row>
    <row r="1369" spans="1:16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9">
        <f t="shared" si="34"/>
        <v>42292.002893518518</v>
      </c>
      <c r="L1369" s="9">
        <f t="shared" si="34"/>
        <v>25569.489490774231</v>
      </c>
      <c r="M1369" t="b">
        <v>0</v>
      </c>
      <c r="N1369">
        <v>90</v>
      </c>
      <c r="O1369" t="b">
        <v>1</v>
      </c>
      <c r="P1369" t="s">
        <v>8274</v>
      </c>
    </row>
    <row r="1370" spans="1:16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9">
        <f t="shared" si="34"/>
        <v>42146.190902777773</v>
      </c>
      <c r="L1370" s="9">
        <f t="shared" si="34"/>
        <v>25569.487803135449</v>
      </c>
      <c r="M1370" t="b">
        <v>0</v>
      </c>
      <c r="N1370">
        <v>87</v>
      </c>
      <c r="O1370" t="b">
        <v>1</v>
      </c>
      <c r="P1370" t="s">
        <v>8274</v>
      </c>
    </row>
    <row r="1371" spans="1:16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9">
        <f t="shared" si="34"/>
        <v>41710.594282407408</v>
      </c>
      <c r="L1371" s="9">
        <f t="shared" si="34"/>
        <v>25569.482761507898</v>
      </c>
      <c r="M1371" t="b">
        <v>0</v>
      </c>
      <c r="N1371">
        <v>406</v>
      </c>
      <c r="O1371" t="b">
        <v>1</v>
      </c>
      <c r="P1371" t="s">
        <v>8274</v>
      </c>
    </row>
    <row r="1372" spans="1:16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9">
        <f t="shared" si="34"/>
        <v>41548.00335648148</v>
      </c>
      <c r="L1372" s="9">
        <f t="shared" si="34"/>
        <v>25569.480879668477</v>
      </c>
      <c r="M1372" t="b">
        <v>0</v>
      </c>
      <c r="N1372">
        <v>20</v>
      </c>
      <c r="O1372" t="b">
        <v>1</v>
      </c>
      <c r="P1372" t="s">
        <v>8274</v>
      </c>
    </row>
    <row r="1373" spans="1:16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9">
        <f t="shared" si="34"/>
        <v>42101.758587962962</v>
      </c>
      <c r="L1373" s="9">
        <f t="shared" si="34"/>
        <v>25569.487288872548</v>
      </c>
      <c r="M1373" t="b">
        <v>0</v>
      </c>
      <c r="N1373">
        <v>70</v>
      </c>
      <c r="O1373" t="b">
        <v>1</v>
      </c>
      <c r="P1373" t="s">
        <v>8274</v>
      </c>
    </row>
    <row r="1374" spans="1:16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9">
        <f t="shared" si="34"/>
        <v>41072.739953703705</v>
      </c>
      <c r="L1374" s="9">
        <f t="shared" si="34"/>
        <v>25569.475378934651</v>
      </c>
      <c r="M1374" t="b">
        <v>0</v>
      </c>
      <c r="N1374">
        <v>16</v>
      </c>
      <c r="O1374" t="b">
        <v>1</v>
      </c>
      <c r="P1374" t="s">
        <v>8274</v>
      </c>
    </row>
    <row r="1375" spans="1:16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9">
        <f t="shared" si="34"/>
        <v>42704.95177083333</v>
      </c>
      <c r="L1375" s="9">
        <f t="shared" si="34"/>
        <v>25569.494270275125</v>
      </c>
      <c r="M1375" t="b">
        <v>0</v>
      </c>
      <c r="N1375">
        <v>52</v>
      </c>
      <c r="O1375" t="b">
        <v>1</v>
      </c>
      <c r="P1375" t="s">
        <v>8274</v>
      </c>
    </row>
    <row r="1376" spans="1:16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9">
        <f t="shared" si="34"/>
        <v>42424.161898148144</v>
      </c>
      <c r="L1376" s="9">
        <f t="shared" si="34"/>
        <v>25569.491020392339</v>
      </c>
      <c r="M1376" t="b">
        <v>0</v>
      </c>
      <c r="N1376">
        <v>66</v>
      </c>
      <c r="O1376" t="b">
        <v>1</v>
      </c>
      <c r="P1376" t="s">
        <v>8274</v>
      </c>
    </row>
    <row r="1377" spans="1:16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9">
        <f t="shared" si="34"/>
        <v>42720.066192129627</v>
      </c>
      <c r="L1377" s="9">
        <f t="shared" si="34"/>
        <v>25569.494445210556</v>
      </c>
      <c r="M1377" t="b">
        <v>0</v>
      </c>
      <c r="N1377">
        <v>109</v>
      </c>
      <c r="O1377" t="b">
        <v>1</v>
      </c>
      <c r="P1377" t="s">
        <v>8274</v>
      </c>
    </row>
    <row r="1378" spans="1:16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9">
        <f t="shared" si="34"/>
        <v>42677.669050925921</v>
      </c>
      <c r="L1378" s="9">
        <f t="shared" si="34"/>
        <v>25569.493954502905</v>
      </c>
      <c r="M1378" t="b">
        <v>0</v>
      </c>
      <c r="N1378">
        <v>168</v>
      </c>
      <c r="O1378" t="b">
        <v>1</v>
      </c>
      <c r="P1378" t="s">
        <v>8274</v>
      </c>
    </row>
    <row r="1379" spans="1:16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9">
        <f t="shared" si="34"/>
        <v>42747.219560185185</v>
      </c>
      <c r="L1379" s="9">
        <f t="shared" si="34"/>
        <v>25569.494759485649</v>
      </c>
      <c r="M1379" t="b">
        <v>0</v>
      </c>
      <c r="N1379">
        <v>31</v>
      </c>
      <c r="O1379" t="b">
        <v>1</v>
      </c>
      <c r="P1379" t="s">
        <v>8274</v>
      </c>
    </row>
    <row r="1380" spans="1:16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9">
        <f t="shared" si="34"/>
        <v>42568.759375000001</v>
      </c>
      <c r="L1380" s="9">
        <f t="shared" si="34"/>
        <v>25569.492693974247</v>
      </c>
      <c r="M1380" t="b">
        <v>0</v>
      </c>
      <c r="N1380">
        <v>133</v>
      </c>
      <c r="O1380" t="b">
        <v>1</v>
      </c>
      <c r="P1380" t="s">
        <v>8274</v>
      </c>
    </row>
    <row r="1381" spans="1:16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9">
        <f t="shared" si="34"/>
        <v>42130.491620370369</v>
      </c>
      <c r="L1381" s="9">
        <f t="shared" si="34"/>
        <v>25569.487621430791</v>
      </c>
      <c r="M1381" t="b">
        <v>0</v>
      </c>
      <c r="N1381">
        <v>151</v>
      </c>
      <c r="O1381" t="b">
        <v>1</v>
      </c>
      <c r="P1381" t="s">
        <v>8274</v>
      </c>
    </row>
    <row r="1382" spans="1:16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9">
        <f t="shared" si="34"/>
        <v>42141.762800925921</v>
      </c>
      <c r="L1382" s="9">
        <f t="shared" si="34"/>
        <v>25569.48775188427</v>
      </c>
      <c r="M1382" t="b">
        <v>0</v>
      </c>
      <c r="N1382">
        <v>5</v>
      </c>
      <c r="O1382" t="b">
        <v>1</v>
      </c>
      <c r="P1382" t="s">
        <v>8274</v>
      </c>
    </row>
    <row r="1383" spans="1:16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9">
        <f t="shared" si="34"/>
        <v>42703.214409722219</v>
      </c>
      <c r="L1383" s="9">
        <f t="shared" si="34"/>
        <v>25569.494250166779</v>
      </c>
      <c r="M1383" t="b">
        <v>0</v>
      </c>
      <c r="N1383">
        <v>73</v>
      </c>
      <c r="O1383" t="b">
        <v>1</v>
      </c>
      <c r="P1383" t="s">
        <v>8274</v>
      </c>
    </row>
    <row r="1384" spans="1:16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9">
        <f t="shared" si="34"/>
        <v>41370.800185185188</v>
      </c>
      <c r="L1384" s="9">
        <f t="shared" si="34"/>
        <v>25569.478828705847</v>
      </c>
      <c r="M1384" t="b">
        <v>0</v>
      </c>
      <c r="N1384">
        <v>148</v>
      </c>
      <c r="O1384" t="b">
        <v>1</v>
      </c>
      <c r="P1384" t="s">
        <v>8274</v>
      </c>
    </row>
    <row r="1385" spans="1:16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9">
        <f t="shared" si="34"/>
        <v>42707.074976851851</v>
      </c>
      <c r="L1385" s="9">
        <f t="shared" si="34"/>
        <v>25569.494294849268</v>
      </c>
      <c r="M1385" t="b">
        <v>0</v>
      </c>
      <c r="N1385">
        <v>93</v>
      </c>
      <c r="O1385" t="b">
        <v>1</v>
      </c>
      <c r="P1385" t="s">
        <v>8274</v>
      </c>
    </row>
    <row r="1386" spans="1:16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9">
        <f t="shared" si="34"/>
        <v>42160.735208333332</v>
      </c>
      <c r="L1386" s="9">
        <f t="shared" si="34"/>
        <v>25569.487971472317</v>
      </c>
      <c r="M1386" t="b">
        <v>0</v>
      </c>
      <c r="N1386">
        <v>63</v>
      </c>
      <c r="O1386" t="b">
        <v>1</v>
      </c>
      <c r="P1386" t="s">
        <v>8274</v>
      </c>
    </row>
    <row r="1387" spans="1:16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9">
        <f t="shared" si="34"/>
        <v>42433.688900462963</v>
      </c>
      <c r="L1387" s="9">
        <f t="shared" si="34"/>
        <v>25569.491130658571</v>
      </c>
      <c r="M1387" t="b">
        <v>0</v>
      </c>
      <c r="N1387">
        <v>134</v>
      </c>
      <c r="O1387" t="b">
        <v>1</v>
      </c>
      <c r="P1387" t="s">
        <v>8274</v>
      </c>
    </row>
    <row r="1388" spans="1:16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9">
        <f t="shared" si="34"/>
        <v>42184.646863425922</v>
      </c>
      <c r="L1388" s="9">
        <f t="shared" si="34"/>
        <v>25569.488248227586</v>
      </c>
      <c r="M1388" t="b">
        <v>0</v>
      </c>
      <c r="N1388">
        <v>14</v>
      </c>
      <c r="O1388" t="b">
        <v>1</v>
      </c>
      <c r="P1388" t="s">
        <v>8274</v>
      </c>
    </row>
    <row r="1389" spans="1:16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9">
        <f t="shared" si="34"/>
        <v>42126.92123842593</v>
      </c>
      <c r="L1389" s="9">
        <f t="shared" si="34"/>
        <v>25569.487580106925</v>
      </c>
      <c r="M1389" t="b">
        <v>0</v>
      </c>
      <c r="N1389">
        <v>78</v>
      </c>
      <c r="O1389" t="b">
        <v>1</v>
      </c>
      <c r="P1389" t="s">
        <v>8274</v>
      </c>
    </row>
    <row r="1390" spans="1:16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9">
        <f t="shared" si="34"/>
        <v>42634.614780092597</v>
      </c>
      <c r="L1390" s="9">
        <f t="shared" si="34"/>
        <v>25569.493456189586</v>
      </c>
      <c r="M1390" t="b">
        <v>0</v>
      </c>
      <c r="N1390">
        <v>112</v>
      </c>
      <c r="O1390" t="b">
        <v>1</v>
      </c>
      <c r="P1390" t="s">
        <v>8274</v>
      </c>
    </row>
    <row r="1391" spans="1:16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9">
        <f t="shared" si="34"/>
        <v>42565.480983796297</v>
      </c>
      <c r="L1391" s="9">
        <f t="shared" si="34"/>
        <v>25569.492656029906</v>
      </c>
      <c r="M1391" t="b">
        <v>0</v>
      </c>
      <c r="N1391">
        <v>34</v>
      </c>
      <c r="O1391" t="b">
        <v>1</v>
      </c>
      <c r="P1391" t="s">
        <v>8274</v>
      </c>
    </row>
    <row r="1392" spans="1:16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9">
        <f t="shared" si="34"/>
        <v>42087.803310185191</v>
      </c>
      <c r="L1392" s="9">
        <f t="shared" si="34"/>
        <v>25569.487127353128</v>
      </c>
      <c r="M1392" t="b">
        <v>0</v>
      </c>
      <c r="N1392">
        <v>19</v>
      </c>
      <c r="O1392" t="b">
        <v>1</v>
      </c>
      <c r="P1392" t="s">
        <v>8274</v>
      </c>
    </row>
    <row r="1393" spans="1:16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9">
        <f t="shared" si="34"/>
        <v>42193.650671296295</v>
      </c>
      <c r="L1393" s="9">
        <f t="shared" si="34"/>
        <v>25569.488352438326</v>
      </c>
      <c r="M1393" t="b">
        <v>0</v>
      </c>
      <c r="N1393">
        <v>13</v>
      </c>
      <c r="O1393" t="b">
        <v>1</v>
      </c>
      <c r="P1393" t="s">
        <v>8274</v>
      </c>
    </row>
    <row r="1394" spans="1:16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9">
        <f t="shared" si="34"/>
        <v>42401.154930555553</v>
      </c>
      <c r="L1394" s="9">
        <f t="shared" si="34"/>
        <v>25569.490754107992</v>
      </c>
      <c r="M1394" t="b">
        <v>0</v>
      </c>
      <c r="N1394">
        <v>104</v>
      </c>
      <c r="O1394" t="b">
        <v>1</v>
      </c>
      <c r="P1394" t="s">
        <v>8274</v>
      </c>
    </row>
    <row r="1395" spans="1:16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9">
        <f t="shared" si="34"/>
        <v>42553.681979166664</v>
      </c>
      <c r="L1395" s="9">
        <f t="shared" si="34"/>
        <v>25569.492519467352</v>
      </c>
      <c r="M1395" t="b">
        <v>0</v>
      </c>
      <c r="N1395">
        <v>52</v>
      </c>
      <c r="O1395" t="b">
        <v>1</v>
      </c>
      <c r="P1395" t="s">
        <v>8274</v>
      </c>
    </row>
    <row r="1396" spans="1:16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9">
        <f t="shared" si="34"/>
        <v>42752.144976851851</v>
      </c>
      <c r="L1396" s="9">
        <f t="shared" si="34"/>
        <v>25569.494816492788</v>
      </c>
      <c r="M1396" t="b">
        <v>0</v>
      </c>
      <c r="N1396">
        <v>17</v>
      </c>
      <c r="O1396" t="b">
        <v>1</v>
      </c>
      <c r="P1396" t="s">
        <v>8274</v>
      </c>
    </row>
    <row r="1397" spans="1:16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9">
        <f t="shared" si="34"/>
        <v>42719.90834490741</v>
      </c>
      <c r="L1397" s="9">
        <f t="shared" si="34"/>
        <v>25569.494443383621</v>
      </c>
      <c r="M1397" t="b">
        <v>0</v>
      </c>
      <c r="N1397">
        <v>82</v>
      </c>
      <c r="O1397" t="b">
        <v>1</v>
      </c>
      <c r="P1397" t="s">
        <v>8274</v>
      </c>
    </row>
    <row r="1398" spans="1:16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9">
        <f t="shared" si="34"/>
        <v>42018.99863425926</v>
      </c>
      <c r="L1398" s="9">
        <f t="shared" si="34"/>
        <v>25569.48633100271</v>
      </c>
      <c r="M1398" t="b">
        <v>0</v>
      </c>
      <c r="N1398">
        <v>73</v>
      </c>
      <c r="O1398" t="b">
        <v>1</v>
      </c>
      <c r="P1398" t="s">
        <v>8274</v>
      </c>
    </row>
    <row r="1399" spans="1:16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9">
        <f t="shared" si="34"/>
        <v>42640.917939814812</v>
      </c>
      <c r="L1399" s="9">
        <f t="shared" si="34"/>
        <v>25569.493529142823</v>
      </c>
      <c r="M1399" t="b">
        <v>0</v>
      </c>
      <c r="N1399">
        <v>158</v>
      </c>
      <c r="O1399" t="b">
        <v>1</v>
      </c>
      <c r="P1399" t="s">
        <v>8274</v>
      </c>
    </row>
    <row r="1400" spans="1:16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9">
        <f t="shared" si="34"/>
        <v>42526.874236111107</v>
      </c>
      <c r="L1400" s="9">
        <f t="shared" si="34"/>
        <v>25569.492209192547</v>
      </c>
      <c r="M1400" t="b">
        <v>0</v>
      </c>
      <c r="N1400">
        <v>65</v>
      </c>
      <c r="O1400" t="b">
        <v>1</v>
      </c>
      <c r="P1400" t="s">
        <v>8274</v>
      </c>
    </row>
    <row r="1401" spans="1:16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9">
        <f t="shared" si="34"/>
        <v>41889.004317129627</v>
      </c>
      <c r="L1401" s="9">
        <f t="shared" si="34"/>
        <v>25569.484826438857</v>
      </c>
      <c r="M1401" t="b">
        <v>0</v>
      </c>
      <c r="N1401">
        <v>184</v>
      </c>
      <c r="O1401" t="b">
        <v>1</v>
      </c>
      <c r="P1401" t="s">
        <v>8274</v>
      </c>
    </row>
    <row r="1402" spans="1:16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9">
        <f t="shared" si="34"/>
        <v>42498.341122685189</v>
      </c>
      <c r="L1402" s="9">
        <f t="shared" si="34"/>
        <v>25569.491878948178</v>
      </c>
      <c r="M1402" t="b">
        <v>0</v>
      </c>
      <c r="N1402">
        <v>34</v>
      </c>
      <c r="O1402" t="b">
        <v>1</v>
      </c>
      <c r="P1402" t="s">
        <v>8274</v>
      </c>
    </row>
    <row r="1403" spans="1:16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9">
        <f t="shared" si="34"/>
        <v>41399.99622685185</v>
      </c>
      <c r="L1403" s="9">
        <f t="shared" si="34"/>
        <v>25569.479166622998</v>
      </c>
      <c r="M1403" t="b">
        <v>0</v>
      </c>
      <c r="N1403">
        <v>240</v>
      </c>
      <c r="O1403" t="b">
        <v>1</v>
      </c>
      <c r="P1403" t="s">
        <v>8274</v>
      </c>
    </row>
    <row r="1404" spans="1:16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9">
        <f t="shared" si="34"/>
        <v>42065.053368055553</v>
      </c>
      <c r="L1404" s="9">
        <f t="shared" si="34"/>
        <v>25569.486864043611</v>
      </c>
      <c r="M1404" t="b">
        <v>0</v>
      </c>
      <c r="N1404">
        <v>113</v>
      </c>
      <c r="O1404" t="b">
        <v>1</v>
      </c>
      <c r="P1404" t="s">
        <v>8274</v>
      </c>
    </row>
    <row r="1405" spans="1:16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9">
        <f t="shared" si="34"/>
        <v>41451.062905092593</v>
      </c>
      <c r="L1405" s="9">
        <f t="shared" si="34"/>
        <v>25569.479757672514</v>
      </c>
      <c r="M1405" t="b">
        <v>0</v>
      </c>
      <c r="N1405">
        <v>66</v>
      </c>
      <c r="O1405" t="b">
        <v>1</v>
      </c>
      <c r="P1405" t="s">
        <v>8274</v>
      </c>
    </row>
    <row r="1406" spans="1:16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9">
        <f t="shared" si="34"/>
        <v>42032.510243055556</v>
      </c>
      <c r="L1406" s="9">
        <f t="shared" si="34"/>
        <v>25569.486487387072</v>
      </c>
      <c r="M1406" t="b">
        <v>1</v>
      </c>
      <c r="N1406">
        <v>5</v>
      </c>
      <c r="O1406" t="b">
        <v>0</v>
      </c>
      <c r="P1406" t="s">
        <v>8285</v>
      </c>
    </row>
    <row r="1407" spans="1:16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9">
        <f t="shared" si="34"/>
        <v>41941.680567129632</v>
      </c>
      <c r="L1407" s="9">
        <f t="shared" si="34"/>
        <v>25569.485436117677</v>
      </c>
      <c r="M1407" t="b">
        <v>1</v>
      </c>
      <c r="N1407">
        <v>17</v>
      </c>
      <c r="O1407" t="b">
        <v>0</v>
      </c>
      <c r="P1407" t="s">
        <v>8285</v>
      </c>
    </row>
    <row r="1408" spans="1:16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9">
        <f t="shared" si="34"/>
        <v>42297.432951388888</v>
      </c>
      <c r="L1408" s="9">
        <f t="shared" si="34"/>
        <v>25569.489553622123</v>
      </c>
      <c r="M1408" t="b">
        <v>0</v>
      </c>
      <c r="N1408">
        <v>3</v>
      </c>
      <c r="O1408" t="b">
        <v>0</v>
      </c>
      <c r="P1408" t="s">
        <v>8285</v>
      </c>
    </row>
    <row r="1409" spans="1:16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9">
        <f t="shared" si="34"/>
        <v>41838.536782407406</v>
      </c>
      <c r="L1409" s="9">
        <f t="shared" si="34"/>
        <v>25569.48424232387</v>
      </c>
      <c r="M1409" t="b">
        <v>0</v>
      </c>
      <c r="N1409">
        <v>2</v>
      </c>
      <c r="O1409" t="b">
        <v>0</v>
      </c>
      <c r="P1409" t="s">
        <v>8285</v>
      </c>
    </row>
    <row r="1410" spans="1:16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9">
        <f t="shared" si="34"/>
        <v>42291.872175925921</v>
      </c>
      <c r="L1410" s="9">
        <f t="shared" si="34"/>
        <v>25569.489489261294</v>
      </c>
      <c r="M1410" t="b">
        <v>0</v>
      </c>
      <c r="N1410">
        <v>6</v>
      </c>
      <c r="O1410" t="b">
        <v>0</v>
      </c>
      <c r="P1410" t="s">
        <v>8285</v>
      </c>
    </row>
    <row r="1411" spans="1:16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9">
        <f t="shared" ref="K1411:L1474" si="35">J1411/86400+25569</f>
        <v>41945.133506944447</v>
      </c>
      <c r="L1411" s="9">
        <f t="shared" si="35"/>
        <v>25569.485476082256</v>
      </c>
      <c r="M1411" t="b">
        <v>0</v>
      </c>
      <c r="N1411">
        <v>0</v>
      </c>
      <c r="O1411" t="b">
        <v>0</v>
      </c>
      <c r="P1411" t="s">
        <v>8285</v>
      </c>
    </row>
    <row r="1412" spans="1:16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9">
        <f t="shared" si="35"/>
        <v>42479.318518518514</v>
      </c>
      <c r="L1412" s="9">
        <f t="shared" si="35"/>
        <v>25569.491658779149</v>
      </c>
      <c r="M1412" t="b">
        <v>0</v>
      </c>
      <c r="N1412">
        <v>1</v>
      </c>
      <c r="O1412" t="b">
        <v>0</v>
      </c>
      <c r="P1412" t="s">
        <v>8285</v>
      </c>
    </row>
    <row r="1413" spans="1:16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9">
        <f t="shared" si="35"/>
        <v>42013.059027777781</v>
      </c>
      <c r="L1413" s="9">
        <f t="shared" si="35"/>
        <v>25569.486262257265</v>
      </c>
      <c r="M1413" t="b">
        <v>0</v>
      </c>
      <c r="N1413">
        <v>3</v>
      </c>
      <c r="O1413" t="b">
        <v>0</v>
      </c>
      <c r="P1413" t="s">
        <v>8285</v>
      </c>
    </row>
    <row r="1414" spans="1:16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9">
        <f t="shared" si="35"/>
        <v>41947.063645833332</v>
      </c>
      <c r="L1414" s="9">
        <f t="shared" si="35"/>
        <v>25569.485498421825</v>
      </c>
      <c r="M1414" t="b">
        <v>0</v>
      </c>
      <c r="N1414">
        <v>13</v>
      </c>
      <c r="O1414" t="b">
        <v>0</v>
      </c>
      <c r="P1414" t="s">
        <v>8285</v>
      </c>
    </row>
    <row r="1415" spans="1:16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9">
        <f t="shared" si="35"/>
        <v>42360.437152777777</v>
      </c>
      <c r="L1415" s="9">
        <f t="shared" si="35"/>
        <v>25569.490282837418</v>
      </c>
      <c r="M1415" t="b">
        <v>0</v>
      </c>
      <c r="N1415">
        <v>1</v>
      </c>
      <c r="O1415" t="b">
        <v>0</v>
      </c>
      <c r="P1415" t="s">
        <v>8285</v>
      </c>
    </row>
    <row r="1416" spans="1:16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9">
        <f t="shared" si="35"/>
        <v>42708.25309027778</v>
      </c>
      <c r="L1416" s="9">
        <f t="shared" si="35"/>
        <v>25569.494308484842</v>
      </c>
      <c r="M1416" t="b">
        <v>0</v>
      </c>
      <c r="N1416">
        <v>1</v>
      </c>
      <c r="O1416" t="b">
        <v>0</v>
      </c>
      <c r="P1416" t="s">
        <v>8285</v>
      </c>
    </row>
    <row r="1417" spans="1:16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9">
        <f t="shared" si="35"/>
        <v>42192.675821759258</v>
      </c>
      <c r="L1417" s="9">
        <f t="shared" si="35"/>
        <v>25569.488341155346</v>
      </c>
      <c r="M1417" t="b">
        <v>0</v>
      </c>
      <c r="N1417">
        <v>9</v>
      </c>
      <c r="O1417" t="b">
        <v>0</v>
      </c>
      <c r="P1417" t="s">
        <v>8285</v>
      </c>
    </row>
    <row r="1418" spans="1:16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9">
        <f t="shared" si="35"/>
        <v>42299.926145833335</v>
      </c>
      <c r="L1418" s="9">
        <f t="shared" si="35"/>
        <v>25569.489582478538</v>
      </c>
      <c r="M1418" t="b">
        <v>0</v>
      </c>
      <c r="N1418">
        <v>0</v>
      </c>
      <c r="O1418" t="b">
        <v>0</v>
      </c>
      <c r="P1418" t="s">
        <v>8285</v>
      </c>
    </row>
    <row r="1419" spans="1:16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9">
        <f t="shared" si="35"/>
        <v>42232.15016203704</v>
      </c>
      <c r="L1419" s="9">
        <f t="shared" si="35"/>
        <v>25569.488798034283</v>
      </c>
      <c r="M1419" t="b">
        <v>0</v>
      </c>
      <c r="N1419">
        <v>2</v>
      </c>
      <c r="O1419" t="b">
        <v>0</v>
      </c>
      <c r="P1419" t="s">
        <v>8285</v>
      </c>
    </row>
    <row r="1420" spans="1:16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9">
        <f t="shared" si="35"/>
        <v>42395.456412037034</v>
      </c>
      <c r="L1420" s="9">
        <f t="shared" si="35"/>
        <v>25569.490688152917</v>
      </c>
      <c r="M1420" t="b">
        <v>0</v>
      </c>
      <c r="N1420">
        <v>1</v>
      </c>
      <c r="O1420" t="b">
        <v>0</v>
      </c>
      <c r="P1420" t="s">
        <v>8285</v>
      </c>
    </row>
    <row r="1421" spans="1:16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9">
        <f t="shared" si="35"/>
        <v>42622.456238425926</v>
      </c>
      <c r="L1421" s="9">
        <f t="shared" si="35"/>
        <v>25569.493315465723</v>
      </c>
      <c r="M1421" t="b">
        <v>0</v>
      </c>
      <c r="N1421">
        <v>10</v>
      </c>
      <c r="O1421" t="b">
        <v>0</v>
      </c>
      <c r="P1421" t="s">
        <v>8285</v>
      </c>
    </row>
    <row r="1422" spans="1:16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9">
        <f t="shared" si="35"/>
        <v>42524.667662037042</v>
      </c>
      <c r="L1422" s="9">
        <f t="shared" si="35"/>
        <v>25569.492183653496</v>
      </c>
      <c r="M1422" t="b">
        <v>0</v>
      </c>
      <c r="N1422">
        <v>3</v>
      </c>
      <c r="O1422" t="b">
        <v>0</v>
      </c>
      <c r="P1422" t="s">
        <v>8285</v>
      </c>
    </row>
    <row r="1423" spans="1:16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9">
        <f t="shared" si="35"/>
        <v>42013.915613425925</v>
      </c>
      <c r="L1423" s="9">
        <f t="shared" si="35"/>
        <v>25569.486272171453</v>
      </c>
      <c r="M1423" t="b">
        <v>0</v>
      </c>
      <c r="N1423">
        <v>2</v>
      </c>
      <c r="O1423" t="b">
        <v>0</v>
      </c>
      <c r="P1423" t="s">
        <v>8285</v>
      </c>
    </row>
    <row r="1424" spans="1:16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9">
        <f t="shared" si="35"/>
        <v>42604.239629629628</v>
      </c>
      <c r="L1424" s="9">
        <f t="shared" si="35"/>
        <v>25569.493104625344</v>
      </c>
      <c r="M1424" t="b">
        <v>0</v>
      </c>
      <c r="N1424">
        <v>2</v>
      </c>
      <c r="O1424" t="b">
        <v>0</v>
      </c>
      <c r="P1424" t="s">
        <v>8285</v>
      </c>
    </row>
    <row r="1425" spans="1:16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9">
        <f t="shared" si="35"/>
        <v>42340.360312500001</v>
      </c>
      <c r="L1425" s="9">
        <f t="shared" si="35"/>
        <v>25569.490050466578</v>
      </c>
      <c r="M1425" t="b">
        <v>0</v>
      </c>
      <c r="N1425">
        <v>1</v>
      </c>
      <c r="O1425" t="b">
        <v>0</v>
      </c>
      <c r="P1425" t="s">
        <v>8285</v>
      </c>
    </row>
    <row r="1426" spans="1:16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9">
        <f t="shared" si="35"/>
        <v>42676.717615740738</v>
      </c>
      <c r="L1426" s="9">
        <f t="shared" si="35"/>
        <v>25569.493943490925</v>
      </c>
      <c r="M1426" t="b">
        <v>0</v>
      </c>
      <c r="N1426">
        <v>14</v>
      </c>
      <c r="O1426" t="b">
        <v>0</v>
      </c>
      <c r="P1426" t="s">
        <v>8285</v>
      </c>
    </row>
    <row r="1427" spans="1:16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9">
        <f t="shared" si="35"/>
        <v>42093.131469907406</v>
      </c>
      <c r="L1427" s="9">
        <f t="shared" si="35"/>
        <v>25569.487189021642</v>
      </c>
      <c r="M1427" t="b">
        <v>0</v>
      </c>
      <c r="N1427">
        <v>0</v>
      </c>
      <c r="O1427" t="b">
        <v>0</v>
      </c>
      <c r="P1427" t="s">
        <v>8285</v>
      </c>
    </row>
    <row r="1428" spans="1:16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9">
        <f t="shared" si="35"/>
        <v>42180.390277777777</v>
      </c>
      <c r="L1428" s="9">
        <f t="shared" si="35"/>
        <v>25569.48819896155</v>
      </c>
      <c r="M1428" t="b">
        <v>0</v>
      </c>
      <c r="N1428">
        <v>0</v>
      </c>
      <c r="O1428" t="b">
        <v>0</v>
      </c>
      <c r="P1428" t="s">
        <v>8285</v>
      </c>
    </row>
    <row r="1429" spans="1:16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9">
        <f t="shared" si="35"/>
        <v>42601.851678240739</v>
      </c>
      <c r="L1429" s="9">
        <f t="shared" si="35"/>
        <v>25569.493076987015</v>
      </c>
      <c r="M1429" t="b">
        <v>0</v>
      </c>
      <c r="N1429">
        <v>4</v>
      </c>
      <c r="O1429" t="b">
        <v>0</v>
      </c>
      <c r="P1429" t="s">
        <v>8285</v>
      </c>
    </row>
    <row r="1430" spans="1:16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9">
        <f t="shared" si="35"/>
        <v>42432.379826388889</v>
      </c>
      <c r="L1430" s="9">
        <f t="shared" si="35"/>
        <v>25569.491115507251</v>
      </c>
      <c r="M1430" t="b">
        <v>0</v>
      </c>
      <c r="N1430">
        <v>3</v>
      </c>
      <c r="O1430" t="b">
        <v>0</v>
      </c>
      <c r="P1430" t="s">
        <v>8285</v>
      </c>
    </row>
    <row r="1431" spans="1:16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9">
        <f t="shared" si="35"/>
        <v>42074.060671296298</v>
      </c>
      <c r="L1431" s="9">
        <f t="shared" si="35"/>
        <v>25569.486968294808</v>
      </c>
      <c r="M1431" t="b">
        <v>0</v>
      </c>
      <c r="N1431">
        <v>0</v>
      </c>
      <c r="O1431" t="b">
        <v>0</v>
      </c>
      <c r="P1431" t="s">
        <v>8285</v>
      </c>
    </row>
    <row r="1432" spans="1:16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9">
        <f t="shared" si="35"/>
        <v>41961.813518518524</v>
      </c>
      <c r="L1432" s="9">
        <f t="shared" si="35"/>
        <v>25569.485669137946</v>
      </c>
      <c r="M1432" t="b">
        <v>0</v>
      </c>
      <c r="N1432">
        <v>5</v>
      </c>
      <c r="O1432" t="b">
        <v>0</v>
      </c>
      <c r="P1432" t="s">
        <v>8285</v>
      </c>
    </row>
    <row r="1433" spans="1:16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9">
        <f t="shared" si="35"/>
        <v>42304.210833333331</v>
      </c>
      <c r="L1433" s="9">
        <f t="shared" si="35"/>
        <v>25569.489632069832</v>
      </c>
      <c r="M1433" t="b">
        <v>0</v>
      </c>
      <c r="N1433">
        <v>47</v>
      </c>
      <c r="O1433" t="b">
        <v>0</v>
      </c>
      <c r="P1433" t="s">
        <v>8285</v>
      </c>
    </row>
    <row r="1434" spans="1:16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9">
        <f t="shared" si="35"/>
        <v>42175.780416666668</v>
      </c>
      <c r="L1434" s="9">
        <f t="shared" si="35"/>
        <v>25569.488145606676</v>
      </c>
      <c r="M1434" t="b">
        <v>0</v>
      </c>
      <c r="N1434">
        <v>0</v>
      </c>
      <c r="O1434" t="b">
        <v>0</v>
      </c>
      <c r="P1434" t="s">
        <v>8285</v>
      </c>
    </row>
    <row r="1435" spans="1:16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9">
        <f t="shared" si="35"/>
        <v>42673.625868055555</v>
      </c>
      <c r="L1435" s="9">
        <f t="shared" si="35"/>
        <v>25569.493907706805</v>
      </c>
      <c r="M1435" t="b">
        <v>0</v>
      </c>
      <c r="N1435">
        <v>10</v>
      </c>
      <c r="O1435" t="b">
        <v>0</v>
      </c>
      <c r="P1435" t="s">
        <v>8285</v>
      </c>
    </row>
    <row r="1436" spans="1:16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9">
        <f t="shared" si="35"/>
        <v>42142.767106481479</v>
      </c>
      <c r="L1436" s="9">
        <f t="shared" si="35"/>
        <v>25569.487763508176</v>
      </c>
      <c r="M1436" t="b">
        <v>0</v>
      </c>
      <c r="N1436">
        <v>11</v>
      </c>
      <c r="O1436" t="b">
        <v>0</v>
      </c>
      <c r="P1436" t="s">
        <v>8285</v>
      </c>
    </row>
    <row r="1437" spans="1:16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9">
        <f t="shared" si="35"/>
        <v>42258.780324074076</v>
      </c>
      <c r="L1437" s="9">
        <f t="shared" si="35"/>
        <v>25569.48910625375</v>
      </c>
      <c r="M1437" t="b">
        <v>0</v>
      </c>
      <c r="N1437">
        <v>2</v>
      </c>
      <c r="O1437" t="b">
        <v>0</v>
      </c>
      <c r="P1437" t="s">
        <v>8285</v>
      </c>
    </row>
    <row r="1438" spans="1:16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9">
        <f t="shared" si="35"/>
        <v>42391.35019675926</v>
      </c>
      <c r="L1438" s="9">
        <f t="shared" si="35"/>
        <v>25569.490640627278</v>
      </c>
      <c r="M1438" t="b">
        <v>0</v>
      </c>
      <c r="N1438">
        <v>2</v>
      </c>
      <c r="O1438" t="b">
        <v>0</v>
      </c>
      <c r="P1438" t="s">
        <v>8285</v>
      </c>
    </row>
    <row r="1439" spans="1:16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9">
        <f t="shared" si="35"/>
        <v>41796.531701388885</v>
      </c>
      <c r="L1439" s="9">
        <f t="shared" si="35"/>
        <v>25569.48375615395</v>
      </c>
      <c r="M1439" t="b">
        <v>0</v>
      </c>
      <c r="N1439">
        <v>22</v>
      </c>
      <c r="O1439" t="b">
        <v>0</v>
      </c>
      <c r="P1439" t="s">
        <v>8285</v>
      </c>
    </row>
    <row r="1440" spans="1:16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9">
        <f t="shared" si="35"/>
        <v>42457.871516203704</v>
      </c>
      <c r="L1440" s="9">
        <f t="shared" si="35"/>
        <v>25569.491410549956</v>
      </c>
      <c r="M1440" t="b">
        <v>0</v>
      </c>
      <c r="N1440">
        <v>8</v>
      </c>
      <c r="O1440" t="b">
        <v>0</v>
      </c>
      <c r="P1440" t="s">
        <v>8285</v>
      </c>
    </row>
    <row r="1441" spans="1:16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9">
        <f t="shared" si="35"/>
        <v>42040.829872685186</v>
      </c>
      <c r="L1441" s="9">
        <f t="shared" si="35"/>
        <v>25569.486583679081</v>
      </c>
      <c r="M1441" t="b">
        <v>0</v>
      </c>
      <c r="N1441">
        <v>6</v>
      </c>
      <c r="O1441" t="b">
        <v>0</v>
      </c>
      <c r="P1441" t="s">
        <v>8285</v>
      </c>
    </row>
    <row r="1442" spans="1:16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9">
        <f t="shared" si="35"/>
        <v>42486.748414351852</v>
      </c>
      <c r="L1442" s="9">
        <f t="shared" si="35"/>
        <v>25569.491744773313</v>
      </c>
      <c r="M1442" t="b">
        <v>0</v>
      </c>
      <c r="N1442">
        <v>1</v>
      </c>
      <c r="O1442" t="b">
        <v>0</v>
      </c>
      <c r="P1442" t="s">
        <v>8285</v>
      </c>
    </row>
    <row r="1443" spans="1:16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9">
        <f t="shared" si="35"/>
        <v>42198.765844907408</v>
      </c>
      <c r="L1443" s="9">
        <f t="shared" si="35"/>
        <v>25569.488411641723</v>
      </c>
      <c r="M1443" t="b">
        <v>0</v>
      </c>
      <c r="N1443">
        <v>3</v>
      </c>
      <c r="O1443" t="b">
        <v>0</v>
      </c>
      <c r="P1443" t="s">
        <v>8285</v>
      </c>
    </row>
    <row r="1444" spans="1:16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9">
        <f t="shared" si="35"/>
        <v>42485.64534722222</v>
      </c>
      <c r="L1444" s="9">
        <f t="shared" si="35"/>
        <v>25569.491732006332</v>
      </c>
      <c r="M1444" t="b">
        <v>0</v>
      </c>
      <c r="N1444">
        <v>0</v>
      </c>
      <c r="O1444" t="b">
        <v>0</v>
      </c>
      <c r="P1444" t="s">
        <v>8285</v>
      </c>
    </row>
    <row r="1445" spans="1:16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9">
        <f t="shared" si="35"/>
        <v>42707.926030092596</v>
      </c>
      <c r="L1445" s="9">
        <f t="shared" si="35"/>
        <v>25569.494304699423</v>
      </c>
      <c r="M1445" t="b">
        <v>0</v>
      </c>
      <c r="N1445">
        <v>0</v>
      </c>
      <c r="O1445" t="b">
        <v>0</v>
      </c>
      <c r="P1445" t="s">
        <v>8285</v>
      </c>
    </row>
    <row r="1446" spans="1:16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9">
        <f t="shared" si="35"/>
        <v>42199.873402777783</v>
      </c>
      <c r="L1446" s="9">
        <f t="shared" si="35"/>
        <v>25569.48842446068</v>
      </c>
      <c r="M1446" t="b">
        <v>0</v>
      </c>
      <c r="N1446">
        <v>0</v>
      </c>
      <c r="O1446" t="b">
        <v>0</v>
      </c>
      <c r="P1446" t="s">
        <v>8285</v>
      </c>
    </row>
    <row r="1447" spans="1:16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9">
        <f t="shared" si="35"/>
        <v>42139.542303240742</v>
      </c>
      <c r="L1447" s="9">
        <f t="shared" si="35"/>
        <v>25569.487726184067</v>
      </c>
      <c r="M1447" t="b">
        <v>0</v>
      </c>
      <c r="N1447">
        <v>0</v>
      </c>
      <c r="O1447" t="b">
        <v>0</v>
      </c>
      <c r="P1447" t="s">
        <v>8285</v>
      </c>
    </row>
    <row r="1448" spans="1:16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9">
        <f t="shared" si="35"/>
        <v>42461.447662037041</v>
      </c>
      <c r="L1448" s="9">
        <f t="shared" si="35"/>
        <v>25569.491451940532</v>
      </c>
      <c r="M1448" t="b">
        <v>0</v>
      </c>
      <c r="N1448">
        <v>0</v>
      </c>
      <c r="O1448" t="b">
        <v>0</v>
      </c>
      <c r="P1448" t="s">
        <v>8285</v>
      </c>
    </row>
    <row r="1449" spans="1:16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9">
        <f t="shared" si="35"/>
        <v>42529.730717592596</v>
      </c>
      <c r="L1449" s="9">
        <f t="shared" si="35"/>
        <v>25569.492242253677</v>
      </c>
      <c r="M1449" t="b">
        <v>0</v>
      </c>
      <c r="N1449">
        <v>3</v>
      </c>
      <c r="O1449" t="b">
        <v>0</v>
      </c>
      <c r="P1449" t="s">
        <v>8285</v>
      </c>
    </row>
    <row r="1450" spans="1:16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9">
        <f t="shared" si="35"/>
        <v>42115.936550925922</v>
      </c>
      <c r="L1450" s="9">
        <f t="shared" si="35"/>
        <v>25569.487452969341</v>
      </c>
      <c r="M1450" t="b">
        <v>0</v>
      </c>
      <c r="N1450">
        <v>0</v>
      </c>
      <c r="O1450" t="b">
        <v>0</v>
      </c>
      <c r="P1450" t="s">
        <v>8285</v>
      </c>
    </row>
    <row r="1451" spans="1:16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9">
        <f t="shared" si="35"/>
        <v>42086.811400462961</v>
      </c>
      <c r="L1451" s="9">
        <f t="shared" si="35"/>
        <v>25569.487115872689</v>
      </c>
      <c r="M1451" t="b">
        <v>0</v>
      </c>
      <c r="N1451">
        <v>0</v>
      </c>
      <c r="O1451" t="b">
        <v>0</v>
      </c>
      <c r="P1451" t="s">
        <v>8285</v>
      </c>
    </row>
    <row r="1452" spans="1:16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9">
        <f t="shared" si="35"/>
        <v>42390.171261574069</v>
      </c>
      <c r="L1452" s="9">
        <f t="shared" si="35"/>
        <v>25569.490626982195</v>
      </c>
      <c r="M1452" t="b">
        <v>0</v>
      </c>
      <c r="N1452">
        <v>1</v>
      </c>
      <c r="O1452" t="b">
        <v>0</v>
      </c>
      <c r="P1452" t="s">
        <v>8285</v>
      </c>
    </row>
    <row r="1453" spans="1:16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9">
        <f t="shared" si="35"/>
        <v>41931.959016203706</v>
      </c>
      <c r="L1453" s="9">
        <f t="shared" si="35"/>
        <v>25569.485323599725</v>
      </c>
      <c r="M1453" t="b">
        <v>0</v>
      </c>
      <c r="N1453">
        <v>2</v>
      </c>
      <c r="O1453" t="b">
        <v>0</v>
      </c>
      <c r="P1453" t="s">
        <v>8285</v>
      </c>
    </row>
    <row r="1454" spans="1:16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9">
        <f t="shared" si="35"/>
        <v>41818.703275462962</v>
      </c>
      <c r="L1454" s="9">
        <f t="shared" si="35"/>
        <v>25569.484012769393</v>
      </c>
      <c r="M1454" t="b">
        <v>0</v>
      </c>
      <c r="N1454">
        <v>0</v>
      </c>
      <c r="O1454" t="b">
        <v>0</v>
      </c>
      <c r="P1454" t="s">
        <v>8285</v>
      </c>
    </row>
    <row r="1455" spans="1:16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9">
        <f t="shared" si="35"/>
        <v>42795.696145833332</v>
      </c>
      <c r="L1455" s="9">
        <f t="shared" si="35"/>
        <v>25569.495320557242</v>
      </c>
      <c r="M1455" t="b">
        <v>0</v>
      </c>
      <c r="N1455">
        <v>0</v>
      </c>
      <c r="O1455" t="b">
        <v>0</v>
      </c>
      <c r="P1455" t="s">
        <v>8285</v>
      </c>
    </row>
    <row r="1456" spans="1:16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9">
        <f t="shared" si="35"/>
        <v>42463.866666666669</v>
      </c>
      <c r="L1456" s="9">
        <f t="shared" si="35"/>
        <v>25569.491479938271</v>
      </c>
      <c r="M1456" t="b">
        <v>0</v>
      </c>
      <c r="N1456">
        <v>1</v>
      </c>
      <c r="O1456" t="b">
        <v>0</v>
      </c>
      <c r="P1456" t="s">
        <v>8285</v>
      </c>
    </row>
    <row r="1457" spans="1:16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9">
        <f t="shared" si="35"/>
        <v>41832.672685185185</v>
      </c>
      <c r="L1457" s="9">
        <f t="shared" si="35"/>
        <v>25569.484174452376</v>
      </c>
      <c r="M1457" t="b">
        <v>0</v>
      </c>
      <c r="N1457">
        <v>7</v>
      </c>
      <c r="O1457" t="b">
        <v>0</v>
      </c>
      <c r="P1457" t="s">
        <v>8285</v>
      </c>
    </row>
    <row r="1458" spans="1:16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9">
        <f t="shared" si="35"/>
        <v>42708.668576388889</v>
      </c>
      <c r="L1458" s="9">
        <f t="shared" si="35"/>
        <v>25569.494313293708</v>
      </c>
      <c r="M1458" t="b">
        <v>0</v>
      </c>
      <c r="N1458">
        <v>3</v>
      </c>
      <c r="O1458" t="b">
        <v>0</v>
      </c>
      <c r="P1458" t="s">
        <v>8285</v>
      </c>
    </row>
    <row r="1459" spans="1:16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9">
        <f t="shared" si="35"/>
        <v>42289.89634259259</v>
      </c>
      <c r="L1459" s="9">
        <f t="shared" si="35"/>
        <v>25569.489466392854</v>
      </c>
      <c r="M1459" t="b">
        <v>0</v>
      </c>
      <c r="N1459">
        <v>0</v>
      </c>
      <c r="O1459" t="b">
        <v>0</v>
      </c>
      <c r="P1459" t="s">
        <v>8285</v>
      </c>
    </row>
    <row r="1460" spans="1:16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9">
        <f t="shared" si="35"/>
        <v>41831.705555555556</v>
      </c>
      <c r="L1460" s="9">
        <f t="shared" si="35"/>
        <v>25569.484163258745</v>
      </c>
      <c r="M1460" t="b">
        <v>0</v>
      </c>
      <c r="N1460">
        <v>0</v>
      </c>
      <c r="O1460" t="b">
        <v>0</v>
      </c>
      <c r="P1460" t="s">
        <v>8285</v>
      </c>
    </row>
    <row r="1461" spans="1:16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9">
        <f t="shared" si="35"/>
        <v>42312.204814814817</v>
      </c>
      <c r="L1461" s="9">
        <f t="shared" si="35"/>
        <v>25569.489724592764</v>
      </c>
      <c r="M1461" t="b">
        <v>0</v>
      </c>
      <c r="N1461">
        <v>0</v>
      </c>
      <c r="O1461" t="b">
        <v>0</v>
      </c>
      <c r="P1461" t="s">
        <v>8285</v>
      </c>
    </row>
    <row r="1462" spans="1:16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9">
        <f t="shared" si="35"/>
        <v>41915.896967592591</v>
      </c>
      <c r="L1462" s="9">
        <f t="shared" si="35"/>
        <v>25569.485137696385</v>
      </c>
      <c r="M1462" t="b">
        <v>0</v>
      </c>
      <c r="N1462">
        <v>0</v>
      </c>
      <c r="O1462" t="b">
        <v>0</v>
      </c>
      <c r="P1462" t="s">
        <v>8285</v>
      </c>
    </row>
    <row r="1463" spans="1:16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9">
        <f t="shared" si="35"/>
        <v>41899.645300925928</v>
      </c>
      <c r="L1463" s="9">
        <f t="shared" si="35"/>
        <v>25569.484949598391</v>
      </c>
      <c r="M1463" t="b">
        <v>1</v>
      </c>
      <c r="N1463">
        <v>340</v>
      </c>
      <c r="O1463" t="b">
        <v>1</v>
      </c>
      <c r="P1463" t="s">
        <v>8286</v>
      </c>
    </row>
    <row r="1464" spans="1:16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9">
        <f t="shared" si="35"/>
        <v>41344.662858796299</v>
      </c>
      <c r="L1464" s="9">
        <f t="shared" si="35"/>
        <v>25569.478526190494</v>
      </c>
      <c r="M1464" t="b">
        <v>1</v>
      </c>
      <c r="N1464">
        <v>150</v>
      </c>
      <c r="O1464" t="b">
        <v>1</v>
      </c>
      <c r="P1464" t="s">
        <v>8286</v>
      </c>
    </row>
    <row r="1465" spans="1:16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9">
        <f t="shared" si="35"/>
        <v>41326.911319444444</v>
      </c>
      <c r="L1465" s="9">
        <f t="shared" si="35"/>
        <v>25569.478320732866</v>
      </c>
      <c r="M1465" t="b">
        <v>1</v>
      </c>
      <c r="N1465">
        <v>25</v>
      </c>
      <c r="O1465" t="b">
        <v>1</v>
      </c>
      <c r="P1465" t="s">
        <v>8286</v>
      </c>
    </row>
    <row r="1466" spans="1:16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9">
        <f t="shared" si="35"/>
        <v>41291.661550925928</v>
      </c>
      <c r="L1466" s="9">
        <f t="shared" si="35"/>
        <v>25569.477912749433</v>
      </c>
      <c r="M1466" t="b">
        <v>1</v>
      </c>
      <c r="N1466">
        <v>234</v>
      </c>
      <c r="O1466" t="b">
        <v>1</v>
      </c>
      <c r="P1466" t="s">
        <v>8286</v>
      </c>
    </row>
    <row r="1467" spans="1:16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9">
        <f t="shared" si="35"/>
        <v>40959.734398148146</v>
      </c>
      <c r="L1467" s="9">
        <f t="shared" si="35"/>
        <v>25569.474070999979</v>
      </c>
      <c r="M1467" t="b">
        <v>1</v>
      </c>
      <c r="N1467">
        <v>2602</v>
      </c>
      <c r="O1467" t="b">
        <v>1</v>
      </c>
      <c r="P1467" t="s">
        <v>8286</v>
      </c>
    </row>
    <row r="1468" spans="1:16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9">
        <f t="shared" si="35"/>
        <v>42340.172060185185</v>
      </c>
      <c r="L1468" s="9">
        <f t="shared" si="35"/>
        <v>25569.490048287735</v>
      </c>
      <c r="M1468" t="b">
        <v>1</v>
      </c>
      <c r="N1468">
        <v>248</v>
      </c>
      <c r="O1468" t="b">
        <v>1</v>
      </c>
      <c r="P1468" t="s">
        <v>8286</v>
      </c>
    </row>
    <row r="1469" spans="1:16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9">
        <f t="shared" si="35"/>
        <v>40933.80190972222</v>
      </c>
      <c r="L1469" s="9">
        <f t="shared" si="35"/>
        <v>25569.473770855435</v>
      </c>
      <c r="M1469" t="b">
        <v>1</v>
      </c>
      <c r="N1469">
        <v>600</v>
      </c>
      <c r="O1469" t="b">
        <v>1</v>
      </c>
      <c r="P1469" t="s">
        <v>8286</v>
      </c>
    </row>
    <row r="1470" spans="1:16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9">
        <f t="shared" si="35"/>
        <v>40646.014456018514</v>
      </c>
      <c r="L1470" s="9">
        <f t="shared" si="35"/>
        <v>25569.470439982131</v>
      </c>
      <c r="M1470" t="b">
        <v>1</v>
      </c>
      <c r="N1470">
        <v>293</v>
      </c>
      <c r="O1470" t="b">
        <v>1</v>
      </c>
      <c r="P1470" t="s">
        <v>8286</v>
      </c>
    </row>
    <row r="1471" spans="1:16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9">
        <f t="shared" si="35"/>
        <v>41290.598483796297</v>
      </c>
      <c r="L1471" s="9">
        <f t="shared" si="35"/>
        <v>25569.477900445414</v>
      </c>
      <c r="M1471" t="b">
        <v>1</v>
      </c>
      <c r="N1471">
        <v>321</v>
      </c>
      <c r="O1471" t="b">
        <v>1</v>
      </c>
      <c r="P1471" t="s">
        <v>8286</v>
      </c>
    </row>
    <row r="1472" spans="1:16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9">
        <f t="shared" si="35"/>
        <v>41250.827118055553</v>
      </c>
      <c r="L1472" s="9">
        <f t="shared" si="35"/>
        <v>25569.477440128681</v>
      </c>
      <c r="M1472" t="b">
        <v>1</v>
      </c>
      <c r="N1472">
        <v>81</v>
      </c>
      <c r="O1472" t="b">
        <v>1</v>
      </c>
      <c r="P1472" t="s">
        <v>8286</v>
      </c>
    </row>
    <row r="1473" spans="1:16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9">
        <f t="shared" si="35"/>
        <v>42073.957569444443</v>
      </c>
      <c r="L1473" s="9">
        <f t="shared" si="35"/>
        <v>25569.486967101497</v>
      </c>
      <c r="M1473" t="b">
        <v>1</v>
      </c>
      <c r="N1473">
        <v>343</v>
      </c>
      <c r="O1473" t="b">
        <v>1</v>
      </c>
      <c r="P1473" t="s">
        <v>8286</v>
      </c>
    </row>
    <row r="1474" spans="1:16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9">
        <f t="shared" si="35"/>
        <v>41533.542858796296</v>
      </c>
      <c r="L1474" s="9">
        <f t="shared" si="35"/>
        <v>25569.480712301607</v>
      </c>
      <c r="M1474" t="b">
        <v>1</v>
      </c>
      <c r="N1474">
        <v>336</v>
      </c>
      <c r="O1474" t="b">
        <v>1</v>
      </c>
      <c r="P1474" t="s">
        <v>8286</v>
      </c>
    </row>
    <row r="1475" spans="1:16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9">
        <f t="shared" ref="K1475:L1538" si="36">J1475/86400+25569</f>
        <v>40939.979618055557</v>
      </c>
      <c r="L1475" s="9">
        <f t="shared" si="36"/>
        <v>25569.473842356689</v>
      </c>
      <c r="M1475" t="b">
        <v>1</v>
      </c>
      <c r="N1475">
        <v>47</v>
      </c>
      <c r="O1475" t="b">
        <v>1</v>
      </c>
      <c r="P1475" t="s">
        <v>8286</v>
      </c>
    </row>
    <row r="1476" spans="1:16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9">
        <f t="shared" si="36"/>
        <v>41500.72791666667</v>
      </c>
      <c r="L1476" s="9">
        <f t="shared" si="36"/>
        <v>25569.480332499035</v>
      </c>
      <c r="M1476" t="b">
        <v>1</v>
      </c>
      <c r="N1476">
        <v>76</v>
      </c>
      <c r="O1476" t="b">
        <v>1</v>
      </c>
      <c r="P1476" t="s">
        <v>8286</v>
      </c>
    </row>
    <row r="1477" spans="1:16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9">
        <f t="shared" si="36"/>
        <v>41960.722951388889</v>
      </c>
      <c r="L1477" s="9">
        <f t="shared" si="36"/>
        <v>25569.485656515641</v>
      </c>
      <c r="M1477" t="b">
        <v>1</v>
      </c>
      <c r="N1477">
        <v>441</v>
      </c>
      <c r="O1477" t="b">
        <v>1</v>
      </c>
      <c r="P1477" t="s">
        <v>8286</v>
      </c>
    </row>
    <row r="1478" spans="1:16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9">
        <f t="shared" si="36"/>
        <v>40766.041921296295</v>
      </c>
      <c r="L1478" s="9">
        <f t="shared" si="36"/>
        <v>25569.471829188904</v>
      </c>
      <c r="M1478" t="b">
        <v>1</v>
      </c>
      <c r="N1478">
        <v>916</v>
      </c>
      <c r="O1478" t="b">
        <v>1</v>
      </c>
      <c r="P1478" t="s">
        <v>8286</v>
      </c>
    </row>
    <row r="1479" spans="1:16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9">
        <f t="shared" si="36"/>
        <v>40840.615787037037</v>
      </c>
      <c r="L1479" s="9">
        <f t="shared" si="36"/>
        <v>25569.472692312349</v>
      </c>
      <c r="M1479" t="b">
        <v>1</v>
      </c>
      <c r="N1479">
        <v>369</v>
      </c>
      <c r="O1479" t="b">
        <v>1</v>
      </c>
      <c r="P1479" t="s">
        <v>8286</v>
      </c>
    </row>
    <row r="1480" spans="1:16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9">
        <f t="shared" si="36"/>
        <v>41394.871678240743</v>
      </c>
      <c r="L1480" s="9">
        <f t="shared" si="36"/>
        <v>25569.47910731109</v>
      </c>
      <c r="M1480" t="b">
        <v>1</v>
      </c>
      <c r="N1480">
        <v>20242</v>
      </c>
      <c r="O1480" t="b">
        <v>1</v>
      </c>
      <c r="P1480" t="s">
        <v>8286</v>
      </c>
    </row>
    <row r="1481" spans="1:16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9">
        <f t="shared" si="36"/>
        <v>41754.745243055557</v>
      </c>
      <c r="L1481" s="9">
        <f t="shared" si="36"/>
        <v>25569.483272514386</v>
      </c>
      <c r="M1481" t="b">
        <v>1</v>
      </c>
      <c r="N1481">
        <v>71</v>
      </c>
      <c r="O1481" t="b">
        <v>1</v>
      </c>
      <c r="P1481" t="s">
        <v>8286</v>
      </c>
    </row>
    <row r="1482" spans="1:16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9">
        <f t="shared" si="36"/>
        <v>41464.934016203704</v>
      </c>
      <c r="L1482" s="9">
        <f t="shared" si="36"/>
        <v>25569.479918217781</v>
      </c>
      <c r="M1482" t="b">
        <v>1</v>
      </c>
      <c r="N1482">
        <v>635</v>
      </c>
      <c r="O1482" t="b">
        <v>1</v>
      </c>
      <c r="P1482" t="s">
        <v>8286</v>
      </c>
    </row>
    <row r="1483" spans="1:16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9">
        <f t="shared" si="36"/>
        <v>41550.922974537039</v>
      </c>
      <c r="L1483" s="9">
        <f t="shared" si="36"/>
        <v>25569.480913460353</v>
      </c>
      <c r="M1483" t="b">
        <v>0</v>
      </c>
      <c r="N1483">
        <v>6</v>
      </c>
      <c r="O1483" t="b">
        <v>0</v>
      </c>
      <c r="P1483" t="s">
        <v>8273</v>
      </c>
    </row>
    <row r="1484" spans="1:16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9">
        <f t="shared" si="36"/>
        <v>41136.858055555553</v>
      </c>
      <c r="L1484" s="9">
        <f t="shared" si="36"/>
        <v>25569.476121042309</v>
      </c>
      <c r="M1484" t="b">
        <v>0</v>
      </c>
      <c r="N1484">
        <v>1</v>
      </c>
      <c r="O1484" t="b">
        <v>0</v>
      </c>
      <c r="P1484" t="s">
        <v>8273</v>
      </c>
    </row>
    <row r="1485" spans="1:16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9">
        <f t="shared" si="36"/>
        <v>42548.192997685182</v>
      </c>
      <c r="L1485" s="9">
        <f t="shared" si="36"/>
        <v>25569.492455937474</v>
      </c>
      <c r="M1485" t="b">
        <v>0</v>
      </c>
      <c r="N1485">
        <v>2</v>
      </c>
      <c r="O1485" t="b">
        <v>0</v>
      </c>
      <c r="P1485" t="s">
        <v>8273</v>
      </c>
    </row>
    <row r="1486" spans="1:16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9">
        <f t="shared" si="36"/>
        <v>41053.200960648144</v>
      </c>
      <c r="L1486" s="9">
        <f t="shared" si="36"/>
        <v>25569.475152788895</v>
      </c>
      <c r="M1486" t="b">
        <v>0</v>
      </c>
      <c r="N1486">
        <v>0</v>
      </c>
      <c r="O1486" t="b">
        <v>0</v>
      </c>
      <c r="P1486" t="s">
        <v>8273</v>
      </c>
    </row>
    <row r="1487" spans="1:16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9">
        <f t="shared" si="36"/>
        <v>42130.795983796299</v>
      </c>
      <c r="L1487" s="9">
        <f t="shared" si="36"/>
        <v>25569.487624953515</v>
      </c>
      <c r="M1487" t="b">
        <v>0</v>
      </c>
      <c r="N1487">
        <v>3</v>
      </c>
      <c r="O1487" t="b">
        <v>0</v>
      </c>
      <c r="P1487" t="s">
        <v>8273</v>
      </c>
    </row>
    <row r="1488" spans="1:16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9">
        <f t="shared" si="36"/>
        <v>42032.168530092589</v>
      </c>
      <c r="L1488" s="9">
        <f t="shared" si="36"/>
        <v>25569.486483432062</v>
      </c>
      <c r="M1488" t="b">
        <v>0</v>
      </c>
      <c r="N1488">
        <v>3</v>
      </c>
      <c r="O1488" t="b">
        <v>0</v>
      </c>
      <c r="P1488" t="s">
        <v>8273</v>
      </c>
    </row>
    <row r="1489" spans="1:16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9">
        <f t="shared" si="36"/>
        <v>42554.917488425926</v>
      </c>
      <c r="L1489" s="9">
        <f t="shared" si="36"/>
        <v>25569.492533767228</v>
      </c>
      <c r="M1489" t="b">
        <v>0</v>
      </c>
      <c r="N1489">
        <v>0</v>
      </c>
      <c r="O1489" t="b">
        <v>0</v>
      </c>
      <c r="P1489" t="s">
        <v>8273</v>
      </c>
    </row>
    <row r="1490" spans="1:16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9">
        <f t="shared" si="36"/>
        <v>41614.563194444447</v>
      </c>
      <c r="L1490" s="9">
        <f t="shared" si="36"/>
        <v>25569.481650036974</v>
      </c>
      <c r="M1490" t="b">
        <v>0</v>
      </c>
      <c r="N1490">
        <v>6</v>
      </c>
      <c r="O1490" t="b">
        <v>0</v>
      </c>
      <c r="P1490" t="s">
        <v>8273</v>
      </c>
    </row>
    <row r="1491" spans="1:16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9">
        <f t="shared" si="36"/>
        <v>41198.611712962964</v>
      </c>
      <c r="L1491" s="9">
        <f t="shared" si="36"/>
        <v>25569.476835783717</v>
      </c>
      <c r="M1491" t="b">
        <v>0</v>
      </c>
      <c r="N1491">
        <v>0</v>
      </c>
      <c r="O1491" t="b">
        <v>0</v>
      </c>
      <c r="P1491" t="s">
        <v>8273</v>
      </c>
    </row>
    <row r="1492" spans="1:16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9">
        <f t="shared" si="36"/>
        <v>41520.561041666668</v>
      </c>
      <c r="L1492" s="9">
        <f t="shared" si="36"/>
        <v>25569.480562049095</v>
      </c>
      <c r="M1492" t="b">
        <v>0</v>
      </c>
      <c r="N1492">
        <v>19</v>
      </c>
      <c r="O1492" t="b">
        <v>0</v>
      </c>
      <c r="P1492" t="s">
        <v>8273</v>
      </c>
    </row>
    <row r="1493" spans="1:16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9">
        <f t="shared" si="36"/>
        <v>41991.713460648149</v>
      </c>
      <c r="L1493" s="9">
        <f t="shared" si="36"/>
        <v>25569.486015202092</v>
      </c>
      <c r="M1493" t="b">
        <v>0</v>
      </c>
      <c r="N1493">
        <v>1</v>
      </c>
      <c r="O1493" t="b">
        <v>0</v>
      </c>
      <c r="P1493" t="s">
        <v>8273</v>
      </c>
    </row>
    <row r="1494" spans="1:16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9">
        <f t="shared" si="36"/>
        <v>40682.884791666671</v>
      </c>
      <c r="L1494" s="9">
        <f t="shared" si="36"/>
        <v>25569.470866722128</v>
      </c>
      <c r="M1494" t="b">
        <v>0</v>
      </c>
      <c r="N1494">
        <v>2</v>
      </c>
      <c r="O1494" t="b">
        <v>0</v>
      </c>
      <c r="P1494" t="s">
        <v>8273</v>
      </c>
    </row>
    <row r="1495" spans="1:16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9">
        <f t="shared" si="36"/>
        <v>41411.866608796292</v>
      </c>
      <c r="L1495" s="9">
        <f t="shared" si="36"/>
        <v>25569.479304011675</v>
      </c>
      <c r="M1495" t="b">
        <v>0</v>
      </c>
      <c r="N1495">
        <v>0</v>
      </c>
      <c r="O1495" t="b">
        <v>0</v>
      </c>
      <c r="P1495" t="s">
        <v>8273</v>
      </c>
    </row>
    <row r="1496" spans="1:16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9">
        <f t="shared" si="36"/>
        <v>42067.722372685181</v>
      </c>
      <c r="L1496" s="9">
        <f t="shared" si="36"/>
        <v>25569.486894934867</v>
      </c>
      <c r="M1496" t="b">
        <v>0</v>
      </c>
      <c r="N1496">
        <v>11</v>
      </c>
      <c r="O1496" t="b">
        <v>0</v>
      </c>
      <c r="P1496" t="s">
        <v>8273</v>
      </c>
    </row>
    <row r="1497" spans="1:16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9">
        <f t="shared" si="36"/>
        <v>40752.789710648147</v>
      </c>
      <c r="L1497" s="9">
        <f t="shared" si="36"/>
        <v>25569.471675806835</v>
      </c>
      <c r="M1497" t="b">
        <v>0</v>
      </c>
      <c r="N1497">
        <v>0</v>
      </c>
      <c r="O1497" t="b">
        <v>0</v>
      </c>
      <c r="P1497" t="s">
        <v>8273</v>
      </c>
    </row>
    <row r="1498" spans="1:16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9">
        <f t="shared" si="36"/>
        <v>41838.475219907406</v>
      </c>
      <c r="L1498" s="9">
        <f t="shared" si="36"/>
        <v>25569.484241611342</v>
      </c>
      <c r="M1498" t="b">
        <v>0</v>
      </c>
      <c r="N1498">
        <v>0</v>
      </c>
      <c r="O1498" t="b">
        <v>0</v>
      </c>
      <c r="P1498" t="s">
        <v>8273</v>
      </c>
    </row>
    <row r="1499" spans="1:16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9">
        <f t="shared" si="36"/>
        <v>41444.64261574074</v>
      </c>
      <c r="L1499" s="9">
        <f t="shared" si="36"/>
        <v>25569.479683363606</v>
      </c>
      <c r="M1499" t="b">
        <v>0</v>
      </c>
      <c r="N1499">
        <v>1</v>
      </c>
      <c r="O1499" t="b">
        <v>0</v>
      </c>
      <c r="P1499" t="s">
        <v>8273</v>
      </c>
    </row>
    <row r="1500" spans="1:16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9">
        <f t="shared" si="36"/>
        <v>41840.983541666668</v>
      </c>
      <c r="L1500" s="9">
        <f t="shared" si="36"/>
        <v>25569.484270642843</v>
      </c>
      <c r="M1500" t="b">
        <v>0</v>
      </c>
      <c r="N1500">
        <v>3</v>
      </c>
      <c r="O1500" t="b">
        <v>0</v>
      </c>
      <c r="P1500" t="s">
        <v>8273</v>
      </c>
    </row>
    <row r="1501" spans="1:16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9">
        <f t="shared" si="36"/>
        <v>42527.007326388892</v>
      </c>
      <c r="L1501" s="9">
        <f t="shared" si="36"/>
        <v>25569.492210732944</v>
      </c>
      <c r="M1501" t="b">
        <v>0</v>
      </c>
      <c r="N1501">
        <v>1</v>
      </c>
      <c r="O1501" t="b">
        <v>0</v>
      </c>
      <c r="P1501" t="s">
        <v>8273</v>
      </c>
    </row>
    <row r="1502" spans="1:16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9">
        <f t="shared" si="36"/>
        <v>41365.904594907406</v>
      </c>
      <c r="L1502" s="9">
        <f t="shared" si="36"/>
        <v>25569.478772043924</v>
      </c>
      <c r="M1502" t="b">
        <v>0</v>
      </c>
      <c r="N1502">
        <v>15</v>
      </c>
      <c r="O1502" t="b">
        <v>0</v>
      </c>
      <c r="P1502" t="s">
        <v>8273</v>
      </c>
    </row>
    <row r="1503" spans="1:16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9">
        <f t="shared" si="36"/>
        <v>42163.583599537036</v>
      </c>
      <c r="L1503" s="9">
        <f t="shared" si="36"/>
        <v>25569.488004439809</v>
      </c>
      <c r="M1503" t="b">
        <v>1</v>
      </c>
      <c r="N1503">
        <v>885</v>
      </c>
      <c r="O1503" t="b">
        <v>1</v>
      </c>
      <c r="P1503" t="s">
        <v>8283</v>
      </c>
    </row>
    <row r="1504" spans="1:16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9">
        <f t="shared" si="36"/>
        <v>42426.542592592596</v>
      </c>
      <c r="L1504" s="9">
        <f t="shared" si="36"/>
        <v>25569.491047946674</v>
      </c>
      <c r="M1504" t="b">
        <v>1</v>
      </c>
      <c r="N1504">
        <v>329</v>
      </c>
      <c r="O1504" t="b">
        <v>1</v>
      </c>
      <c r="P1504" t="s">
        <v>8283</v>
      </c>
    </row>
    <row r="1505" spans="1:16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9">
        <f t="shared" si="36"/>
        <v>42606.347233796296</v>
      </c>
      <c r="L1505" s="9">
        <f t="shared" si="36"/>
        <v>25569.493129018909</v>
      </c>
      <c r="M1505" t="b">
        <v>1</v>
      </c>
      <c r="N1505">
        <v>71</v>
      </c>
      <c r="O1505" t="b">
        <v>1</v>
      </c>
      <c r="P1505" t="s">
        <v>8283</v>
      </c>
    </row>
    <row r="1506" spans="1:16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9">
        <f t="shared" si="36"/>
        <v>41772.657685185186</v>
      </c>
      <c r="L1506" s="9">
        <f t="shared" si="36"/>
        <v>25569.483479834318</v>
      </c>
      <c r="M1506" t="b">
        <v>1</v>
      </c>
      <c r="N1506">
        <v>269</v>
      </c>
      <c r="O1506" t="b">
        <v>1</v>
      </c>
      <c r="P1506" t="s">
        <v>8283</v>
      </c>
    </row>
    <row r="1507" spans="1:16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9">
        <f t="shared" si="36"/>
        <v>42414.44332175926</v>
      </c>
      <c r="L1507" s="9">
        <f t="shared" si="36"/>
        <v>25569.490907908817</v>
      </c>
      <c r="M1507" t="b">
        <v>1</v>
      </c>
      <c r="N1507">
        <v>345</v>
      </c>
      <c r="O1507" t="b">
        <v>1</v>
      </c>
      <c r="P1507" t="s">
        <v>8283</v>
      </c>
    </row>
    <row r="1508" spans="1:16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9">
        <f t="shared" si="36"/>
        <v>41814.785925925928</v>
      </c>
      <c r="L1508" s="9">
        <f t="shared" si="36"/>
        <v>25569.4839674297</v>
      </c>
      <c r="M1508" t="b">
        <v>1</v>
      </c>
      <c r="N1508">
        <v>43</v>
      </c>
      <c r="O1508" t="b">
        <v>1</v>
      </c>
      <c r="P1508" t="s">
        <v>8283</v>
      </c>
    </row>
    <row r="1509" spans="1:16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9">
        <f t="shared" si="36"/>
        <v>40254.450335648144</v>
      </c>
      <c r="L1509" s="9">
        <f t="shared" si="36"/>
        <v>25569.465907989998</v>
      </c>
      <c r="M1509" t="b">
        <v>1</v>
      </c>
      <c r="N1509">
        <v>33</v>
      </c>
      <c r="O1509" t="b">
        <v>1</v>
      </c>
      <c r="P1509" t="s">
        <v>8283</v>
      </c>
    </row>
    <row r="1510" spans="1:16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9">
        <f t="shared" si="36"/>
        <v>41786.614363425928</v>
      </c>
      <c r="L1510" s="9">
        <f t="shared" si="36"/>
        <v>25569.483641369949</v>
      </c>
      <c r="M1510" t="b">
        <v>1</v>
      </c>
      <c r="N1510">
        <v>211</v>
      </c>
      <c r="O1510" t="b">
        <v>1</v>
      </c>
      <c r="P1510" t="s">
        <v>8283</v>
      </c>
    </row>
    <row r="1511" spans="1:16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9">
        <f t="shared" si="36"/>
        <v>42751.533391203702</v>
      </c>
      <c r="L1511" s="9">
        <f t="shared" si="36"/>
        <v>25569.494809414249</v>
      </c>
      <c r="M1511" t="b">
        <v>1</v>
      </c>
      <c r="N1511">
        <v>196</v>
      </c>
      <c r="O1511" t="b">
        <v>1</v>
      </c>
      <c r="P1511" t="s">
        <v>8283</v>
      </c>
    </row>
    <row r="1512" spans="1:16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9">
        <f t="shared" si="36"/>
        <v>41809.385162037041</v>
      </c>
      <c r="L1512" s="9">
        <f t="shared" si="36"/>
        <v>25569.483904920857</v>
      </c>
      <c r="M1512" t="b">
        <v>1</v>
      </c>
      <c r="N1512">
        <v>405</v>
      </c>
      <c r="O1512" t="b">
        <v>1</v>
      </c>
      <c r="P1512" t="s">
        <v>8283</v>
      </c>
    </row>
    <row r="1513" spans="1:16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9">
        <f t="shared" si="36"/>
        <v>42296.583379629628</v>
      </c>
      <c r="L1513" s="9">
        <f t="shared" si="36"/>
        <v>25569.489543789117</v>
      </c>
      <c r="M1513" t="b">
        <v>1</v>
      </c>
      <c r="N1513">
        <v>206</v>
      </c>
      <c r="O1513" t="b">
        <v>1</v>
      </c>
      <c r="P1513" t="s">
        <v>8283</v>
      </c>
    </row>
    <row r="1514" spans="1:16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9">
        <f t="shared" si="36"/>
        <v>42741.684479166666</v>
      </c>
      <c r="L1514" s="9">
        <f t="shared" si="36"/>
        <v>25569.494695422214</v>
      </c>
      <c r="M1514" t="b">
        <v>1</v>
      </c>
      <c r="N1514">
        <v>335</v>
      </c>
      <c r="O1514" t="b">
        <v>1</v>
      </c>
      <c r="P1514" t="s">
        <v>8283</v>
      </c>
    </row>
    <row r="1515" spans="1:16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9">
        <f t="shared" si="36"/>
        <v>41806.637337962966</v>
      </c>
      <c r="L1515" s="9">
        <f t="shared" si="36"/>
        <v>25569.483873117337</v>
      </c>
      <c r="M1515" t="b">
        <v>1</v>
      </c>
      <c r="N1515">
        <v>215</v>
      </c>
      <c r="O1515" t="b">
        <v>1</v>
      </c>
      <c r="P1515" t="s">
        <v>8283</v>
      </c>
    </row>
    <row r="1516" spans="1:16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9">
        <f t="shared" si="36"/>
        <v>42234.597685185188</v>
      </c>
      <c r="L1516" s="9">
        <f t="shared" si="36"/>
        <v>25569.488826362096</v>
      </c>
      <c r="M1516" t="b">
        <v>1</v>
      </c>
      <c r="N1516">
        <v>176</v>
      </c>
      <c r="O1516" t="b">
        <v>1</v>
      </c>
      <c r="P1516" t="s">
        <v>8283</v>
      </c>
    </row>
    <row r="1517" spans="1:16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9">
        <f t="shared" si="36"/>
        <v>42415.253437499996</v>
      </c>
      <c r="L1517" s="9">
        <f t="shared" si="36"/>
        <v>25569.490917285155</v>
      </c>
      <c r="M1517" t="b">
        <v>1</v>
      </c>
      <c r="N1517">
        <v>555</v>
      </c>
      <c r="O1517" t="b">
        <v>1</v>
      </c>
      <c r="P1517" t="s">
        <v>8283</v>
      </c>
    </row>
    <row r="1518" spans="1:16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9">
        <f t="shared" si="36"/>
        <v>42619.466342592597</v>
      </c>
      <c r="L1518" s="9">
        <f t="shared" si="36"/>
        <v>25569.493280860446</v>
      </c>
      <c r="M1518" t="b">
        <v>1</v>
      </c>
      <c r="N1518">
        <v>116</v>
      </c>
      <c r="O1518" t="b">
        <v>1</v>
      </c>
      <c r="P1518" t="s">
        <v>8283</v>
      </c>
    </row>
    <row r="1519" spans="1:16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9">
        <f t="shared" si="36"/>
        <v>41948.56658564815</v>
      </c>
      <c r="L1519" s="9">
        <f t="shared" si="36"/>
        <v>25569.485515816963</v>
      </c>
      <c r="M1519" t="b">
        <v>1</v>
      </c>
      <c r="N1519">
        <v>615</v>
      </c>
      <c r="O1519" t="b">
        <v>1</v>
      </c>
      <c r="P1519" t="s">
        <v>8283</v>
      </c>
    </row>
    <row r="1520" spans="1:16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9">
        <f t="shared" si="36"/>
        <v>41760.8200462963</v>
      </c>
      <c r="L1520" s="9">
        <f t="shared" si="36"/>
        <v>25569.483342824609</v>
      </c>
      <c r="M1520" t="b">
        <v>1</v>
      </c>
      <c r="N1520">
        <v>236</v>
      </c>
      <c r="O1520" t="b">
        <v>1</v>
      </c>
      <c r="P1520" t="s">
        <v>8283</v>
      </c>
    </row>
    <row r="1521" spans="1:16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9">
        <f t="shared" si="36"/>
        <v>41782.741701388892</v>
      </c>
      <c r="L1521" s="9">
        <f t="shared" si="36"/>
        <v>25569.48359654747</v>
      </c>
      <c r="M1521" t="b">
        <v>1</v>
      </c>
      <c r="N1521">
        <v>145</v>
      </c>
      <c r="O1521" t="b">
        <v>1</v>
      </c>
      <c r="P1521" t="s">
        <v>8283</v>
      </c>
    </row>
    <row r="1522" spans="1:16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9">
        <f t="shared" si="36"/>
        <v>41955.857789351852</v>
      </c>
      <c r="L1522" s="9">
        <f t="shared" si="36"/>
        <v>25569.485600205895</v>
      </c>
      <c r="M1522" t="b">
        <v>1</v>
      </c>
      <c r="N1522">
        <v>167</v>
      </c>
      <c r="O1522" t="b">
        <v>1</v>
      </c>
      <c r="P1522" t="s">
        <v>8283</v>
      </c>
    </row>
    <row r="1523" spans="1:16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9">
        <f t="shared" si="36"/>
        <v>42493.167719907404</v>
      </c>
      <c r="L1523" s="9">
        <f t="shared" si="36"/>
        <v>25569.491819070834</v>
      </c>
      <c r="M1523" t="b">
        <v>1</v>
      </c>
      <c r="N1523">
        <v>235</v>
      </c>
      <c r="O1523" t="b">
        <v>1</v>
      </c>
      <c r="P1523" t="s">
        <v>8283</v>
      </c>
    </row>
    <row r="1524" spans="1:16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9">
        <f t="shared" si="36"/>
        <v>41899.830312500002</v>
      </c>
      <c r="L1524" s="9">
        <f t="shared" si="36"/>
        <v>25569.484951739727</v>
      </c>
      <c r="M1524" t="b">
        <v>1</v>
      </c>
      <c r="N1524">
        <v>452</v>
      </c>
      <c r="O1524" t="b">
        <v>1</v>
      </c>
      <c r="P1524" t="s">
        <v>8283</v>
      </c>
    </row>
    <row r="1525" spans="1:16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9">
        <f t="shared" si="36"/>
        <v>41964.751342592594</v>
      </c>
      <c r="L1525" s="9">
        <f t="shared" si="36"/>
        <v>25569.485703140541</v>
      </c>
      <c r="M1525" t="b">
        <v>1</v>
      </c>
      <c r="N1525">
        <v>241</v>
      </c>
      <c r="O1525" t="b">
        <v>1</v>
      </c>
      <c r="P1525" t="s">
        <v>8283</v>
      </c>
    </row>
    <row r="1526" spans="1:16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9">
        <f t="shared" si="36"/>
        <v>42756.501041666663</v>
      </c>
      <c r="L1526" s="9">
        <f t="shared" si="36"/>
        <v>25569.494866910205</v>
      </c>
      <c r="M1526" t="b">
        <v>1</v>
      </c>
      <c r="N1526">
        <v>28</v>
      </c>
      <c r="O1526" t="b">
        <v>1</v>
      </c>
      <c r="P1526" t="s">
        <v>8283</v>
      </c>
    </row>
    <row r="1527" spans="1:16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9">
        <f t="shared" si="36"/>
        <v>42570.702986111108</v>
      </c>
      <c r="L1527" s="9">
        <f t="shared" si="36"/>
        <v>25569.492716469747</v>
      </c>
      <c r="M1527" t="b">
        <v>1</v>
      </c>
      <c r="N1527">
        <v>140</v>
      </c>
      <c r="O1527" t="b">
        <v>1</v>
      </c>
      <c r="P1527" t="s">
        <v>8283</v>
      </c>
    </row>
    <row r="1528" spans="1:16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9">
        <f t="shared" si="36"/>
        <v>42339.276006944448</v>
      </c>
      <c r="L1528" s="9">
        <f t="shared" si="36"/>
        <v>25569.490037916748</v>
      </c>
      <c r="M1528" t="b">
        <v>1</v>
      </c>
      <c r="N1528">
        <v>280</v>
      </c>
      <c r="O1528" t="b">
        <v>1</v>
      </c>
      <c r="P1528" t="s">
        <v>8283</v>
      </c>
    </row>
    <row r="1529" spans="1:16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9">
        <f t="shared" si="36"/>
        <v>42780.600532407407</v>
      </c>
      <c r="L1529" s="9">
        <f t="shared" si="36"/>
        <v>25569.495145839497</v>
      </c>
      <c r="M1529" t="b">
        <v>1</v>
      </c>
      <c r="N1529">
        <v>70</v>
      </c>
      <c r="O1529" t="b">
        <v>1</v>
      </c>
      <c r="P1529" t="s">
        <v>8283</v>
      </c>
    </row>
    <row r="1530" spans="1:16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9">
        <f t="shared" si="36"/>
        <v>42736.732893518521</v>
      </c>
      <c r="L1530" s="9">
        <f t="shared" si="36"/>
        <v>25569.494638112192</v>
      </c>
      <c r="M1530" t="b">
        <v>1</v>
      </c>
      <c r="N1530">
        <v>160</v>
      </c>
      <c r="O1530" t="b">
        <v>1</v>
      </c>
      <c r="P1530" t="s">
        <v>8283</v>
      </c>
    </row>
    <row r="1531" spans="1:16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9">
        <f t="shared" si="36"/>
        <v>42052.628703703704</v>
      </c>
      <c r="L1531" s="9">
        <f t="shared" si="36"/>
        <v>25569.486720239627</v>
      </c>
      <c r="M1531" t="b">
        <v>1</v>
      </c>
      <c r="N1531">
        <v>141</v>
      </c>
      <c r="O1531" t="b">
        <v>1</v>
      </c>
      <c r="P1531" t="s">
        <v>8283</v>
      </c>
    </row>
    <row r="1532" spans="1:16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9">
        <f t="shared" si="36"/>
        <v>42275.76730324074</v>
      </c>
      <c r="L1532" s="9">
        <f t="shared" si="36"/>
        <v>25569.489302862305</v>
      </c>
      <c r="M1532" t="b">
        <v>1</v>
      </c>
      <c r="N1532">
        <v>874</v>
      </c>
      <c r="O1532" t="b">
        <v>1</v>
      </c>
      <c r="P1532" t="s">
        <v>8283</v>
      </c>
    </row>
    <row r="1533" spans="1:16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9">
        <f t="shared" si="36"/>
        <v>41941.802384259259</v>
      </c>
      <c r="L1533" s="9">
        <f t="shared" si="36"/>
        <v>25569.485437527597</v>
      </c>
      <c r="M1533" t="b">
        <v>1</v>
      </c>
      <c r="N1533">
        <v>73</v>
      </c>
      <c r="O1533" t="b">
        <v>1</v>
      </c>
      <c r="P1533" t="s">
        <v>8283</v>
      </c>
    </row>
    <row r="1534" spans="1:16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9">
        <f t="shared" si="36"/>
        <v>42391.475289351853</v>
      </c>
      <c r="L1534" s="9">
        <f t="shared" si="36"/>
        <v>25569.490642075107</v>
      </c>
      <c r="M1534" t="b">
        <v>1</v>
      </c>
      <c r="N1534">
        <v>294</v>
      </c>
      <c r="O1534" t="b">
        <v>1</v>
      </c>
      <c r="P1534" t="s">
        <v>8283</v>
      </c>
    </row>
    <row r="1535" spans="1:16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9">
        <f t="shared" si="36"/>
        <v>42443.00204861111</v>
      </c>
      <c r="L1535" s="9">
        <f t="shared" si="36"/>
        <v>25569.491238449638</v>
      </c>
      <c r="M1535" t="b">
        <v>1</v>
      </c>
      <c r="N1535">
        <v>740</v>
      </c>
      <c r="O1535" t="b">
        <v>1</v>
      </c>
      <c r="P1535" t="s">
        <v>8283</v>
      </c>
    </row>
    <row r="1536" spans="1:16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9">
        <f t="shared" si="36"/>
        <v>42221.674328703702</v>
      </c>
      <c r="L1536" s="9">
        <f t="shared" si="36"/>
        <v>25569.488676786212</v>
      </c>
      <c r="M1536" t="b">
        <v>1</v>
      </c>
      <c r="N1536">
        <v>369</v>
      </c>
      <c r="O1536" t="b">
        <v>1</v>
      </c>
      <c r="P1536" t="s">
        <v>8283</v>
      </c>
    </row>
    <row r="1537" spans="1:16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9">
        <f t="shared" si="36"/>
        <v>42484.829062500001</v>
      </c>
      <c r="L1537" s="9">
        <f t="shared" si="36"/>
        <v>25569.491722558592</v>
      </c>
      <c r="M1537" t="b">
        <v>1</v>
      </c>
      <c r="N1537">
        <v>110</v>
      </c>
      <c r="O1537" t="b">
        <v>1</v>
      </c>
      <c r="P1537" t="s">
        <v>8283</v>
      </c>
    </row>
    <row r="1538" spans="1:16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9">
        <f t="shared" si="36"/>
        <v>42213.802199074074</v>
      </c>
      <c r="L1538" s="9">
        <f t="shared" si="36"/>
        <v>25569.4885856736</v>
      </c>
      <c r="M1538" t="b">
        <v>1</v>
      </c>
      <c r="N1538">
        <v>455</v>
      </c>
      <c r="O1538" t="b">
        <v>1</v>
      </c>
      <c r="P1538" t="s">
        <v>8283</v>
      </c>
    </row>
    <row r="1539" spans="1:16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9">
        <f t="shared" ref="K1539:L1602" si="37">J1539/86400+25569</f>
        <v>42552.315127314811</v>
      </c>
      <c r="L1539" s="9">
        <f t="shared" si="37"/>
        <v>25569.492503647307</v>
      </c>
      <c r="M1539" t="b">
        <v>1</v>
      </c>
      <c r="N1539">
        <v>224</v>
      </c>
      <c r="O1539" t="b">
        <v>1</v>
      </c>
      <c r="P1539" t="s">
        <v>8283</v>
      </c>
    </row>
    <row r="1540" spans="1:16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9">
        <f t="shared" si="37"/>
        <v>41981.782060185185</v>
      </c>
      <c r="L1540" s="9">
        <f t="shared" si="37"/>
        <v>25569.485900255328</v>
      </c>
      <c r="M1540" t="b">
        <v>1</v>
      </c>
      <c r="N1540">
        <v>46</v>
      </c>
      <c r="O1540" t="b">
        <v>1</v>
      </c>
      <c r="P1540" t="s">
        <v>8283</v>
      </c>
    </row>
    <row r="1541" spans="1:16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9">
        <f t="shared" si="37"/>
        <v>42705.91920138889</v>
      </c>
      <c r="L1541" s="9">
        <f t="shared" si="37"/>
        <v>25569.494281472238</v>
      </c>
      <c r="M1541" t="b">
        <v>0</v>
      </c>
      <c r="N1541">
        <v>284</v>
      </c>
      <c r="O1541" t="b">
        <v>1</v>
      </c>
      <c r="P1541" t="s">
        <v>8283</v>
      </c>
    </row>
    <row r="1542" spans="1:16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9">
        <f t="shared" si="37"/>
        <v>41939.00712962963</v>
      </c>
      <c r="L1542" s="9">
        <f t="shared" si="37"/>
        <v>25569.48540517511</v>
      </c>
      <c r="M1542" t="b">
        <v>1</v>
      </c>
      <c r="N1542">
        <v>98</v>
      </c>
      <c r="O1542" t="b">
        <v>1</v>
      </c>
      <c r="P1542" t="s">
        <v>8283</v>
      </c>
    </row>
    <row r="1543" spans="1:16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9">
        <f t="shared" si="37"/>
        <v>41974.712245370371</v>
      </c>
      <c r="L1543" s="9">
        <f t="shared" si="37"/>
        <v>25569.485818428766</v>
      </c>
      <c r="M1543" t="b">
        <v>0</v>
      </c>
      <c r="N1543">
        <v>2</v>
      </c>
      <c r="O1543" t="b">
        <v>0</v>
      </c>
      <c r="P1543" t="s">
        <v>8287</v>
      </c>
    </row>
    <row r="1544" spans="1:16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9">
        <f t="shared" si="37"/>
        <v>42170.996527777781</v>
      </c>
      <c r="L1544" s="9">
        <f t="shared" si="37"/>
        <v>25569.488090237592</v>
      </c>
      <c r="M1544" t="b">
        <v>0</v>
      </c>
      <c r="N1544">
        <v>1</v>
      </c>
      <c r="O1544" t="b">
        <v>0</v>
      </c>
      <c r="P1544" t="s">
        <v>8287</v>
      </c>
    </row>
    <row r="1545" spans="1:16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9">
        <f t="shared" si="37"/>
        <v>41935.509652777779</v>
      </c>
      <c r="L1545" s="9">
        <f t="shared" si="37"/>
        <v>25569.485364695054</v>
      </c>
      <c r="M1545" t="b">
        <v>0</v>
      </c>
      <c r="N1545">
        <v>1</v>
      </c>
      <c r="O1545" t="b">
        <v>0</v>
      </c>
      <c r="P1545" t="s">
        <v>8287</v>
      </c>
    </row>
    <row r="1546" spans="1:16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9">
        <f t="shared" si="37"/>
        <v>42053.051203703704</v>
      </c>
      <c r="L1546" s="9">
        <f t="shared" si="37"/>
        <v>25569.486725129671</v>
      </c>
      <c r="M1546" t="b">
        <v>0</v>
      </c>
      <c r="N1546">
        <v>0</v>
      </c>
      <c r="O1546" t="b">
        <v>0</v>
      </c>
      <c r="P1546" t="s">
        <v>8287</v>
      </c>
    </row>
    <row r="1547" spans="1:16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9">
        <f t="shared" si="37"/>
        <v>42031.884652777779</v>
      </c>
      <c r="L1547" s="9">
        <f t="shared" si="37"/>
        <v>25569.486480146443</v>
      </c>
      <c r="M1547" t="b">
        <v>0</v>
      </c>
      <c r="N1547">
        <v>1</v>
      </c>
      <c r="O1547" t="b">
        <v>0</v>
      </c>
      <c r="P1547" t="s">
        <v>8287</v>
      </c>
    </row>
    <row r="1548" spans="1:16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9">
        <f t="shared" si="37"/>
        <v>41839.212951388887</v>
      </c>
      <c r="L1548" s="9">
        <f t="shared" si="37"/>
        <v>25569.484250149901</v>
      </c>
      <c r="M1548" t="b">
        <v>0</v>
      </c>
      <c r="N1548">
        <v>11</v>
      </c>
      <c r="O1548" t="b">
        <v>0</v>
      </c>
      <c r="P1548" t="s">
        <v>8287</v>
      </c>
    </row>
    <row r="1549" spans="1:16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9">
        <f t="shared" si="37"/>
        <v>42782.426875000005</v>
      </c>
      <c r="L1549" s="9">
        <f t="shared" si="37"/>
        <v>25569.495166977718</v>
      </c>
      <c r="M1549" t="b">
        <v>0</v>
      </c>
      <c r="N1549">
        <v>0</v>
      </c>
      <c r="O1549" t="b">
        <v>0</v>
      </c>
      <c r="P1549" t="s">
        <v>8287</v>
      </c>
    </row>
    <row r="1550" spans="1:16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9">
        <f t="shared" si="37"/>
        <v>42286.88217592593</v>
      </c>
      <c r="L1550" s="9">
        <f t="shared" si="37"/>
        <v>25569.489431506667</v>
      </c>
      <c r="M1550" t="b">
        <v>0</v>
      </c>
      <c r="N1550">
        <v>1</v>
      </c>
      <c r="O1550" t="b">
        <v>0</v>
      </c>
      <c r="P1550" t="s">
        <v>8287</v>
      </c>
    </row>
    <row r="1551" spans="1:16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9">
        <f t="shared" si="37"/>
        <v>42281.136099537034</v>
      </c>
      <c r="L1551" s="9">
        <f t="shared" si="37"/>
        <v>25569.489365001151</v>
      </c>
      <c r="M1551" t="b">
        <v>0</v>
      </c>
      <c r="N1551">
        <v>6</v>
      </c>
      <c r="O1551" t="b">
        <v>0</v>
      </c>
      <c r="P1551" t="s">
        <v>8287</v>
      </c>
    </row>
    <row r="1552" spans="1:16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9">
        <f t="shared" si="37"/>
        <v>42472.449467592596</v>
      </c>
      <c r="L1552" s="9">
        <f t="shared" si="37"/>
        <v>25569.491579276244</v>
      </c>
      <c r="M1552" t="b">
        <v>0</v>
      </c>
      <c r="N1552">
        <v>7</v>
      </c>
      <c r="O1552" t="b">
        <v>0</v>
      </c>
      <c r="P1552" t="s">
        <v>8287</v>
      </c>
    </row>
    <row r="1553" spans="1:16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9">
        <f t="shared" si="37"/>
        <v>42121.824525462958</v>
      </c>
      <c r="L1553" s="9">
        <f t="shared" si="37"/>
        <v>25569.487521117193</v>
      </c>
      <c r="M1553" t="b">
        <v>0</v>
      </c>
      <c r="N1553">
        <v>0</v>
      </c>
      <c r="O1553" t="b">
        <v>0</v>
      </c>
      <c r="P1553" t="s">
        <v>8287</v>
      </c>
    </row>
    <row r="1554" spans="1:16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9">
        <f t="shared" si="37"/>
        <v>41892.688750000001</v>
      </c>
      <c r="L1554" s="9">
        <f t="shared" si="37"/>
        <v>25569.484869082753</v>
      </c>
      <c r="M1554" t="b">
        <v>0</v>
      </c>
      <c r="N1554">
        <v>16</v>
      </c>
      <c r="O1554" t="b">
        <v>0</v>
      </c>
      <c r="P1554" t="s">
        <v>8287</v>
      </c>
    </row>
    <row r="1555" spans="1:16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9">
        <f t="shared" si="37"/>
        <v>42219.282951388886</v>
      </c>
      <c r="L1555" s="9">
        <f t="shared" si="37"/>
        <v>25569.488649108232</v>
      </c>
      <c r="M1555" t="b">
        <v>0</v>
      </c>
      <c r="N1555">
        <v>0</v>
      </c>
      <c r="O1555" t="b">
        <v>0</v>
      </c>
      <c r="P1555" t="s">
        <v>8287</v>
      </c>
    </row>
    <row r="1556" spans="1:16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9">
        <f t="shared" si="37"/>
        <v>42188.252199074079</v>
      </c>
      <c r="L1556" s="9">
        <f t="shared" si="37"/>
        <v>25569.488289956007</v>
      </c>
      <c r="M1556" t="b">
        <v>0</v>
      </c>
      <c r="N1556">
        <v>0</v>
      </c>
      <c r="O1556" t="b">
        <v>0</v>
      </c>
      <c r="P1556" t="s">
        <v>8287</v>
      </c>
    </row>
    <row r="1557" spans="1:16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9">
        <f t="shared" si="37"/>
        <v>42241.613796296297</v>
      </c>
      <c r="L1557" s="9">
        <f t="shared" si="37"/>
        <v>25569.488907567087</v>
      </c>
      <c r="M1557" t="b">
        <v>0</v>
      </c>
      <c r="N1557">
        <v>0</v>
      </c>
      <c r="O1557" t="b">
        <v>0</v>
      </c>
      <c r="P1557" t="s">
        <v>8287</v>
      </c>
    </row>
    <row r="1558" spans="1:16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9">
        <f t="shared" si="37"/>
        <v>42525.153055555551</v>
      </c>
      <c r="L1558" s="9">
        <f t="shared" si="37"/>
        <v>25569.492189271477</v>
      </c>
      <c r="M1558" t="b">
        <v>0</v>
      </c>
      <c r="N1558">
        <v>12</v>
      </c>
      <c r="O1558" t="b">
        <v>0</v>
      </c>
      <c r="P1558" t="s">
        <v>8287</v>
      </c>
    </row>
    <row r="1559" spans="1:16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9">
        <f t="shared" si="37"/>
        <v>41871.65315972222</v>
      </c>
      <c r="L1559" s="9">
        <f t="shared" si="37"/>
        <v>25569.484625615274</v>
      </c>
      <c r="M1559" t="b">
        <v>0</v>
      </c>
      <c r="N1559">
        <v>1</v>
      </c>
      <c r="O1559" t="b">
        <v>0</v>
      </c>
      <c r="P1559" t="s">
        <v>8287</v>
      </c>
    </row>
    <row r="1560" spans="1:16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9">
        <f t="shared" si="37"/>
        <v>42185.397673611107</v>
      </c>
      <c r="L1560" s="9">
        <f t="shared" si="37"/>
        <v>25569.488256917517</v>
      </c>
      <c r="M1560" t="b">
        <v>0</v>
      </c>
      <c r="N1560">
        <v>3</v>
      </c>
      <c r="O1560" t="b">
        <v>0</v>
      </c>
      <c r="P1560" t="s">
        <v>8287</v>
      </c>
    </row>
    <row r="1561" spans="1:16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9">
        <f t="shared" si="37"/>
        <v>42108.053229166668</v>
      </c>
      <c r="L1561" s="9">
        <f t="shared" si="37"/>
        <v>25569.487361727188</v>
      </c>
      <c r="M1561" t="b">
        <v>0</v>
      </c>
      <c r="N1561">
        <v>1</v>
      </c>
      <c r="O1561" t="b">
        <v>0</v>
      </c>
      <c r="P1561" t="s">
        <v>8287</v>
      </c>
    </row>
    <row r="1562" spans="1:16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9">
        <f t="shared" si="37"/>
        <v>41936.020752314813</v>
      </c>
      <c r="L1562" s="9">
        <f t="shared" si="37"/>
        <v>25569.48537061056</v>
      </c>
      <c r="M1562" t="b">
        <v>0</v>
      </c>
      <c r="N1562">
        <v>4</v>
      </c>
      <c r="O1562" t="b">
        <v>0</v>
      </c>
      <c r="P1562" t="s">
        <v>8287</v>
      </c>
    </row>
    <row r="1563" spans="1:16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9">
        <f t="shared" si="37"/>
        <v>41555.041701388887</v>
      </c>
      <c r="L1563" s="9">
        <f t="shared" si="37"/>
        <v>25569.480961130805</v>
      </c>
      <c r="M1563" t="b">
        <v>0</v>
      </c>
      <c r="N1563">
        <v>1</v>
      </c>
      <c r="O1563" t="b">
        <v>0</v>
      </c>
      <c r="P1563" t="s">
        <v>8288</v>
      </c>
    </row>
    <row r="1564" spans="1:16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9">
        <f t="shared" si="37"/>
        <v>40079.566157407404</v>
      </c>
      <c r="L1564" s="9">
        <f t="shared" si="37"/>
        <v>25569.463883867564</v>
      </c>
      <c r="M1564" t="b">
        <v>0</v>
      </c>
      <c r="N1564">
        <v>0</v>
      </c>
      <c r="O1564" t="b">
        <v>0</v>
      </c>
      <c r="P1564" t="s">
        <v>8288</v>
      </c>
    </row>
    <row r="1565" spans="1:16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9">
        <f t="shared" si="37"/>
        <v>41652.742488425924</v>
      </c>
      <c r="L1565" s="9">
        <f t="shared" si="37"/>
        <v>25569.482091926948</v>
      </c>
      <c r="M1565" t="b">
        <v>0</v>
      </c>
      <c r="N1565">
        <v>2</v>
      </c>
      <c r="O1565" t="b">
        <v>0</v>
      </c>
      <c r="P1565" t="s">
        <v>8288</v>
      </c>
    </row>
    <row r="1566" spans="1:16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9">
        <f t="shared" si="37"/>
        <v>42121.367002314815</v>
      </c>
      <c r="L1566" s="9">
        <f t="shared" si="37"/>
        <v>25569.487515821787</v>
      </c>
      <c r="M1566" t="b">
        <v>0</v>
      </c>
      <c r="N1566">
        <v>1</v>
      </c>
      <c r="O1566" t="b">
        <v>0</v>
      </c>
      <c r="P1566" t="s">
        <v>8288</v>
      </c>
    </row>
    <row r="1567" spans="1:16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9">
        <f t="shared" si="37"/>
        <v>40672.729872685188</v>
      </c>
      <c r="L1567" s="9">
        <f t="shared" si="37"/>
        <v>25569.470749188342</v>
      </c>
      <c r="M1567" t="b">
        <v>0</v>
      </c>
      <c r="N1567">
        <v>1</v>
      </c>
      <c r="O1567" t="b">
        <v>0</v>
      </c>
      <c r="P1567" t="s">
        <v>8288</v>
      </c>
    </row>
    <row r="1568" spans="1:16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9">
        <f t="shared" si="37"/>
        <v>42549.916712962964</v>
      </c>
      <c r="L1568" s="9">
        <f t="shared" si="37"/>
        <v>25569.492475887881</v>
      </c>
      <c r="M1568" t="b">
        <v>0</v>
      </c>
      <c r="N1568">
        <v>59</v>
      </c>
      <c r="O1568" t="b">
        <v>0</v>
      </c>
      <c r="P1568" t="s">
        <v>8288</v>
      </c>
    </row>
    <row r="1569" spans="1:16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9">
        <f t="shared" si="37"/>
        <v>41671.93686342593</v>
      </c>
      <c r="L1569" s="9">
        <f t="shared" si="37"/>
        <v>25569.482314084067</v>
      </c>
      <c r="M1569" t="b">
        <v>0</v>
      </c>
      <c r="N1569">
        <v>13</v>
      </c>
      <c r="O1569" t="b">
        <v>0</v>
      </c>
      <c r="P1569" t="s">
        <v>8288</v>
      </c>
    </row>
    <row r="1570" spans="1:16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9">
        <f t="shared" si="37"/>
        <v>41962.062326388885</v>
      </c>
      <c r="L1570" s="9">
        <f t="shared" si="37"/>
        <v>25569.485672017665</v>
      </c>
      <c r="M1570" t="b">
        <v>0</v>
      </c>
      <c r="N1570">
        <v>22</v>
      </c>
      <c r="O1570" t="b">
        <v>0</v>
      </c>
      <c r="P1570" t="s">
        <v>8288</v>
      </c>
    </row>
    <row r="1571" spans="1:16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9">
        <f t="shared" si="37"/>
        <v>41389.679560185185</v>
      </c>
      <c r="L1571" s="9">
        <f t="shared" si="37"/>
        <v>25569.479047217133</v>
      </c>
      <c r="M1571" t="b">
        <v>0</v>
      </c>
      <c r="N1571">
        <v>0</v>
      </c>
      <c r="O1571" t="b">
        <v>0</v>
      </c>
      <c r="P1571" t="s">
        <v>8288</v>
      </c>
    </row>
    <row r="1572" spans="1:16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9">
        <f t="shared" si="37"/>
        <v>42438.813449074078</v>
      </c>
      <c r="L1572" s="9">
        <f t="shared" si="37"/>
        <v>25569.491189970475</v>
      </c>
      <c r="M1572" t="b">
        <v>0</v>
      </c>
      <c r="N1572">
        <v>52</v>
      </c>
      <c r="O1572" t="b">
        <v>0</v>
      </c>
      <c r="P1572" t="s">
        <v>8288</v>
      </c>
    </row>
    <row r="1573" spans="1:16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9">
        <f t="shared" si="37"/>
        <v>42144.769479166665</v>
      </c>
      <c r="L1573" s="9">
        <f t="shared" si="37"/>
        <v>25569.487786683785</v>
      </c>
      <c r="M1573" t="b">
        <v>0</v>
      </c>
      <c r="N1573">
        <v>4</v>
      </c>
      <c r="O1573" t="b">
        <v>0</v>
      </c>
      <c r="P1573" t="s">
        <v>8288</v>
      </c>
    </row>
    <row r="1574" spans="1:16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9">
        <f t="shared" si="37"/>
        <v>42404.033090277779</v>
      </c>
      <c r="L1574" s="9">
        <f t="shared" si="37"/>
        <v>25569.490787420025</v>
      </c>
      <c r="M1574" t="b">
        <v>0</v>
      </c>
      <c r="N1574">
        <v>3</v>
      </c>
      <c r="O1574" t="b">
        <v>0</v>
      </c>
      <c r="P1574" t="s">
        <v>8288</v>
      </c>
    </row>
    <row r="1575" spans="1:16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9">
        <f t="shared" si="37"/>
        <v>42786.000023148154</v>
      </c>
      <c r="L1575" s="9">
        <f t="shared" si="37"/>
        <v>25569.495208333603</v>
      </c>
      <c r="M1575" t="b">
        <v>0</v>
      </c>
      <c r="N1575">
        <v>3</v>
      </c>
      <c r="O1575" t="b">
        <v>0</v>
      </c>
      <c r="P1575" t="s">
        <v>8288</v>
      </c>
    </row>
    <row r="1576" spans="1:16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9">
        <f t="shared" si="37"/>
        <v>42017.927418981482</v>
      </c>
      <c r="L1576" s="9">
        <f t="shared" si="37"/>
        <v>25569.486318604388</v>
      </c>
      <c r="M1576" t="b">
        <v>0</v>
      </c>
      <c r="N1576">
        <v>6</v>
      </c>
      <c r="O1576" t="b">
        <v>0</v>
      </c>
      <c r="P1576" t="s">
        <v>8288</v>
      </c>
    </row>
    <row r="1577" spans="1:16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9">
        <f t="shared" si="37"/>
        <v>41799.524259259255</v>
      </c>
      <c r="L1577" s="9">
        <f t="shared" si="37"/>
        <v>25569.483790790036</v>
      </c>
      <c r="M1577" t="b">
        <v>0</v>
      </c>
      <c r="N1577">
        <v>35</v>
      </c>
      <c r="O1577" t="b">
        <v>0</v>
      </c>
      <c r="P1577" t="s">
        <v>8288</v>
      </c>
    </row>
    <row r="1578" spans="1:16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9">
        <f t="shared" si="37"/>
        <v>42140.879259259258</v>
      </c>
      <c r="L1578" s="9">
        <f t="shared" si="37"/>
        <v>25569.487741658093</v>
      </c>
      <c r="M1578" t="b">
        <v>0</v>
      </c>
      <c r="N1578">
        <v>10</v>
      </c>
      <c r="O1578" t="b">
        <v>0</v>
      </c>
      <c r="P1578" t="s">
        <v>8288</v>
      </c>
    </row>
    <row r="1579" spans="1:16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9">
        <f t="shared" si="37"/>
        <v>41054.847777777773</v>
      </c>
      <c r="L1579" s="9">
        <f t="shared" si="37"/>
        <v>25569.475171849281</v>
      </c>
      <c r="M1579" t="b">
        <v>0</v>
      </c>
      <c r="N1579">
        <v>2</v>
      </c>
      <c r="O1579" t="b">
        <v>0</v>
      </c>
      <c r="P1579" t="s">
        <v>8288</v>
      </c>
    </row>
    <row r="1580" spans="1:16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9">
        <f t="shared" si="37"/>
        <v>40399.065868055557</v>
      </c>
      <c r="L1580" s="9">
        <f t="shared" si="37"/>
        <v>25569.467581780882</v>
      </c>
      <c r="M1580" t="b">
        <v>0</v>
      </c>
      <c r="N1580">
        <v>4</v>
      </c>
      <c r="O1580" t="b">
        <v>0</v>
      </c>
      <c r="P1580" t="s">
        <v>8288</v>
      </c>
    </row>
    <row r="1581" spans="1:16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9">
        <f t="shared" si="37"/>
        <v>41481.996423611112</v>
      </c>
      <c r="L1581" s="9">
        <f t="shared" si="37"/>
        <v>25569.480115699349</v>
      </c>
      <c r="M1581" t="b">
        <v>0</v>
      </c>
      <c r="N1581">
        <v>2</v>
      </c>
      <c r="O1581" t="b">
        <v>0</v>
      </c>
      <c r="P1581" t="s">
        <v>8288</v>
      </c>
    </row>
    <row r="1582" spans="1:16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9">
        <f t="shared" si="37"/>
        <v>40990.050069444442</v>
      </c>
      <c r="L1582" s="9">
        <f t="shared" si="37"/>
        <v>25569.474421875802</v>
      </c>
      <c r="M1582" t="b">
        <v>0</v>
      </c>
      <c r="N1582">
        <v>0</v>
      </c>
      <c r="O1582" t="b">
        <v>0</v>
      </c>
      <c r="P1582" t="s">
        <v>8288</v>
      </c>
    </row>
    <row r="1583" spans="1:16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9">
        <f t="shared" si="37"/>
        <v>42325.448958333334</v>
      </c>
      <c r="L1583" s="9">
        <f t="shared" si="37"/>
        <v>25569.48987788146</v>
      </c>
      <c r="M1583" t="b">
        <v>0</v>
      </c>
      <c r="N1583">
        <v>1</v>
      </c>
      <c r="O1583" t="b">
        <v>0</v>
      </c>
      <c r="P1583" t="s">
        <v>8289</v>
      </c>
    </row>
    <row r="1584" spans="1:16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9">
        <f t="shared" si="37"/>
        <v>42246.789965277778</v>
      </c>
      <c r="L1584" s="9">
        <f t="shared" si="37"/>
        <v>25569.488967476449</v>
      </c>
      <c r="M1584" t="b">
        <v>0</v>
      </c>
      <c r="N1584">
        <v>3</v>
      </c>
      <c r="O1584" t="b">
        <v>0</v>
      </c>
      <c r="P1584" t="s">
        <v>8289</v>
      </c>
    </row>
    <row r="1585" spans="1:16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9">
        <f t="shared" si="37"/>
        <v>41877.904988425929</v>
      </c>
      <c r="L1585" s="9">
        <f t="shared" si="37"/>
        <v>25569.484697974403</v>
      </c>
      <c r="M1585" t="b">
        <v>0</v>
      </c>
      <c r="N1585">
        <v>1</v>
      </c>
      <c r="O1585" t="b">
        <v>0</v>
      </c>
      <c r="P1585" t="s">
        <v>8289</v>
      </c>
    </row>
    <row r="1586" spans="1:16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9">
        <f t="shared" si="37"/>
        <v>41779.649317129632</v>
      </c>
      <c r="L1586" s="9">
        <f t="shared" si="37"/>
        <v>25569.483560755983</v>
      </c>
      <c r="M1586" t="b">
        <v>0</v>
      </c>
      <c r="N1586">
        <v>0</v>
      </c>
      <c r="O1586" t="b">
        <v>0</v>
      </c>
      <c r="P1586" t="s">
        <v>8289</v>
      </c>
    </row>
    <row r="1587" spans="1:16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9">
        <f t="shared" si="37"/>
        <v>42707.895462962959</v>
      </c>
      <c r="L1587" s="9">
        <f t="shared" si="37"/>
        <v>25569.494304345637</v>
      </c>
      <c r="M1587" t="b">
        <v>0</v>
      </c>
      <c r="N1587">
        <v>12</v>
      </c>
      <c r="O1587" t="b">
        <v>0</v>
      </c>
      <c r="P1587" t="s">
        <v>8289</v>
      </c>
    </row>
    <row r="1588" spans="1:16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9">
        <f t="shared" si="37"/>
        <v>42069.104421296295</v>
      </c>
      <c r="L1588" s="9">
        <f t="shared" si="37"/>
        <v>25569.486910930802</v>
      </c>
      <c r="M1588" t="b">
        <v>0</v>
      </c>
      <c r="N1588">
        <v>0</v>
      </c>
      <c r="O1588" t="b">
        <v>0</v>
      </c>
      <c r="P1588" t="s">
        <v>8289</v>
      </c>
    </row>
    <row r="1589" spans="1:16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9">
        <f t="shared" si="37"/>
        <v>41956.950983796298</v>
      </c>
      <c r="L1589" s="9">
        <f t="shared" si="37"/>
        <v>25569.485612858607</v>
      </c>
      <c r="M1589" t="b">
        <v>0</v>
      </c>
      <c r="N1589">
        <v>1</v>
      </c>
      <c r="O1589" t="b">
        <v>0</v>
      </c>
      <c r="P1589" t="s">
        <v>8289</v>
      </c>
    </row>
    <row r="1590" spans="1:16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9">
        <f t="shared" si="37"/>
        <v>42005.24998842593</v>
      </c>
      <c r="L1590" s="9">
        <f t="shared" si="37"/>
        <v>25569.486171874865</v>
      </c>
      <c r="M1590" t="b">
        <v>0</v>
      </c>
      <c r="N1590">
        <v>0</v>
      </c>
      <c r="O1590" t="b">
        <v>0</v>
      </c>
      <c r="P1590" t="s">
        <v>8289</v>
      </c>
    </row>
    <row r="1591" spans="1:16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9">
        <f t="shared" si="37"/>
        <v>42256.984791666662</v>
      </c>
      <c r="L1591" s="9">
        <f t="shared" si="37"/>
        <v>25569.489085472127</v>
      </c>
      <c r="M1591" t="b">
        <v>0</v>
      </c>
      <c r="N1591">
        <v>0</v>
      </c>
      <c r="O1591" t="b">
        <v>0</v>
      </c>
      <c r="P1591" t="s">
        <v>8289</v>
      </c>
    </row>
    <row r="1592" spans="1:16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9">
        <f t="shared" si="37"/>
        <v>42240.857222222221</v>
      </c>
      <c r="L1592" s="9">
        <f t="shared" si="37"/>
        <v>25569.488898810443</v>
      </c>
      <c r="M1592" t="b">
        <v>0</v>
      </c>
      <c r="N1592">
        <v>2</v>
      </c>
      <c r="O1592" t="b">
        <v>0</v>
      </c>
      <c r="P1592" t="s">
        <v>8289</v>
      </c>
    </row>
    <row r="1593" spans="1:16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9">
        <f t="shared" si="37"/>
        <v>42433.726168981477</v>
      </c>
      <c r="L1593" s="9">
        <f t="shared" si="37"/>
        <v>25569.491131089919</v>
      </c>
      <c r="M1593" t="b">
        <v>0</v>
      </c>
      <c r="N1593">
        <v>92</v>
      </c>
      <c r="O1593" t="b">
        <v>0</v>
      </c>
      <c r="P1593" t="s">
        <v>8289</v>
      </c>
    </row>
    <row r="1594" spans="1:16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9">
        <f t="shared" si="37"/>
        <v>42046.072743055556</v>
      </c>
      <c r="L1594" s="9">
        <f t="shared" si="37"/>
        <v>25569.486644360451</v>
      </c>
      <c r="M1594" t="b">
        <v>0</v>
      </c>
      <c r="N1594">
        <v>0</v>
      </c>
      <c r="O1594" t="b">
        <v>0</v>
      </c>
      <c r="P1594" t="s">
        <v>8289</v>
      </c>
    </row>
    <row r="1595" spans="1:16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9">
        <f t="shared" si="37"/>
        <v>42033.845543981486</v>
      </c>
      <c r="L1595" s="9">
        <f t="shared" si="37"/>
        <v>25569.486502841944</v>
      </c>
      <c r="M1595" t="b">
        <v>0</v>
      </c>
      <c r="N1595">
        <v>3</v>
      </c>
      <c r="O1595" t="b">
        <v>0</v>
      </c>
      <c r="P1595" t="s">
        <v>8289</v>
      </c>
    </row>
    <row r="1596" spans="1:16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9">
        <f t="shared" si="37"/>
        <v>42445.712754629625</v>
      </c>
      <c r="L1596" s="9">
        <f t="shared" si="37"/>
        <v>25569.491269823549</v>
      </c>
      <c r="M1596" t="b">
        <v>0</v>
      </c>
      <c r="N1596">
        <v>10</v>
      </c>
      <c r="O1596" t="b">
        <v>0</v>
      </c>
      <c r="P1596" t="s">
        <v>8289</v>
      </c>
    </row>
    <row r="1597" spans="1:16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9">
        <f t="shared" si="37"/>
        <v>41780.050092592595</v>
      </c>
      <c r="L1597" s="9">
        <f t="shared" si="37"/>
        <v>25569.483565394592</v>
      </c>
      <c r="M1597" t="b">
        <v>0</v>
      </c>
      <c r="N1597">
        <v>7</v>
      </c>
      <c r="O1597" t="b">
        <v>0</v>
      </c>
      <c r="P1597" t="s">
        <v>8289</v>
      </c>
    </row>
    <row r="1598" spans="1:16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9">
        <f t="shared" si="37"/>
        <v>41941.430196759262</v>
      </c>
      <c r="L1598" s="9">
        <f t="shared" si="37"/>
        <v>25569.48543321987</v>
      </c>
      <c r="M1598" t="b">
        <v>0</v>
      </c>
      <c r="N1598">
        <v>3</v>
      </c>
      <c r="O1598" t="b">
        <v>0</v>
      </c>
      <c r="P1598" t="s">
        <v>8289</v>
      </c>
    </row>
    <row r="1599" spans="1:16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9">
        <f t="shared" si="37"/>
        <v>42603.354131944448</v>
      </c>
      <c r="L1599" s="9">
        <f t="shared" si="37"/>
        <v>25569.493094376528</v>
      </c>
      <c r="M1599" t="b">
        <v>0</v>
      </c>
      <c r="N1599">
        <v>0</v>
      </c>
      <c r="O1599" t="b">
        <v>0</v>
      </c>
      <c r="P1599" t="s">
        <v>8289</v>
      </c>
    </row>
    <row r="1600" spans="1:16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9">
        <f t="shared" si="37"/>
        <v>42151.667337962965</v>
      </c>
      <c r="L1600" s="9">
        <f t="shared" si="37"/>
        <v>25569.487866520114</v>
      </c>
      <c r="M1600" t="b">
        <v>0</v>
      </c>
      <c r="N1600">
        <v>1</v>
      </c>
      <c r="O1600" t="b">
        <v>0</v>
      </c>
      <c r="P1600" t="s">
        <v>8289</v>
      </c>
    </row>
    <row r="1601" spans="1:16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9">
        <f t="shared" si="37"/>
        <v>42438.53907407407</v>
      </c>
      <c r="L1601" s="9">
        <f t="shared" si="37"/>
        <v>25569.491186794839</v>
      </c>
      <c r="M1601" t="b">
        <v>0</v>
      </c>
      <c r="N1601">
        <v>0</v>
      </c>
      <c r="O1601" t="b">
        <v>0</v>
      </c>
      <c r="P1601" t="s">
        <v>8289</v>
      </c>
    </row>
    <row r="1602" spans="1:16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9">
        <f t="shared" si="37"/>
        <v>41791.057314814811</v>
      </c>
      <c r="L1602" s="9">
        <f t="shared" si="37"/>
        <v>25569.483692792997</v>
      </c>
      <c r="M1602" t="b">
        <v>0</v>
      </c>
      <c r="N1602">
        <v>9</v>
      </c>
      <c r="O1602" t="b">
        <v>0</v>
      </c>
      <c r="P1602" t="s">
        <v>8289</v>
      </c>
    </row>
    <row r="1603" spans="1:16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9">
        <f t="shared" ref="K1603:L1666" si="38">J1603/86400+25569</f>
        <v>40638.092974537038</v>
      </c>
      <c r="L1603" s="9">
        <f t="shared" si="38"/>
        <v>25569.470348298317</v>
      </c>
      <c r="M1603" t="b">
        <v>0</v>
      </c>
      <c r="N1603">
        <v>56</v>
      </c>
      <c r="O1603" t="b">
        <v>1</v>
      </c>
      <c r="P1603" t="s">
        <v>8274</v>
      </c>
    </row>
    <row r="1604" spans="1:16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9">
        <f t="shared" si="38"/>
        <v>40788.297650462962</v>
      </c>
      <c r="L1604" s="9">
        <f t="shared" si="38"/>
        <v>25569.472086778362</v>
      </c>
      <c r="M1604" t="b">
        <v>0</v>
      </c>
      <c r="N1604">
        <v>32</v>
      </c>
      <c r="O1604" t="b">
        <v>1</v>
      </c>
      <c r="P1604" t="s">
        <v>8274</v>
      </c>
    </row>
    <row r="1605" spans="1:16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9">
        <f t="shared" si="38"/>
        <v>40876.169664351852</v>
      </c>
      <c r="L1605" s="9">
        <f t="shared" si="38"/>
        <v>25569.473103815559</v>
      </c>
      <c r="M1605" t="b">
        <v>0</v>
      </c>
      <c r="N1605">
        <v>30</v>
      </c>
      <c r="O1605" t="b">
        <v>1</v>
      </c>
      <c r="P1605" t="s">
        <v>8274</v>
      </c>
    </row>
    <row r="1606" spans="1:16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9">
        <f t="shared" si="38"/>
        <v>40945.845312500001</v>
      </c>
      <c r="L1606" s="9">
        <f t="shared" si="38"/>
        <v>25569.473910246674</v>
      </c>
      <c r="M1606" t="b">
        <v>0</v>
      </c>
      <c r="N1606">
        <v>70</v>
      </c>
      <c r="O1606" t="b">
        <v>1</v>
      </c>
      <c r="P1606" t="s">
        <v>8274</v>
      </c>
    </row>
    <row r="1607" spans="1:16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9">
        <f t="shared" si="38"/>
        <v>40747.012881944444</v>
      </c>
      <c r="L1607" s="9">
        <f t="shared" si="38"/>
        <v>25569.471608945394</v>
      </c>
      <c r="M1607" t="b">
        <v>0</v>
      </c>
      <c r="N1607">
        <v>44</v>
      </c>
      <c r="O1607" t="b">
        <v>1</v>
      </c>
      <c r="P1607" t="s">
        <v>8274</v>
      </c>
    </row>
    <row r="1608" spans="1:16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9">
        <f t="shared" si="38"/>
        <v>40536.111550925925</v>
      </c>
      <c r="L1608" s="9">
        <f t="shared" si="38"/>
        <v>25569.469167957766</v>
      </c>
      <c r="M1608" t="b">
        <v>0</v>
      </c>
      <c r="N1608">
        <v>92</v>
      </c>
      <c r="O1608" t="b">
        <v>1</v>
      </c>
      <c r="P1608" t="s">
        <v>8274</v>
      </c>
    </row>
    <row r="1609" spans="1:16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9">
        <f t="shared" si="38"/>
        <v>41053.80846064815</v>
      </c>
      <c r="L1609" s="9">
        <f t="shared" si="38"/>
        <v>25569.475159820147</v>
      </c>
      <c r="M1609" t="b">
        <v>0</v>
      </c>
      <c r="N1609">
        <v>205</v>
      </c>
      <c r="O1609" t="b">
        <v>1</v>
      </c>
      <c r="P1609" t="s">
        <v>8274</v>
      </c>
    </row>
    <row r="1610" spans="1:16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9">
        <f t="shared" si="38"/>
        <v>41607.83085648148</v>
      </c>
      <c r="L1610" s="9">
        <f t="shared" si="38"/>
        <v>25569.481572116394</v>
      </c>
      <c r="M1610" t="b">
        <v>0</v>
      </c>
      <c r="N1610">
        <v>23</v>
      </c>
      <c r="O1610" t="b">
        <v>1</v>
      </c>
      <c r="P1610" t="s">
        <v>8274</v>
      </c>
    </row>
    <row r="1611" spans="1:16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9">
        <f t="shared" si="38"/>
        <v>40796.001261574071</v>
      </c>
      <c r="L1611" s="9">
        <f t="shared" si="38"/>
        <v>25569.472175940529</v>
      </c>
      <c r="M1611" t="b">
        <v>0</v>
      </c>
      <c r="N1611">
        <v>4</v>
      </c>
      <c r="O1611" t="b">
        <v>1</v>
      </c>
      <c r="P1611" t="s">
        <v>8274</v>
      </c>
    </row>
    <row r="1612" spans="1:16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9">
        <f t="shared" si="38"/>
        <v>41228.924884259257</v>
      </c>
      <c r="L1612" s="9">
        <f t="shared" si="38"/>
        <v>25569.477186630604</v>
      </c>
      <c r="M1612" t="b">
        <v>0</v>
      </c>
      <c r="N1612">
        <v>112</v>
      </c>
      <c r="O1612" t="b">
        <v>1</v>
      </c>
      <c r="P1612" t="s">
        <v>8274</v>
      </c>
    </row>
    <row r="1613" spans="1:16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9">
        <f t="shared" si="38"/>
        <v>41409.00037037037</v>
      </c>
      <c r="L1613" s="9">
        <f t="shared" si="38"/>
        <v>25569.479270837619</v>
      </c>
      <c r="M1613" t="b">
        <v>0</v>
      </c>
      <c r="N1613">
        <v>27</v>
      </c>
      <c r="O1613" t="b">
        <v>1</v>
      </c>
      <c r="P1613" t="s">
        <v>8274</v>
      </c>
    </row>
    <row r="1614" spans="1:16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9">
        <f t="shared" si="38"/>
        <v>41246.874814814815</v>
      </c>
      <c r="L1614" s="9">
        <f t="shared" si="38"/>
        <v>25569.47739438443</v>
      </c>
      <c r="M1614" t="b">
        <v>0</v>
      </c>
      <c r="N1614">
        <v>11</v>
      </c>
      <c r="O1614" t="b">
        <v>1</v>
      </c>
      <c r="P1614" t="s">
        <v>8274</v>
      </c>
    </row>
    <row r="1615" spans="1:16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9">
        <f t="shared" si="38"/>
        <v>41082.069467592592</v>
      </c>
      <c r="L1615" s="9">
        <f t="shared" si="38"/>
        <v>25569.475486915133</v>
      </c>
      <c r="M1615" t="b">
        <v>0</v>
      </c>
      <c r="N1615">
        <v>26</v>
      </c>
      <c r="O1615" t="b">
        <v>1</v>
      </c>
      <c r="P1615" t="s">
        <v>8274</v>
      </c>
    </row>
    <row r="1616" spans="1:16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9">
        <f t="shared" si="38"/>
        <v>41794.981122685189</v>
      </c>
      <c r="L1616" s="9">
        <f t="shared" si="38"/>
        <v>25569.48373820744</v>
      </c>
      <c r="M1616" t="b">
        <v>0</v>
      </c>
      <c r="N1616">
        <v>77</v>
      </c>
      <c r="O1616" t="b">
        <v>1</v>
      </c>
      <c r="P1616" t="s">
        <v>8274</v>
      </c>
    </row>
    <row r="1617" spans="1:16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9">
        <f t="shared" si="38"/>
        <v>40845.050879629627</v>
      </c>
      <c r="L1617" s="9">
        <f t="shared" si="38"/>
        <v>25569.472743644441</v>
      </c>
      <c r="M1617" t="b">
        <v>0</v>
      </c>
      <c r="N1617">
        <v>136</v>
      </c>
      <c r="O1617" t="b">
        <v>1</v>
      </c>
      <c r="P1617" t="s">
        <v>8274</v>
      </c>
    </row>
    <row r="1618" spans="1:16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9">
        <f t="shared" si="38"/>
        <v>41194.715520833335</v>
      </c>
      <c r="L1618" s="9">
        <f t="shared" si="38"/>
        <v>25569.476790688899</v>
      </c>
      <c r="M1618" t="b">
        <v>0</v>
      </c>
      <c r="N1618">
        <v>157</v>
      </c>
      <c r="O1618" t="b">
        <v>1</v>
      </c>
      <c r="P1618" t="s">
        <v>8274</v>
      </c>
    </row>
    <row r="1619" spans="1:16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9">
        <f t="shared" si="38"/>
        <v>41546.664212962962</v>
      </c>
      <c r="L1619" s="9">
        <f t="shared" si="38"/>
        <v>25569.480864169131</v>
      </c>
      <c r="M1619" t="b">
        <v>0</v>
      </c>
      <c r="N1619">
        <v>158</v>
      </c>
      <c r="O1619" t="b">
        <v>1</v>
      </c>
      <c r="P1619" t="s">
        <v>8274</v>
      </c>
    </row>
    <row r="1620" spans="1:16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9">
        <f t="shared" si="38"/>
        <v>41301.654340277775</v>
      </c>
      <c r="L1620" s="9">
        <f t="shared" si="38"/>
        <v>25569.478028406716</v>
      </c>
      <c r="M1620" t="b">
        <v>0</v>
      </c>
      <c r="N1620">
        <v>27</v>
      </c>
      <c r="O1620" t="b">
        <v>1</v>
      </c>
      <c r="P1620" t="s">
        <v>8274</v>
      </c>
    </row>
    <row r="1621" spans="1:16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9">
        <f t="shared" si="38"/>
        <v>41876.186180555553</v>
      </c>
      <c r="L1621" s="9">
        <f t="shared" si="38"/>
        <v>25569.484678080793</v>
      </c>
      <c r="M1621" t="b">
        <v>0</v>
      </c>
      <c r="N1621">
        <v>23</v>
      </c>
      <c r="O1621" t="b">
        <v>1</v>
      </c>
      <c r="P1621" t="s">
        <v>8274</v>
      </c>
    </row>
    <row r="1622" spans="1:16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9">
        <f t="shared" si="38"/>
        <v>41321.339583333334</v>
      </c>
      <c r="L1622" s="9">
        <f t="shared" si="38"/>
        <v>25569.478256245176</v>
      </c>
      <c r="M1622" t="b">
        <v>0</v>
      </c>
      <c r="N1622">
        <v>17</v>
      </c>
      <c r="O1622" t="b">
        <v>1</v>
      </c>
      <c r="P1622" t="s">
        <v>8274</v>
      </c>
    </row>
    <row r="1623" spans="1:16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9">
        <f t="shared" si="38"/>
        <v>41003.60665509259</v>
      </c>
      <c r="L1623" s="9">
        <f t="shared" si="38"/>
        <v>25569.47457878073</v>
      </c>
      <c r="M1623" t="b">
        <v>0</v>
      </c>
      <c r="N1623">
        <v>37</v>
      </c>
      <c r="O1623" t="b">
        <v>1</v>
      </c>
      <c r="P1623" t="s">
        <v>8274</v>
      </c>
    </row>
    <row r="1624" spans="1:16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9">
        <f t="shared" si="38"/>
        <v>41950.294837962967</v>
      </c>
      <c r="L1624" s="9">
        <f t="shared" si="38"/>
        <v>25569.485535819884</v>
      </c>
      <c r="M1624" t="b">
        <v>0</v>
      </c>
      <c r="N1624">
        <v>65</v>
      </c>
      <c r="O1624" t="b">
        <v>1</v>
      </c>
      <c r="P1624" t="s">
        <v>8274</v>
      </c>
    </row>
    <row r="1625" spans="1:16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9">
        <f t="shared" si="38"/>
        <v>41453.688530092593</v>
      </c>
      <c r="L1625" s="9">
        <f t="shared" si="38"/>
        <v>25569.47978806169</v>
      </c>
      <c r="M1625" t="b">
        <v>0</v>
      </c>
      <c r="N1625">
        <v>18</v>
      </c>
      <c r="O1625" t="b">
        <v>1</v>
      </c>
      <c r="P1625" t="s">
        <v>8274</v>
      </c>
    </row>
    <row r="1626" spans="1:16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9">
        <f t="shared" si="38"/>
        <v>41243.367303240739</v>
      </c>
      <c r="L1626" s="9">
        <f t="shared" si="38"/>
        <v>25569.477353788232</v>
      </c>
      <c r="M1626" t="b">
        <v>0</v>
      </c>
      <c r="N1626">
        <v>25</v>
      </c>
      <c r="O1626" t="b">
        <v>1</v>
      </c>
      <c r="P1626" t="s">
        <v>8274</v>
      </c>
    </row>
    <row r="1627" spans="1:16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9">
        <f t="shared" si="38"/>
        <v>41135.699687500004</v>
      </c>
      <c r="L1627" s="9">
        <f t="shared" si="38"/>
        <v>25569.476107635273</v>
      </c>
      <c r="M1627" t="b">
        <v>0</v>
      </c>
      <c r="N1627">
        <v>104</v>
      </c>
      <c r="O1627" t="b">
        <v>1</v>
      </c>
      <c r="P1627" t="s">
        <v>8274</v>
      </c>
    </row>
    <row r="1628" spans="1:16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9">
        <f t="shared" si="38"/>
        <v>41579.847997685181</v>
      </c>
      <c r="L1628" s="9">
        <f t="shared" si="38"/>
        <v>25569.481248240714</v>
      </c>
      <c r="M1628" t="b">
        <v>0</v>
      </c>
      <c r="N1628">
        <v>108</v>
      </c>
      <c r="O1628" t="b">
        <v>1</v>
      </c>
      <c r="P1628" t="s">
        <v>8274</v>
      </c>
    </row>
    <row r="1629" spans="1:16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9">
        <f t="shared" si="38"/>
        <v>41205.707048611112</v>
      </c>
      <c r="L1629" s="9">
        <f t="shared" si="38"/>
        <v>25569.476917905657</v>
      </c>
      <c r="M1629" t="b">
        <v>0</v>
      </c>
      <c r="N1629">
        <v>38</v>
      </c>
      <c r="O1629" t="b">
        <v>1</v>
      </c>
      <c r="P1629" t="s">
        <v>8274</v>
      </c>
    </row>
    <row r="1630" spans="1:16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9">
        <f t="shared" si="38"/>
        <v>41774.737060185187</v>
      </c>
      <c r="L1630" s="9">
        <f t="shared" si="38"/>
        <v>25569.48350390116</v>
      </c>
      <c r="M1630" t="b">
        <v>0</v>
      </c>
      <c r="N1630">
        <v>88</v>
      </c>
      <c r="O1630" t="b">
        <v>1</v>
      </c>
      <c r="P1630" t="s">
        <v>8274</v>
      </c>
    </row>
    <row r="1631" spans="1:16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9">
        <f t="shared" si="38"/>
        <v>41645.867280092592</v>
      </c>
      <c r="L1631" s="9">
        <f t="shared" si="38"/>
        <v>25569.482012352779</v>
      </c>
      <c r="M1631" t="b">
        <v>0</v>
      </c>
      <c r="N1631">
        <v>82</v>
      </c>
      <c r="O1631" t="b">
        <v>1</v>
      </c>
      <c r="P1631" t="s">
        <v>8274</v>
      </c>
    </row>
    <row r="1632" spans="1:16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9">
        <f t="shared" si="38"/>
        <v>40939.837673611109</v>
      </c>
      <c r="L1632" s="9">
        <f t="shared" si="38"/>
        <v>25569.473840713814</v>
      </c>
      <c r="M1632" t="b">
        <v>0</v>
      </c>
      <c r="N1632">
        <v>126</v>
      </c>
      <c r="O1632" t="b">
        <v>1</v>
      </c>
      <c r="P1632" t="s">
        <v>8274</v>
      </c>
    </row>
    <row r="1633" spans="1:16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9">
        <f t="shared" si="38"/>
        <v>41164.859502314815</v>
      </c>
      <c r="L1633" s="9">
        <f t="shared" si="38"/>
        <v>25569.476445133128</v>
      </c>
      <c r="M1633" t="b">
        <v>0</v>
      </c>
      <c r="N1633">
        <v>133</v>
      </c>
      <c r="O1633" t="b">
        <v>1</v>
      </c>
      <c r="P1633" t="s">
        <v>8274</v>
      </c>
    </row>
    <row r="1634" spans="1:16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9">
        <f t="shared" si="38"/>
        <v>40750.340902777782</v>
      </c>
      <c r="L1634" s="9">
        <f t="shared" si="38"/>
        <v>25569.471647464154</v>
      </c>
      <c r="M1634" t="b">
        <v>0</v>
      </c>
      <c r="N1634">
        <v>47</v>
      </c>
      <c r="O1634" t="b">
        <v>1</v>
      </c>
      <c r="P1634" t="s">
        <v>8274</v>
      </c>
    </row>
    <row r="1635" spans="1:16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9">
        <f t="shared" si="38"/>
        <v>40896.883750000001</v>
      </c>
      <c r="L1635" s="9">
        <f t="shared" si="38"/>
        <v>25569.47334356192</v>
      </c>
      <c r="M1635" t="b">
        <v>0</v>
      </c>
      <c r="N1635">
        <v>58</v>
      </c>
      <c r="O1635" t="b">
        <v>1</v>
      </c>
      <c r="P1635" t="s">
        <v>8274</v>
      </c>
    </row>
    <row r="1636" spans="1:16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9">
        <f t="shared" si="38"/>
        <v>40658.189826388887</v>
      </c>
      <c r="L1636" s="9">
        <f t="shared" si="38"/>
        <v>25569.470580900768</v>
      </c>
      <c r="M1636" t="b">
        <v>0</v>
      </c>
      <c r="N1636">
        <v>32</v>
      </c>
      <c r="O1636" t="b">
        <v>1</v>
      </c>
      <c r="P1636" t="s">
        <v>8274</v>
      </c>
    </row>
    <row r="1637" spans="1:16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9">
        <f t="shared" si="38"/>
        <v>42502.868761574078</v>
      </c>
      <c r="L1637" s="9">
        <f t="shared" si="38"/>
        <v>25569.491931351407</v>
      </c>
      <c r="M1637" t="b">
        <v>0</v>
      </c>
      <c r="N1637">
        <v>37</v>
      </c>
      <c r="O1637" t="b">
        <v>1</v>
      </c>
      <c r="P1637" t="s">
        <v>8274</v>
      </c>
    </row>
    <row r="1638" spans="1:16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9">
        <f t="shared" si="38"/>
        <v>40663.08666666667</v>
      </c>
      <c r="L1638" s="9">
        <f t="shared" si="38"/>
        <v>25569.47063757716</v>
      </c>
      <c r="M1638" t="b">
        <v>0</v>
      </c>
      <c r="N1638">
        <v>87</v>
      </c>
      <c r="O1638" t="b">
        <v>1</v>
      </c>
      <c r="P1638" t="s">
        <v>8274</v>
      </c>
    </row>
    <row r="1639" spans="1:16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9">
        <f t="shared" si="38"/>
        <v>40122.751620370371</v>
      </c>
      <c r="L1639" s="9">
        <f t="shared" si="38"/>
        <v>25569.464383699309</v>
      </c>
      <c r="M1639" t="b">
        <v>0</v>
      </c>
      <c r="N1639">
        <v>15</v>
      </c>
      <c r="O1639" t="b">
        <v>1</v>
      </c>
      <c r="P1639" t="s">
        <v>8274</v>
      </c>
    </row>
    <row r="1640" spans="1:16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9">
        <f t="shared" si="38"/>
        <v>41288.68712962963</v>
      </c>
      <c r="L1640" s="9">
        <f t="shared" si="38"/>
        <v>25569.477878323261</v>
      </c>
      <c r="M1640" t="b">
        <v>0</v>
      </c>
      <c r="N1640">
        <v>27</v>
      </c>
      <c r="O1640" t="b">
        <v>1</v>
      </c>
      <c r="P1640" t="s">
        <v>8274</v>
      </c>
    </row>
    <row r="1641" spans="1:16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9">
        <f t="shared" si="38"/>
        <v>40941.652372685188</v>
      </c>
      <c r="L1641" s="9">
        <f t="shared" si="38"/>
        <v>25569.473861717277</v>
      </c>
      <c r="M1641" t="b">
        <v>0</v>
      </c>
      <c r="N1641">
        <v>19</v>
      </c>
      <c r="O1641" t="b">
        <v>1</v>
      </c>
      <c r="P1641" t="s">
        <v>8274</v>
      </c>
    </row>
    <row r="1642" spans="1:16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9">
        <f t="shared" si="38"/>
        <v>40379.23096064815</v>
      </c>
      <c r="L1642" s="9">
        <f t="shared" si="38"/>
        <v>25569.467352210191</v>
      </c>
      <c r="M1642" t="b">
        <v>0</v>
      </c>
      <c r="N1642">
        <v>17</v>
      </c>
      <c r="O1642" t="b">
        <v>1</v>
      </c>
      <c r="P1642" t="s">
        <v>8274</v>
      </c>
    </row>
    <row r="1643" spans="1:16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9">
        <f t="shared" si="38"/>
        <v>41962.596574074079</v>
      </c>
      <c r="L1643" s="9">
        <f t="shared" si="38"/>
        <v>25569.48567820109</v>
      </c>
      <c r="M1643" t="b">
        <v>0</v>
      </c>
      <c r="N1643">
        <v>26</v>
      </c>
      <c r="O1643" t="b">
        <v>1</v>
      </c>
      <c r="P1643" t="s">
        <v>8290</v>
      </c>
    </row>
    <row r="1644" spans="1:16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9">
        <f t="shared" si="38"/>
        <v>40688.024618055555</v>
      </c>
      <c r="L1644" s="9">
        <f t="shared" si="38"/>
        <v>25569.470926210855</v>
      </c>
      <c r="M1644" t="b">
        <v>0</v>
      </c>
      <c r="N1644">
        <v>28</v>
      </c>
      <c r="O1644" t="b">
        <v>1</v>
      </c>
      <c r="P1644" t="s">
        <v>8290</v>
      </c>
    </row>
    <row r="1645" spans="1:16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9">
        <f t="shared" si="38"/>
        <v>41146.824212962965</v>
      </c>
      <c r="L1645" s="9">
        <f t="shared" si="38"/>
        <v>25569.476236391354</v>
      </c>
      <c r="M1645" t="b">
        <v>0</v>
      </c>
      <c r="N1645">
        <v>37</v>
      </c>
      <c r="O1645" t="b">
        <v>1</v>
      </c>
      <c r="P1645" t="s">
        <v>8290</v>
      </c>
    </row>
    <row r="1646" spans="1:16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9">
        <f t="shared" si="38"/>
        <v>41175.05972222222</v>
      </c>
      <c r="L1646" s="9">
        <f t="shared" si="38"/>
        <v>25569.476563191231</v>
      </c>
      <c r="M1646" t="b">
        <v>0</v>
      </c>
      <c r="N1646">
        <v>128</v>
      </c>
      <c r="O1646" t="b">
        <v>1</v>
      </c>
      <c r="P1646" t="s">
        <v>8290</v>
      </c>
    </row>
    <row r="1647" spans="1:16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9">
        <f t="shared" si="38"/>
        <v>41521.617361111115</v>
      </c>
      <c r="L1647" s="9">
        <f t="shared" si="38"/>
        <v>25569.480574275014</v>
      </c>
      <c r="M1647" t="b">
        <v>0</v>
      </c>
      <c r="N1647">
        <v>10</v>
      </c>
      <c r="O1647" t="b">
        <v>1</v>
      </c>
      <c r="P1647" t="s">
        <v>8290</v>
      </c>
    </row>
    <row r="1648" spans="1:16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9">
        <f t="shared" si="38"/>
        <v>41833.450266203705</v>
      </c>
      <c r="L1648" s="9">
        <f t="shared" si="38"/>
        <v>25569.484183452154</v>
      </c>
      <c r="M1648" t="b">
        <v>0</v>
      </c>
      <c r="N1648">
        <v>83</v>
      </c>
      <c r="O1648" t="b">
        <v>1</v>
      </c>
      <c r="P1648" t="s">
        <v>8290</v>
      </c>
    </row>
    <row r="1649" spans="1:16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9">
        <f t="shared" si="38"/>
        <v>41039.409456018519</v>
      </c>
      <c r="L1649" s="9">
        <f t="shared" si="38"/>
        <v>25569.474993165</v>
      </c>
      <c r="M1649" t="b">
        <v>0</v>
      </c>
      <c r="N1649">
        <v>46</v>
      </c>
      <c r="O1649" t="b">
        <v>1</v>
      </c>
      <c r="P1649" t="s">
        <v>8290</v>
      </c>
    </row>
    <row r="1650" spans="1:16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9">
        <f t="shared" si="38"/>
        <v>40592.704652777778</v>
      </c>
      <c r="L1650" s="9">
        <f t="shared" si="38"/>
        <v>25569.469822970517</v>
      </c>
      <c r="M1650" t="b">
        <v>0</v>
      </c>
      <c r="N1650">
        <v>90</v>
      </c>
      <c r="O1650" t="b">
        <v>1</v>
      </c>
      <c r="P1650" t="s">
        <v>8290</v>
      </c>
    </row>
    <row r="1651" spans="1:16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9">
        <f t="shared" si="38"/>
        <v>41737.684664351851</v>
      </c>
      <c r="L1651" s="9">
        <f t="shared" si="38"/>
        <v>25569.483075053984</v>
      </c>
      <c r="M1651" t="b">
        <v>0</v>
      </c>
      <c r="N1651">
        <v>81</v>
      </c>
      <c r="O1651" t="b">
        <v>1</v>
      </c>
      <c r="P1651" t="s">
        <v>8290</v>
      </c>
    </row>
    <row r="1652" spans="1:16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9">
        <f t="shared" si="38"/>
        <v>41526.435613425929</v>
      </c>
      <c r="L1652" s="9">
        <f t="shared" si="38"/>
        <v>25569.48063004182</v>
      </c>
      <c r="M1652" t="b">
        <v>0</v>
      </c>
      <c r="N1652">
        <v>32</v>
      </c>
      <c r="O1652" t="b">
        <v>1</v>
      </c>
      <c r="P1652" t="s">
        <v>8290</v>
      </c>
    </row>
    <row r="1653" spans="1:16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9">
        <f t="shared" si="38"/>
        <v>40625.900694444441</v>
      </c>
      <c r="L1653" s="9">
        <f t="shared" si="38"/>
        <v>25569.470207183964</v>
      </c>
      <c r="M1653" t="b">
        <v>0</v>
      </c>
      <c r="N1653">
        <v>20</v>
      </c>
      <c r="O1653" t="b">
        <v>1</v>
      </c>
      <c r="P1653" t="s">
        <v>8290</v>
      </c>
    </row>
    <row r="1654" spans="1:16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9">
        <f t="shared" si="38"/>
        <v>41572.492974537039</v>
      </c>
      <c r="L1654" s="9">
        <f t="shared" si="38"/>
        <v>25569.481163113131</v>
      </c>
      <c r="M1654" t="b">
        <v>0</v>
      </c>
      <c r="N1654">
        <v>70</v>
      </c>
      <c r="O1654" t="b">
        <v>1</v>
      </c>
      <c r="P1654" t="s">
        <v>8290</v>
      </c>
    </row>
    <row r="1655" spans="1:16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9">
        <f t="shared" si="38"/>
        <v>40626.834444444445</v>
      </c>
      <c r="L1655" s="9">
        <f t="shared" si="38"/>
        <v>25569.470217991257</v>
      </c>
      <c r="M1655" t="b">
        <v>0</v>
      </c>
      <c r="N1655">
        <v>168</v>
      </c>
      <c r="O1655" t="b">
        <v>1</v>
      </c>
      <c r="P1655" t="s">
        <v>8290</v>
      </c>
    </row>
    <row r="1656" spans="1:16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9">
        <f t="shared" si="38"/>
        <v>40987.890740740739</v>
      </c>
      <c r="L1656" s="9">
        <f t="shared" si="38"/>
        <v>25569.474396883572</v>
      </c>
      <c r="M1656" t="b">
        <v>0</v>
      </c>
      <c r="N1656">
        <v>34</v>
      </c>
      <c r="O1656" t="b">
        <v>1</v>
      </c>
      <c r="P1656" t="s">
        <v>8290</v>
      </c>
    </row>
    <row r="1657" spans="1:16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9">
        <f t="shared" si="38"/>
        <v>40974.791898148149</v>
      </c>
      <c r="L1657" s="9">
        <f t="shared" si="38"/>
        <v>25569.4742452766</v>
      </c>
      <c r="M1657" t="b">
        <v>0</v>
      </c>
      <c r="N1657">
        <v>48</v>
      </c>
      <c r="O1657" t="b">
        <v>1</v>
      </c>
      <c r="P1657" t="s">
        <v>8290</v>
      </c>
    </row>
    <row r="1658" spans="1:16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9">
        <f t="shared" si="38"/>
        <v>41226.928842592592</v>
      </c>
      <c r="L1658" s="9">
        <f t="shared" si="38"/>
        <v>25569.47716352827</v>
      </c>
      <c r="M1658" t="b">
        <v>0</v>
      </c>
      <c r="N1658">
        <v>48</v>
      </c>
      <c r="O1658" t="b">
        <v>1</v>
      </c>
      <c r="P1658" t="s">
        <v>8290</v>
      </c>
    </row>
    <row r="1659" spans="1:16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9">
        <f t="shared" si="38"/>
        <v>41023.782037037039</v>
      </c>
      <c r="L1659" s="9">
        <f t="shared" si="38"/>
        <v>25569.474812292094</v>
      </c>
      <c r="M1659" t="b">
        <v>0</v>
      </c>
      <c r="N1659">
        <v>221</v>
      </c>
      <c r="O1659" t="b">
        <v>1</v>
      </c>
      <c r="P1659" t="s">
        <v>8290</v>
      </c>
    </row>
    <row r="1660" spans="1:16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9">
        <f t="shared" si="38"/>
        <v>41223.22184027778</v>
      </c>
      <c r="L1660" s="9">
        <f t="shared" si="38"/>
        <v>25569.477120623153</v>
      </c>
      <c r="M1660" t="b">
        <v>0</v>
      </c>
      <c r="N1660">
        <v>107</v>
      </c>
      <c r="O1660" t="b">
        <v>1</v>
      </c>
      <c r="P1660" t="s">
        <v>8290</v>
      </c>
    </row>
    <row r="1661" spans="1:16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9">
        <f t="shared" si="38"/>
        <v>41596.913437499999</v>
      </c>
      <c r="L1661" s="9">
        <f t="shared" si="38"/>
        <v>25569.481445757378</v>
      </c>
      <c r="M1661" t="b">
        <v>0</v>
      </c>
      <c r="N1661">
        <v>45</v>
      </c>
      <c r="O1661" t="b">
        <v>1</v>
      </c>
      <c r="P1661" t="s">
        <v>8290</v>
      </c>
    </row>
    <row r="1662" spans="1:16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9">
        <f t="shared" si="38"/>
        <v>42459.693865740745</v>
      </c>
      <c r="L1662" s="9">
        <f t="shared" si="38"/>
        <v>25569.491431641964</v>
      </c>
      <c r="M1662" t="b">
        <v>0</v>
      </c>
      <c r="N1662">
        <v>36</v>
      </c>
      <c r="O1662" t="b">
        <v>1</v>
      </c>
      <c r="P1662" t="s">
        <v>8290</v>
      </c>
    </row>
    <row r="1663" spans="1:16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9">
        <f t="shared" si="38"/>
        <v>42343.998043981483</v>
      </c>
      <c r="L1663" s="9">
        <f t="shared" si="38"/>
        <v>25569.490092569955</v>
      </c>
      <c r="M1663" t="b">
        <v>0</v>
      </c>
      <c r="N1663">
        <v>101</v>
      </c>
      <c r="O1663" t="b">
        <v>1</v>
      </c>
      <c r="P1663" t="s">
        <v>8290</v>
      </c>
    </row>
    <row r="1664" spans="1:16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9">
        <f t="shared" si="38"/>
        <v>40848.198333333334</v>
      </c>
      <c r="L1664" s="9">
        <f t="shared" si="38"/>
        <v>25569.472780073302</v>
      </c>
      <c r="M1664" t="b">
        <v>0</v>
      </c>
      <c r="N1664">
        <v>62</v>
      </c>
      <c r="O1664" t="b">
        <v>1</v>
      </c>
      <c r="P1664" t="s">
        <v>8290</v>
      </c>
    </row>
    <row r="1665" spans="1:16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9">
        <f t="shared" si="38"/>
        <v>42006.02207175926</v>
      </c>
      <c r="L1665" s="9">
        <f t="shared" si="38"/>
        <v>25569.486180811014</v>
      </c>
      <c r="M1665" t="b">
        <v>0</v>
      </c>
      <c r="N1665">
        <v>32</v>
      </c>
      <c r="O1665" t="b">
        <v>1</v>
      </c>
      <c r="P1665" t="s">
        <v>8290</v>
      </c>
    </row>
    <row r="1666" spans="1:16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9">
        <f t="shared" si="38"/>
        <v>40939.761782407411</v>
      </c>
      <c r="L1666" s="9">
        <f t="shared" si="38"/>
        <v>25569.473839835446</v>
      </c>
      <c r="M1666" t="b">
        <v>0</v>
      </c>
      <c r="N1666">
        <v>89</v>
      </c>
      <c r="O1666" t="b">
        <v>1</v>
      </c>
      <c r="P1666" t="s">
        <v>8290</v>
      </c>
    </row>
    <row r="1667" spans="1:16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9">
        <f t="shared" ref="K1667:L1730" si="39">J1667/86400+25569</f>
        <v>40564.649456018517</v>
      </c>
      <c r="L1667" s="9">
        <f t="shared" si="39"/>
        <v>25569.469498257593</v>
      </c>
      <c r="M1667" t="b">
        <v>0</v>
      </c>
      <c r="N1667">
        <v>93</v>
      </c>
      <c r="O1667" t="b">
        <v>1</v>
      </c>
      <c r="P1667" t="s">
        <v>8290</v>
      </c>
    </row>
    <row r="1668" spans="1:16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9">
        <f t="shared" si="39"/>
        <v>41331.253159722226</v>
      </c>
      <c r="L1668" s="9">
        <f t="shared" si="39"/>
        <v>25569.478370985646</v>
      </c>
      <c r="M1668" t="b">
        <v>0</v>
      </c>
      <c r="N1668">
        <v>98</v>
      </c>
      <c r="O1668" t="b">
        <v>1</v>
      </c>
      <c r="P1668" t="s">
        <v>8290</v>
      </c>
    </row>
    <row r="1669" spans="1:16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9">
        <f t="shared" si="39"/>
        <v>41682.0705787037</v>
      </c>
      <c r="L1669" s="9">
        <f t="shared" si="39"/>
        <v>25569.482431372438</v>
      </c>
      <c r="M1669" t="b">
        <v>0</v>
      </c>
      <c r="N1669">
        <v>82</v>
      </c>
      <c r="O1669" t="b">
        <v>1</v>
      </c>
      <c r="P1669" t="s">
        <v>8290</v>
      </c>
    </row>
    <row r="1670" spans="1:16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9">
        <f t="shared" si="39"/>
        <v>40845.149756944447</v>
      </c>
      <c r="L1670" s="9">
        <f t="shared" si="39"/>
        <v>25569.472744788854</v>
      </c>
      <c r="M1670" t="b">
        <v>0</v>
      </c>
      <c r="N1670">
        <v>116</v>
      </c>
      <c r="O1670" t="b">
        <v>1</v>
      </c>
      <c r="P1670" t="s">
        <v>8290</v>
      </c>
    </row>
    <row r="1671" spans="1:16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9">
        <f t="shared" si="39"/>
        <v>42461.885138888887</v>
      </c>
      <c r="L1671" s="9">
        <f t="shared" si="39"/>
        <v>25569.491457003922</v>
      </c>
      <c r="M1671" t="b">
        <v>0</v>
      </c>
      <c r="N1671">
        <v>52</v>
      </c>
      <c r="O1671" t="b">
        <v>1</v>
      </c>
      <c r="P1671" t="s">
        <v>8290</v>
      </c>
    </row>
    <row r="1672" spans="1:16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9">
        <f t="shared" si="39"/>
        <v>40313.930543981478</v>
      </c>
      <c r="L1672" s="9">
        <f t="shared" si="39"/>
        <v>25569.466596418333</v>
      </c>
      <c r="M1672" t="b">
        <v>0</v>
      </c>
      <c r="N1672">
        <v>23</v>
      </c>
      <c r="O1672" t="b">
        <v>1</v>
      </c>
      <c r="P1672" t="s">
        <v>8290</v>
      </c>
    </row>
    <row r="1673" spans="1:16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9">
        <f t="shared" si="39"/>
        <v>42553.54414351852</v>
      </c>
      <c r="L1673" s="9">
        <f t="shared" si="39"/>
        <v>25569.492517872033</v>
      </c>
      <c r="M1673" t="b">
        <v>0</v>
      </c>
      <c r="N1673">
        <v>77</v>
      </c>
      <c r="O1673" t="b">
        <v>1</v>
      </c>
      <c r="P1673" t="s">
        <v>8290</v>
      </c>
    </row>
    <row r="1674" spans="1:16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9">
        <f t="shared" si="39"/>
        <v>41034.656597222223</v>
      </c>
      <c r="L1674" s="9">
        <f t="shared" si="39"/>
        <v>25569.474938155061</v>
      </c>
      <c r="M1674" t="b">
        <v>0</v>
      </c>
      <c r="N1674">
        <v>49</v>
      </c>
      <c r="O1674" t="b">
        <v>1</v>
      </c>
      <c r="P1674" t="s">
        <v>8290</v>
      </c>
    </row>
    <row r="1675" spans="1:16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9">
        <f t="shared" si="39"/>
        <v>42039.878379629634</v>
      </c>
      <c r="L1675" s="9">
        <f t="shared" si="39"/>
        <v>25569.486572666432</v>
      </c>
      <c r="M1675" t="b">
        <v>0</v>
      </c>
      <c r="N1675">
        <v>59</v>
      </c>
      <c r="O1675" t="b">
        <v>1</v>
      </c>
      <c r="P1675" t="s">
        <v>8290</v>
      </c>
    </row>
    <row r="1676" spans="1:16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9">
        <f t="shared" si="39"/>
        <v>42569.605393518519</v>
      </c>
      <c r="L1676" s="9">
        <f t="shared" si="39"/>
        <v>25569.492703766129</v>
      </c>
      <c r="M1676" t="b">
        <v>0</v>
      </c>
      <c r="N1676">
        <v>113</v>
      </c>
      <c r="O1676" t="b">
        <v>1</v>
      </c>
      <c r="P1676" t="s">
        <v>8290</v>
      </c>
    </row>
    <row r="1677" spans="1:16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9">
        <f t="shared" si="39"/>
        <v>40802.733101851853</v>
      </c>
      <c r="L1677" s="9">
        <f t="shared" si="39"/>
        <v>25569.472253855347</v>
      </c>
      <c r="M1677" t="b">
        <v>0</v>
      </c>
      <c r="N1677">
        <v>34</v>
      </c>
      <c r="O1677" t="b">
        <v>1</v>
      </c>
      <c r="P1677" t="s">
        <v>8290</v>
      </c>
    </row>
    <row r="1678" spans="1:16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9">
        <f t="shared" si="39"/>
        <v>40973.726238425923</v>
      </c>
      <c r="L1678" s="9">
        <f t="shared" si="39"/>
        <v>25569.474232942575</v>
      </c>
      <c r="M1678" t="b">
        <v>0</v>
      </c>
      <c r="N1678">
        <v>42</v>
      </c>
      <c r="O1678" t="b">
        <v>1</v>
      </c>
      <c r="P1678" t="s">
        <v>8290</v>
      </c>
    </row>
    <row r="1679" spans="1:16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9">
        <f t="shared" si="39"/>
        <v>42416.407129629632</v>
      </c>
      <c r="L1679" s="9">
        <f t="shared" si="39"/>
        <v>25569.490930638076</v>
      </c>
      <c r="M1679" t="b">
        <v>0</v>
      </c>
      <c r="N1679">
        <v>42</v>
      </c>
      <c r="O1679" t="b">
        <v>1</v>
      </c>
      <c r="P1679" t="s">
        <v>8290</v>
      </c>
    </row>
    <row r="1680" spans="1:16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9">
        <f t="shared" si="39"/>
        <v>41662.854988425926</v>
      </c>
      <c r="L1680" s="9">
        <f t="shared" si="39"/>
        <v>25569.482208969774</v>
      </c>
      <c r="M1680" t="b">
        <v>0</v>
      </c>
      <c r="N1680">
        <v>49</v>
      </c>
      <c r="O1680" t="b">
        <v>1</v>
      </c>
      <c r="P1680" t="s">
        <v>8290</v>
      </c>
    </row>
    <row r="1681" spans="1:16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9">
        <f t="shared" si="39"/>
        <v>40723.068807870368</v>
      </c>
      <c r="L1681" s="9">
        <f t="shared" si="39"/>
        <v>25569.471331814904</v>
      </c>
      <c r="M1681" t="b">
        <v>0</v>
      </c>
      <c r="N1681">
        <v>56</v>
      </c>
      <c r="O1681" t="b">
        <v>1</v>
      </c>
      <c r="P1681" t="s">
        <v>8290</v>
      </c>
    </row>
    <row r="1682" spans="1:16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9">
        <f t="shared" si="39"/>
        <v>41802.757719907408</v>
      </c>
      <c r="L1682" s="9">
        <f t="shared" si="39"/>
        <v>25569.48382821435</v>
      </c>
      <c r="M1682" t="b">
        <v>0</v>
      </c>
      <c r="N1682">
        <v>25</v>
      </c>
      <c r="O1682" t="b">
        <v>1</v>
      </c>
      <c r="P1682" t="s">
        <v>8290</v>
      </c>
    </row>
    <row r="1683" spans="1:16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9">
        <f t="shared" si="39"/>
        <v>42774.121342592596</v>
      </c>
      <c r="L1683" s="9">
        <f t="shared" si="39"/>
        <v>25569.495070848872</v>
      </c>
      <c r="M1683" t="b">
        <v>0</v>
      </c>
      <c r="N1683">
        <v>884</v>
      </c>
      <c r="O1683" t="b">
        <v>0</v>
      </c>
      <c r="P1683" t="s">
        <v>8291</v>
      </c>
    </row>
    <row r="1684" spans="1:16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9">
        <f t="shared" si="39"/>
        <v>42779.21365740741</v>
      </c>
      <c r="L1684" s="9">
        <f t="shared" si="39"/>
        <v>25569.495129787701</v>
      </c>
      <c r="M1684" t="b">
        <v>0</v>
      </c>
      <c r="N1684">
        <v>0</v>
      </c>
      <c r="O1684" t="b">
        <v>0</v>
      </c>
      <c r="P1684" t="s">
        <v>8291</v>
      </c>
    </row>
    <row r="1685" spans="1:16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9">
        <f t="shared" si="39"/>
        <v>42808.781689814816</v>
      </c>
      <c r="L1685" s="9">
        <f t="shared" si="39"/>
        <v>25569.495472010298</v>
      </c>
      <c r="M1685" t="b">
        <v>0</v>
      </c>
      <c r="N1685">
        <v>10</v>
      </c>
      <c r="O1685" t="b">
        <v>0</v>
      </c>
      <c r="P1685" t="s">
        <v>8291</v>
      </c>
    </row>
    <row r="1686" spans="1:16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9">
        <f t="shared" si="39"/>
        <v>42783.815289351856</v>
      </c>
      <c r="L1686" s="9">
        <f t="shared" si="39"/>
        <v>25569.495183047329</v>
      </c>
      <c r="M1686" t="b">
        <v>0</v>
      </c>
      <c r="N1686">
        <v>101</v>
      </c>
      <c r="O1686" t="b">
        <v>0</v>
      </c>
      <c r="P1686" t="s">
        <v>8291</v>
      </c>
    </row>
    <row r="1687" spans="1:16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9">
        <f t="shared" si="39"/>
        <v>42788.2502662037</v>
      </c>
      <c r="L1687" s="9">
        <f t="shared" si="39"/>
        <v>25569.495234378082</v>
      </c>
      <c r="M1687" t="b">
        <v>0</v>
      </c>
      <c r="N1687">
        <v>15</v>
      </c>
      <c r="O1687" t="b">
        <v>0</v>
      </c>
      <c r="P1687" t="s">
        <v>8291</v>
      </c>
    </row>
    <row r="1688" spans="1:16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9">
        <f t="shared" si="39"/>
        <v>42792.843969907408</v>
      </c>
      <c r="L1688" s="9">
        <f t="shared" si="39"/>
        <v>25569.495287545949</v>
      </c>
      <c r="M1688" t="b">
        <v>0</v>
      </c>
      <c r="N1688">
        <v>1</v>
      </c>
      <c r="O1688" t="b">
        <v>0</v>
      </c>
      <c r="P1688" t="s">
        <v>8291</v>
      </c>
    </row>
    <row r="1689" spans="1:16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9">
        <f t="shared" si="39"/>
        <v>42802.046817129631</v>
      </c>
      <c r="L1689" s="9">
        <f t="shared" si="39"/>
        <v>25569.495394060385</v>
      </c>
      <c r="M1689" t="b">
        <v>0</v>
      </c>
      <c r="N1689">
        <v>39</v>
      </c>
      <c r="O1689" t="b">
        <v>0</v>
      </c>
      <c r="P1689" t="s">
        <v>8291</v>
      </c>
    </row>
    <row r="1690" spans="1:16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9">
        <f t="shared" si="39"/>
        <v>42804.534652777773</v>
      </c>
      <c r="L1690" s="9">
        <f t="shared" si="39"/>
        <v>25569.495422854776</v>
      </c>
      <c r="M1690" t="b">
        <v>0</v>
      </c>
      <c r="N1690">
        <v>7</v>
      </c>
      <c r="O1690" t="b">
        <v>0</v>
      </c>
      <c r="P1690" t="s">
        <v>8291</v>
      </c>
    </row>
    <row r="1691" spans="1:16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9">
        <f t="shared" si="39"/>
        <v>42780.942476851851</v>
      </c>
      <c r="L1691" s="9">
        <f t="shared" si="39"/>
        <v>25569.495149797185</v>
      </c>
      <c r="M1691" t="b">
        <v>0</v>
      </c>
      <c r="N1691">
        <v>14</v>
      </c>
      <c r="O1691" t="b">
        <v>0</v>
      </c>
      <c r="P1691" t="s">
        <v>8291</v>
      </c>
    </row>
    <row r="1692" spans="1:16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9">
        <f t="shared" si="39"/>
        <v>42801.43104166667</v>
      </c>
      <c r="L1692" s="9">
        <f t="shared" si="39"/>
        <v>25569.495386933351</v>
      </c>
      <c r="M1692" t="b">
        <v>0</v>
      </c>
      <c r="N1692">
        <v>11</v>
      </c>
      <c r="O1692" t="b">
        <v>0</v>
      </c>
      <c r="P1692" t="s">
        <v>8291</v>
      </c>
    </row>
    <row r="1693" spans="1:16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9">
        <f t="shared" si="39"/>
        <v>42795.701481481483</v>
      </c>
      <c r="L1693" s="9">
        <f t="shared" si="39"/>
        <v>25569.495320619</v>
      </c>
      <c r="M1693" t="b">
        <v>0</v>
      </c>
      <c r="N1693">
        <v>38</v>
      </c>
      <c r="O1693" t="b">
        <v>0</v>
      </c>
      <c r="P1693" t="s">
        <v>8291</v>
      </c>
    </row>
    <row r="1694" spans="1:16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9">
        <f t="shared" si="39"/>
        <v>42788.151238425926</v>
      </c>
      <c r="L1694" s="9">
        <f t="shared" si="39"/>
        <v>25569.495233231926</v>
      </c>
      <c r="M1694" t="b">
        <v>0</v>
      </c>
      <c r="N1694">
        <v>15</v>
      </c>
      <c r="O1694" t="b">
        <v>0</v>
      </c>
      <c r="P1694" t="s">
        <v>8291</v>
      </c>
    </row>
    <row r="1695" spans="1:16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9">
        <f t="shared" si="39"/>
        <v>42803.920277777783</v>
      </c>
      <c r="L1695" s="9">
        <f t="shared" si="39"/>
        <v>25569.495415743957</v>
      </c>
      <c r="M1695" t="b">
        <v>0</v>
      </c>
      <c r="N1695">
        <v>8</v>
      </c>
      <c r="O1695" t="b">
        <v>0</v>
      </c>
      <c r="P1695" t="s">
        <v>8291</v>
      </c>
    </row>
    <row r="1696" spans="1:16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9">
        <f t="shared" si="39"/>
        <v>42791.669837962967</v>
      </c>
      <c r="L1696" s="9">
        <f t="shared" si="39"/>
        <v>25569.495273956458</v>
      </c>
      <c r="M1696" t="b">
        <v>0</v>
      </c>
      <c r="N1696">
        <v>1</v>
      </c>
      <c r="O1696" t="b">
        <v>0</v>
      </c>
      <c r="P1696" t="s">
        <v>8291</v>
      </c>
    </row>
    <row r="1697" spans="1:16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9">
        <f t="shared" si="39"/>
        <v>42801.031412037039</v>
      </c>
      <c r="L1697" s="9">
        <f t="shared" si="39"/>
        <v>25569.49538230801</v>
      </c>
      <c r="M1697" t="b">
        <v>0</v>
      </c>
      <c r="N1697">
        <v>23</v>
      </c>
      <c r="O1697" t="b">
        <v>0</v>
      </c>
      <c r="P1697" t="s">
        <v>8291</v>
      </c>
    </row>
    <row r="1698" spans="1:16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9">
        <f t="shared" si="39"/>
        <v>42796.069571759261</v>
      </c>
      <c r="L1698" s="9">
        <f t="shared" si="39"/>
        <v>25569.495324879303</v>
      </c>
      <c r="M1698" t="b">
        <v>0</v>
      </c>
      <c r="N1698">
        <v>0</v>
      </c>
      <c r="O1698" t="b">
        <v>0</v>
      </c>
      <c r="P1698" t="s">
        <v>8291</v>
      </c>
    </row>
    <row r="1699" spans="1:16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9">
        <f t="shared" si="39"/>
        <v>42805.032962962963</v>
      </c>
      <c r="L1699" s="9">
        <f t="shared" si="39"/>
        <v>25569.495428622256</v>
      </c>
      <c r="M1699" t="b">
        <v>0</v>
      </c>
      <c r="N1699">
        <v>22</v>
      </c>
      <c r="O1699" t="b">
        <v>0</v>
      </c>
      <c r="P1699" t="s">
        <v>8291</v>
      </c>
    </row>
    <row r="1700" spans="1:16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9">
        <f t="shared" si="39"/>
        <v>42796.207870370374</v>
      </c>
      <c r="L1700" s="9">
        <f t="shared" si="39"/>
        <v>25569.495326479981</v>
      </c>
      <c r="M1700" t="b">
        <v>0</v>
      </c>
      <c r="N1700">
        <v>0</v>
      </c>
      <c r="O1700" t="b">
        <v>0</v>
      </c>
      <c r="P1700" t="s">
        <v>8291</v>
      </c>
    </row>
    <row r="1701" spans="1:16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9">
        <f t="shared" si="39"/>
        <v>42806.863946759258</v>
      </c>
      <c r="L1701" s="9">
        <f t="shared" si="39"/>
        <v>25569.4954498142</v>
      </c>
      <c r="M1701" t="b">
        <v>0</v>
      </c>
      <c r="N1701">
        <v>4</v>
      </c>
      <c r="O1701" t="b">
        <v>0</v>
      </c>
      <c r="P1701" t="s">
        <v>8291</v>
      </c>
    </row>
    <row r="1702" spans="1:16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9">
        <f t="shared" si="39"/>
        <v>42796.071643518517</v>
      </c>
      <c r="L1702" s="9">
        <f t="shared" si="39"/>
        <v>25569.495324903281</v>
      </c>
      <c r="M1702" t="b">
        <v>0</v>
      </c>
      <c r="N1702">
        <v>79</v>
      </c>
      <c r="O1702" t="b">
        <v>0</v>
      </c>
      <c r="P1702" t="s">
        <v>8291</v>
      </c>
    </row>
    <row r="1703" spans="1:16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9">
        <f t="shared" si="39"/>
        <v>41989.664409722223</v>
      </c>
      <c r="L1703" s="9">
        <f t="shared" si="39"/>
        <v>25569.485991486225</v>
      </c>
      <c r="M1703" t="b">
        <v>0</v>
      </c>
      <c r="N1703">
        <v>2</v>
      </c>
      <c r="O1703" t="b">
        <v>0</v>
      </c>
      <c r="P1703" t="s">
        <v>8291</v>
      </c>
    </row>
    <row r="1704" spans="1:16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9">
        <f t="shared" si="39"/>
        <v>42063.869791666672</v>
      </c>
      <c r="L1704" s="9">
        <f t="shared" si="39"/>
        <v>25569.486850344812</v>
      </c>
      <c r="M1704" t="b">
        <v>0</v>
      </c>
      <c r="N1704">
        <v>1</v>
      </c>
      <c r="O1704" t="b">
        <v>0</v>
      </c>
      <c r="P1704" t="s">
        <v>8291</v>
      </c>
    </row>
    <row r="1705" spans="1:16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9">
        <f t="shared" si="39"/>
        <v>42187.281678240739</v>
      </c>
      <c r="L1705" s="9">
        <f t="shared" si="39"/>
        <v>25569.488278723129</v>
      </c>
      <c r="M1705" t="b">
        <v>0</v>
      </c>
      <c r="N1705">
        <v>2</v>
      </c>
      <c r="O1705" t="b">
        <v>0</v>
      </c>
      <c r="P1705" t="s">
        <v>8291</v>
      </c>
    </row>
    <row r="1706" spans="1:16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9">
        <f t="shared" si="39"/>
        <v>42021.139733796299</v>
      </c>
      <c r="L1706" s="9">
        <f t="shared" si="39"/>
        <v>25569.486355783956</v>
      </c>
      <c r="M1706" t="b">
        <v>0</v>
      </c>
      <c r="N1706">
        <v>11</v>
      </c>
      <c r="O1706" t="b">
        <v>0</v>
      </c>
      <c r="P1706" t="s">
        <v>8291</v>
      </c>
    </row>
    <row r="1707" spans="1:16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9">
        <f t="shared" si="39"/>
        <v>42245.016736111109</v>
      </c>
      <c r="L1707" s="9">
        <f t="shared" si="39"/>
        <v>25569.488946952963</v>
      </c>
      <c r="M1707" t="b">
        <v>0</v>
      </c>
      <c r="N1707">
        <v>0</v>
      </c>
      <c r="O1707" t="b">
        <v>0</v>
      </c>
      <c r="P1707" t="s">
        <v>8291</v>
      </c>
    </row>
    <row r="1708" spans="1:16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9">
        <f t="shared" si="39"/>
        <v>42179.306388888886</v>
      </c>
      <c r="L1708" s="9">
        <f t="shared" si="39"/>
        <v>25569.488186416536</v>
      </c>
      <c r="M1708" t="b">
        <v>0</v>
      </c>
      <c r="N1708">
        <v>0</v>
      </c>
      <c r="O1708" t="b">
        <v>0</v>
      </c>
      <c r="P1708" t="s">
        <v>8291</v>
      </c>
    </row>
    <row r="1709" spans="1:16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9">
        <f t="shared" si="39"/>
        <v>42427.721006944441</v>
      </c>
      <c r="L1709" s="9">
        <f t="shared" si="39"/>
        <v>25569.49106158573</v>
      </c>
      <c r="M1709" t="b">
        <v>0</v>
      </c>
      <c r="N1709">
        <v>9</v>
      </c>
      <c r="O1709" t="b">
        <v>0</v>
      </c>
      <c r="P1709" t="s">
        <v>8291</v>
      </c>
    </row>
    <row r="1710" spans="1:16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9">
        <f t="shared" si="39"/>
        <v>42451.866967592592</v>
      </c>
      <c r="L1710" s="9">
        <f t="shared" si="39"/>
        <v>25569.491341052864</v>
      </c>
      <c r="M1710" t="b">
        <v>0</v>
      </c>
      <c r="N1710">
        <v>0</v>
      </c>
      <c r="O1710" t="b">
        <v>0</v>
      </c>
      <c r="P1710" t="s">
        <v>8291</v>
      </c>
    </row>
    <row r="1711" spans="1:16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9">
        <f t="shared" si="39"/>
        <v>41841.563819444447</v>
      </c>
      <c r="L1711" s="9">
        <f t="shared" si="39"/>
        <v>25569.484277359021</v>
      </c>
      <c r="M1711" t="b">
        <v>0</v>
      </c>
      <c r="N1711">
        <v>4</v>
      </c>
      <c r="O1711" t="b">
        <v>0</v>
      </c>
      <c r="P1711" t="s">
        <v>8291</v>
      </c>
    </row>
    <row r="1712" spans="1:16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9">
        <f t="shared" si="39"/>
        <v>42341.591296296298</v>
      </c>
      <c r="L1712" s="9">
        <f t="shared" si="39"/>
        <v>25569.490064714078</v>
      </c>
      <c r="M1712" t="b">
        <v>0</v>
      </c>
      <c r="N1712">
        <v>1</v>
      </c>
      <c r="O1712" t="b">
        <v>0</v>
      </c>
      <c r="P1712" t="s">
        <v>8291</v>
      </c>
    </row>
    <row r="1713" spans="1:16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9">
        <f t="shared" si="39"/>
        <v>41852.646226851852</v>
      </c>
      <c r="L1713" s="9">
        <f t="shared" si="39"/>
        <v>25569.484405627627</v>
      </c>
      <c r="M1713" t="b">
        <v>0</v>
      </c>
      <c r="N1713">
        <v>2</v>
      </c>
      <c r="O1713" t="b">
        <v>0</v>
      </c>
      <c r="P1713" t="s">
        <v>8291</v>
      </c>
    </row>
    <row r="1714" spans="1:16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9">
        <f t="shared" si="39"/>
        <v>42125.913807870369</v>
      </c>
      <c r="L1714" s="9">
        <f t="shared" si="39"/>
        <v>25569.48756844685</v>
      </c>
      <c r="M1714" t="b">
        <v>0</v>
      </c>
      <c r="N1714">
        <v>0</v>
      </c>
      <c r="O1714" t="b">
        <v>0</v>
      </c>
      <c r="P1714" t="s">
        <v>8291</v>
      </c>
    </row>
    <row r="1715" spans="1:16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9">
        <f t="shared" si="39"/>
        <v>41887.801064814819</v>
      </c>
      <c r="L1715" s="9">
        <f t="shared" si="39"/>
        <v>25569.484812512324</v>
      </c>
      <c r="M1715" t="b">
        <v>0</v>
      </c>
      <c r="N1715">
        <v>1</v>
      </c>
      <c r="O1715" t="b">
        <v>0</v>
      </c>
      <c r="P1715" t="s">
        <v>8291</v>
      </c>
    </row>
    <row r="1716" spans="1:16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9">
        <f t="shared" si="39"/>
        <v>42095.918530092589</v>
      </c>
      <c r="L1716" s="9">
        <f t="shared" si="39"/>
        <v>25569.487221279283</v>
      </c>
      <c r="M1716" t="b">
        <v>0</v>
      </c>
      <c r="N1716">
        <v>17</v>
      </c>
      <c r="O1716" t="b">
        <v>0</v>
      </c>
      <c r="P1716" t="s">
        <v>8291</v>
      </c>
    </row>
    <row r="1717" spans="1:16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9">
        <f t="shared" si="39"/>
        <v>42064.217418981483</v>
      </c>
      <c r="L1717" s="9">
        <f t="shared" si="39"/>
        <v>25569.486854368275</v>
      </c>
      <c r="M1717" t="b">
        <v>0</v>
      </c>
      <c r="N1717">
        <v>2</v>
      </c>
      <c r="O1717" t="b">
        <v>0</v>
      </c>
      <c r="P1717" t="s">
        <v>8291</v>
      </c>
    </row>
    <row r="1718" spans="1:16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9">
        <f t="shared" si="39"/>
        <v>42673.577534722222</v>
      </c>
      <c r="L1718" s="9">
        <f t="shared" si="39"/>
        <v>25569.493907147393</v>
      </c>
      <c r="M1718" t="b">
        <v>0</v>
      </c>
      <c r="N1718">
        <v>3</v>
      </c>
      <c r="O1718" t="b">
        <v>0</v>
      </c>
      <c r="P1718" t="s">
        <v>8291</v>
      </c>
    </row>
    <row r="1719" spans="1:16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9">
        <f t="shared" si="39"/>
        <v>42460.981921296298</v>
      </c>
      <c r="L1719" s="9">
        <f t="shared" si="39"/>
        <v>25569.491446550015</v>
      </c>
      <c r="M1719" t="b">
        <v>0</v>
      </c>
      <c r="N1719">
        <v>41</v>
      </c>
      <c r="O1719" t="b">
        <v>0</v>
      </c>
      <c r="P1719" t="s">
        <v>8291</v>
      </c>
    </row>
    <row r="1720" spans="1:16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9">
        <f t="shared" si="39"/>
        <v>42460.610520833332</v>
      </c>
      <c r="L1720" s="9">
        <f t="shared" si="39"/>
        <v>25569.491442251398</v>
      </c>
      <c r="M1720" t="b">
        <v>0</v>
      </c>
      <c r="N1720">
        <v>2</v>
      </c>
      <c r="O1720" t="b">
        <v>0</v>
      </c>
      <c r="P1720" t="s">
        <v>8291</v>
      </c>
    </row>
    <row r="1721" spans="1:16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9">
        <f t="shared" si="39"/>
        <v>41869.534618055557</v>
      </c>
      <c r="L1721" s="9">
        <f t="shared" si="39"/>
        <v>25569.484601095115</v>
      </c>
      <c r="M1721" t="b">
        <v>0</v>
      </c>
      <c r="N1721">
        <v>3</v>
      </c>
      <c r="O1721" t="b">
        <v>0</v>
      </c>
      <c r="P1721" t="s">
        <v>8291</v>
      </c>
    </row>
    <row r="1722" spans="1:16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9">
        <f t="shared" si="39"/>
        <v>41922.783229166671</v>
      </c>
      <c r="L1722" s="9">
        <f t="shared" si="39"/>
        <v>25569.485217398487</v>
      </c>
      <c r="M1722" t="b">
        <v>0</v>
      </c>
      <c r="N1722">
        <v>8</v>
      </c>
      <c r="O1722" t="b">
        <v>0</v>
      </c>
      <c r="P1722" t="s">
        <v>8291</v>
      </c>
    </row>
    <row r="1723" spans="1:16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9">
        <f t="shared" si="39"/>
        <v>42319.461377314816</v>
      </c>
      <c r="L1723" s="9">
        <f t="shared" si="39"/>
        <v>25569.489808580754</v>
      </c>
      <c r="M1723" t="b">
        <v>0</v>
      </c>
      <c r="N1723">
        <v>0</v>
      </c>
      <c r="O1723" t="b">
        <v>0</v>
      </c>
      <c r="P1723" t="s">
        <v>8291</v>
      </c>
    </row>
    <row r="1724" spans="1:16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9">
        <f t="shared" si="39"/>
        <v>42425.960983796293</v>
      </c>
      <c r="L1724" s="9">
        <f t="shared" si="39"/>
        <v>25569.491041215089</v>
      </c>
      <c r="M1724" t="b">
        <v>0</v>
      </c>
      <c r="N1724">
        <v>1</v>
      </c>
      <c r="O1724" t="b">
        <v>0</v>
      </c>
      <c r="P1724" t="s">
        <v>8291</v>
      </c>
    </row>
    <row r="1725" spans="1:16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9">
        <f t="shared" si="39"/>
        <v>42129.82540509259</v>
      </c>
      <c r="L1725" s="9">
        <f t="shared" si="39"/>
        <v>25569.487613719968</v>
      </c>
      <c r="M1725" t="b">
        <v>0</v>
      </c>
      <c r="N1725">
        <v>3</v>
      </c>
      <c r="O1725" t="b">
        <v>0</v>
      </c>
      <c r="P1725" t="s">
        <v>8291</v>
      </c>
    </row>
    <row r="1726" spans="1:16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9">
        <f t="shared" si="39"/>
        <v>41912.932430555556</v>
      </c>
      <c r="L1726" s="9">
        <f t="shared" si="39"/>
        <v>25569.485103384613</v>
      </c>
      <c r="M1726" t="b">
        <v>0</v>
      </c>
      <c r="N1726">
        <v>4</v>
      </c>
      <c r="O1726" t="b">
        <v>0</v>
      </c>
      <c r="P1726" t="s">
        <v>8291</v>
      </c>
    </row>
    <row r="1727" spans="1:16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9">
        <f t="shared" si="39"/>
        <v>41845.968159722222</v>
      </c>
      <c r="L1727" s="9">
        <f t="shared" si="39"/>
        <v>25569.48432833518</v>
      </c>
      <c r="M1727" t="b">
        <v>0</v>
      </c>
      <c r="N1727">
        <v>9</v>
      </c>
      <c r="O1727" t="b">
        <v>0</v>
      </c>
      <c r="P1727" t="s">
        <v>8291</v>
      </c>
    </row>
    <row r="1728" spans="1:16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9">
        <f t="shared" si="39"/>
        <v>41788.919722222221</v>
      </c>
      <c r="L1728" s="9">
        <f t="shared" si="39"/>
        <v>25569.48366805234</v>
      </c>
      <c r="M1728" t="b">
        <v>0</v>
      </c>
      <c r="N1728">
        <v>16</v>
      </c>
      <c r="O1728" t="b">
        <v>0</v>
      </c>
      <c r="P1728" t="s">
        <v>8291</v>
      </c>
    </row>
    <row r="1729" spans="1:16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9">
        <f t="shared" si="39"/>
        <v>42044.927974537037</v>
      </c>
      <c r="L1729" s="9">
        <f t="shared" si="39"/>
        <v>25569.486631110816</v>
      </c>
      <c r="M1729" t="b">
        <v>0</v>
      </c>
      <c r="N1729">
        <v>1</v>
      </c>
      <c r="O1729" t="b">
        <v>0</v>
      </c>
      <c r="P1729" t="s">
        <v>8291</v>
      </c>
    </row>
    <row r="1730" spans="1:16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9">
        <f t="shared" si="39"/>
        <v>42268.625856481478</v>
      </c>
      <c r="L1730" s="9">
        <f t="shared" si="39"/>
        <v>25569.489220206673</v>
      </c>
      <c r="M1730" t="b">
        <v>0</v>
      </c>
      <c r="N1730">
        <v>7</v>
      </c>
      <c r="O1730" t="b">
        <v>0</v>
      </c>
      <c r="P1730" t="s">
        <v>8291</v>
      </c>
    </row>
    <row r="1731" spans="1:16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9">
        <f t="shared" ref="K1731:L1794" si="40">J1731/86400+25569</f>
        <v>42471.052152777775</v>
      </c>
      <c r="L1731" s="9">
        <f t="shared" si="40"/>
        <v>25569.49156310362</v>
      </c>
      <c r="M1731" t="b">
        <v>0</v>
      </c>
      <c r="N1731">
        <v>0</v>
      </c>
      <c r="O1731" t="b">
        <v>0</v>
      </c>
      <c r="P1731" t="s">
        <v>8291</v>
      </c>
    </row>
    <row r="1732" spans="1:16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9">
        <f t="shared" si="40"/>
        <v>42272.087766203702</v>
      </c>
      <c r="L1732" s="9">
        <f t="shared" si="40"/>
        <v>25569.489260275073</v>
      </c>
      <c r="M1732" t="b">
        <v>0</v>
      </c>
      <c r="N1732">
        <v>0</v>
      </c>
      <c r="O1732" t="b">
        <v>0</v>
      </c>
      <c r="P1732" t="s">
        <v>8291</v>
      </c>
    </row>
    <row r="1733" spans="1:16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9">
        <f t="shared" si="40"/>
        <v>42152.906851851847</v>
      </c>
      <c r="L1733" s="9">
        <f t="shared" si="40"/>
        <v>25569.487880866342</v>
      </c>
      <c r="M1733" t="b">
        <v>0</v>
      </c>
      <c r="N1733">
        <v>0</v>
      </c>
      <c r="O1733" t="b">
        <v>0</v>
      </c>
      <c r="P1733" t="s">
        <v>8291</v>
      </c>
    </row>
    <row r="1734" spans="1:16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9">
        <f t="shared" si="40"/>
        <v>42325.683807870373</v>
      </c>
      <c r="L1734" s="9">
        <f t="shared" si="40"/>
        <v>25569.489880599627</v>
      </c>
      <c r="M1734" t="b">
        <v>0</v>
      </c>
      <c r="N1734">
        <v>0</v>
      </c>
      <c r="O1734" t="b">
        <v>0</v>
      </c>
      <c r="P1734" t="s">
        <v>8291</v>
      </c>
    </row>
    <row r="1735" spans="1:16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9">
        <f t="shared" si="40"/>
        <v>42614.675625000003</v>
      </c>
      <c r="L1735" s="9">
        <f t="shared" si="40"/>
        <v>25569.493225412327</v>
      </c>
      <c r="M1735" t="b">
        <v>0</v>
      </c>
      <c r="N1735">
        <v>0</v>
      </c>
      <c r="O1735" t="b">
        <v>0</v>
      </c>
      <c r="P1735" t="s">
        <v>8291</v>
      </c>
    </row>
    <row r="1736" spans="1:16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9">
        <f t="shared" si="40"/>
        <v>42102.036527777775</v>
      </c>
      <c r="L1736" s="9">
        <f t="shared" si="40"/>
        <v>25569.487292089441</v>
      </c>
      <c r="M1736" t="b">
        <v>0</v>
      </c>
      <c r="N1736">
        <v>1</v>
      </c>
      <c r="O1736" t="b">
        <v>0</v>
      </c>
      <c r="P1736" t="s">
        <v>8291</v>
      </c>
    </row>
    <row r="1737" spans="1:16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9">
        <f t="shared" si="40"/>
        <v>42559.81417824074</v>
      </c>
      <c r="L1737" s="9">
        <f t="shared" si="40"/>
        <v>25569.492590441878</v>
      </c>
      <c r="M1737" t="b">
        <v>0</v>
      </c>
      <c r="N1737">
        <v>2</v>
      </c>
      <c r="O1737" t="b">
        <v>0</v>
      </c>
      <c r="P1737" t="s">
        <v>8291</v>
      </c>
    </row>
    <row r="1738" spans="1:16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9">
        <f t="shared" si="40"/>
        <v>42286.861493055556</v>
      </c>
      <c r="L1738" s="9">
        <f t="shared" si="40"/>
        <v>25569.48943126728</v>
      </c>
      <c r="M1738" t="b">
        <v>0</v>
      </c>
      <c r="N1738">
        <v>1</v>
      </c>
      <c r="O1738" t="b">
        <v>0</v>
      </c>
      <c r="P1738" t="s">
        <v>8291</v>
      </c>
    </row>
    <row r="1739" spans="1:16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9">
        <f t="shared" si="40"/>
        <v>42175.948981481481</v>
      </c>
      <c r="L1739" s="9">
        <f t="shared" si="40"/>
        <v>25569.488147557655</v>
      </c>
      <c r="M1739" t="b">
        <v>0</v>
      </c>
      <c r="N1739">
        <v>15</v>
      </c>
      <c r="O1739" t="b">
        <v>0</v>
      </c>
      <c r="P1739" t="s">
        <v>8291</v>
      </c>
    </row>
    <row r="1740" spans="1:16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9">
        <f t="shared" si="40"/>
        <v>41884.874328703707</v>
      </c>
      <c r="L1740" s="9">
        <f t="shared" si="40"/>
        <v>25569.484778638063</v>
      </c>
      <c r="M1740" t="b">
        <v>0</v>
      </c>
      <c r="N1740">
        <v>1</v>
      </c>
      <c r="O1740" t="b">
        <v>0</v>
      </c>
      <c r="P1740" t="s">
        <v>8291</v>
      </c>
    </row>
    <row r="1741" spans="1:16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9">
        <f t="shared" si="40"/>
        <v>42435.874212962968</v>
      </c>
      <c r="L1741" s="9">
        <f t="shared" si="40"/>
        <v>25569.491155951539</v>
      </c>
      <c r="M1741" t="b">
        <v>0</v>
      </c>
      <c r="N1741">
        <v>1</v>
      </c>
      <c r="O1741" t="b">
        <v>0</v>
      </c>
      <c r="P1741" t="s">
        <v>8291</v>
      </c>
    </row>
    <row r="1742" spans="1:16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9">
        <f t="shared" si="40"/>
        <v>42171.817384259259</v>
      </c>
      <c r="L1742" s="9">
        <f t="shared" si="40"/>
        <v>25569.488099738242</v>
      </c>
      <c r="M1742" t="b">
        <v>0</v>
      </c>
      <c r="N1742">
        <v>0</v>
      </c>
      <c r="O1742" t="b">
        <v>0</v>
      </c>
      <c r="P1742" t="s">
        <v>8291</v>
      </c>
    </row>
    <row r="1743" spans="1:16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9">
        <f t="shared" si="40"/>
        <v>42120.628136574072</v>
      </c>
      <c r="L1743" s="9">
        <f t="shared" si="40"/>
        <v>25569.4875072701</v>
      </c>
      <c r="M1743" t="b">
        <v>0</v>
      </c>
      <c r="N1743">
        <v>52</v>
      </c>
      <c r="O1743" t="b">
        <v>1</v>
      </c>
      <c r="P1743" t="s">
        <v>8283</v>
      </c>
    </row>
    <row r="1744" spans="1:16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9">
        <f t="shared" si="40"/>
        <v>42710.876967592594</v>
      </c>
      <c r="L1744" s="9">
        <f t="shared" si="40"/>
        <v>25569.49433885379</v>
      </c>
      <c r="M1744" t="b">
        <v>0</v>
      </c>
      <c r="N1744">
        <v>34</v>
      </c>
      <c r="O1744" t="b">
        <v>1</v>
      </c>
      <c r="P1744" t="s">
        <v>8283</v>
      </c>
    </row>
    <row r="1745" spans="1:16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9">
        <f t="shared" si="40"/>
        <v>42586.925636574073</v>
      </c>
      <c r="L1745" s="9">
        <f t="shared" si="40"/>
        <v>25569.492904231905</v>
      </c>
      <c r="M1745" t="b">
        <v>0</v>
      </c>
      <c r="N1745">
        <v>67</v>
      </c>
      <c r="O1745" t="b">
        <v>1</v>
      </c>
      <c r="P1745" t="s">
        <v>8283</v>
      </c>
    </row>
    <row r="1746" spans="1:16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9">
        <f t="shared" si="40"/>
        <v>42026.605057870373</v>
      </c>
      <c r="L1746" s="9">
        <f t="shared" si="40"/>
        <v>25569.486419040022</v>
      </c>
      <c r="M1746" t="b">
        <v>0</v>
      </c>
      <c r="N1746">
        <v>70</v>
      </c>
      <c r="O1746" t="b">
        <v>1</v>
      </c>
      <c r="P1746" t="s">
        <v>8283</v>
      </c>
    </row>
    <row r="1747" spans="1:16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9">
        <f t="shared" si="40"/>
        <v>42690.259699074071</v>
      </c>
      <c r="L1747" s="9">
        <f t="shared" si="40"/>
        <v>25569.494100227999</v>
      </c>
      <c r="M1747" t="b">
        <v>0</v>
      </c>
      <c r="N1747">
        <v>89</v>
      </c>
      <c r="O1747" t="b">
        <v>1</v>
      </c>
      <c r="P1747" t="s">
        <v>8283</v>
      </c>
    </row>
    <row r="1748" spans="1:16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9">
        <f t="shared" si="40"/>
        <v>42668.176701388889</v>
      </c>
      <c r="L1748" s="9">
        <f t="shared" si="40"/>
        <v>25569.493844637749</v>
      </c>
      <c r="M1748" t="b">
        <v>0</v>
      </c>
      <c r="N1748">
        <v>107</v>
      </c>
      <c r="O1748" t="b">
        <v>1</v>
      </c>
      <c r="P1748" t="s">
        <v>8283</v>
      </c>
    </row>
    <row r="1749" spans="1:16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9">
        <f t="shared" si="40"/>
        <v>42292.435532407406</v>
      </c>
      <c r="L1749" s="9">
        <f t="shared" si="40"/>
        <v>25569.489495781625</v>
      </c>
      <c r="M1749" t="b">
        <v>0</v>
      </c>
      <c r="N1749">
        <v>159</v>
      </c>
      <c r="O1749" t="b">
        <v>1</v>
      </c>
      <c r="P1749" t="s">
        <v>8283</v>
      </c>
    </row>
    <row r="1750" spans="1:16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9">
        <f t="shared" si="40"/>
        <v>42219.950729166667</v>
      </c>
      <c r="L1750" s="9">
        <f t="shared" si="40"/>
        <v>25569.488656837144</v>
      </c>
      <c r="M1750" t="b">
        <v>0</v>
      </c>
      <c r="N1750">
        <v>181</v>
      </c>
      <c r="O1750" t="b">
        <v>1</v>
      </c>
      <c r="P1750" t="s">
        <v>8283</v>
      </c>
    </row>
    <row r="1751" spans="1:16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9">
        <f t="shared" si="40"/>
        <v>42758.975937499999</v>
      </c>
      <c r="L1751" s="9">
        <f t="shared" si="40"/>
        <v>25569.494895554832</v>
      </c>
      <c r="M1751" t="b">
        <v>0</v>
      </c>
      <c r="N1751">
        <v>131</v>
      </c>
      <c r="O1751" t="b">
        <v>1</v>
      </c>
      <c r="P1751" t="s">
        <v>8283</v>
      </c>
    </row>
    <row r="1752" spans="1:16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9">
        <f t="shared" si="40"/>
        <v>42454.836851851855</v>
      </c>
      <c r="L1752" s="9">
        <f t="shared" si="40"/>
        <v>25569.491375426525</v>
      </c>
      <c r="M1752" t="b">
        <v>0</v>
      </c>
      <c r="N1752">
        <v>125</v>
      </c>
      <c r="O1752" t="b">
        <v>1</v>
      </c>
      <c r="P1752" t="s">
        <v>8283</v>
      </c>
    </row>
    <row r="1753" spans="1:16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9">
        <f t="shared" si="40"/>
        <v>42052.7815162037</v>
      </c>
      <c r="L1753" s="9">
        <f t="shared" si="40"/>
        <v>25569.486722008289</v>
      </c>
      <c r="M1753" t="b">
        <v>0</v>
      </c>
      <c r="N1753">
        <v>61</v>
      </c>
      <c r="O1753" t="b">
        <v>1</v>
      </c>
      <c r="P1753" t="s">
        <v>8283</v>
      </c>
    </row>
    <row r="1754" spans="1:16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9">
        <f t="shared" si="40"/>
        <v>42627.253263888888</v>
      </c>
      <c r="L1754" s="9">
        <f t="shared" si="40"/>
        <v>25569.493370986849</v>
      </c>
      <c r="M1754" t="b">
        <v>0</v>
      </c>
      <c r="N1754">
        <v>90</v>
      </c>
      <c r="O1754" t="b">
        <v>1</v>
      </c>
      <c r="P1754" t="s">
        <v>8283</v>
      </c>
    </row>
    <row r="1755" spans="1:16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9">
        <f t="shared" si="40"/>
        <v>42420.74962962963</v>
      </c>
      <c r="L1755" s="9">
        <f t="shared" si="40"/>
        <v>25569.490980898492</v>
      </c>
      <c r="M1755" t="b">
        <v>0</v>
      </c>
      <c r="N1755">
        <v>35</v>
      </c>
      <c r="O1755" t="b">
        <v>1</v>
      </c>
      <c r="P1755" t="s">
        <v>8283</v>
      </c>
    </row>
    <row r="1756" spans="1:16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9">
        <f t="shared" si="40"/>
        <v>42067.876770833333</v>
      </c>
      <c r="L1756" s="9">
        <f t="shared" si="40"/>
        <v>25569.486896721886</v>
      </c>
      <c r="M1756" t="b">
        <v>0</v>
      </c>
      <c r="N1756">
        <v>90</v>
      </c>
      <c r="O1756" t="b">
        <v>1</v>
      </c>
      <c r="P1756" t="s">
        <v>8283</v>
      </c>
    </row>
    <row r="1757" spans="1:16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9">
        <f t="shared" si="40"/>
        <v>42252.788900462961</v>
      </c>
      <c r="L1757" s="9">
        <f t="shared" si="40"/>
        <v>25569.48903690857</v>
      </c>
      <c r="M1757" t="b">
        <v>0</v>
      </c>
      <c r="N1757">
        <v>4</v>
      </c>
      <c r="O1757" t="b">
        <v>1</v>
      </c>
      <c r="P1757" t="s">
        <v>8283</v>
      </c>
    </row>
    <row r="1758" spans="1:16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9">
        <f t="shared" si="40"/>
        <v>42571.167465277773</v>
      </c>
      <c r="L1758" s="9">
        <f t="shared" si="40"/>
        <v>25569.492721845661</v>
      </c>
      <c r="M1758" t="b">
        <v>0</v>
      </c>
      <c r="N1758">
        <v>120</v>
      </c>
      <c r="O1758" t="b">
        <v>1</v>
      </c>
      <c r="P1758" t="s">
        <v>8283</v>
      </c>
    </row>
    <row r="1759" spans="1:16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9">
        <f t="shared" si="40"/>
        <v>42733.827349537038</v>
      </c>
      <c r="L1759" s="9">
        <f t="shared" si="40"/>
        <v>25569.49460448321</v>
      </c>
      <c r="M1759" t="b">
        <v>0</v>
      </c>
      <c r="N1759">
        <v>14</v>
      </c>
      <c r="O1759" t="b">
        <v>1</v>
      </c>
      <c r="P1759" t="s">
        <v>8283</v>
      </c>
    </row>
    <row r="1760" spans="1:16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9">
        <f t="shared" si="40"/>
        <v>42505.955925925926</v>
      </c>
      <c r="L1760" s="9">
        <f t="shared" si="40"/>
        <v>25569.491967082475</v>
      </c>
      <c r="M1760" t="b">
        <v>0</v>
      </c>
      <c r="N1760">
        <v>27</v>
      </c>
      <c r="O1760" t="b">
        <v>1</v>
      </c>
      <c r="P1760" t="s">
        <v>8283</v>
      </c>
    </row>
    <row r="1761" spans="1:16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9">
        <f t="shared" si="40"/>
        <v>42068.829039351855</v>
      </c>
      <c r="L1761" s="9">
        <f t="shared" si="40"/>
        <v>25569.486907743511</v>
      </c>
      <c r="M1761" t="b">
        <v>0</v>
      </c>
      <c r="N1761">
        <v>49</v>
      </c>
      <c r="O1761" t="b">
        <v>1</v>
      </c>
      <c r="P1761" t="s">
        <v>8283</v>
      </c>
    </row>
    <row r="1762" spans="1:16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9">
        <f t="shared" si="40"/>
        <v>42405.67260416667</v>
      </c>
      <c r="L1762" s="9">
        <f t="shared" si="40"/>
        <v>25569.490806395883</v>
      </c>
      <c r="M1762" t="b">
        <v>0</v>
      </c>
      <c r="N1762">
        <v>102</v>
      </c>
      <c r="O1762" t="b">
        <v>1</v>
      </c>
      <c r="P1762" t="s">
        <v>8283</v>
      </c>
    </row>
    <row r="1763" spans="1:16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9">
        <f t="shared" si="40"/>
        <v>42209.567824074074</v>
      </c>
      <c r="L1763" s="9">
        <f t="shared" si="40"/>
        <v>25569.48853666463</v>
      </c>
      <c r="M1763" t="b">
        <v>0</v>
      </c>
      <c r="N1763">
        <v>3</v>
      </c>
      <c r="O1763" t="b">
        <v>1</v>
      </c>
      <c r="P1763" t="s">
        <v>8283</v>
      </c>
    </row>
    <row r="1764" spans="1:16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9">
        <f t="shared" si="40"/>
        <v>42410.982002314813</v>
      </c>
      <c r="L1764" s="9">
        <f t="shared" si="40"/>
        <v>25569.490867847249</v>
      </c>
      <c r="M1764" t="b">
        <v>0</v>
      </c>
      <c r="N1764">
        <v>25</v>
      </c>
      <c r="O1764" t="b">
        <v>1</v>
      </c>
      <c r="P1764" t="s">
        <v>8283</v>
      </c>
    </row>
    <row r="1765" spans="1:16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9">
        <f t="shared" si="40"/>
        <v>42636.868518518517</v>
      </c>
      <c r="L1765" s="9">
        <f t="shared" si="40"/>
        <v>25569.49348227452</v>
      </c>
      <c r="M1765" t="b">
        <v>0</v>
      </c>
      <c r="N1765">
        <v>118</v>
      </c>
      <c r="O1765" t="b">
        <v>1</v>
      </c>
      <c r="P1765" t="s">
        <v>8283</v>
      </c>
    </row>
    <row r="1766" spans="1:16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9">
        <f t="shared" si="40"/>
        <v>41825.485868055555</v>
      </c>
      <c r="L1766" s="9">
        <f t="shared" si="40"/>
        <v>25569.484091271621</v>
      </c>
      <c r="M1766" t="b">
        <v>1</v>
      </c>
      <c r="N1766">
        <v>39</v>
      </c>
      <c r="O1766" t="b">
        <v>0</v>
      </c>
      <c r="P1766" t="s">
        <v>8283</v>
      </c>
    </row>
    <row r="1767" spans="1:16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9">
        <f t="shared" si="40"/>
        <v>41834.980462962965</v>
      </c>
      <c r="L1767" s="9">
        <f t="shared" si="40"/>
        <v>25569.484201162766</v>
      </c>
      <c r="M1767" t="b">
        <v>1</v>
      </c>
      <c r="N1767">
        <v>103</v>
      </c>
      <c r="O1767" t="b">
        <v>0</v>
      </c>
      <c r="P1767" t="s">
        <v>8283</v>
      </c>
    </row>
    <row r="1768" spans="1:16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9">
        <f t="shared" si="40"/>
        <v>41855.859814814816</v>
      </c>
      <c r="L1768" s="9">
        <f t="shared" si="40"/>
        <v>25569.484442821929</v>
      </c>
      <c r="M1768" t="b">
        <v>1</v>
      </c>
      <c r="N1768">
        <v>0</v>
      </c>
      <c r="O1768" t="b">
        <v>0</v>
      </c>
      <c r="P1768" t="s">
        <v>8283</v>
      </c>
    </row>
    <row r="1769" spans="1:16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9">
        <f t="shared" si="40"/>
        <v>41824.658379629633</v>
      </c>
      <c r="L1769" s="9">
        <f t="shared" si="40"/>
        <v>25569.484081694209</v>
      </c>
      <c r="M1769" t="b">
        <v>1</v>
      </c>
      <c r="N1769">
        <v>39</v>
      </c>
      <c r="O1769" t="b">
        <v>0</v>
      </c>
      <c r="P1769" t="s">
        <v>8283</v>
      </c>
    </row>
    <row r="1770" spans="1:16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9">
        <f t="shared" si="40"/>
        <v>41849.560694444444</v>
      </c>
      <c r="L1770" s="9">
        <f t="shared" si="40"/>
        <v>25569.484369915444</v>
      </c>
      <c r="M1770" t="b">
        <v>1</v>
      </c>
      <c r="N1770">
        <v>15</v>
      </c>
      <c r="O1770" t="b">
        <v>0</v>
      </c>
      <c r="P1770" t="s">
        <v>8283</v>
      </c>
    </row>
    <row r="1771" spans="1:16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9">
        <f t="shared" si="40"/>
        <v>41987.818969907406</v>
      </c>
      <c r="L1771" s="9">
        <f t="shared" si="40"/>
        <v>25569.485970126967</v>
      </c>
      <c r="M1771" t="b">
        <v>1</v>
      </c>
      <c r="N1771">
        <v>22</v>
      </c>
      <c r="O1771" t="b">
        <v>0</v>
      </c>
      <c r="P1771" t="s">
        <v>8283</v>
      </c>
    </row>
    <row r="1772" spans="1:16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9">
        <f t="shared" si="40"/>
        <v>41891.780023148152</v>
      </c>
      <c r="L1772" s="9">
        <f t="shared" si="40"/>
        <v>25569.484858565083</v>
      </c>
      <c r="M1772" t="b">
        <v>1</v>
      </c>
      <c r="N1772">
        <v>92</v>
      </c>
      <c r="O1772" t="b">
        <v>0</v>
      </c>
      <c r="P1772" t="s">
        <v>8283</v>
      </c>
    </row>
    <row r="1773" spans="1:16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9">
        <f t="shared" si="40"/>
        <v>41905.979629629626</v>
      </c>
      <c r="L1773" s="9">
        <f t="shared" si="40"/>
        <v>25569.48502291238</v>
      </c>
      <c r="M1773" t="b">
        <v>1</v>
      </c>
      <c r="N1773">
        <v>25</v>
      </c>
      <c r="O1773" t="b">
        <v>0</v>
      </c>
      <c r="P1773" t="s">
        <v>8283</v>
      </c>
    </row>
    <row r="1774" spans="1:16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9">
        <f t="shared" si="40"/>
        <v>41766.718009259261</v>
      </c>
      <c r="L1774" s="9">
        <f t="shared" si="40"/>
        <v>25569.483411088069</v>
      </c>
      <c r="M1774" t="b">
        <v>1</v>
      </c>
      <c r="N1774">
        <v>19</v>
      </c>
      <c r="O1774" t="b">
        <v>0</v>
      </c>
      <c r="P1774" t="s">
        <v>8283</v>
      </c>
    </row>
    <row r="1775" spans="1:16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9">
        <f t="shared" si="40"/>
        <v>41978.760393518518</v>
      </c>
      <c r="L1775" s="9">
        <f t="shared" si="40"/>
        <v>25569.485865282331</v>
      </c>
      <c r="M1775" t="b">
        <v>1</v>
      </c>
      <c r="N1775">
        <v>19</v>
      </c>
      <c r="O1775" t="b">
        <v>0</v>
      </c>
      <c r="P1775" t="s">
        <v>8283</v>
      </c>
    </row>
    <row r="1776" spans="1:16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9">
        <f t="shared" si="40"/>
        <v>41930.218657407408</v>
      </c>
      <c r="L1776" s="9">
        <f t="shared" si="40"/>
        <v>25569.485303456684</v>
      </c>
      <c r="M1776" t="b">
        <v>1</v>
      </c>
      <c r="N1776">
        <v>13</v>
      </c>
      <c r="O1776" t="b">
        <v>0</v>
      </c>
      <c r="P1776" t="s">
        <v>8283</v>
      </c>
    </row>
    <row r="1777" spans="1:16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9">
        <f t="shared" si="40"/>
        <v>41891.976388888885</v>
      </c>
      <c r="L1777" s="9">
        <f t="shared" si="40"/>
        <v>25569.484860837834</v>
      </c>
      <c r="M1777" t="b">
        <v>1</v>
      </c>
      <c r="N1777">
        <v>124</v>
      </c>
      <c r="O1777" t="b">
        <v>0</v>
      </c>
      <c r="P1777" t="s">
        <v>8283</v>
      </c>
    </row>
    <row r="1778" spans="1:16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9">
        <f t="shared" si="40"/>
        <v>41905.95684027778</v>
      </c>
      <c r="L1778" s="9">
        <f t="shared" si="40"/>
        <v>25569.485022648616</v>
      </c>
      <c r="M1778" t="b">
        <v>1</v>
      </c>
      <c r="N1778">
        <v>4</v>
      </c>
      <c r="O1778" t="b">
        <v>0</v>
      </c>
      <c r="P1778" t="s">
        <v>8283</v>
      </c>
    </row>
    <row r="1779" spans="1:16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9">
        <f t="shared" si="40"/>
        <v>42025.357094907406</v>
      </c>
      <c r="L1779" s="9">
        <f t="shared" si="40"/>
        <v>25569.486404596006</v>
      </c>
      <c r="M1779" t="b">
        <v>1</v>
      </c>
      <c r="N1779">
        <v>10</v>
      </c>
      <c r="O1779" t="b">
        <v>0</v>
      </c>
      <c r="P1779" t="s">
        <v>8283</v>
      </c>
    </row>
    <row r="1780" spans="1:16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9">
        <f t="shared" si="40"/>
        <v>42045.86336805555</v>
      </c>
      <c r="L1780" s="9">
        <f t="shared" si="40"/>
        <v>25569.486641937132</v>
      </c>
      <c r="M1780" t="b">
        <v>1</v>
      </c>
      <c r="N1780">
        <v>15</v>
      </c>
      <c r="O1780" t="b">
        <v>0</v>
      </c>
      <c r="P1780" t="s">
        <v>8283</v>
      </c>
    </row>
    <row r="1781" spans="1:16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9">
        <f t="shared" si="40"/>
        <v>42585.691898148143</v>
      </c>
      <c r="L1781" s="9">
        <f t="shared" si="40"/>
        <v>25569.492889952526</v>
      </c>
      <c r="M1781" t="b">
        <v>1</v>
      </c>
      <c r="N1781">
        <v>38</v>
      </c>
      <c r="O1781" t="b">
        <v>0</v>
      </c>
      <c r="P1781" t="s">
        <v>8283</v>
      </c>
    </row>
    <row r="1782" spans="1:16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9">
        <f t="shared" si="40"/>
        <v>42493.600810185184</v>
      </c>
      <c r="L1782" s="9">
        <f t="shared" si="40"/>
        <v>25569.491824083452</v>
      </c>
      <c r="M1782" t="b">
        <v>1</v>
      </c>
      <c r="N1782">
        <v>152</v>
      </c>
      <c r="O1782" t="b">
        <v>0</v>
      </c>
      <c r="P1782" t="s">
        <v>8283</v>
      </c>
    </row>
    <row r="1783" spans="1:16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9">
        <f t="shared" si="40"/>
        <v>42597.617418981477</v>
      </c>
      <c r="L1783" s="9">
        <f t="shared" si="40"/>
        <v>25569.493027979388</v>
      </c>
      <c r="M1783" t="b">
        <v>1</v>
      </c>
      <c r="N1783">
        <v>24</v>
      </c>
      <c r="O1783" t="b">
        <v>0</v>
      </c>
      <c r="P1783" t="s">
        <v>8283</v>
      </c>
    </row>
    <row r="1784" spans="1:16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9">
        <f t="shared" si="40"/>
        <v>42388.575104166666</v>
      </c>
      <c r="L1784" s="9">
        <f t="shared" si="40"/>
        <v>25569.490608508149</v>
      </c>
      <c r="M1784" t="b">
        <v>1</v>
      </c>
      <c r="N1784">
        <v>76</v>
      </c>
      <c r="O1784" t="b">
        <v>0</v>
      </c>
      <c r="P1784" t="s">
        <v>8283</v>
      </c>
    </row>
    <row r="1785" spans="1:16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9">
        <f t="shared" si="40"/>
        <v>42115.949976851851</v>
      </c>
      <c r="L1785" s="9">
        <f t="shared" si="40"/>
        <v>25569.487453124733</v>
      </c>
      <c r="M1785" t="b">
        <v>1</v>
      </c>
      <c r="N1785">
        <v>185</v>
      </c>
      <c r="O1785" t="b">
        <v>0</v>
      </c>
      <c r="P1785" t="s">
        <v>8283</v>
      </c>
    </row>
    <row r="1786" spans="1:16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9">
        <f t="shared" si="40"/>
        <v>42003.655555555553</v>
      </c>
      <c r="L1786" s="9">
        <f t="shared" si="40"/>
        <v>25569.486153420781</v>
      </c>
      <c r="M1786" t="b">
        <v>1</v>
      </c>
      <c r="N1786">
        <v>33</v>
      </c>
      <c r="O1786" t="b">
        <v>0</v>
      </c>
      <c r="P1786" t="s">
        <v>8283</v>
      </c>
    </row>
    <row r="1787" spans="1:16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9">
        <f t="shared" si="40"/>
        <v>41897.134895833333</v>
      </c>
      <c r="L1787" s="9">
        <f t="shared" si="40"/>
        <v>25569.484920542774</v>
      </c>
      <c r="M1787" t="b">
        <v>1</v>
      </c>
      <c r="N1787">
        <v>108</v>
      </c>
      <c r="O1787" t="b">
        <v>0</v>
      </c>
      <c r="P1787" t="s">
        <v>8283</v>
      </c>
    </row>
    <row r="1788" spans="1:16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9">
        <f t="shared" si="40"/>
        <v>41958.550659722227</v>
      </c>
      <c r="L1788" s="9">
        <f t="shared" si="40"/>
        <v>25569.485631373376</v>
      </c>
      <c r="M1788" t="b">
        <v>1</v>
      </c>
      <c r="N1788">
        <v>29</v>
      </c>
      <c r="O1788" t="b">
        <v>0</v>
      </c>
      <c r="P1788" t="s">
        <v>8283</v>
      </c>
    </row>
    <row r="1789" spans="1:16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9">
        <f t="shared" si="40"/>
        <v>42068.65552083333</v>
      </c>
      <c r="L1789" s="9">
        <f t="shared" si="40"/>
        <v>25569.486905735193</v>
      </c>
      <c r="M1789" t="b">
        <v>1</v>
      </c>
      <c r="N1789">
        <v>24</v>
      </c>
      <c r="O1789" t="b">
        <v>0</v>
      </c>
      <c r="P1789" t="s">
        <v>8283</v>
      </c>
    </row>
    <row r="1790" spans="1:16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9">
        <f t="shared" si="40"/>
        <v>41913.94840277778</v>
      </c>
      <c r="L1790" s="9">
        <f t="shared" si="40"/>
        <v>25569.485115143551</v>
      </c>
      <c r="M1790" t="b">
        <v>1</v>
      </c>
      <c r="N1790">
        <v>4</v>
      </c>
      <c r="O1790" t="b">
        <v>0</v>
      </c>
      <c r="P1790" t="s">
        <v>8283</v>
      </c>
    </row>
    <row r="1791" spans="1:16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9">
        <f t="shared" si="40"/>
        <v>41956.250034722223</v>
      </c>
      <c r="L1791" s="9">
        <f t="shared" si="40"/>
        <v>25569.485604745772</v>
      </c>
      <c r="M1791" t="b">
        <v>1</v>
      </c>
      <c r="N1791">
        <v>4</v>
      </c>
      <c r="O1791" t="b">
        <v>0</v>
      </c>
      <c r="P1791" t="s">
        <v>8283</v>
      </c>
    </row>
    <row r="1792" spans="1:16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9">
        <f t="shared" si="40"/>
        <v>42010.674513888887</v>
      </c>
      <c r="L1792" s="9">
        <f t="shared" si="40"/>
        <v>25569.486234658725</v>
      </c>
      <c r="M1792" t="b">
        <v>1</v>
      </c>
      <c r="N1792">
        <v>15</v>
      </c>
      <c r="O1792" t="b">
        <v>0</v>
      </c>
      <c r="P1792" t="s">
        <v>8283</v>
      </c>
    </row>
    <row r="1793" spans="1:16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9">
        <f t="shared" si="40"/>
        <v>41973.740335648152</v>
      </c>
      <c r="L1793" s="9">
        <f t="shared" si="40"/>
        <v>25569.485807179812</v>
      </c>
      <c r="M1793" t="b">
        <v>1</v>
      </c>
      <c r="N1793">
        <v>4</v>
      </c>
      <c r="O1793" t="b">
        <v>0</v>
      </c>
      <c r="P1793" t="s">
        <v>8283</v>
      </c>
    </row>
    <row r="1794" spans="1:16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9">
        <f t="shared" si="40"/>
        <v>42189.031041666662</v>
      </c>
      <c r="L1794" s="9">
        <f t="shared" si="40"/>
        <v>25569.488298970391</v>
      </c>
      <c r="M1794" t="b">
        <v>1</v>
      </c>
      <c r="N1794">
        <v>139</v>
      </c>
      <c r="O1794" t="b">
        <v>0</v>
      </c>
      <c r="P1794" t="s">
        <v>8283</v>
      </c>
    </row>
    <row r="1795" spans="1:16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9">
        <f t="shared" ref="K1795:L1858" si="41">J1795/86400+25569</f>
        <v>41940.891666666663</v>
      </c>
      <c r="L1795" s="9">
        <f t="shared" si="41"/>
        <v>25569.485426986881</v>
      </c>
      <c r="M1795" t="b">
        <v>1</v>
      </c>
      <c r="N1795">
        <v>2</v>
      </c>
      <c r="O1795" t="b">
        <v>0</v>
      </c>
      <c r="P1795" t="s">
        <v>8283</v>
      </c>
    </row>
    <row r="1796" spans="1:16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9">
        <f t="shared" si="41"/>
        <v>42011.551180555558</v>
      </c>
      <c r="L1796" s="9">
        <f t="shared" si="41"/>
        <v>25569.486244805332</v>
      </c>
      <c r="M1796" t="b">
        <v>1</v>
      </c>
      <c r="N1796">
        <v>18</v>
      </c>
      <c r="O1796" t="b">
        <v>0</v>
      </c>
      <c r="P1796" t="s">
        <v>8283</v>
      </c>
    </row>
    <row r="1797" spans="1:16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9">
        <f t="shared" si="41"/>
        <v>42628.288668981477</v>
      </c>
      <c r="L1797" s="9">
        <f t="shared" si="41"/>
        <v>25569.493382970704</v>
      </c>
      <c r="M1797" t="b">
        <v>1</v>
      </c>
      <c r="N1797">
        <v>81</v>
      </c>
      <c r="O1797" t="b">
        <v>0</v>
      </c>
      <c r="P1797" t="s">
        <v>8283</v>
      </c>
    </row>
    <row r="1798" spans="1:16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9">
        <f t="shared" si="41"/>
        <v>42515.439421296294</v>
      </c>
      <c r="L1798" s="9">
        <f t="shared" si="41"/>
        <v>25569.492076845156</v>
      </c>
      <c r="M1798" t="b">
        <v>1</v>
      </c>
      <c r="N1798">
        <v>86</v>
      </c>
      <c r="O1798" t="b">
        <v>0</v>
      </c>
      <c r="P1798" t="s">
        <v>8283</v>
      </c>
    </row>
    <row r="1799" spans="1:16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9">
        <f t="shared" si="41"/>
        <v>42689.56931712963</v>
      </c>
      <c r="L1799" s="9">
        <f t="shared" si="41"/>
        <v>25569.494092237466</v>
      </c>
      <c r="M1799" t="b">
        <v>1</v>
      </c>
      <c r="N1799">
        <v>140</v>
      </c>
      <c r="O1799" t="b">
        <v>0</v>
      </c>
      <c r="P1799" t="s">
        <v>8283</v>
      </c>
    </row>
    <row r="1800" spans="1:16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9">
        <f t="shared" si="41"/>
        <v>42344.32677083333</v>
      </c>
      <c r="L1800" s="9">
        <f t="shared" si="41"/>
        <v>25569.490096374662</v>
      </c>
      <c r="M1800" t="b">
        <v>1</v>
      </c>
      <c r="N1800">
        <v>37</v>
      </c>
      <c r="O1800" t="b">
        <v>0</v>
      </c>
      <c r="P1800" t="s">
        <v>8283</v>
      </c>
    </row>
    <row r="1801" spans="1:16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9">
        <f t="shared" si="41"/>
        <v>41934.842685185184</v>
      </c>
      <c r="L1801" s="9">
        <f t="shared" si="41"/>
        <v>25569.485356975521</v>
      </c>
      <c r="M1801" t="b">
        <v>1</v>
      </c>
      <c r="N1801">
        <v>6</v>
      </c>
      <c r="O1801" t="b">
        <v>0</v>
      </c>
      <c r="P1801" t="s">
        <v>8283</v>
      </c>
    </row>
    <row r="1802" spans="1:16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9">
        <f t="shared" si="41"/>
        <v>42623.606134259258</v>
      </c>
      <c r="L1802" s="9">
        <f t="shared" si="41"/>
        <v>25569.493328774701</v>
      </c>
      <c r="M1802" t="b">
        <v>1</v>
      </c>
      <c r="N1802">
        <v>113</v>
      </c>
      <c r="O1802" t="b">
        <v>0</v>
      </c>
      <c r="P1802" t="s">
        <v>8283</v>
      </c>
    </row>
    <row r="1803" spans="1:16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9">
        <f t="shared" si="41"/>
        <v>42321.660509259258</v>
      </c>
      <c r="L1803" s="9">
        <f t="shared" si="41"/>
        <v>25569.489834033673</v>
      </c>
      <c r="M1803" t="b">
        <v>1</v>
      </c>
      <c r="N1803">
        <v>37</v>
      </c>
      <c r="O1803" t="b">
        <v>0</v>
      </c>
      <c r="P1803" t="s">
        <v>8283</v>
      </c>
    </row>
    <row r="1804" spans="1:16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9">
        <f t="shared" si="41"/>
        <v>42159.47256944445</v>
      </c>
      <c r="L1804" s="9">
        <f t="shared" si="41"/>
        <v>25569.487956858444</v>
      </c>
      <c r="M1804" t="b">
        <v>1</v>
      </c>
      <c r="N1804">
        <v>18</v>
      </c>
      <c r="O1804" t="b">
        <v>0</v>
      </c>
      <c r="P1804" t="s">
        <v>8283</v>
      </c>
    </row>
    <row r="1805" spans="1:16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9">
        <f t="shared" si="41"/>
        <v>42018.071550925924</v>
      </c>
      <c r="L1805" s="9">
        <f t="shared" si="41"/>
        <v>25569.486320272579</v>
      </c>
      <c r="M1805" t="b">
        <v>1</v>
      </c>
      <c r="N1805">
        <v>75</v>
      </c>
      <c r="O1805" t="b">
        <v>0</v>
      </c>
      <c r="P1805" t="s">
        <v>8283</v>
      </c>
    </row>
    <row r="1806" spans="1:16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9">
        <f t="shared" si="41"/>
        <v>42282.678287037037</v>
      </c>
      <c r="L1806" s="9">
        <f t="shared" si="41"/>
        <v>25569.489382850545</v>
      </c>
      <c r="M1806" t="b">
        <v>1</v>
      </c>
      <c r="N1806">
        <v>52</v>
      </c>
      <c r="O1806" t="b">
        <v>0</v>
      </c>
      <c r="P1806" t="s">
        <v>8283</v>
      </c>
    </row>
    <row r="1807" spans="1:16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9">
        <f t="shared" si="41"/>
        <v>42247.803912037038</v>
      </c>
      <c r="L1807" s="9">
        <f t="shared" si="41"/>
        <v>25569.488979211947</v>
      </c>
      <c r="M1807" t="b">
        <v>1</v>
      </c>
      <c r="N1807">
        <v>122</v>
      </c>
      <c r="O1807" t="b">
        <v>0</v>
      </c>
      <c r="P1807" t="s">
        <v>8283</v>
      </c>
    </row>
    <row r="1808" spans="1:16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9">
        <f t="shared" si="41"/>
        <v>41877.638298611113</v>
      </c>
      <c r="L1808" s="9">
        <f t="shared" si="41"/>
        <v>25569.484694887717</v>
      </c>
      <c r="M1808" t="b">
        <v>1</v>
      </c>
      <c r="N1808">
        <v>8</v>
      </c>
      <c r="O1808" t="b">
        <v>0</v>
      </c>
      <c r="P1808" t="s">
        <v>8283</v>
      </c>
    </row>
    <row r="1809" spans="1:16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9">
        <f t="shared" si="41"/>
        <v>41880.068437499998</v>
      </c>
      <c r="L1809" s="9">
        <f t="shared" si="41"/>
        <v>25569.484723014324</v>
      </c>
      <c r="M1809" t="b">
        <v>1</v>
      </c>
      <c r="N1809">
        <v>8</v>
      </c>
      <c r="O1809" t="b">
        <v>0</v>
      </c>
      <c r="P1809" t="s">
        <v>8283</v>
      </c>
    </row>
    <row r="1810" spans="1:16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9">
        <f t="shared" si="41"/>
        <v>42742.680902777778</v>
      </c>
      <c r="L1810" s="9">
        <f t="shared" si="41"/>
        <v>25569.494706954894</v>
      </c>
      <c r="M1810" t="b">
        <v>1</v>
      </c>
      <c r="N1810">
        <v>96</v>
      </c>
      <c r="O1810" t="b">
        <v>0</v>
      </c>
      <c r="P1810" t="s">
        <v>8283</v>
      </c>
    </row>
    <row r="1811" spans="1:16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9">
        <f t="shared" si="41"/>
        <v>42029.907858796301</v>
      </c>
      <c r="L1811" s="9">
        <f t="shared" si="41"/>
        <v>25569.486457266885</v>
      </c>
      <c r="M1811" t="b">
        <v>1</v>
      </c>
      <c r="N1811">
        <v>9</v>
      </c>
      <c r="O1811" t="b">
        <v>0</v>
      </c>
      <c r="P1811" t="s">
        <v>8283</v>
      </c>
    </row>
    <row r="1812" spans="1:16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9">
        <f t="shared" si="41"/>
        <v>41860.91002314815</v>
      </c>
      <c r="L1812" s="9">
        <f t="shared" si="41"/>
        <v>25569.484501273415</v>
      </c>
      <c r="M1812" t="b">
        <v>0</v>
      </c>
      <c r="N1812">
        <v>2</v>
      </c>
      <c r="O1812" t="b">
        <v>0</v>
      </c>
      <c r="P1812" t="s">
        <v>8283</v>
      </c>
    </row>
    <row r="1813" spans="1:16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9">
        <f t="shared" si="41"/>
        <v>41876.433680555558</v>
      </c>
      <c r="L1813" s="9">
        <f t="shared" si="41"/>
        <v>25569.484680945377</v>
      </c>
      <c r="M1813" t="b">
        <v>0</v>
      </c>
      <c r="N1813">
        <v>26</v>
      </c>
      <c r="O1813" t="b">
        <v>0</v>
      </c>
      <c r="P1813" t="s">
        <v>8283</v>
      </c>
    </row>
    <row r="1814" spans="1:16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9">
        <f t="shared" si="41"/>
        <v>42524.318703703699</v>
      </c>
      <c r="L1814" s="9">
        <f t="shared" si="41"/>
        <v>25569.492179614626</v>
      </c>
      <c r="M1814" t="b">
        <v>0</v>
      </c>
      <c r="N1814">
        <v>23</v>
      </c>
      <c r="O1814" t="b">
        <v>0</v>
      </c>
      <c r="P1814" t="s">
        <v>8283</v>
      </c>
    </row>
    <row r="1815" spans="1:16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9">
        <f t="shared" si="41"/>
        <v>41829.889027777775</v>
      </c>
      <c r="L1815" s="9">
        <f t="shared" si="41"/>
        <v>25569.484142234116</v>
      </c>
      <c r="M1815" t="b">
        <v>0</v>
      </c>
      <c r="N1815">
        <v>0</v>
      </c>
      <c r="O1815" t="b">
        <v>0</v>
      </c>
      <c r="P1815" t="s">
        <v>8283</v>
      </c>
    </row>
    <row r="1816" spans="1:16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9">
        <f t="shared" si="41"/>
        <v>42033.314074074078</v>
      </c>
      <c r="L1816" s="9">
        <f t="shared" si="41"/>
        <v>25569.486496690672</v>
      </c>
      <c r="M1816" t="b">
        <v>0</v>
      </c>
      <c r="N1816">
        <v>140</v>
      </c>
      <c r="O1816" t="b">
        <v>0</v>
      </c>
      <c r="P1816" t="s">
        <v>8283</v>
      </c>
    </row>
    <row r="1817" spans="1:16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9">
        <f t="shared" si="41"/>
        <v>42172.906678240739</v>
      </c>
      <c r="L1817" s="9">
        <f t="shared" si="41"/>
        <v>25569.488112345814</v>
      </c>
      <c r="M1817" t="b">
        <v>0</v>
      </c>
      <c r="N1817">
        <v>0</v>
      </c>
      <c r="O1817" t="b">
        <v>0</v>
      </c>
      <c r="P1817" t="s">
        <v>8283</v>
      </c>
    </row>
    <row r="1818" spans="1:16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9">
        <f t="shared" si="41"/>
        <v>42548.876192129625</v>
      </c>
      <c r="L1818" s="9">
        <f t="shared" si="41"/>
        <v>25569.492463844817</v>
      </c>
      <c r="M1818" t="b">
        <v>0</v>
      </c>
      <c r="N1818">
        <v>6</v>
      </c>
      <c r="O1818" t="b">
        <v>0</v>
      </c>
      <c r="P1818" t="s">
        <v>8283</v>
      </c>
    </row>
    <row r="1819" spans="1:16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9">
        <f t="shared" si="41"/>
        <v>42705.662118055552</v>
      </c>
      <c r="L1819" s="9">
        <f t="shared" si="41"/>
        <v>25569.494278496735</v>
      </c>
      <c r="M1819" t="b">
        <v>0</v>
      </c>
      <c r="N1819">
        <v>100</v>
      </c>
      <c r="O1819" t="b">
        <v>0</v>
      </c>
      <c r="P1819" t="s">
        <v>8283</v>
      </c>
    </row>
    <row r="1820" spans="1:16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9">
        <f t="shared" si="41"/>
        <v>42067.234375</v>
      </c>
      <c r="L1820" s="9">
        <f t="shared" si="41"/>
        <v>25569.486889286749</v>
      </c>
      <c r="M1820" t="b">
        <v>0</v>
      </c>
      <c r="N1820">
        <v>0</v>
      </c>
      <c r="O1820" t="b">
        <v>0</v>
      </c>
      <c r="P1820" t="s">
        <v>8283</v>
      </c>
    </row>
    <row r="1821" spans="1:16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9">
        <f t="shared" si="41"/>
        <v>41820.752268518518</v>
      </c>
      <c r="L1821" s="9">
        <f t="shared" si="41"/>
        <v>25569.484036484588</v>
      </c>
      <c r="M1821" t="b">
        <v>0</v>
      </c>
      <c r="N1821">
        <v>4</v>
      </c>
      <c r="O1821" t="b">
        <v>0</v>
      </c>
      <c r="P1821" t="s">
        <v>8283</v>
      </c>
    </row>
    <row r="1822" spans="1:16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9">
        <f t="shared" si="41"/>
        <v>42065.084374999999</v>
      </c>
      <c r="L1822" s="9">
        <f t="shared" si="41"/>
        <v>25569.48686440249</v>
      </c>
      <c r="M1822" t="b">
        <v>0</v>
      </c>
      <c r="N1822">
        <v>8</v>
      </c>
      <c r="O1822" t="b">
        <v>0</v>
      </c>
      <c r="P1822" t="s">
        <v>8283</v>
      </c>
    </row>
    <row r="1823" spans="1:16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9">
        <f t="shared" si="41"/>
        <v>40926.319062499999</v>
      </c>
      <c r="L1823" s="9">
        <f t="shared" si="41"/>
        <v>25569.473684248409</v>
      </c>
      <c r="M1823" t="b">
        <v>0</v>
      </c>
      <c r="N1823">
        <v>57</v>
      </c>
      <c r="O1823" t="b">
        <v>1</v>
      </c>
      <c r="P1823" t="s">
        <v>8274</v>
      </c>
    </row>
    <row r="1824" spans="1:16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9">
        <f t="shared" si="41"/>
        <v>41634.797013888892</v>
      </c>
      <c r="L1824" s="9">
        <f t="shared" si="41"/>
        <v>25569.481884224697</v>
      </c>
      <c r="M1824" t="b">
        <v>0</v>
      </c>
      <c r="N1824">
        <v>11</v>
      </c>
      <c r="O1824" t="b">
        <v>1</v>
      </c>
      <c r="P1824" t="s">
        <v>8274</v>
      </c>
    </row>
    <row r="1825" spans="1:16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9">
        <f t="shared" si="41"/>
        <v>41176.684907407405</v>
      </c>
      <c r="L1825" s="9">
        <f t="shared" si="41"/>
        <v>25569.476582001244</v>
      </c>
      <c r="M1825" t="b">
        <v>0</v>
      </c>
      <c r="N1825">
        <v>33</v>
      </c>
      <c r="O1825" t="b">
        <v>1</v>
      </c>
      <c r="P1825" t="s">
        <v>8274</v>
      </c>
    </row>
    <row r="1826" spans="1:16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9">
        <f t="shared" si="41"/>
        <v>41626.916284722218</v>
      </c>
      <c r="L1826" s="9">
        <f t="shared" si="41"/>
        <v>25569.481793012554</v>
      </c>
      <c r="M1826" t="b">
        <v>0</v>
      </c>
      <c r="N1826">
        <v>40</v>
      </c>
      <c r="O1826" t="b">
        <v>1</v>
      </c>
      <c r="P1826" t="s">
        <v>8274</v>
      </c>
    </row>
    <row r="1827" spans="1:16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9">
        <f t="shared" si="41"/>
        <v>41443.83452546296</v>
      </c>
      <c r="L1827" s="9">
        <f t="shared" si="41"/>
        <v>25569.479674010712</v>
      </c>
      <c r="M1827" t="b">
        <v>0</v>
      </c>
      <c r="N1827">
        <v>50</v>
      </c>
      <c r="O1827" t="b">
        <v>1</v>
      </c>
      <c r="P1827" t="s">
        <v>8274</v>
      </c>
    </row>
    <row r="1828" spans="1:16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9">
        <f t="shared" si="41"/>
        <v>41657.923807870371</v>
      </c>
      <c r="L1828" s="9">
        <f t="shared" si="41"/>
        <v>25569.482151895925</v>
      </c>
      <c r="M1828" t="b">
        <v>0</v>
      </c>
      <c r="N1828">
        <v>38</v>
      </c>
      <c r="O1828" t="b">
        <v>1</v>
      </c>
      <c r="P1828" t="s">
        <v>8274</v>
      </c>
    </row>
    <row r="1829" spans="1:16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9">
        <f t="shared" si="41"/>
        <v>40555.325937499998</v>
      </c>
      <c r="L1829" s="9">
        <f t="shared" si="41"/>
        <v>25569.469390346498</v>
      </c>
      <c r="M1829" t="b">
        <v>0</v>
      </c>
      <c r="N1829">
        <v>96</v>
      </c>
      <c r="O1829" t="b">
        <v>1</v>
      </c>
      <c r="P1829" t="s">
        <v>8274</v>
      </c>
    </row>
    <row r="1830" spans="1:16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9">
        <f t="shared" si="41"/>
        <v>41736.899652777778</v>
      </c>
      <c r="L1830" s="9">
        <f t="shared" si="41"/>
        <v>25569.483065968205</v>
      </c>
      <c r="M1830" t="b">
        <v>0</v>
      </c>
      <c r="N1830">
        <v>48</v>
      </c>
      <c r="O1830" t="b">
        <v>1</v>
      </c>
      <c r="P1830" t="s">
        <v>8274</v>
      </c>
    </row>
    <row r="1831" spans="1:16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9">
        <f t="shared" si="41"/>
        <v>40516.087627314817</v>
      </c>
      <c r="L1831" s="9">
        <f t="shared" si="41"/>
        <v>25569.468936199391</v>
      </c>
      <c r="M1831" t="b">
        <v>0</v>
      </c>
      <c r="N1831">
        <v>33</v>
      </c>
      <c r="O1831" t="b">
        <v>1</v>
      </c>
      <c r="P1831" t="s">
        <v>8274</v>
      </c>
    </row>
    <row r="1832" spans="1:16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9">
        <f t="shared" si="41"/>
        <v>41664.684108796297</v>
      </c>
      <c r="L1832" s="9">
        <f t="shared" si="41"/>
        <v>25569.482230140147</v>
      </c>
      <c r="M1832" t="b">
        <v>0</v>
      </c>
      <c r="N1832">
        <v>226</v>
      </c>
      <c r="O1832" t="b">
        <v>1</v>
      </c>
      <c r="P1832" t="s">
        <v>8274</v>
      </c>
    </row>
    <row r="1833" spans="1:16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9">
        <f t="shared" si="41"/>
        <v>41026.996099537035</v>
      </c>
      <c r="L1833" s="9">
        <f t="shared" si="41"/>
        <v>25569.474849491893</v>
      </c>
      <c r="M1833" t="b">
        <v>0</v>
      </c>
      <c r="N1833">
        <v>14</v>
      </c>
      <c r="O1833" t="b">
        <v>1</v>
      </c>
      <c r="P1833" t="s">
        <v>8274</v>
      </c>
    </row>
    <row r="1834" spans="1:16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9">
        <f t="shared" si="41"/>
        <v>40576.539664351854</v>
      </c>
      <c r="L1834" s="9">
        <f t="shared" si="41"/>
        <v>25569.469635875746</v>
      </c>
      <c r="M1834" t="b">
        <v>0</v>
      </c>
      <c r="N1834">
        <v>20</v>
      </c>
      <c r="O1834" t="b">
        <v>1</v>
      </c>
      <c r="P1834" t="s">
        <v>8274</v>
      </c>
    </row>
    <row r="1835" spans="1:16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9">
        <f t="shared" si="41"/>
        <v>41303.044016203705</v>
      </c>
      <c r="L1835" s="9">
        <f t="shared" si="41"/>
        <v>25569.478044490927</v>
      </c>
      <c r="M1835" t="b">
        <v>0</v>
      </c>
      <c r="N1835">
        <v>25</v>
      </c>
      <c r="O1835" t="b">
        <v>1</v>
      </c>
      <c r="P1835" t="s">
        <v>8274</v>
      </c>
    </row>
    <row r="1836" spans="1:16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9">
        <f t="shared" si="41"/>
        <v>41988.964062500003</v>
      </c>
      <c r="L1836" s="9">
        <f t="shared" si="41"/>
        <v>25569.485983380353</v>
      </c>
      <c r="M1836" t="b">
        <v>0</v>
      </c>
      <c r="N1836">
        <v>90</v>
      </c>
      <c r="O1836" t="b">
        <v>1</v>
      </c>
      <c r="P1836" t="s">
        <v>8274</v>
      </c>
    </row>
    <row r="1837" spans="1:16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9">
        <f t="shared" si="41"/>
        <v>42430.702210648145</v>
      </c>
      <c r="L1837" s="9">
        <f t="shared" si="41"/>
        <v>25569.491096090402</v>
      </c>
      <c r="M1837" t="b">
        <v>0</v>
      </c>
      <c r="N1837">
        <v>11</v>
      </c>
      <c r="O1837" t="b">
        <v>1</v>
      </c>
      <c r="P1837" t="s">
        <v>8274</v>
      </c>
    </row>
    <row r="1838" spans="1:16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9">
        <f t="shared" si="41"/>
        <v>41305.809363425928</v>
      </c>
      <c r="L1838" s="9">
        <f t="shared" si="41"/>
        <v>25569.47807649726</v>
      </c>
      <c r="M1838" t="b">
        <v>0</v>
      </c>
      <c r="N1838">
        <v>55</v>
      </c>
      <c r="O1838" t="b">
        <v>1</v>
      </c>
      <c r="P1838" t="s">
        <v>8274</v>
      </c>
    </row>
    <row r="1839" spans="1:16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9">
        <f t="shared" si="41"/>
        <v>40926.047858796301</v>
      </c>
      <c r="L1839" s="9">
        <f t="shared" si="41"/>
        <v>25569.473681109477</v>
      </c>
      <c r="M1839" t="b">
        <v>0</v>
      </c>
      <c r="N1839">
        <v>30</v>
      </c>
      <c r="O1839" t="b">
        <v>1</v>
      </c>
      <c r="P1839" t="s">
        <v>8274</v>
      </c>
    </row>
    <row r="1840" spans="1:16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9">
        <f t="shared" si="41"/>
        <v>40788.786539351851</v>
      </c>
      <c r="L1840" s="9">
        <f t="shared" si="41"/>
        <v>25569.472092436798</v>
      </c>
      <c r="M1840" t="b">
        <v>0</v>
      </c>
      <c r="N1840">
        <v>28</v>
      </c>
      <c r="O1840" t="b">
        <v>1</v>
      </c>
      <c r="P1840" t="s">
        <v>8274</v>
      </c>
    </row>
    <row r="1841" spans="1:16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9">
        <f t="shared" si="41"/>
        <v>42614.722013888888</v>
      </c>
      <c r="L1841" s="9">
        <f t="shared" si="41"/>
        <v>25569.493225949234</v>
      </c>
      <c r="M1841" t="b">
        <v>0</v>
      </c>
      <c r="N1841">
        <v>45</v>
      </c>
      <c r="O1841" t="b">
        <v>1</v>
      </c>
      <c r="P1841" t="s">
        <v>8274</v>
      </c>
    </row>
    <row r="1842" spans="1:16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9">
        <f t="shared" si="41"/>
        <v>41382.096180555556</v>
      </c>
      <c r="L1842" s="9">
        <f t="shared" si="41"/>
        <v>25569.478959446533</v>
      </c>
      <c r="M1842" t="b">
        <v>0</v>
      </c>
      <c r="N1842">
        <v>13</v>
      </c>
      <c r="O1842" t="b">
        <v>1</v>
      </c>
      <c r="P1842" t="s">
        <v>8274</v>
      </c>
    </row>
    <row r="1843" spans="1:16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9">
        <f t="shared" si="41"/>
        <v>41745.84542824074</v>
      </c>
      <c r="L1843" s="9">
        <f t="shared" si="41"/>
        <v>25569.483169507272</v>
      </c>
      <c r="M1843" t="b">
        <v>0</v>
      </c>
      <c r="N1843">
        <v>40</v>
      </c>
      <c r="O1843" t="b">
        <v>1</v>
      </c>
      <c r="P1843" t="s">
        <v>8274</v>
      </c>
    </row>
    <row r="1844" spans="1:16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9">
        <f t="shared" si="41"/>
        <v>42031.631724537037</v>
      </c>
      <c r="L1844" s="9">
        <f t="shared" si="41"/>
        <v>25569.486477219034</v>
      </c>
      <c r="M1844" t="b">
        <v>0</v>
      </c>
      <c r="N1844">
        <v>21</v>
      </c>
      <c r="O1844" t="b">
        <v>1</v>
      </c>
      <c r="P1844" t="s">
        <v>8274</v>
      </c>
    </row>
    <row r="1845" spans="1:16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9">
        <f t="shared" si="41"/>
        <v>40564.994837962964</v>
      </c>
      <c r="L1845" s="9">
        <f t="shared" si="41"/>
        <v>25569.46950225507</v>
      </c>
      <c r="M1845" t="b">
        <v>0</v>
      </c>
      <c r="N1845">
        <v>134</v>
      </c>
      <c r="O1845" t="b">
        <v>1</v>
      </c>
      <c r="P1845" t="s">
        <v>8274</v>
      </c>
    </row>
    <row r="1846" spans="1:16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9">
        <f t="shared" si="41"/>
        <v>40666.973541666666</v>
      </c>
      <c r="L1846" s="9">
        <f t="shared" si="41"/>
        <v>25569.470682564141</v>
      </c>
      <c r="M1846" t="b">
        <v>0</v>
      </c>
      <c r="N1846">
        <v>20</v>
      </c>
      <c r="O1846" t="b">
        <v>1</v>
      </c>
      <c r="P1846" t="s">
        <v>8274</v>
      </c>
    </row>
    <row r="1847" spans="1:16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9">
        <f t="shared" si="41"/>
        <v>42523.333310185189</v>
      </c>
      <c r="L1847" s="9">
        <f t="shared" si="41"/>
        <v>25569.49216820961</v>
      </c>
      <c r="M1847" t="b">
        <v>0</v>
      </c>
      <c r="N1847">
        <v>19</v>
      </c>
      <c r="O1847" t="b">
        <v>1</v>
      </c>
      <c r="P1847" t="s">
        <v>8274</v>
      </c>
    </row>
    <row r="1848" spans="1:16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9">
        <f t="shared" si="41"/>
        <v>41228.650196759263</v>
      </c>
      <c r="L1848" s="9">
        <f t="shared" si="41"/>
        <v>25569.477183451352</v>
      </c>
      <c r="M1848" t="b">
        <v>0</v>
      </c>
      <c r="N1848">
        <v>209</v>
      </c>
      <c r="O1848" t="b">
        <v>1</v>
      </c>
      <c r="P1848" t="s">
        <v>8274</v>
      </c>
    </row>
    <row r="1849" spans="1:16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9">
        <f t="shared" si="41"/>
        <v>42094.236481481479</v>
      </c>
      <c r="L1849" s="9">
        <f t="shared" si="41"/>
        <v>25569.487201811127</v>
      </c>
      <c r="M1849" t="b">
        <v>0</v>
      </c>
      <c r="N1849">
        <v>38</v>
      </c>
      <c r="O1849" t="b">
        <v>1</v>
      </c>
      <c r="P1849" t="s">
        <v>8274</v>
      </c>
    </row>
    <row r="1850" spans="1:16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9">
        <f t="shared" si="41"/>
        <v>40691.788055555553</v>
      </c>
      <c r="L1850" s="9">
        <f t="shared" si="41"/>
        <v>25569.470969769161</v>
      </c>
      <c r="M1850" t="b">
        <v>0</v>
      </c>
      <c r="N1850">
        <v>24</v>
      </c>
      <c r="O1850" t="b">
        <v>1</v>
      </c>
      <c r="P1850" t="s">
        <v>8274</v>
      </c>
    </row>
    <row r="1851" spans="1:16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9">
        <f t="shared" si="41"/>
        <v>41169.845590277779</v>
      </c>
      <c r="L1851" s="9">
        <f t="shared" si="41"/>
        <v>25569.476502842481</v>
      </c>
      <c r="M1851" t="b">
        <v>0</v>
      </c>
      <c r="N1851">
        <v>8</v>
      </c>
      <c r="O1851" t="b">
        <v>1</v>
      </c>
      <c r="P1851" t="s">
        <v>8274</v>
      </c>
    </row>
    <row r="1852" spans="1:16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9">
        <f t="shared" si="41"/>
        <v>41800.959490740745</v>
      </c>
      <c r="L1852" s="9">
        <f t="shared" si="41"/>
        <v>25569.483807401513</v>
      </c>
      <c r="M1852" t="b">
        <v>0</v>
      </c>
      <c r="N1852">
        <v>179</v>
      </c>
      <c r="O1852" t="b">
        <v>1</v>
      </c>
      <c r="P1852" t="s">
        <v>8274</v>
      </c>
    </row>
    <row r="1853" spans="1:16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9">
        <f t="shared" si="41"/>
        <v>41827.906689814816</v>
      </c>
      <c r="L1853" s="9">
        <f t="shared" si="41"/>
        <v>25569.484119290391</v>
      </c>
      <c r="M1853" t="b">
        <v>0</v>
      </c>
      <c r="N1853">
        <v>26</v>
      </c>
      <c r="O1853" t="b">
        <v>1</v>
      </c>
      <c r="P1853" t="s">
        <v>8274</v>
      </c>
    </row>
    <row r="1854" spans="1:16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9">
        <f t="shared" si="41"/>
        <v>42081.77143518519</v>
      </c>
      <c r="L1854" s="9">
        <f t="shared" si="41"/>
        <v>25569.487057539758</v>
      </c>
      <c r="M1854" t="b">
        <v>0</v>
      </c>
      <c r="N1854">
        <v>131</v>
      </c>
      <c r="O1854" t="b">
        <v>1</v>
      </c>
      <c r="P1854" t="s">
        <v>8274</v>
      </c>
    </row>
    <row r="1855" spans="1:16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9">
        <f t="shared" si="41"/>
        <v>41177.060381944444</v>
      </c>
      <c r="L1855" s="9">
        <f t="shared" si="41"/>
        <v>25569.476586347013</v>
      </c>
      <c r="M1855" t="b">
        <v>0</v>
      </c>
      <c r="N1855">
        <v>14</v>
      </c>
      <c r="O1855" t="b">
        <v>1</v>
      </c>
      <c r="P1855" t="s">
        <v>8274</v>
      </c>
    </row>
    <row r="1856" spans="1:16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9">
        <f t="shared" si="41"/>
        <v>41388.021261574075</v>
      </c>
      <c r="L1856" s="9">
        <f t="shared" si="41"/>
        <v>25569.479028023859</v>
      </c>
      <c r="M1856" t="b">
        <v>0</v>
      </c>
      <c r="N1856">
        <v>174</v>
      </c>
      <c r="O1856" t="b">
        <v>1</v>
      </c>
      <c r="P1856" t="s">
        <v>8274</v>
      </c>
    </row>
    <row r="1857" spans="1:16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9">
        <f t="shared" si="41"/>
        <v>41600.538657407407</v>
      </c>
      <c r="L1857" s="9">
        <f t="shared" si="41"/>
        <v>25569.481487715941</v>
      </c>
      <c r="M1857" t="b">
        <v>0</v>
      </c>
      <c r="N1857">
        <v>191</v>
      </c>
      <c r="O1857" t="b">
        <v>1</v>
      </c>
      <c r="P1857" t="s">
        <v>8274</v>
      </c>
    </row>
    <row r="1858" spans="1:16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9">
        <f t="shared" si="41"/>
        <v>41817.854999999996</v>
      </c>
      <c r="L1858" s="9">
        <f t="shared" si="41"/>
        <v>25569.484002951387</v>
      </c>
      <c r="M1858" t="b">
        <v>0</v>
      </c>
      <c r="N1858">
        <v>38</v>
      </c>
      <c r="O1858" t="b">
        <v>1</v>
      </c>
      <c r="P1858" t="s">
        <v>8274</v>
      </c>
    </row>
    <row r="1859" spans="1:16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9">
        <f t="shared" ref="K1859:L1922" si="42">J1859/86400+25569</f>
        <v>41864.76866898148</v>
      </c>
      <c r="L1859" s="9">
        <f t="shared" si="42"/>
        <v>25569.484545933668</v>
      </c>
      <c r="M1859" t="b">
        <v>0</v>
      </c>
      <c r="N1859">
        <v>22</v>
      </c>
      <c r="O1859" t="b">
        <v>1</v>
      </c>
      <c r="P1859" t="s">
        <v>8274</v>
      </c>
    </row>
    <row r="1860" spans="1:16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9">
        <f t="shared" si="42"/>
        <v>40833.200474537036</v>
      </c>
      <c r="L1860" s="9">
        <f t="shared" si="42"/>
        <v>25569.472606486976</v>
      </c>
      <c r="M1860" t="b">
        <v>0</v>
      </c>
      <c r="N1860">
        <v>149</v>
      </c>
      <c r="O1860" t="b">
        <v>1</v>
      </c>
      <c r="P1860" t="s">
        <v>8274</v>
      </c>
    </row>
    <row r="1861" spans="1:16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9">
        <f t="shared" si="42"/>
        <v>40778.770011574074</v>
      </c>
      <c r="L1861" s="9">
        <f t="shared" si="42"/>
        <v>25569.471976504763</v>
      </c>
      <c r="M1861" t="b">
        <v>0</v>
      </c>
      <c r="N1861">
        <v>56</v>
      </c>
      <c r="O1861" t="b">
        <v>1</v>
      </c>
      <c r="P1861" t="s">
        <v>8274</v>
      </c>
    </row>
    <row r="1862" spans="1:16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9">
        <f t="shared" si="42"/>
        <v>41655.70930555556</v>
      </c>
      <c r="L1862" s="9">
        <f t="shared" si="42"/>
        <v>25569.482126265109</v>
      </c>
      <c r="M1862" t="b">
        <v>0</v>
      </c>
      <c r="N1862">
        <v>19</v>
      </c>
      <c r="O1862" t="b">
        <v>1</v>
      </c>
      <c r="P1862" t="s">
        <v>8274</v>
      </c>
    </row>
    <row r="1863" spans="1:16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9">
        <f t="shared" si="42"/>
        <v>42000.300243055557</v>
      </c>
      <c r="L1863" s="9">
        <f t="shared" si="42"/>
        <v>25569.486114586147</v>
      </c>
      <c r="M1863" t="b">
        <v>0</v>
      </c>
      <c r="N1863">
        <v>0</v>
      </c>
      <c r="O1863" t="b">
        <v>0</v>
      </c>
      <c r="P1863" t="s">
        <v>8281</v>
      </c>
    </row>
    <row r="1864" spans="1:16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9">
        <f t="shared" si="42"/>
        <v>42755.492754629631</v>
      </c>
      <c r="L1864" s="9">
        <f t="shared" si="42"/>
        <v>25569.494855240217</v>
      </c>
      <c r="M1864" t="b">
        <v>0</v>
      </c>
      <c r="N1864">
        <v>16</v>
      </c>
      <c r="O1864" t="b">
        <v>0</v>
      </c>
      <c r="P1864" t="s">
        <v>8281</v>
      </c>
    </row>
    <row r="1865" spans="1:16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9">
        <f t="shared" si="42"/>
        <v>41772.797280092593</v>
      </c>
      <c r="L1865" s="9">
        <f t="shared" si="42"/>
        <v>25569.483481450003</v>
      </c>
      <c r="M1865" t="b">
        <v>0</v>
      </c>
      <c r="N1865">
        <v>2</v>
      </c>
      <c r="O1865" t="b">
        <v>0</v>
      </c>
      <c r="P1865" t="s">
        <v>8281</v>
      </c>
    </row>
    <row r="1866" spans="1:16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9">
        <f t="shared" si="42"/>
        <v>41733.716435185182</v>
      </c>
      <c r="L1866" s="9">
        <f t="shared" si="42"/>
        <v>25569.483029125407</v>
      </c>
      <c r="M1866" t="b">
        <v>0</v>
      </c>
      <c r="N1866">
        <v>48</v>
      </c>
      <c r="O1866" t="b">
        <v>0</v>
      </c>
      <c r="P1866" t="s">
        <v>8281</v>
      </c>
    </row>
    <row r="1867" spans="1:16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9">
        <f t="shared" si="42"/>
        <v>42645.367442129631</v>
      </c>
      <c r="L1867" s="9">
        <f t="shared" si="42"/>
        <v>25569.493580641691</v>
      </c>
      <c r="M1867" t="b">
        <v>0</v>
      </c>
      <c r="N1867">
        <v>2</v>
      </c>
      <c r="O1867" t="b">
        <v>0</v>
      </c>
      <c r="P1867" t="s">
        <v>8281</v>
      </c>
    </row>
    <row r="1868" spans="1:16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9">
        <f t="shared" si="42"/>
        <v>42742.246493055558</v>
      </c>
      <c r="L1868" s="9">
        <f t="shared" si="42"/>
        <v>25569.494701927004</v>
      </c>
      <c r="M1868" t="b">
        <v>0</v>
      </c>
      <c r="N1868">
        <v>2</v>
      </c>
      <c r="O1868" t="b">
        <v>0</v>
      </c>
      <c r="P1868" t="s">
        <v>8281</v>
      </c>
    </row>
    <row r="1869" spans="1:16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9">
        <f t="shared" si="42"/>
        <v>42649.924907407403</v>
      </c>
      <c r="L1869" s="9">
        <f t="shared" si="42"/>
        <v>25569.493633390131</v>
      </c>
      <c r="M1869" t="b">
        <v>0</v>
      </c>
      <c r="N1869">
        <v>1</v>
      </c>
      <c r="O1869" t="b">
        <v>0</v>
      </c>
      <c r="P1869" t="s">
        <v>8281</v>
      </c>
    </row>
    <row r="1870" spans="1:16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9">
        <f t="shared" si="42"/>
        <v>42328.779224537036</v>
      </c>
      <c r="L1870" s="9">
        <f t="shared" si="42"/>
        <v>25569.48991642621</v>
      </c>
      <c r="M1870" t="b">
        <v>0</v>
      </c>
      <c r="N1870">
        <v>17</v>
      </c>
      <c r="O1870" t="b">
        <v>0</v>
      </c>
      <c r="P1870" t="s">
        <v>8281</v>
      </c>
    </row>
    <row r="1871" spans="1:16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9">
        <f t="shared" si="42"/>
        <v>42709.002881944441</v>
      </c>
      <c r="L1871" s="9">
        <f t="shared" si="42"/>
        <v>25569.494317162986</v>
      </c>
      <c r="M1871" t="b">
        <v>0</v>
      </c>
      <c r="N1871">
        <v>0</v>
      </c>
      <c r="O1871" t="b">
        <v>0</v>
      </c>
      <c r="P1871" t="s">
        <v>8281</v>
      </c>
    </row>
    <row r="1872" spans="1:16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9">
        <f t="shared" si="42"/>
        <v>42371.355729166666</v>
      </c>
      <c r="L1872" s="9">
        <f t="shared" si="42"/>
        <v>25569.49040920983</v>
      </c>
      <c r="M1872" t="b">
        <v>0</v>
      </c>
      <c r="N1872">
        <v>11</v>
      </c>
      <c r="O1872" t="b">
        <v>0</v>
      </c>
      <c r="P1872" t="s">
        <v>8281</v>
      </c>
    </row>
    <row r="1873" spans="1:16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9">
        <f t="shared" si="42"/>
        <v>41923.783576388887</v>
      </c>
      <c r="L1873" s="9">
        <f t="shared" si="42"/>
        <v>25569.485228976577</v>
      </c>
      <c r="M1873" t="b">
        <v>0</v>
      </c>
      <c r="N1873">
        <v>95</v>
      </c>
      <c r="O1873" t="b">
        <v>0</v>
      </c>
      <c r="P1873" t="s">
        <v>8281</v>
      </c>
    </row>
    <row r="1874" spans="1:16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9">
        <f t="shared" si="42"/>
        <v>42155.129652777774</v>
      </c>
      <c r="L1874" s="9">
        <f t="shared" si="42"/>
        <v>25569.487906593204</v>
      </c>
      <c r="M1874" t="b">
        <v>0</v>
      </c>
      <c r="N1874">
        <v>13</v>
      </c>
      <c r="O1874" t="b">
        <v>0</v>
      </c>
      <c r="P1874" t="s">
        <v>8281</v>
      </c>
    </row>
    <row r="1875" spans="1:16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9">
        <f t="shared" si="42"/>
        <v>42164.615856481483</v>
      </c>
      <c r="L1875" s="9">
        <f t="shared" si="42"/>
        <v>25569.488016387229</v>
      </c>
      <c r="M1875" t="b">
        <v>0</v>
      </c>
      <c r="N1875">
        <v>2</v>
      </c>
      <c r="O1875" t="b">
        <v>0</v>
      </c>
      <c r="P1875" t="s">
        <v>8281</v>
      </c>
    </row>
    <row r="1876" spans="1:16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9">
        <f t="shared" si="42"/>
        <v>42529.969131944439</v>
      </c>
      <c r="L1876" s="9">
        <f t="shared" si="42"/>
        <v>25569.492245013102</v>
      </c>
      <c r="M1876" t="b">
        <v>0</v>
      </c>
      <c r="N1876">
        <v>2</v>
      </c>
      <c r="O1876" t="b">
        <v>0</v>
      </c>
      <c r="P1876" t="s">
        <v>8281</v>
      </c>
    </row>
    <row r="1877" spans="1:16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9">
        <f t="shared" si="42"/>
        <v>42528.899398148147</v>
      </c>
      <c r="L1877" s="9">
        <f t="shared" si="42"/>
        <v>25569.492232631925</v>
      </c>
      <c r="M1877" t="b">
        <v>0</v>
      </c>
      <c r="N1877">
        <v>3</v>
      </c>
      <c r="O1877" t="b">
        <v>0</v>
      </c>
      <c r="P1877" t="s">
        <v>8281</v>
      </c>
    </row>
    <row r="1878" spans="1:16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9">
        <f t="shared" si="42"/>
        <v>41776.284780092596</v>
      </c>
      <c r="L1878" s="9">
        <f t="shared" si="42"/>
        <v>25569.483521814585</v>
      </c>
      <c r="M1878" t="b">
        <v>0</v>
      </c>
      <c r="N1878">
        <v>0</v>
      </c>
      <c r="O1878" t="b">
        <v>0</v>
      </c>
      <c r="P1878" t="s">
        <v>8281</v>
      </c>
    </row>
    <row r="1879" spans="1:16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9">
        <f t="shared" si="42"/>
        <v>42035.029224537036</v>
      </c>
      <c r="L1879" s="9">
        <f t="shared" si="42"/>
        <v>25569.486516541951</v>
      </c>
      <c r="M1879" t="b">
        <v>0</v>
      </c>
      <c r="N1879">
        <v>0</v>
      </c>
      <c r="O1879" t="b">
        <v>0</v>
      </c>
      <c r="P1879" t="s">
        <v>8281</v>
      </c>
    </row>
    <row r="1880" spans="1:16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9">
        <f t="shared" si="42"/>
        <v>41773.008738425924</v>
      </c>
      <c r="L1880" s="9">
        <f t="shared" si="42"/>
        <v>25569.483483897435</v>
      </c>
      <c r="M1880" t="b">
        <v>0</v>
      </c>
      <c r="N1880">
        <v>0</v>
      </c>
      <c r="O1880" t="b">
        <v>0</v>
      </c>
      <c r="P1880" t="s">
        <v>8281</v>
      </c>
    </row>
    <row r="1881" spans="1:16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9">
        <f t="shared" si="42"/>
        <v>42413.649641203709</v>
      </c>
      <c r="L1881" s="9">
        <f t="shared" si="42"/>
        <v>25569.490898722699</v>
      </c>
      <c r="M1881" t="b">
        <v>0</v>
      </c>
      <c r="N1881">
        <v>2</v>
      </c>
      <c r="O1881" t="b">
        <v>0</v>
      </c>
      <c r="P1881" t="s">
        <v>8281</v>
      </c>
    </row>
    <row r="1882" spans="1:16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9">
        <f t="shared" si="42"/>
        <v>42430.566898148143</v>
      </c>
      <c r="L1882" s="9">
        <f t="shared" si="42"/>
        <v>25569.491094524285</v>
      </c>
      <c r="M1882" t="b">
        <v>0</v>
      </c>
      <c r="N1882">
        <v>24</v>
      </c>
      <c r="O1882" t="b">
        <v>0</v>
      </c>
      <c r="P1882" t="s">
        <v>8281</v>
      </c>
    </row>
    <row r="1883" spans="1:16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9">
        <f t="shared" si="42"/>
        <v>42043.152650462958</v>
      </c>
      <c r="L1883" s="9">
        <f t="shared" si="42"/>
        <v>25569.486610563083</v>
      </c>
      <c r="M1883" t="b">
        <v>0</v>
      </c>
      <c r="N1883">
        <v>70</v>
      </c>
      <c r="O1883" t="b">
        <v>1</v>
      </c>
      <c r="P1883" t="s">
        <v>8277</v>
      </c>
    </row>
    <row r="1884" spans="1:16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9">
        <f t="shared" si="42"/>
        <v>41067.949212962965</v>
      </c>
      <c r="L1884" s="9">
        <f t="shared" si="42"/>
        <v>25569.475323486262</v>
      </c>
      <c r="M1884" t="b">
        <v>0</v>
      </c>
      <c r="N1884">
        <v>81</v>
      </c>
      <c r="O1884" t="b">
        <v>1</v>
      </c>
      <c r="P1884" t="s">
        <v>8277</v>
      </c>
    </row>
    <row r="1885" spans="1:16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9">
        <f t="shared" si="42"/>
        <v>40977.948009259257</v>
      </c>
      <c r="L1885" s="9">
        <f t="shared" si="42"/>
        <v>25569.474281805662</v>
      </c>
      <c r="M1885" t="b">
        <v>0</v>
      </c>
      <c r="N1885">
        <v>32</v>
      </c>
      <c r="O1885" t="b">
        <v>1</v>
      </c>
      <c r="P1885" t="s">
        <v>8277</v>
      </c>
    </row>
    <row r="1886" spans="1:16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9">
        <f t="shared" si="42"/>
        <v>41205.198321759257</v>
      </c>
      <c r="L1886" s="9">
        <f t="shared" si="42"/>
        <v>25569.476912017613</v>
      </c>
      <c r="M1886" t="b">
        <v>0</v>
      </c>
      <c r="N1886">
        <v>26</v>
      </c>
      <c r="O1886" t="b">
        <v>1</v>
      </c>
      <c r="P1886" t="s">
        <v>8277</v>
      </c>
    </row>
    <row r="1887" spans="1:16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9">
        <f t="shared" si="42"/>
        <v>41099.093865740739</v>
      </c>
      <c r="L1887" s="9">
        <f t="shared" si="42"/>
        <v>25569.475683956778</v>
      </c>
      <c r="M1887" t="b">
        <v>0</v>
      </c>
      <c r="N1887">
        <v>105</v>
      </c>
      <c r="O1887" t="b">
        <v>1</v>
      </c>
      <c r="P1887" t="s">
        <v>8277</v>
      </c>
    </row>
    <row r="1888" spans="1:16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9">
        <f t="shared" si="42"/>
        <v>41925.906689814816</v>
      </c>
      <c r="L1888" s="9">
        <f t="shared" si="42"/>
        <v>25569.48525354965</v>
      </c>
      <c r="M1888" t="b">
        <v>0</v>
      </c>
      <c r="N1888">
        <v>29</v>
      </c>
      <c r="O1888" t="b">
        <v>1</v>
      </c>
      <c r="P1888" t="s">
        <v>8277</v>
      </c>
    </row>
    <row r="1889" spans="1:16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9">
        <f t="shared" si="42"/>
        <v>42323.800138888888</v>
      </c>
      <c r="L1889" s="9">
        <f t="shared" si="42"/>
        <v>25569.489858797904</v>
      </c>
      <c r="M1889" t="b">
        <v>0</v>
      </c>
      <c r="N1889">
        <v>8</v>
      </c>
      <c r="O1889" t="b">
        <v>1</v>
      </c>
      <c r="P1889" t="s">
        <v>8277</v>
      </c>
    </row>
    <row r="1890" spans="1:16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9">
        <f t="shared" si="42"/>
        <v>40299.239953703705</v>
      </c>
      <c r="L1890" s="9">
        <f t="shared" si="42"/>
        <v>25569.466426388353</v>
      </c>
      <c r="M1890" t="b">
        <v>0</v>
      </c>
      <c r="N1890">
        <v>89</v>
      </c>
      <c r="O1890" t="b">
        <v>1</v>
      </c>
      <c r="P1890" t="s">
        <v>8277</v>
      </c>
    </row>
    <row r="1891" spans="1:16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9">
        <f t="shared" si="42"/>
        <v>41299.793356481481</v>
      </c>
      <c r="L1891" s="9">
        <f t="shared" si="42"/>
        <v>25569.478006867554</v>
      </c>
      <c r="M1891" t="b">
        <v>0</v>
      </c>
      <c r="N1891">
        <v>44</v>
      </c>
      <c r="O1891" t="b">
        <v>1</v>
      </c>
      <c r="P1891" t="s">
        <v>8277</v>
      </c>
    </row>
    <row r="1892" spans="1:16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9">
        <f t="shared" si="42"/>
        <v>41228.786203703705</v>
      </c>
      <c r="L1892" s="9">
        <f t="shared" si="42"/>
        <v>25569.477185025506</v>
      </c>
      <c r="M1892" t="b">
        <v>0</v>
      </c>
      <c r="N1892">
        <v>246</v>
      </c>
      <c r="O1892" t="b">
        <v>1</v>
      </c>
      <c r="P1892" t="s">
        <v>8277</v>
      </c>
    </row>
    <row r="1893" spans="1:16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9">
        <f t="shared" si="42"/>
        <v>40335.798078703701</v>
      </c>
      <c r="L1893" s="9">
        <f t="shared" si="42"/>
        <v>25569.4668495148</v>
      </c>
      <c r="M1893" t="b">
        <v>0</v>
      </c>
      <c r="N1893">
        <v>120</v>
      </c>
      <c r="O1893" t="b">
        <v>1</v>
      </c>
      <c r="P1893" t="s">
        <v>8277</v>
      </c>
    </row>
    <row r="1894" spans="1:16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9">
        <f t="shared" si="42"/>
        <v>40671.637511574074</v>
      </c>
      <c r="L1894" s="9">
        <f t="shared" si="42"/>
        <v>25569.470736545274</v>
      </c>
      <c r="M1894" t="b">
        <v>0</v>
      </c>
      <c r="N1894">
        <v>26</v>
      </c>
      <c r="O1894" t="b">
        <v>1</v>
      </c>
      <c r="P1894" t="s">
        <v>8277</v>
      </c>
    </row>
    <row r="1895" spans="1:16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9">
        <f t="shared" si="42"/>
        <v>40632.94195601852</v>
      </c>
      <c r="L1895" s="9">
        <f t="shared" si="42"/>
        <v>25569.470288680048</v>
      </c>
      <c r="M1895" t="b">
        <v>0</v>
      </c>
      <c r="N1895">
        <v>45</v>
      </c>
      <c r="O1895" t="b">
        <v>1</v>
      </c>
      <c r="P1895" t="s">
        <v>8277</v>
      </c>
    </row>
    <row r="1896" spans="1:16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9">
        <f t="shared" si="42"/>
        <v>40920.90489583333</v>
      </c>
      <c r="L1896" s="9">
        <f t="shared" si="42"/>
        <v>25569.473621584442</v>
      </c>
      <c r="M1896" t="b">
        <v>0</v>
      </c>
      <c r="N1896">
        <v>20</v>
      </c>
      <c r="O1896" t="b">
        <v>1</v>
      </c>
      <c r="P1896" t="s">
        <v>8277</v>
      </c>
    </row>
    <row r="1897" spans="1:16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9">
        <f t="shared" si="42"/>
        <v>42267.746782407412</v>
      </c>
      <c r="L1897" s="9">
        <f t="shared" si="42"/>
        <v>25569.489210032203</v>
      </c>
      <c r="M1897" t="b">
        <v>0</v>
      </c>
      <c r="N1897">
        <v>47</v>
      </c>
      <c r="O1897" t="b">
        <v>1</v>
      </c>
      <c r="P1897" t="s">
        <v>8277</v>
      </c>
    </row>
    <row r="1898" spans="1:16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9">
        <f t="shared" si="42"/>
        <v>40981.710243055553</v>
      </c>
      <c r="L1898" s="9">
        <f t="shared" si="42"/>
        <v>25569.474325350035</v>
      </c>
      <c r="M1898" t="b">
        <v>0</v>
      </c>
      <c r="N1898">
        <v>13</v>
      </c>
      <c r="O1898" t="b">
        <v>1</v>
      </c>
      <c r="P1898" t="s">
        <v>8277</v>
      </c>
    </row>
    <row r="1899" spans="1:16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9">
        <f t="shared" si="42"/>
        <v>41680.583402777775</v>
      </c>
      <c r="L1899" s="9">
        <f t="shared" si="42"/>
        <v>25569.482414159753</v>
      </c>
      <c r="M1899" t="b">
        <v>0</v>
      </c>
      <c r="N1899">
        <v>183</v>
      </c>
      <c r="O1899" t="b">
        <v>1</v>
      </c>
      <c r="P1899" t="s">
        <v>8277</v>
      </c>
    </row>
    <row r="1900" spans="1:16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9">
        <f t="shared" si="42"/>
        <v>42366.192974537036</v>
      </c>
      <c r="L1900" s="9">
        <f t="shared" si="42"/>
        <v>25569.490349455722</v>
      </c>
      <c r="M1900" t="b">
        <v>0</v>
      </c>
      <c r="N1900">
        <v>21</v>
      </c>
      <c r="O1900" t="b">
        <v>1</v>
      </c>
      <c r="P1900" t="s">
        <v>8277</v>
      </c>
    </row>
    <row r="1901" spans="1:16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9">
        <f t="shared" si="42"/>
        <v>42058.941736111112</v>
      </c>
      <c r="L1901" s="9">
        <f t="shared" si="42"/>
        <v>25569.486793307129</v>
      </c>
      <c r="M1901" t="b">
        <v>0</v>
      </c>
      <c r="N1901">
        <v>42</v>
      </c>
      <c r="O1901" t="b">
        <v>1</v>
      </c>
      <c r="P1901" t="s">
        <v>8277</v>
      </c>
    </row>
    <row r="1902" spans="1:16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9">
        <f t="shared" si="42"/>
        <v>41160.871886574074</v>
      </c>
      <c r="L1902" s="9">
        <f t="shared" si="42"/>
        <v>25569.476398980169</v>
      </c>
      <c r="M1902" t="b">
        <v>0</v>
      </c>
      <c r="N1902">
        <v>54</v>
      </c>
      <c r="O1902" t="b">
        <v>1</v>
      </c>
      <c r="P1902" t="s">
        <v>8277</v>
      </c>
    </row>
    <row r="1903" spans="1:16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9">
        <f t="shared" si="42"/>
        <v>42116.54315972222</v>
      </c>
      <c r="L1903" s="9">
        <f t="shared" si="42"/>
        <v>25569.487459990276</v>
      </c>
      <c r="M1903" t="b">
        <v>0</v>
      </c>
      <c r="N1903">
        <v>25</v>
      </c>
      <c r="O1903" t="b">
        <v>0</v>
      </c>
      <c r="P1903" t="s">
        <v>8292</v>
      </c>
    </row>
    <row r="1904" spans="1:16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9">
        <f t="shared" si="42"/>
        <v>42037.789895833332</v>
      </c>
      <c r="L1904" s="9">
        <f t="shared" si="42"/>
        <v>25569.486548494166</v>
      </c>
      <c r="M1904" t="b">
        <v>0</v>
      </c>
      <c r="N1904">
        <v>3</v>
      </c>
      <c r="O1904" t="b">
        <v>0</v>
      </c>
      <c r="P1904" t="s">
        <v>8292</v>
      </c>
    </row>
    <row r="1905" spans="1:16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9">
        <f t="shared" si="42"/>
        <v>42702.770729166667</v>
      </c>
      <c r="L1905" s="9">
        <f t="shared" si="42"/>
        <v>25569.494245031587</v>
      </c>
      <c r="M1905" t="b">
        <v>0</v>
      </c>
      <c r="N1905">
        <v>41</v>
      </c>
      <c r="O1905" t="b">
        <v>0</v>
      </c>
      <c r="P1905" t="s">
        <v>8292</v>
      </c>
    </row>
    <row r="1906" spans="1:16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9">
        <f t="shared" si="42"/>
        <v>42326.685428240744</v>
      </c>
      <c r="L1906" s="9">
        <f t="shared" si="42"/>
        <v>25569.489892192458</v>
      </c>
      <c r="M1906" t="b">
        <v>0</v>
      </c>
      <c r="N1906">
        <v>2</v>
      </c>
      <c r="O1906" t="b">
        <v>0</v>
      </c>
      <c r="P1906" t="s">
        <v>8292</v>
      </c>
    </row>
    <row r="1907" spans="1:16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9">
        <f t="shared" si="42"/>
        <v>41859.925856481481</v>
      </c>
      <c r="L1907" s="9">
        <f t="shared" si="42"/>
        <v>25569.484489882598</v>
      </c>
      <c r="M1907" t="b">
        <v>0</v>
      </c>
      <c r="N1907">
        <v>4</v>
      </c>
      <c r="O1907" t="b">
        <v>0</v>
      </c>
      <c r="P1907" t="s">
        <v>8292</v>
      </c>
    </row>
    <row r="1908" spans="1:16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9">
        <f t="shared" si="42"/>
        <v>42514.671099537038</v>
      </c>
      <c r="L1908" s="9">
        <f t="shared" si="42"/>
        <v>25569.492067952542</v>
      </c>
      <c r="M1908" t="b">
        <v>0</v>
      </c>
      <c r="N1908">
        <v>99</v>
      </c>
      <c r="O1908" t="b">
        <v>0</v>
      </c>
      <c r="P1908" t="s">
        <v>8292</v>
      </c>
    </row>
    <row r="1909" spans="1:16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9">
        <f t="shared" si="42"/>
        <v>41767.587094907409</v>
      </c>
      <c r="L1909" s="9">
        <f t="shared" si="42"/>
        <v>25569.483421146932</v>
      </c>
      <c r="M1909" t="b">
        <v>0</v>
      </c>
      <c r="N1909">
        <v>4</v>
      </c>
      <c r="O1909" t="b">
        <v>0</v>
      </c>
      <c r="P1909" t="s">
        <v>8292</v>
      </c>
    </row>
    <row r="1910" spans="1:16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9">
        <f t="shared" si="42"/>
        <v>42703.917824074073</v>
      </c>
      <c r="L1910" s="9">
        <f t="shared" si="42"/>
        <v>25569.49425830815</v>
      </c>
      <c r="M1910" t="b">
        <v>0</v>
      </c>
      <c r="N1910">
        <v>4</v>
      </c>
      <c r="O1910" t="b">
        <v>0</v>
      </c>
      <c r="P1910" t="s">
        <v>8292</v>
      </c>
    </row>
    <row r="1911" spans="1:16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9">
        <f t="shared" si="42"/>
        <v>41905.429155092592</v>
      </c>
      <c r="L1911" s="9">
        <f t="shared" si="42"/>
        <v>25569.485016541148</v>
      </c>
      <c r="M1911" t="b">
        <v>0</v>
      </c>
      <c r="N1911">
        <v>38</v>
      </c>
      <c r="O1911" t="b">
        <v>0</v>
      </c>
      <c r="P1911" t="s">
        <v>8292</v>
      </c>
    </row>
    <row r="1912" spans="1:16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9">
        <f t="shared" si="42"/>
        <v>42264.963159722218</v>
      </c>
      <c r="L1912" s="9">
        <f t="shared" si="42"/>
        <v>25569.48917781435</v>
      </c>
      <c r="M1912" t="b">
        <v>0</v>
      </c>
      <c r="N1912">
        <v>285</v>
      </c>
      <c r="O1912" t="b">
        <v>0</v>
      </c>
      <c r="P1912" t="s">
        <v>8292</v>
      </c>
    </row>
    <row r="1913" spans="1:16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9">
        <f t="shared" si="42"/>
        <v>41830.033958333333</v>
      </c>
      <c r="L1913" s="9">
        <f t="shared" si="42"/>
        <v>25569.484143911555</v>
      </c>
      <c r="M1913" t="b">
        <v>0</v>
      </c>
      <c r="N1913">
        <v>1</v>
      </c>
      <c r="O1913" t="b">
        <v>0</v>
      </c>
      <c r="P1913" t="s">
        <v>8292</v>
      </c>
    </row>
    <row r="1914" spans="1:16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9">
        <f t="shared" si="42"/>
        <v>42129.226388888885</v>
      </c>
      <c r="L1914" s="9">
        <f t="shared" si="42"/>
        <v>25569.487606786908</v>
      </c>
      <c r="M1914" t="b">
        <v>0</v>
      </c>
      <c r="N1914">
        <v>42</v>
      </c>
      <c r="O1914" t="b">
        <v>0</v>
      </c>
      <c r="P1914" t="s">
        <v>8292</v>
      </c>
    </row>
    <row r="1915" spans="1:16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9">
        <f t="shared" si="42"/>
        <v>41890.511319444442</v>
      </c>
      <c r="L1915" s="9">
        <f t="shared" si="42"/>
        <v>25569.484843881011</v>
      </c>
      <c r="M1915" t="b">
        <v>0</v>
      </c>
      <c r="N1915">
        <v>26</v>
      </c>
      <c r="O1915" t="b">
        <v>0</v>
      </c>
      <c r="P1915" t="s">
        <v>8292</v>
      </c>
    </row>
    <row r="1916" spans="1:16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9">
        <f t="shared" si="42"/>
        <v>41929.174456018518</v>
      </c>
      <c r="L1916" s="9">
        <f t="shared" si="42"/>
        <v>25569.48529137102</v>
      </c>
      <c r="M1916" t="b">
        <v>0</v>
      </c>
      <c r="N1916">
        <v>2</v>
      </c>
      <c r="O1916" t="b">
        <v>0</v>
      </c>
      <c r="P1916" t="s">
        <v>8292</v>
      </c>
    </row>
    <row r="1917" spans="1:16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9">
        <f t="shared" si="42"/>
        <v>41864.04886574074</v>
      </c>
      <c r="L1917" s="9">
        <f t="shared" si="42"/>
        <v>25569.484537602613</v>
      </c>
      <c r="M1917" t="b">
        <v>0</v>
      </c>
      <c r="N1917">
        <v>4</v>
      </c>
      <c r="O1917" t="b">
        <v>0</v>
      </c>
      <c r="P1917" t="s">
        <v>8292</v>
      </c>
    </row>
    <row r="1918" spans="1:16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9">
        <f t="shared" si="42"/>
        <v>42656.717303240745</v>
      </c>
      <c r="L1918" s="9">
        <f t="shared" si="42"/>
        <v>25569.493712005824</v>
      </c>
      <c r="M1918" t="b">
        <v>0</v>
      </c>
      <c r="N1918">
        <v>6</v>
      </c>
      <c r="O1918" t="b">
        <v>0</v>
      </c>
      <c r="P1918" t="s">
        <v>8292</v>
      </c>
    </row>
    <row r="1919" spans="1:16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9">
        <f t="shared" si="42"/>
        <v>42746.270057870366</v>
      </c>
      <c r="L1919" s="9">
        <f t="shared" si="42"/>
        <v>25569.494748496039</v>
      </c>
      <c r="M1919" t="b">
        <v>0</v>
      </c>
      <c r="N1919">
        <v>70</v>
      </c>
      <c r="O1919" t="b">
        <v>0</v>
      </c>
      <c r="P1919" t="s">
        <v>8292</v>
      </c>
    </row>
    <row r="1920" spans="1:16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9">
        <f t="shared" si="42"/>
        <v>41828.789942129632</v>
      </c>
      <c r="L1920" s="9">
        <f t="shared" si="42"/>
        <v>25569.484129513217</v>
      </c>
      <c r="M1920" t="b">
        <v>0</v>
      </c>
      <c r="N1920">
        <v>9</v>
      </c>
      <c r="O1920" t="b">
        <v>0</v>
      </c>
      <c r="P1920" t="s">
        <v>8292</v>
      </c>
    </row>
    <row r="1921" spans="1:16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9">
        <f t="shared" si="42"/>
        <v>42113.875567129631</v>
      </c>
      <c r="L1921" s="9">
        <f t="shared" si="42"/>
        <v>25569.487429115361</v>
      </c>
      <c r="M1921" t="b">
        <v>0</v>
      </c>
      <c r="N1921">
        <v>8</v>
      </c>
      <c r="O1921" t="b">
        <v>0</v>
      </c>
      <c r="P1921" t="s">
        <v>8292</v>
      </c>
    </row>
    <row r="1922" spans="1:16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9">
        <f t="shared" si="42"/>
        <v>42270.875706018516</v>
      </c>
      <c r="L1922" s="9">
        <f t="shared" si="42"/>
        <v>25569.489246246598</v>
      </c>
      <c r="M1922" t="b">
        <v>0</v>
      </c>
      <c r="N1922">
        <v>105</v>
      </c>
      <c r="O1922" t="b">
        <v>0</v>
      </c>
      <c r="P1922" t="s">
        <v>8292</v>
      </c>
    </row>
    <row r="1923" spans="1:16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9">
        <f t="shared" ref="K1923:L1986" si="43">J1923/86400+25569</f>
        <v>41074.221562500003</v>
      </c>
      <c r="L1923" s="9">
        <f t="shared" si="43"/>
        <v>25569.4753960829</v>
      </c>
      <c r="M1923" t="b">
        <v>0</v>
      </c>
      <c r="N1923">
        <v>38</v>
      </c>
      <c r="O1923" t="b">
        <v>1</v>
      </c>
      <c r="P1923" t="s">
        <v>8277</v>
      </c>
    </row>
    <row r="1924" spans="1:16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9">
        <f t="shared" si="43"/>
        <v>41590.255868055552</v>
      </c>
      <c r="L1924" s="9">
        <f t="shared" si="43"/>
        <v>25569.481368702178</v>
      </c>
      <c r="M1924" t="b">
        <v>0</v>
      </c>
      <c r="N1924">
        <v>64</v>
      </c>
      <c r="O1924" t="b">
        <v>1</v>
      </c>
      <c r="P1924" t="s">
        <v>8277</v>
      </c>
    </row>
    <row r="1925" spans="1:16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9">
        <f t="shared" si="43"/>
        <v>40772.848749999997</v>
      </c>
      <c r="L1925" s="9">
        <f t="shared" si="43"/>
        <v>25569.471907971645</v>
      </c>
      <c r="M1925" t="b">
        <v>0</v>
      </c>
      <c r="N1925">
        <v>13</v>
      </c>
      <c r="O1925" t="b">
        <v>1</v>
      </c>
      <c r="P1925" t="s">
        <v>8277</v>
      </c>
    </row>
    <row r="1926" spans="1:16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9">
        <f t="shared" si="43"/>
        <v>41626.761053240742</v>
      </c>
      <c r="L1926" s="9">
        <f t="shared" si="43"/>
        <v>25569.481791215894</v>
      </c>
      <c r="M1926" t="b">
        <v>0</v>
      </c>
      <c r="N1926">
        <v>33</v>
      </c>
      <c r="O1926" t="b">
        <v>1</v>
      </c>
      <c r="P1926" t="s">
        <v>8277</v>
      </c>
    </row>
    <row r="1927" spans="1:16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9">
        <f t="shared" si="43"/>
        <v>41535.90148148148</v>
      </c>
      <c r="L1927" s="9">
        <f t="shared" si="43"/>
        <v>25569.48073960048</v>
      </c>
      <c r="M1927" t="b">
        <v>0</v>
      </c>
      <c r="N1927">
        <v>52</v>
      </c>
      <c r="O1927" t="b">
        <v>1</v>
      </c>
      <c r="P1927" t="s">
        <v>8277</v>
      </c>
    </row>
    <row r="1928" spans="1:16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9">
        <f t="shared" si="43"/>
        <v>40456.954351851848</v>
      </c>
      <c r="L1928" s="9">
        <f t="shared" si="43"/>
        <v>25569.468251786479</v>
      </c>
      <c r="M1928" t="b">
        <v>0</v>
      </c>
      <c r="N1928">
        <v>107</v>
      </c>
      <c r="O1928" t="b">
        <v>1</v>
      </c>
      <c r="P1928" t="s">
        <v>8277</v>
      </c>
    </row>
    <row r="1929" spans="1:16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9">
        <f t="shared" si="43"/>
        <v>40960.861562500002</v>
      </c>
      <c r="L1929" s="9">
        <f t="shared" si="43"/>
        <v>25569.474084045862</v>
      </c>
      <c r="M1929" t="b">
        <v>0</v>
      </c>
      <c r="N1929">
        <v>11</v>
      </c>
      <c r="O1929" t="b">
        <v>1</v>
      </c>
      <c r="P1929" t="s">
        <v>8277</v>
      </c>
    </row>
    <row r="1930" spans="1:16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9">
        <f t="shared" si="43"/>
        <v>41371.6480787037</v>
      </c>
      <c r="L1930" s="9">
        <f t="shared" si="43"/>
        <v>25569.47883851943</v>
      </c>
      <c r="M1930" t="b">
        <v>0</v>
      </c>
      <c r="N1930">
        <v>34</v>
      </c>
      <c r="O1930" t="b">
        <v>1</v>
      </c>
      <c r="P1930" t="s">
        <v>8277</v>
      </c>
    </row>
    <row r="1931" spans="1:16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9">
        <f t="shared" si="43"/>
        <v>40687.021597222221</v>
      </c>
      <c r="L1931" s="9">
        <f t="shared" si="43"/>
        <v>25569.470914601821</v>
      </c>
      <c r="M1931" t="b">
        <v>0</v>
      </c>
      <c r="N1931">
        <v>75</v>
      </c>
      <c r="O1931" t="b">
        <v>1</v>
      </c>
      <c r="P1931" t="s">
        <v>8277</v>
      </c>
    </row>
    <row r="1932" spans="1:16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9">
        <f t="shared" si="43"/>
        <v>41402.558819444443</v>
      </c>
      <c r="L1932" s="9">
        <f t="shared" si="43"/>
        <v>25569.479196282631</v>
      </c>
      <c r="M1932" t="b">
        <v>0</v>
      </c>
      <c r="N1932">
        <v>26</v>
      </c>
      <c r="O1932" t="b">
        <v>1</v>
      </c>
      <c r="P1932" t="s">
        <v>8277</v>
      </c>
    </row>
    <row r="1933" spans="1:16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9">
        <f t="shared" si="43"/>
        <v>41037.892465277779</v>
      </c>
      <c r="L1933" s="9">
        <f t="shared" si="43"/>
        <v>25569.474975607238</v>
      </c>
      <c r="M1933" t="b">
        <v>0</v>
      </c>
      <c r="N1933">
        <v>50</v>
      </c>
      <c r="O1933" t="b">
        <v>1</v>
      </c>
      <c r="P1933" t="s">
        <v>8277</v>
      </c>
    </row>
    <row r="1934" spans="1:16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9">
        <f t="shared" si="43"/>
        <v>40911.809872685189</v>
      </c>
      <c r="L1934" s="9">
        <f t="shared" si="43"/>
        <v>25569.473516317972</v>
      </c>
      <c r="M1934" t="b">
        <v>0</v>
      </c>
      <c r="N1934">
        <v>80</v>
      </c>
      <c r="O1934" t="b">
        <v>1</v>
      </c>
      <c r="P1934" t="s">
        <v>8277</v>
      </c>
    </row>
    <row r="1935" spans="1:16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9">
        <f t="shared" si="43"/>
        <v>41879.130868055552</v>
      </c>
      <c r="L1935" s="9">
        <f t="shared" si="43"/>
        <v>25569.484712162826</v>
      </c>
      <c r="M1935" t="b">
        <v>0</v>
      </c>
      <c r="N1935">
        <v>110</v>
      </c>
      <c r="O1935" t="b">
        <v>1</v>
      </c>
      <c r="P1935" t="s">
        <v>8277</v>
      </c>
    </row>
    <row r="1936" spans="1:16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9">
        <f t="shared" si="43"/>
        <v>40865.867141203707</v>
      </c>
      <c r="L1936" s="9">
        <f t="shared" si="43"/>
        <v>25569.472984573393</v>
      </c>
      <c r="M1936" t="b">
        <v>0</v>
      </c>
      <c r="N1936">
        <v>77</v>
      </c>
      <c r="O1936" t="b">
        <v>1</v>
      </c>
      <c r="P1936" t="s">
        <v>8277</v>
      </c>
    </row>
    <row r="1937" spans="1:16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9">
        <f t="shared" si="43"/>
        <v>41773.932534722218</v>
      </c>
      <c r="L1937" s="9">
        <f t="shared" si="43"/>
        <v>25569.483494589524</v>
      </c>
      <c r="M1937" t="b">
        <v>0</v>
      </c>
      <c r="N1937">
        <v>50</v>
      </c>
      <c r="O1937" t="b">
        <v>1</v>
      </c>
      <c r="P1937" t="s">
        <v>8277</v>
      </c>
    </row>
    <row r="1938" spans="1:16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9">
        <f t="shared" si="43"/>
        <v>40852.889699074076</v>
      </c>
      <c r="L1938" s="9">
        <f t="shared" si="43"/>
        <v>25569.472834371518</v>
      </c>
      <c r="M1938" t="b">
        <v>0</v>
      </c>
      <c r="N1938">
        <v>145</v>
      </c>
      <c r="O1938" t="b">
        <v>1</v>
      </c>
      <c r="P1938" t="s">
        <v>8277</v>
      </c>
    </row>
    <row r="1939" spans="1:16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9">
        <f t="shared" si="43"/>
        <v>41059.118993055556</v>
      </c>
      <c r="L1939" s="9">
        <f t="shared" si="43"/>
        <v>25569.475221284643</v>
      </c>
      <c r="M1939" t="b">
        <v>0</v>
      </c>
      <c r="N1939">
        <v>29</v>
      </c>
      <c r="O1939" t="b">
        <v>1</v>
      </c>
      <c r="P1939" t="s">
        <v>8277</v>
      </c>
    </row>
    <row r="1940" spans="1:16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9">
        <f t="shared" si="43"/>
        <v>41426.259618055556</v>
      </c>
      <c r="L1940" s="9">
        <f t="shared" si="43"/>
        <v>25569.479470597431</v>
      </c>
      <c r="M1940" t="b">
        <v>0</v>
      </c>
      <c r="N1940">
        <v>114</v>
      </c>
      <c r="O1940" t="b">
        <v>1</v>
      </c>
      <c r="P1940" t="s">
        <v>8277</v>
      </c>
    </row>
    <row r="1941" spans="1:16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9">
        <f t="shared" si="43"/>
        <v>41313.985046296293</v>
      </c>
      <c r="L1941" s="9">
        <f t="shared" si="43"/>
        <v>25569.478171123221</v>
      </c>
      <c r="M1941" t="b">
        <v>0</v>
      </c>
      <c r="N1941">
        <v>96</v>
      </c>
      <c r="O1941" t="b">
        <v>1</v>
      </c>
      <c r="P1941" t="s">
        <v>8277</v>
      </c>
    </row>
    <row r="1942" spans="1:16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9">
        <f t="shared" si="43"/>
        <v>40670.507326388892</v>
      </c>
      <c r="L1942" s="9">
        <f t="shared" si="43"/>
        <v>25569.470723464427</v>
      </c>
      <c r="M1942" t="b">
        <v>0</v>
      </c>
      <c r="N1942">
        <v>31</v>
      </c>
      <c r="O1942" t="b">
        <v>1</v>
      </c>
      <c r="P1942" t="s">
        <v>8277</v>
      </c>
    </row>
    <row r="1943" spans="1:16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9">
        <f t="shared" si="43"/>
        <v>41744.290868055556</v>
      </c>
      <c r="L1943" s="9">
        <f t="shared" si="43"/>
        <v>25569.483151514676</v>
      </c>
      <c r="M1943" t="b">
        <v>1</v>
      </c>
      <c r="N1943">
        <v>4883</v>
      </c>
      <c r="O1943" t="b">
        <v>1</v>
      </c>
      <c r="P1943" t="s">
        <v>8293</v>
      </c>
    </row>
    <row r="1944" spans="1:16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9">
        <f t="shared" si="43"/>
        <v>40638.828009259261</v>
      </c>
      <c r="L1944" s="9">
        <f t="shared" si="43"/>
        <v>25569.470356805661</v>
      </c>
      <c r="M1944" t="b">
        <v>1</v>
      </c>
      <c r="N1944">
        <v>95</v>
      </c>
      <c r="O1944" t="b">
        <v>1</v>
      </c>
      <c r="P1944" t="s">
        <v>8293</v>
      </c>
    </row>
    <row r="1945" spans="1:16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9">
        <f t="shared" si="43"/>
        <v>42548.269861111112</v>
      </c>
      <c r="L1945" s="9">
        <f t="shared" si="43"/>
        <v>25569.492456827094</v>
      </c>
      <c r="M1945" t="b">
        <v>1</v>
      </c>
      <c r="N1945">
        <v>2478</v>
      </c>
      <c r="O1945" t="b">
        <v>1</v>
      </c>
      <c r="P1945" t="s">
        <v>8293</v>
      </c>
    </row>
    <row r="1946" spans="1:16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9">
        <f t="shared" si="43"/>
        <v>41730.584374999999</v>
      </c>
      <c r="L1946" s="9">
        <f t="shared" si="43"/>
        <v>25569.482992874709</v>
      </c>
      <c r="M1946" t="b">
        <v>1</v>
      </c>
      <c r="N1946">
        <v>1789</v>
      </c>
      <c r="O1946" t="b">
        <v>1</v>
      </c>
      <c r="P1946" t="s">
        <v>8293</v>
      </c>
    </row>
    <row r="1947" spans="1:16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9">
        <f t="shared" si="43"/>
        <v>42157.251828703702</v>
      </c>
      <c r="L1947" s="9">
        <f t="shared" si="43"/>
        <v>25569.487931155425</v>
      </c>
      <c r="M1947" t="b">
        <v>1</v>
      </c>
      <c r="N1947">
        <v>680</v>
      </c>
      <c r="O1947" t="b">
        <v>1</v>
      </c>
      <c r="P1947" t="s">
        <v>8293</v>
      </c>
    </row>
    <row r="1948" spans="1:16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9">
        <f t="shared" si="43"/>
        <v>41689.150011574078</v>
      </c>
      <c r="L1948" s="9">
        <f t="shared" si="43"/>
        <v>25569.482513310319</v>
      </c>
      <c r="M1948" t="b">
        <v>1</v>
      </c>
      <c r="N1948">
        <v>70</v>
      </c>
      <c r="O1948" t="b">
        <v>1</v>
      </c>
      <c r="P1948" t="s">
        <v>8293</v>
      </c>
    </row>
    <row r="1949" spans="1:16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9">
        <f t="shared" si="43"/>
        <v>40102.918055555558</v>
      </c>
      <c r="L1949" s="9">
        <f t="shared" si="43"/>
        <v>25569.464154144163</v>
      </c>
      <c r="M1949" t="b">
        <v>1</v>
      </c>
      <c r="N1949">
        <v>23</v>
      </c>
      <c r="O1949" t="b">
        <v>1</v>
      </c>
      <c r="P1949" t="s">
        <v>8293</v>
      </c>
    </row>
    <row r="1950" spans="1:16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9">
        <f t="shared" si="43"/>
        <v>42473.604270833333</v>
      </c>
      <c r="L1950" s="9">
        <f t="shared" si="43"/>
        <v>25569.491592642022</v>
      </c>
      <c r="M1950" t="b">
        <v>1</v>
      </c>
      <c r="N1950">
        <v>4245</v>
      </c>
      <c r="O1950" t="b">
        <v>1</v>
      </c>
      <c r="P1950" t="s">
        <v>8293</v>
      </c>
    </row>
    <row r="1951" spans="1:16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9">
        <f t="shared" si="43"/>
        <v>41800.423043981486</v>
      </c>
      <c r="L1951" s="9">
        <f t="shared" si="43"/>
        <v>25569.48380119264</v>
      </c>
      <c r="M1951" t="b">
        <v>1</v>
      </c>
      <c r="N1951">
        <v>943</v>
      </c>
      <c r="O1951" t="b">
        <v>1</v>
      </c>
      <c r="P1951" t="s">
        <v>8293</v>
      </c>
    </row>
    <row r="1952" spans="1:16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9">
        <f t="shared" si="43"/>
        <v>40624.181400462963</v>
      </c>
      <c r="L1952" s="9">
        <f t="shared" si="43"/>
        <v>25569.470187284729</v>
      </c>
      <c r="M1952" t="b">
        <v>1</v>
      </c>
      <c r="N1952">
        <v>1876</v>
      </c>
      <c r="O1952" t="b">
        <v>1</v>
      </c>
      <c r="P1952" t="s">
        <v>8293</v>
      </c>
    </row>
    <row r="1953" spans="1:16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9">
        <f t="shared" si="43"/>
        <v>42651.420567129629</v>
      </c>
      <c r="L1953" s="9">
        <f t="shared" si="43"/>
        <v>25569.49365070101</v>
      </c>
      <c r="M1953" t="b">
        <v>1</v>
      </c>
      <c r="N1953">
        <v>834</v>
      </c>
      <c r="O1953" t="b">
        <v>1</v>
      </c>
      <c r="P1953" t="s">
        <v>8293</v>
      </c>
    </row>
    <row r="1954" spans="1:16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9">
        <f t="shared" si="43"/>
        <v>41526.60665509259</v>
      </c>
      <c r="L1954" s="9">
        <f t="shared" si="43"/>
        <v>25569.48063202147</v>
      </c>
      <c r="M1954" t="b">
        <v>1</v>
      </c>
      <c r="N1954">
        <v>682</v>
      </c>
      <c r="O1954" t="b">
        <v>1</v>
      </c>
      <c r="P1954" t="s">
        <v>8293</v>
      </c>
    </row>
    <row r="1955" spans="1:16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9">
        <f t="shared" si="43"/>
        <v>40941.199826388889</v>
      </c>
      <c r="L1955" s="9">
        <f t="shared" si="43"/>
        <v>25569.473856479472</v>
      </c>
      <c r="M1955" t="b">
        <v>1</v>
      </c>
      <c r="N1955">
        <v>147</v>
      </c>
      <c r="O1955" t="b">
        <v>1</v>
      </c>
      <c r="P1955" t="s">
        <v>8293</v>
      </c>
    </row>
    <row r="1956" spans="1:16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9">
        <f t="shared" si="43"/>
        <v>42394.580740740741</v>
      </c>
      <c r="L1956" s="9">
        <f t="shared" si="43"/>
        <v>25569.490678017832</v>
      </c>
      <c r="M1956" t="b">
        <v>1</v>
      </c>
      <c r="N1956">
        <v>415</v>
      </c>
      <c r="O1956" t="b">
        <v>1</v>
      </c>
      <c r="P1956" t="s">
        <v>8293</v>
      </c>
    </row>
    <row r="1957" spans="1:16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9">
        <f t="shared" si="43"/>
        <v>41020.271770833337</v>
      </c>
      <c r="L1957" s="9">
        <f t="shared" si="43"/>
        <v>25569.474771664016</v>
      </c>
      <c r="M1957" t="b">
        <v>1</v>
      </c>
      <c r="N1957">
        <v>290</v>
      </c>
      <c r="O1957" t="b">
        <v>1</v>
      </c>
      <c r="P1957" t="s">
        <v>8293</v>
      </c>
    </row>
    <row r="1958" spans="1:16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9">
        <f t="shared" si="43"/>
        <v>42067.923668981486</v>
      </c>
      <c r="L1958" s="9">
        <f t="shared" si="43"/>
        <v>25569.486897264687</v>
      </c>
      <c r="M1958" t="b">
        <v>1</v>
      </c>
      <c r="N1958">
        <v>365</v>
      </c>
      <c r="O1958" t="b">
        <v>1</v>
      </c>
      <c r="P1958" t="s">
        <v>8293</v>
      </c>
    </row>
    <row r="1959" spans="1:16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9">
        <f t="shared" si="43"/>
        <v>41179.098530092597</v>
      </c>
      <c r="L1959" s="9">
        <f t="shared" si="43"/>
        <v>25569.47660993669</v>
      </c>
      <c r="M1959" t="b">
        <v>1</v>
      </c>
      <c r="N1959">
        <v>660</v>
      </c>
      <c r="O1959" t="b">
        <v>1</v>
      </c>
      <c r="P1959" t="s">
        <v>8293</v>
      </c>
    </row>
    <row r="1960" spans="1:16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9">
        <f t="shared" si="43"/>
        <v>41326.987974537034</v>
      </c>
      <c r="L1960" s="9">
        <f t="shared" si="43"/>
        <v>25569.478321620074</v>
      </c>
      <c r="M1960" t="b">
        <v>1</v>
      </c>
      <c r="N1960">
        <v>1356</v>
      </c>
      <c r="O1960" t="b">
        <v>1</v>
      </c>
      <c r="P1960" t="s">
        <v>8293</v>
      </c>
    </row>
    <row r="1961" spans="1:16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9">
        <f t="shared" si="43"/>
        <v>41871.845601851848</v>
      </c>
      <c r="L1961" s="9">
        <f t="shared" si="43"/>
        <v>25569.484627842616</v>
      </c>
      <c r="M1961" t="b">
        <v>1</v>
      </c>
      <c r="N1961">
        <v>424</v>
      </c>
      <c r="O1961" t="b">
        <v>1</v>
      </c>
      <c r="P1961" t="s">
        <v>8293</v>
      </c>
    </row>
    <row r="1962" spans="1:16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9">
        <f t="shared" si="43"/>
        <v>41964.362743055557</v>
      </c>
      <c r="L1962" s="9">
        <f t="shared" si="43"/>
        <v>25569.48569864286</v>
      </c>
      <c r="M1962" t="b">
        <v>1</v>
      </c>
      <c r="N1962">
        <v>33</v>
      </c>
      <c r="O1962" t="b">
        <v>1</v>
      </c>
      <c r="P1962" t="s">
        <v>8293</v>
      </c>
    </row>
    <row r="1963" spans="1:16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9">
        <f t="shared" si="43"/>
        <v>41148.194641203707</v>
      </c>
      <c r="L1963" s="9">
        <f t="shared" si="43"/>
        <v>25569.476252252793</v>
      </c>
      <c r="M1963" t="b">
        <v>1</v>
      </c>
      <c r="N1963">
        <v>1633</v>
      </c>
      <c r="O1963" t="b">
        <v>1</v>
      </c>
      <c r="P1963" t="s">
        <v>8293</v>
      </c>
    </row>
    <row r="1964" spans="1:16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9">
        <f t="shared" si="43"/>
        <v>41742.780509259261</v>
      </c>
      <c r="L1964" s="9">
        <f t="shared" si="43"/>
        <v>25569.483134033671</v>
      </c>
      <c r="M1964" t="b">
        <v>1</v>
      </c>
      <c r="N1964">
        <v>306</v>
      </c>
      <c r="O1964" t="b">
        <v>1</v>
      </c>
      <c r="P1964" t="s">
        <v>8293</v>
      </c>
    </row>
    <row r="1965" spans="1:16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9">
        <f t="shared" si="43"/>
        <v>41863.429791666669</v>
      </c>
      <c r="L1965" s="9">
        <f t="shared" si="43"/>
        <v>25569.484530437403</v>
      </c>
      <c r="M1965" t="b">
        <v>1</v>
      </c>
      <c r="N1965">
        <v>205</v>
      </c>
      <c r="O1965" t="b">
        <v>1</v>
      </c>
      <c r="P1965" t="s">
        <v>8293</v>
      </c>
    </row>
    <row r="1966" spans="1:16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9">
        <f t="shared" si="43"/>
        <v>42452.272824074069</v>
      </c>
      <c r="L1966" s="9">
        <f t="shared" si="43"/>
        <v>25569.491345750277</v>
      </c>
      <c r="M1966" t="b">
        <v>1</v>
      </c>
      <c r="N1966">
        <v>1281</v>
      </c>
      <c r="O1966" t="b">
        <v>1</v>
      </c>
      <c r="P1966" t="s">
        <v>8293</v>
      </c>
    </row>
    <row r="1967" spans="1:16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9">
        <f t="shared" si="43"/>
        <v>40898.089236111111</v>
      </c>
      <c r="L1967" s="9">
        <f t="shared" si="43"/>
        <v>25569.473357514307</v>
      </c>
      <c r="M1967" t="b">
        <v>1</v>
      </c>
      <c r="N1967">
        <v>103</v>
      </c>
      <c r="O1967" t="b">
        <v>1</v>
      </c>
      <c r="P1967" t="s">
        <v>8293</v>
      </c>
    </row>
    <row r="1968" spans="1:16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9">
        <f t="shared" si="43"/>
        <v>41835.540486111109</v>
      </c>
      <c r="L1968" s="9">
        <f t="shared" si="43"/>
        <v>25569.484207644517</v>
      </c>
      <c r="M1968" t="b">
        <v>1</v>
      </c>
      <c r="N1968">
        <v>1513</v>
      </c>
      <c r="O1968" t="b">
        <v>1</v>
      </c>
      <c r="P1968" t="s">
        <v>8293</v>
      </c>
    </row>
    <row r="1969" spans="1:16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9">
        <f t="shared" si="43"/>
        <v>41730.663530092592</v>
      </c>
      <c r="L1969" s="9">
        <f t="shared" si="43"/>
        <v>25569.482993790858</v>
      </c>
      <c r="M1969" t="b">
        <v>1</v>
      </c>
      <c r="N1969">
        <v>405</v>
      </c>
      <c r="O1969" t="b">
        <v>1</v>
      </c>
      <c r="P1969" t="s">
        <v>8293</v>
      </c>
    </row>
    <row r="1970" spans="1:16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9">
        <f t="shared" si="43"/>
        <v>42676.586979166663</v>
      </c>
      <c r="L1970" s="9">
        <f t="shared" si="43"/>
        <v>25569.493941978926</v>
      </c>
      <c r="M1970" t="b">
        <v>1</v>
      </c>
      <c r="N1970">
        <v>510</v>
      </c>
      <c r="O1970" t="b">
        <v>1</v>
      </c>
      <c r="P1970" t="s">
        <v>8293</v>
      </c>
    </row>
    <row r="1971" spans="1:16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9">
        <f t="shared" si="43"/>
        <v>42557.792453703703</v>
      </c>
      <c r="L1971" s="9">
        <f t="shared" si="43"/>
        <v>25569.492567042289</v>
      </c>
      <c r="M1971" t="b">
        <v>1</v>
      </c>
      <c r="N1971">
        <v>1887</v>
      </c>
      <c r="O1971" t="b">
        <v>1</v>
      </c>
      <c r="P1971" t="s">
        <v>8293</v>
      </c>
    </row>
    <row r="1972" spans="1:16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9">
        <f t="shared" si="43"/>
        <v>41324.193298611113</v>
      </c>
      <c r="L1972" s="9">
        <f t="shared" si="43"/>
        <v>25569.478289274288</v>
      </c>
      <c r="M1972" t="b">
        <v>1</v>
      </c>
      <c r="N1972">
        <v>701</v>
      </c>
      <c r="O1972" t="b">
        <v>1</v>
      </c>
      <c r="P1972" t="s">
        <v>8293</v>
      </c>
    </row>
    <row r="1973" spans="1:16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9">
        <f t="shared" si="43"/>
        <v>41561.500706018516</v>
      </c>
      <c r="L1973" s="9">
        <f t="shared" si="43"/>
        <v>25569.481035887802</v>
      </c>
      <c r="M1973" t="b">
        <v>1</v>
      </c>
      <c r="N1973">
        <v>3863</v>
      </c>
      <c r="O1973" t="b">
        <v>1</v>
      </c>
      <c r="P1973" t="s">
        <v>8293</v>
      </c>
    </row>
    <row r="1974" spans="1:16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9">
        <f t="shared" si="43"/>
        <v>41201.012083333335</v>
      </c>
      <c r="L1974" s="9">
        <f t="shared" si="43"/>
        <v>25569.476863565778</v>
      </c>
      <c r="M1974" t="b">
        <v>1</v>
      </c>
      <c r="N1974">
        <v>238</v>
      </c>
      <c r="O1974" t="b">
        <v>1</v>
      </c>
      <c r="P1974" t="s">
        <v>8293</v>
      </c>
    </row>
    <row r="1975" spans="1:16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9">
        <f t="shared" si="43"/>
        <v>42549.722962962958</v>
      </c>
      <c r="L1975" s="9">
        <f t="shared" si="43"/>
        <v>25569.492473645405</v>
      </c>
      <c r="M1975" t="b">
        <v>1</v>
      </c>
      <c r="N1975">
        <v>2051</v>
      </c>
      <c r="O1975" t="b">
        <v>1</v>
      </c>
      <c r="P1975" t="s">
        <v>8293</v>
      </c>
    </row>
    <row r="1976" spans="1:16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9">
        <f t="shared" si="43"/>
        <v>41445.334131944444</v>
      </c>
      <c r="L1976" s="9">
        <f t="shared" si="43"/>
        <v>25569.479691367269</v>
      </c>
      <c r="M1976" t="b">
        <v>1</v>
      </c>
      <c r="N1976">
        <v>402</v>
      </c>
      <c r="O1976" t="b">
        <v>1</v>
      </c>
      <c r="P1976" t="s">
        <v>8293</v>
      </c>
    </row>
    <row r="1977" spans="1:16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9">
        <f t="shared" si="43"/>
        <v>41313.755219907405</v>
      </c>
      <c r="L1977" s="9">
        <f t="shared" si="43"/>
        <v>25569.478168463193</v>
      </c>
      <c r="M1977" t="b">
        <v>1</v>
      </c>
      <c r="N1977">
        <v>253</v>
      </c>
      <c r="O1977" t="b">
        <v>1</v>
      </c>
      <c r="P1977" t="s">
        <v>8293</v>
      </c>
    </row>
    <row r="1978" spans="1:16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9">
        <f t="shared" si="43"/>
        <v>41438.899594907409</v>
      </c>
      <c r="L1978" s="9">
        <f t="shared" si="43"/>
        <v>25569.479616893459</v>
      </c>
      <c r="M1978" t="b">
        <v>1</v>
      </c>
      <c r="N1978">
        <v>473</v>
      </c>
      <c r="O1978" t="b">
        <v>1</v>
      </c>
      <c r="P1978" t="s">
        <v>8293</v>
      </c>
    </row>
    <row r="1979" spans="1:16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9">
        <f t="shared" si="43"/>
        <v>42311.216898148152</v>
      </c>
      <c r="L1979" s="9">
        <f t="shared" si="43"/>
        <v>25569.489713158542</v>
      </c>
      <c r="M1979" t="b">
        <v>1</v>
      </c>
      <c r="N1979">
        <v>821</v>
      </c>
      <c r="O1979" t="b">
        <v>1</v>
      </c>
      <c r="P1979" t="s">
        <v>8293</v>
      </c>
    </row>
    <row r="1980" spans="1:16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9">
        <f t="shared" si="43"/>
        <v>41039.225601851853</v>
      </c>
      <c r="L1980" s="9">
        <f t="shared" si="43"/>
        <v>25569.474991037059</v>
      </c>
      <c r="M1980" t="b">
        <v>1</v>
      </c>
      <c r="N1980">
        <v>388</v>
      </c>
      <c r="O1980" t="b">
        <v>1</v>
      </c>
      <c r="P1980" t="s">
        <v>8293</v>
      </c>
    </row>
    <row r="1981" spans="1:16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9">
        <f t="shared" si="43"/>
        <v>42290.460023148145</v>
      </c>
      <c r="L1981" s="9">
        <f t="shared" si="43"/>
        <v>25569.489472916935</v>
      </c>
      <c r="M1981" t="b">
        <v>1</v>
      </c>
      <c r="N1981">
        <v>813</v>
      </c>
      <c r="O1981" t="b">
        <v>1</v>
      </c>
      <c r="P1981" t="s">
        <v>8293</v>
      </c>
    </row>
    <row r="1982" spans="1:16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9">
        <f t="shared" si="43"/>
        <v>42423.542384259257</v>
      </c>
      <c r="L1982" s="9">
        <f t="shared" si="43"/>
        <v>25569.491013222039</v>
      </c>
      <c r="M1982" t="b">
        <v>1</v>
      </c>
      <c r="N1982">
        <v>1945</v>
      </c>
      <c r="O1982" t="b">
        <v>1</v>
      </c>
      <c r="P1982" t="s">
        <v>8293</v>
      </c>
    </row>
    <row r="1983" spans="1:16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9">
        <f t="shared" si="43"/>
        <v>41799.725289351853</v>
      </c>
      <c r="L1983" s="9">
        <f t="shared" si="43"/>
        <v>25569.483793116775</v>
      </c>
      <c r="M1983" t="b">
        <v>0</v>
      </c>
      <c r="N1983">
        <v>12</v>
      </c>
      <c r="O1983" t="b">
        <v>0</v>
      </c>
      <c r="P1983" t="s">
        <v>8294</v>
      </c>
    </row>
    <row r="1984" spans="1:16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9">
        <f t="shared" si="43"/>
        <v>42678.586655092593</v>
      </c>
      <c r="L1984" s="9">
        <f t="shared" si="43"/>
        <v>25569.493965123322</v>
      </c>
      <c r="M1984" t="b">
        <v>0</v>
      </c>
      <c r="N1984">
        <v>0</v>
      </c>
      <c r="O1984" t="b">
        <v>0</v>
      </c>
      <c r="P1984" t="s">
        <v>8294</v>
      </c>
    </row>
    <row r="1985" spans="1:16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9">
        <f t="shared" si="43"/>
        <v>42593.011782407411</v>
      </c>
      <c r="L1985" s="9">
        <f t="shared" si="43"/>
        <v>25569.492974673409</v>
      </c>
      <c r="M1985" t="b">
        <v>0</v>
      </c>
      <c r="N1985">
        <v>16</v>
      </c>
      <c r="O1985" t="b">
        <v>0</v>
      </c>
      <c r="P1985" t="s">
        <v>8294</v>
      </c>
    </row>
    <row r="1986" spans="1:16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9">
        <f t="shared" si="43"/>
        <v>41913.790289351848</v>
      </c>
      <c r="L1986" s="9">
        <f t="shared" si="43"/>
        <v>25569.485113313534</v>
      </c>
      <c r="M1986" t="b">
        <v>0</v>
      </c>
      <c r="N1986">
        <v>7</v>
      </c>
      <c r="O1986" t="b">
        <v>0</v>
      </c>
      <c r="P1986" t="s">
        <v>8294</v>
      </c>
    </row>
    <row r="1987" spans="1:16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9">
        <f t="shared" ref="K1987:L2050" si="44">J1987/86400+25569</f>
        <v>42555.698738425926</v>
      </c>
      <c r="L1987" s="9">
        <f t="shared" si="44"/>
        <v>25569.492542809472</v>
      </c>
      <c r="M1987" t="b">
        <v>0</v>
      </c>
      <c r="N1987">
        <v>4</v>
      </c>
      <c r="O1987" t="b">
        <v>0</v>
      </c>
      <c r="P1987" t="s">
        <v>8294</v>
      </c>
    </row>
    <row r="1988" spans="1:16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9">
        <f t="shared" si="44"/>
        <v>42413.433831018519</v>
      </c>
      <c r="L1988" s="9">
        <f t="shared" si="44"/>
        <v>25569.490896224896</v>
      </c>
      <c r="M1988" t="b">
        <v>0</v>
      </c>
      <c r="N1988">
        <v>1</v>
      </c>
      <c r="O1988" t="b">
        <v>0</v>
      </c>
      <c r="P1988" t="s">
        <v>8294</v>
      </c>
    </row>
    <row r="1989" spans="1:16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9">
        <f t="shared" si="44"/>
        <v>42034.639768518522</v>
      </c>
      <c r="L1989" s="9">
        <f t="shared" si="44"/>
        <v>25569.486512034357</v>
      </c>
      <c r="M1989" t="b">
        <v>0</v>
      </c>
      <c r="N1989">
        <v>28</v>
      </c>
      <c r="O1989" t="b">
        <v>0</v>
      </c>
      <c r="P1989" t="s">
        <v>8294</v>
      </c>
    </row>
    <row r="1990" spans="1:16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9">
        <f t="shared" si="44"/>
        <v>42206.763217592597</v>
      </c>
      <c r="L1990" s="9">
        <f t="shared" si="44"/>
        <v>25569.488504203906</v>
      </c>
      <c r="M1990" t="b">
        <v>0</v>
      </c>
      <c r="N1990">
        <v>1</v>
      </c>
      <c r="O1990" t="b">
        <v>0</v>
      </c>
      <c r="P1990" t="s">
        <v>8294</v>
      </c>
    </row>
    <row r="1991" spans="1:16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9">
        <f t="shared" si="44"/>
        <v>42685.680648148147</v>
      </c>
      <c r="L1991" s="9">
        <f t="shared" si="44"/>
        <v>25569.494047229724</v>
      </c>
      <c r="M1991" t="b">
        <v>0</v>
      </c>
      <c r="N1991">
        <v>1</v>
      </c>
      <c r="O1991" t="b">
        <v>0</v>
      </c>
      <c r="P1991" t="s">
        <v>8294</v>
      </c>
    </row>
    <row r="1992" spans="1:16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9">
        <f t="shared" si="44"/>
        <v>42398.195972222224</v>
      </c>
      <c r="L1992" s="9">
        <f t="shared" si="44"/>
        <v>25569.490719860791</v>
      </c>
      <c r="M1992" t="b">
        <v>0</v>
      </c>
      <c r="N1992">
        <v>5</v>
      </c>
      <c r="O1992" t="b">
        <v>0</v>
      </c>
      <c r="P1992" t="s">
        <v>8294</v>
      </c>
    </row>
    <row r="1993" spans="1:16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9">
        <f t="shared" si="44"/>
        <v>42167.89335648148</v>
      </c>
      <c r="L1993" s="9">
        <f t="shared" si="44"/>
        <v>25569.488054321257</v>
      </c>
      <c r="M1993" t="b">
        <v>0</v>
      </c>
      <c r="N1993">
        <v>3</v>
      </c>
      <c r="O1993" t="b">
        <v>0</v>
      </c>
      <c r="P1993" t="s">
        <v>8294</v>
      </c>
    </row>
    <row r="1994" spans="1:16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9">
        <f t="shared" si="44"/>
        <v>42023.143414351856</v>
      </c>
      <c r="L1994" s="9">
        <f t="shared" si="44"/>
        <v>25569.486378974703</v>
      </c>
      <c r="M1994" t="b">
        <v>0</v>
      </c>
      <c r="N1994">
        <v>2</v>
      </c>
      <c r="O1994" t="b">
        <v>0</v>
      </c>
      <c r="P1994" t="s">
        <v>8294</v>
      </c>
    </row>
    <row r="1995" spans="1:16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9">
        <f t="shared" si="44"/>
        <v>42329.588391203702</v>
      </c>
      <c r="L1995" s="9">
        <f t="shared" si="44"/>
        <v>25569.489925791564</v>
      </c>
      <c r="M1995" t="b">
        <v>0</v>
      </c>
      <c r="N1995">
        <v>0</v>
      </c>
      <c r="O1995" t="b">
        <v>0</v>
      </c>
      <c r="P1995" t="s">
        <v>8294</v>
      </c>
    </row>
    <row r="1996" spans="1:16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9">
        <f t="shared" si="44"/>
        <v>42651.006273148145</v>
      </c>
      <c r="L1996" s="9">
        <f t="shared" si="44"/>
        <v>25569.493645905939</v>
      </c>
      <c r="M1996" t="b">
        <v>0</v>
      </c>
      <c r="N1996">
        <v>0</v>
      </c>
      <c r="O1996" t="b">
        <v>0</v>
      </c>
      <c r="P1996" t="s">
        <v>8294</v>
      </c>
    </row>
    <row r="1997" spans="1:16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9">
        <f t="shared" si="44"/>
        <v>42181.902037037042</v>
      </c>
      <c r="L1997" s="9">
        <f t="shared" si="44"/>
        <v>25569.488216458762</v>
      </c>
      <c r="M1997" t="b">
        <v>0</v>
      </c>
      <c r="N1997">
        <v>3</v>
      </c>
      <c r="O1997" t="b">
        <v>0</v>
      </c>
      <c r="P1997" t="s">
        <v>8294</v>
      </c>
    </row>
    <row r="1998" spans="1:16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9">
        <f t="shared" si="44"/>
        <v>41800.819571759261</v>
      </c>
      <c r="L1998" s="9">
        <f t="shared" si="44"/>
        <v>25569.483805782082</v>
      </c>
      <c r="M1998" t="b">
        <v>0</v>
      </c>
      <c r="N1998">
        <v>0</v>
      </c>
      <c r="O1998" t="b">
        <v>0</v>
      </c>
      <c r="P1998" t="s">
        <v>8294</v>
      </c>
    </row>
    <row r="1999" spans="1:16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9">
        <f t="shared" si="44"/>
        <v>41847.930694444447</v>
      </c>
      <c r="L1999" s="9">
        <f t="shared" si="44"/>
        <v>25569.484351049705</v>
      </c>
      <c r="M1999" t="b">
        <v>0</v>
      </c>
      <c r="N1999">
        <v>0</v>
      </c>
      <c r="O1999" t="b">
        <v>0</v>
      </c>
      <c r="P1999" t="s">
        <v>8294</v>
      </c>
    </row>
    <row r="2000" spans="1:16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9">
        <f t="shared" si="44"/>
        <v>41807.118495370371</v>
      </c>
      <c r="L2000" s="9">
        <f t="shared" si="44"/>
        <v>25569.483878686289</v>
      </c>
      <c r="M2000" t="b">
        <v>0</v>
      </c>
      <c r="N2000">
        <v>3</v>
      </c>
      <c r="O2000" t="b">
        <v>0</v>
      </c>
      <c r="P2000" t="s">
        <v>8294</v>
      </c>
    </row>
    <row r="2001" spans="1:16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9">
        <f t="shared" si="44"/>
        <v>41926.482731481483</v>
      </c>
      <c r="L2001" s="9">
        <f t="shared" si="44"/>
        <v>25569.485260216799</v>
      </c>
      <c r="M2001" t="b">
        <v>0</v>
      </c>
      <c r="N2001">
        <v>7</v>
      </c>
      <c r="O2001" t="b">
        <v>0</v>
      </c>
      <c r="P2001" t="s">
        <v>8294</v>
      </c>
    </row>
    <row r="2002" spans="1:16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9">
        <f t="shared" si="44"/>
        <v>42345.951539351852</v>
      </c>
      <c r="L2002" s="9">
        <f t="shared" si="44"/>
        <v>25569.490115179855</v>
      </c>
      <c r="M2002" t="b">
        <v>0</v>
      </c>
      <c r="N2002">
        <v>25</v>
      </c>
      <c r="O2002" t="b">
        <v>0</v>
      </c>
      <c r="P2002" t="s">
        <v>8294</v>
      </c>
    </row>
    <row r="2003" spans="1:16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9">
        <f t="shared" si="44"/>
        <v>42136.209675925929</v>
      </c>
      <c r="L2003" s="9">
        <f t="shared" si="44"/>
        <v>25569.487687611989</v>
      </c>
      <c r="M2003" t="b">
        <v>1</v>
      </c>
      <c r="N2003">
        <v>1637</v>
      </c>
      <c r="O2003" t="b">
        <v>1</v>
      </c>
      <c r="P2003" t="s">
        <v>8293</v>
      </c>
    </row>
    <row r="2004" spans="1:16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9">
        <f t="shared" si="44"/>
        <v>42728.71230324074</v>
      </c>
      <c r="L2004" s="9">
        <f t="shared" si="44"/>
        <v>25569.494545281286</v>
      </c>
      <c r="M2004" t="b">
        <v>1</v>
      </c>
      <c r="N2004">
        <v>1375</v>
      </c>
      <c r="O2004" t="b">
        <v>1</v>
      </c>
      <c r="P2004" t="s">
        <v>8293</v>
      </c>
    </row>
    <row r="2005" spans="1:16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9">
        <f t="shared" si="44"/>
        <v>40347.125601851854</v>
      </c>
      <c r="L2005" s="9">
        <f t="shared" si="44"/>
        <v>25569.466980620393</v>
      </c>
      <c r="M2005" t="b">
        <v>1</v>
      </c>
      <c r="N2005">
        <v>17</v>
      </c>
      <c r="O2005" t="b">
        <v>1</v>
      </c>
      <c r="P2005" t="s">
        <v>8293</v>
      </c>
    </row>
    <row r="2006" spans="1:16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9">
        <f t="shared" si="44"/>
        <v>41800.604895833334</v>
      </c>
      <c r="L2006" s="9">
        <f t="shared" si="44"/>
        <v>25569.483803297404</v>
      </c>
      <c r="M2006" t="b">
        <v>1</v>
      </c>
      <c r="N2006">
        <v>354</v>
      </c>
      <c r="O2006" t="b">
        <v>1</v>
      </c>
      <c r="P2006" t="s">
        <v>8293</v>
      </c>
    </row>
    <row r="2007" spans="1:16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9">
        <f t="shared" si="44"/>
        <v>41535.812708333331</v>
      </c>
      <c r="L2007" s="9">
        <f t="shared" si="44"/>
        <v>25569.480738573013</v>
      </c>
      <c r="M2007" t="b">
        <v>1</v>
      </c>
      <c r="N2007">
        <v>191</v>
      </c>
      <c r="O2007" t="b">
        <v>1</v>
      </c>
      <c r="P2007" t="s">
        <v>8293</v>
      </c>
    </row>
    <row r="2008" spans="1:16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9">
        <f t="shared" si="44"/>
        <v>41941.500520833331</v>
      </c>
      <c r="L2008" s="9">
        <f t="shared" si="44"/>
        <v>25569.485434033806</v>
      </c>
      <c r="M2008" t="b">
        <v>1</v>
      </c>
      <c r="N2008">
        <v>303</v>
      </c>
      <c r="O2008" t="b">
        <v>1</v>
      </c>
      <c r="P2008" t="s">
        <v>8293</v>
      </c>
    </row>
    <row r="2009" spans="1:16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9">
        <f t="shared" si="44"/>
        <v>40347.837800925925</v>
      </c>
      <c r="L2009" s="9">
        <f t="shared" si="44"/>
        <v>25569.466988863438</v>
      </c>
      <c r="M2009" t="b">
        <v>1</v>
      </c>
      <c r="N2009">
        <v>137</v>
      </c>
      <c r="O2009" t="b">
        <v>1</v>
      </c>
      <c r="P2009" t="s">
        <v>8293</v>
      </c>
    </row>
    <row r="2010" spans="1:16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9">
        <f t="shared" si="44"/>
        <v>40761.604421296295</v>
      </c>
      <c r="L2010" s="9">
        <f t="shared" si="44"/>
        <v>25569.471777828949</v>
      </c>
      <c r="M2010" t="b">
        <v>1</v>
      </c>
      <c r="N2010">
        <v>41</v>
      </c>
      <c r="O2010" t="b">
        <v>1</v>
      </c>
      <c r="P2010" t="s">
        <v>8293</v>
      </c>
    </row>
    <row r="2011" spans="1:16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9">
        <f t="shared" si="44"/>
        <v>42661.323414351849</v>
      </c>
      <c r="L2011" s="9">
        <f t="shared" si="44"/>
        <v>25569.493765317296</v>
      </c>
      <c r="M2011" t="b">
        <v>1</v>
      </c>
      <c r="N2011">
        <v>398</v>
      </c>
      <c r="O2011" t="b">
        <v>1</v>
      </c>
      <c r="P2011" t="s">
        <v>8293</v>
      </c>
    </row>
    <row r="2012" spans="1:16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9">
        <f t="shared" si="44"/>
        <v>42570.996423611112</v>
      </c>
      <c r="L2012" s="9">
        <f t="shared" si="44"/>
        <v>25569.492719866015</v>
      </c>
      <c r="M2012" t="b">
        <v>1</v>
      </c>
      <c r="N2012">
        <v>1737</v>
      </c>
      <c r="O2012" t="b">
        <v>1</v>
      </c>
      <c r="P2012" t="s">
        <v>8293</v>
      </c>
    </row>
    <row r="2013" spans="1:16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9">
        <f t="shared" si="44"/>
        <v>42347.358483796299</v>
      </c>
      <c r="L2013" s="9">
        <f t="shared" si="44"/>
        <v>25569.490131463932</v>
      </c>
      <c r="M2013" t="b">
        <v>1</v>
      </c>
      <c r="N2013">
        <v>971</v>
      </c>
      <c r="O2013" t="b">
        <v>1</v>
      </c>
      <c r="P2013" t="s">
        <v>8293</v>
      </c>
    </row>
    <row r="2014" spans="1:16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9">
        <f t="shared" si="44"/>
        <v>42010.822233796294</v>
      </c>
      <c r="L2014" s="9">
        <f t="shared" si="44"/>
        <v>25569.486236368448</v>
      </c>
      <c r="M2014" t="b">
        <v>1</v>
      </c>
      <c r="N2014">
        <v>183</v>
      </c>
      <c r="O2014" t="b">
        <v>1</v>
      </c>
      <c r="P2014" t="s">
        <v>8293</v>
      </c>
    </row>
    <row r="2015" spans="1:16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9">
        <f t="shared" si="44"/>
        <v>42499.960810185185</v>
      </c>
      <c r="L2015" s="9">
        <f t="shared" si="44"/>
        <v>25569.491897694563</v>
      </c>
      <c r="M2015" t="b">
        <v>1</v>
      </c>
      <c r="N2015">
        <v>4562</v>
      </c>
      <c r="O2015" t="b">
        <v>1</v>
      </c>
      <c r="P2015" t="s">
        <v>8293</v>
      </c>
    </row>
    <row r="2016" spans="1:16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9">
        <f t="shared" si="44"/>
        <v>41324.214571759258</v>
      </c>
      <c r="L2016" s="9">
        <f t="shared" si="44"/>
        <v>25569.478289520506</v>
      </c>
      <c r="M2016" t="b">
        <v>1</v>
      </c>
      <c r="N2016">
        <v>26457</v>
      </c>
      <c r="O2016" t="b">
        <v>1</v>
      </c>
      <c r="P2016" t="s">
        <v>8293</v>
      </c>
    </row>
    <row r="2017" spans="1:16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9">
        <f t="shared" si="44"/>
        <v>40765.876886574071</v>
      </c>
      <c r="L2017" s="9">
        <f t="shared" si="44"/>
        <v>25569.47182727878</v>
      </c>
      <c r="M2017" t="b">
        <v>1</v>
      </c>
      <c r="N2017">
        <v>162</v>
      </c>
      <c r="O2017" t="b">
        <v>1</v>
      </c>
      <c r="P2017" t="s">
        <v>8293</v>
      </c>
    </row>
    <row r="2018" spans="1:16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9">
        <f t="shared" si="44"/>
        <v>41312.880775462967</v>
      </c>
      <c r="L2018" s="9">
        <f t="shared" si="44"/>
        <v>25569.47815834231</v>
      </c>
      <c r="M2018" t="b">
        <v>1</v>
      </c>
      <c r="N2018">
        <v>479</v>
      </c>
      <c r="O2018" t="b">
        <v>1</v>
      </c>
      <c r="P2018" t="s">
        <v>8293</v>
      </c>
    </row>
    <row r="2019" spans="1:16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9">
        <f t="shared" si="44"/>
        <v>40961.057349537034</v>
      </c>
      <c r="L2019" s="9">
        <f t="shared" si="44"/>
        <v>25569.474086311915</v>
      </c>
      <c r="M2019" t="b">
        <v>1</v>
      </c>
      <c r="N2019">
        <v>426</v>
      </c>
      <c r="O2019" t="b">
        <v>1</v>
      </c>
      <c r="P2019" t="s">
        <v>8293</v>
      </c>
    </row>
    <row r="2020" spans="1:16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9">
        <f t="shared" si="44"/>
        <v>42199.365844907406</v>
      </c>
      <c r="L2020" s="9">
        <f t="shared" si="44"/>
        <v>25569.488418586167</v>
      </c>
      <c r="M2020" t="b">
        <v>1</v>
      </c>
      <c r="N2020">
        <v>450</v>
      </c>
      <c r="O2020" t="b">
        <v>1</v>
      </c>
      <c r="P2020" t="s">
        <v>8293</v>
      </c>
    </row>
    <row r="2021" spans="1:16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9">
        <f t="shared" si="44"/>
        <v>42605.70857638889</v>
      </c>
      <c r="L2021" s="9">
        <f t="shared" si="44"/>
        <v>25569.493121627042</v>
      </c>
      <c r="M2021" t="b">
        <v>1</v>
      </c>
      <c r="N2021">
        <v>1780</v>
      </c>
      <c r="O2021" t="b">
        <v>1</v>
      </c>
      <c r="P2021" t="s">
        <v>8293</v>
      </c>
    </row>
    <row r="2022" spans="1:16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9">
        <f t="shared" si="44"/>
        <v>41737.097500000003</v>
      </c>
      <c r="L2022" s="9">
        <f t="shared" si="44"/>
        <v>25569.483068258101</v>
      </c>
      <c r="M2022" t="b">
        <v>1</v>
      </c>
      <c r="N2022">
        <v>122</v>
      </c>
      <c r="O2022" t="b">
        <v>1</v>
      </c>
      <c r="P2022" t="s">
        <v>8293</v>
      </c>
    </row>
    <row r="2023" spans="1:16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9">
        <f t="shared" si="44"/>
        <v>41861.070567129631</v>
      </c>
      <c r="L2023" s="9">
        <f t="shared" si="44"/>
        <v>25569.484503131564</v>
      </c>
      <c r="M2023" t="b">
        <v>1</v>
      </c>
      <c r="N2023">
        <v>95</v>
      </c>
      <c r="O2023" t="b">
        <v>1</v>
      </c>
      <c r="P2023" t="s">
        <v>8293</v>
      </c>
    </row>
    <row r="2024" spans="1:16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9">
        <f t="shared" si="44"/>
        <v>42502.569120370375</v>
      </c>
      <c r="L2024" s="9">
        <f t="shared" si="44"/>
        <v>25569.491927883337</v>
      </c>
      <c r="M2024" t="b">
        <v>1</v>
      </c>
      <c r="N2024">
        <v>325</v>
      </c>
      <c r="O2024" t="b">
        <v>1</v>
      </c>
      <c r="P2024" t="s">
        <v>8293</v>
      </c>
    </row>
    <row r="2025" spans="1:16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9">
        <f t="shared" si="44"/>
        <v>42136.420752314814</v>
      </c>
      <c r="L2025" s="9">
        <f t="shared" si="44"/>
        <v>25569.487690055004</v>
      </c>
      <c r="M2025" t="b">
        <v>1</v>
      </c>
      <c r="N2025">
        <v>353</v>
      </c>
      <c r="O2025" t="b">
        <v>1</v>
      </c>
      <c r="P2025" t="s">
        <v>8293</v>
      </c>
    </row>
    <row r="2026" spans="1:16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9">
        <f t="shared" si="44"/>
        <v>41099.966944444444</v>
      </c>
      <c r="L2026" s="9">
        <f t="shared" si="44"/>
        <v>25569.475694061857</v>
      </c>
      <c r="M2026" t="b">
        <v>1</v>
      </c>
      <c r="N2026">
        <v>105</v>
      </c>
      <c r="O2026" t="b">
        <v>1</v>
      </c>
      <c r="P2026" t="s">
        <v>8293</v>
      </c>
    </row>
    <row r="2027" spans="1:16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9">
        <f t="shared" si="44"/>
        <v>42136.184560185182</v>
      </c>
      <c r="L2027" s="9">
        <f t="shared" si="44"/>
        <v>25569.4876873213</v>
      </c>
      <c r="M2027" t="b">
        <v>1</v>
      </c>
      <c r="N2027">
        <v>729</v>
      </c>
      <c r="O2027" t="b">
        <v>1</v>
      </c>
      <c r="P2027" t="s">
        <v>8293</v>
      </c>
    </row>
    <row r="2028" spans="1:16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9">
        <f t="shared" si="44"/>
        <v>41704.735937500001</v>
      </c>
      <c r="L2028" s="9">
        <f t="shared" si="44"/>
        <v>25569.482693702979</v>
      </c>
      <c r="M2028" t="b">
        <v>1</v>
      </c>
      <c r="N2028">
        <v>454</v>
      </c>
      <c r="O2028" t="b">
        <v>1</v>
      </c>
      <c r="P2028" t="s">
        <v>8293</v>
      </c>
    </row>
    <row r="2029" spans="1:16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9">
        <f t="shared" si="44"/>
        <v>42048.813877314809</v>
      </c>
      <c r="L2029" s="9">
        <f t="shared" si="44"/>
        <v>25569.486676086544</v>
      </c>
      <c r="M2029" t="b">
        <v>1</v>
      </c>
      <c r="N2029">
        <v>539</v>
      </c>
      <c r="O2029" t="b">
        <v>1</v>
      </c>
      <c r="P2029" t="s">
        <v>8293</v>
      </c>
    </row>
    <row r="2030" spans="1:16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9">
        <f t="shared" si="44"/>
        <v>40215.919050925928</v>
      </c>
      <c r="L2030" s="9">
        <f t="shared" si="44"/>
        <v>25569.465462026052</v>
      </c>
      <c r="M2030" t="b">
        <v>1</v>
      </c>
      <c r="N2030">
        <v>79</v>
      </c>
      <c r="O2030" t="b">
        <v>1</v>
      </c>
      <c r="P2030" t="s">
        <v>8293</v>
      </c>
    </row>
    <row r="2031" spans="1:16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9">
        <f t="shared" si="44"/>
        <v>41848.021770833337</v>
      </c>
      <c r="L2031" s="9">
        <f t="shared" si="44"/>
        <v>25569.484352103827</v>
      </c>
      <c r="M2031" t="b">
        <v>1</v>
      </c>
      <c r="N2031">
        <v>94</v>
      </c>
      <c r="O2031" t="b">
        <v>1</v>
      </c>
      <c r="P2031" t="s">
        <v>8293</v>
      </c>
    </row>
    <row r="2032" spans="1:16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9">
        <f t="shared" si="44"/>
        <v>41212.996481481481</v>
      </c>
      <c r="L2032" s="9">
        <f t="shared" si="44"/>
        <v>25569.477002274092</v>
      </c>
      <c r="M2032" t="b">
        <v>1</v>
      </c>
      <c r="N2032">
        <v>625</v>
      </c>
      <c r="O2032" t="b">
        <v>1</v>
      </c>
      <c r="P2032" t="s">
        <v>8293</v>
      </c>
    </row>
    <row r="2033" spans="1:16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9">
        <f t="shared" si="44"/>
        <v>41975.329317129625</v>
      </c>
      <c r="L2033" s="9">
        <f t="shared" si="44"/>
        <v>25569.485825570799</v>
      </c>
      <c r="M2033" t="b">
        <v>1</v>
      </c>
      <c r="N2033">
        <v>508</v>
      </c>
      <c r="O2033" t="b">
        <v>1</v>
      </c>
      <c r="P2033" t="s">
        <v>8293</v>
      </c>
    </row>
    <row r="2034" spans="1:16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9">
        <f t="shared" si="44"/>
        <v>42689.565671296295</v>
      </c>
      <c r="L2034" s="9">
        <f t="shared" si="44"/>
        <v>25569.494092195269</v>
      </c>
      <c r="M2034" t="b">
        <v>1</v>
      </c>
      <c r="N2034">
        <v>531</v>
      </c>
      <c r="O2034" t="b">
        <v>1</v>
      </c>
      <c r="P2034" t="s">
        <v>8293</v>
      </c>
    </row>
    <row r="2035" spans="1:16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9">
        <f t="shared" si="44"/>
        <v>41725.082384259258</v>
      </c>
      <c r="L2035" s="9">
        <f t="shared" si="44"/>
        <v>25569.482929194262</v>
      </c>
      <c r="M2035" t="b">
        <v>1</v>
      </c>
      <c r="N2035">
        <v>158</v>
      </c>
      <c r="O2035" t="b">
        <v>1</v>
      </c>
      <c r="P2035" t="s">
        <v>8293</v>
      </c>
    </row>
    <row r="2036" spans="1:16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9">
        <f t="shared" si="44"/>
        <v>42076.130011574074</v>
      </c>
      <c r="L2036" s="9">
        <f t="shared" si="44"/>
        <v>25569.486992245504</v>
      </c>
      <c r="M2036" t="b">
        <v>1</v>
      </c>
      <c r="N2036">
        <v>508</v>
      </c>
      <c r="O2036" t="b">
        <v>1</v>
      </c>
      <c r="P2036" t="s">
        <v>8293</v>
      </c>
    </row>
    <row r="2037" spans="1:16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9">
        <f t="shared" si="44"/>
        <v>42311.625081018516</v>
      </c>
      <c r="L2037" s="9">
        <f t="shared" si="44"/>
        <v>25569.489717882883</v>
      </c>
      <c r="M2037" t="b">
        <v>1</v>
      </c>
      <c r="N2037">
        <v>644</v>
      </c>
      <c r="O2037" t="b">
        <v>1</v>
      </c>
      <c r="P2037" t="s">
        <v>8293</v>
      </c>
    </row>
    <row r="2038" spans="1:16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9">
        <f t="shared" si="44"/>
        <v>41738.864803240736</v>
      </c>
      <c r="L2038" s="9">
        <f t="shared" si="44"/>
        <v>25569.483088713001</v>
      </c>
      <c r="M2038" t="b">
        <v>1</v>
      </c>
      <c r="N2038">
        <v>848</v>
      </c>
      <c r="O2038" t="b">
        <v>1</v>
      </c>
      <c r="P2038" t="s">
        <v>8293</v>
      </c>
    </row>
    <row r="2039" spans="1:16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9">
        <f t="shared" si="44"/>
        <v>41578.210104166668</v>
      </c>
      <c r="L2039" s="9">
        <f t="shared" si="44"/>
        <v>25569.481229283614</v>
      </c>
      <c r="M2039" t="b">
        <v>1</v>
      </c>
      <c r="N2039">
        <v>429</v>
      </c>
      <c r="O2039" t="b">
        <v>1</v>
      </c>
      <c r="P2039" t="s">
        <v>8293</v>
      </c>
    </row>
    <row r="2040" spans="1:16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9">
        <f t="shared" si="44"/>
        <v>41424.27107638889</v>
      </c>
      <c r="L2040" s="9">
        <f t="shared" si="44"/>
        <v>25569.479447581904</v>
      </c>
      <c r="M2040" t="b">
        <v>1</v>
      </c>
      <c r="N2040">
        <v>204</v>
      </c>
      <c r="O2040" t="b">
        <v>1</v>
      </c>
      <c r="P2040" t="s">
        <v>8293</v>
      </c>
    </row>
    <row r="2041" spans="1:16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9">
        <f t="shared" si="44"/>
        <v>42675.438946759255</v>
      </c>
      <c r="L2041" s="9">
        <f t="shared" si="44"/>
        <v>25569.493928691514</v>
      </c>
      <c r="M2041" t="b">
        <v>1</v>
      </c>
      <c r="N2041">
        <v>379</v>
      </c>
      <c r="O2041" t="b">
        <v>1</v>
      </c>
      <c r="P2041" t="s">
        <v>8293</v>
      </c>
    </row>
    <row r="2042" spans="1:16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9">
        <f t="shared" si="44"/>
        <v>41578.927118055552</v>
      </c>
      <c r="L2042" s="9">
        <f t="shared" si="44"/>
        <v>25569.481237582386</v>
      </c>
      <c r="M2042" t="b">
        <v>1</v>
      </c>
      <c r="N2042">
        <v>271</v>
      </c>
      <c r="O2042" t="b">
        <v>1</v>
      </c>
      <c r="P2042" t="s">
        <v>8293</v>
      </c>
    </row>
    <row r="2043" spans="1:16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9">
        <f t="shared" si="44"/>
        <v>42654.525775462964</v>
      </c>
      <c r="L2043" s="9">
        <f t="shared" si="44"/>
        <v>25569.493686640919</v>
      </c>
      <c r="M2043" t="b">
        <v>0</v>
      </c>
      <c r="N2043">
        <v>120</v>
      </c>
      <c r="O2043" t="b">
        <v>1</v>
      </c>
      <c r="P2043" t="s">
        <v>8293</v>
      </c>
    </row>
    <row r="2044" spans="1:16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9">
        <f t="shared" si="44"/>
        <v>42331.708032407405</v>
      </c>
      <c r="L2044" s="9">
        <f t="shared" si="44"/>
        <v>25569.489950324449</v>
      </c>
      <c r="M2044" t="b">
        <v>0</v>
      </c>
      <c r="N2044">
        <v>140</v>
      </c>
      <c r="O2044" t="b">
        <v>1</v>
      </c>
      <c r="P2044" t="s">
        <v>8293</v>
      </c>
    </row>
    <row r="2045" spans="1:16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9">
        <f t="shared" si="44"/>
        <v>42661.176817129628</v>
      </c>
      <c r="L2045" s="9">
        <f t="shared" si="44"/>
        <v>25569.493763620569</v>
      </c>
      <c r="M2045" t="b">
        <v>0</v>
      </c>
      <c r="N2045">
        <v>193</v>
      </c>
      <c r="O2045" t="b">
        <v>1</v>
      </c>
      <c r="P2045" t="s">
        <v>8293</v>
      </c>
    </row>
    <row r="2046" spans="1:16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9">
        <f t="shared" si="44"/>
        <v>42138.684189814812</v>
      </c>
      <c r="L2046" s="9">
        <f t="shared" si="44"/>
        <v>25569.487716252195</v>
      </c>
      <c r="M2046" t="b">
        <v>0</v>
      </c>
      <c r="N2046">
        <v>180</v>
      </c>
      <c r="O2046" t="b">
        <v>1</v>
      </c>
      <c r="P2046" t="s">
        <v>8293</v>
      </c>
    </row>
    <row r="2047" spans="1:16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9">
        <f t="shared" si="44"/>
        <v>41069.088506944448</v>
      </c>
      <c r="L2047" s="9">
        <f t="shared" si="44"/>
        <v>25569.475336672534</v>
      </c>
      <c r="M2047" t="b">
        <v>0</v>
      </c>
      <c r="N2047">
        <v>263</v>
      </c>
      <c r="O2047" t="b">
        <v>1</v>
      </c>
      <c r="P2047" t="s">
        <v>8293</v>
      </c>
    </row>
    <row r="2048" spans="1:16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9">
        <f t="shared" si="44"/>
        <v>41387.171805555554</v>
      </c>
      <c r="L2048" s="9">
        <f t="shared" si="44"/>
        <v>25569.479018192193</v>
      </c>
      <c r="M2048" t="b">
        <v>0</v>
      </c>
      <c r="N2048">
        <v>217</v>
      </c>
      <c r="O2048" t="b">
        <v>1</v>
      </c>
      <c r="P2048" t="s">
        <v>8293</v>
      </c>
    </row>
    <row r="2049" spans="1:16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9">
        <f t="shared" si="44"/>
        <v>42081.903587962966</v>
      </c>
      <c r="L2049" s="9">
        <f t="shared" si="44"/>
        <v>25569.487059069306</v>
      </c>
      <c r="M2049" t="b">
        <v>0</v>
      </c>
      <c r="N2049">
        <v>443</v>
      </c>
      <c r="O2049" t="b">
        <v>1</v>
      </c>
      <c r="P2049" t="s">
        <v>8293</v>
      </c>
    </row>
    <row r="2050" spans="1:16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9">
        <f t="shared" si="44"/>
        <v>41387.651516203703</v>
      </c>
      <c r="L2050" s="9">
        <f t="shared" si="44"/>
        <v>25569.479023744399</v>
      </c>
      <c r="M2050" t="b">
        <v>0</v>
      </c>
      <c r="N2050">
        <v>1373</v>
      </c>
      <c r="O2050" t="b">
        <v>1</v>
      </c>
      <c r="P2050" t="s">
        <v>8293</v>
      </c>
    </row>
    <row r="2051" spans="1:16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9">
        <f t="shared" ref="K2051:L2114" si="45">J2051/86400+25569</f>
        <v>41575.527349537035</v>
      </c>
      <c r="L2051" s="9">
        <f t="shared" si="45"/>
        <v>25569.481198233214</v>
      </c>
      <c r="M2051" t="b">
        <v>0</v>
      </c>
      <c r="N2051">
        <v>742</v>
      </c>
      <c r="O2051" t="b">
        <v>1</v>
      </c>
      <c r="P2051" t="s">
        <v>8293</v>
      </c>
    </row>
    <row r="2052" spans="1:16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9">
        <f t="shared" si="45"/>
        <v>42115.071504629625</v>
      </c>
      <c r="L2052" s="9">
        <f t="shared" si="45"/>
        <v>25569.48744295723</v>
      </c>
      <c r="M2052" t="b">
        <v>0</v>
      </c>
      <c r="N2052">
        <v>170</v>
      </c>
      <c r="O2052" t="b">
        <v>1</v>
      </c>
      <c r="P2052" t="s">
        <v>8293</v>
      </c>
    </row>
    <row r="2053" spans="1:16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9">
        <f t="shared" si="45"/>
        <v>41604.022418981483</v>
      </c>
      <c r="L2053" s="9">
        <f t="shared" si="45"/>
        <v>25569.481528037257</v>
      </c>
      <c r="M2053" t="b">
        <v>0</v>
      </c>
      <c r="N2053">
        <v>242</v>
      </c>
      <c r="O2053" t="b">
        <v>1</v>
      </c>
      <c r="P2053" t="s">
        <v>8293</v>
      </c>
    </row>
    <row r="2054" spans="1:16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9">
        <f t="shared" si="45"/>
        <v>42375.08394675926</v>
      </c>
      <c r="L2054" s="9">
        <f t="shared" si="45"/>
        <v>25569.490452360496</v>
      </c>
      <c r="M2054" t="b">
        <v>0</v>
      </c>
      <c r="N2054">
        <v>541</v>
      </c>
      <c r="O2054" t="b">
        <v>1</v>
      </c>
      <c r="P2054" t="s">
        <v>8293</v>
      </c>
    </row>
    <row r="2055" spans="1:16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9">
        <f t="shared" si="45"/>
        <v>42303.617488425924</v>
      </c>
      <c r="L2055" s="9">
        <f t="shared" si="45"/>
        <v>25569.489625202412</v>
      </c>
      <c r="M2055" t="b">
        <v>0</v>
      </c>
      <c r="N2055">
        <v>121</v>
      </c>
      <c r="O2055" t="b">
        <v>1</v>
      </c>
      <c r="P2055" t="s">
        <v>8293</v>
      </c>
    </row>
    <row r="2056" spans="1:16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9">
        <f t="shared" si="45"/>
        <v>41731.520949074074</v>
      </c>
      <c r="L2056" s="9">
        <f t="shared" si="45"/>
        <v>25569.483003714689</v>
      </c>
      <c r="M2056" t="b">
        <v>0</v>
      </c>
      <c r="N2056">
        <v>621</v>
      </c>
      <c r="O2056" t="b">
        <v>1</v>
      </c>
      <c r="P2056" t="s">
        <v>8293</v>
      </c>
    </row>
    <row r="2057" spans="1:16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9">
        <f t="shared" si="45"/>
        <v>41946.674108796295</v>
      </c>
      <c r="L2057" s="9">
        <f t="shared" si="45"/>
        <v>25569.485493913297</v>
      </c>
      <c r="M2057" t="b">
        <v>0</v>
      </c>
      <c r="N2057">
        <v>101</v>
      </c>
      <c r="O2057" t="b">
        <v>1</v>
      </c>
      <c r="P2057" t="s">
        <v>8293</v>
      </c>
    </row>
    <row r="2058" spans="1:16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9">
        <f t="shared" si="45"/>
        <v>41351.76090277778</v>
      </c>
      <c r="L2058" s="9">
        <f t="shared" si="45"/>
        <v>25569.478608343783</v>
      </c>
      <c r="M2058" t="b">
        <v>0</v>
      </c>
      <c r="N2058">
        <v>554</v>
      </c>
      <c r="O2058" t="b">
        <v>1</v>
      </c>
      <c r="P2058" t="s">
        <v>8293</v>
      </c>
    </row>
    <row r="2059" spans="1:16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9">
        <f t="shared" si="45"/>
        <v>42396.494583333333</v>
      </c>
      <c r="L2059" s="9">
        <f t="shared" si="45"/>
        <v>25569.49070016879</v>
      </c>
      <c r="M2059" t="b">
        <v>0</v>
      </c>
      <c r="N2059">
        <v>666</v>
      </c>
      <c r="O2059" t="b">
        <v>1</v>
      </c>
      <c r="P2059" t="s">
        <v>8293</v>
      </c>
    </row>
    <row r="2060" spans="1:16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9">
        <f t="shared" si="45"/>
        <v>42026.370717592596</v>
      </c>
      <c r="L2060" s="9">
        <f t="shared" si="45"/>
        <v>25569.486416327749</v>
      </c>
      <c r="M2060" t="b">
        <v>0</v>
      </c>
      <c r="N2060">
        <v>410</v>
      </c>
      <c r="O2060" t="b">
        <v>1</v>
      </c>
      <c r="P2060" t="s">
        <v>8293</v>
      </c>
    </row>
    <row r="2061" spans="1:16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9">
        <f t="shared" si="45"/>
        <v>42361.602476851855</v>
      </c>
      <c r="L2061" s="9">
        <f t="shared" si="45"/>
        <v>25569.490296324962</v>
      </c>
      <c r="M2061" t="b">
        <v>0</v>
      </c>
      <c r="N2061">
        <v>375</v>
      </c>
      <c r="O2061" t="b">
        <v>1</v>
      </c>
      <c r="P2061" t="s">
        <v>8293</v>
      </c>
    </row>
    <row r="2062" spans="1:16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9">
        <f t="shared" si="45"/>
        <v>41783.642939814818</v>
      </c>
      <c r="L2062" s="9">
        <f t="shared" si="45"/>
        <v>25569.483606978469</v>
      </c>
      <c r="M2062" t="b">
        <v>0</v>
      </c>
      <c r="N2062">
        <v>1364</v>
      </c>
      <c r="O2062" t="b">
        <v>1</v>
      </c>
      <c r="P2062" t="s">
        <v>8293</v>
      </c>
    </row>
    <row r="2063" spans="1:16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9">
        <f t="shared" si="45"/>
        <v>42705.764513888891</v>
      </c>
      <c r="L2063" s="9">
        <f t="shared" si="45"/>
        <v>25569.494279681872</v>
      </c>
      <c r="M2063" t="b">
        <v>0</v>
      </c>
      <c r="N2063">
        <v>35</v>
      </c>
      <c r="O2063" t="b">
        <v>1</v>
      </c>
      <c r="P2063" t="s">
        <v>8293</v>
      </c>
    </row>
    <row r="2064" spans="1:16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9">
        <f t="shared" si="45"/>
        <v>42423.3830787037</v>
      </c>
      <c r="L2064" s="9">
        <f t="shared" si="45"/>
        <v>25569.491011378224</v>
      </c>
      <c r="M2064" t="b">
        <v>0</v>
      </c>
      <c r="N2064">
        <v>203</v>
      </c>
      <c r="O2064" t="b">
        <v>1</v>
      </c>
      <c r="P2064" t="s">
        <v>8293</v>
      </c>
    </row>
    <row r="2065" spans="1:16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9">
        <f t="shared" si="45"/>
        <v>42472.73265046296</v>
      </c>
      <c r="L2065" s="9">
        <f t="shared" si="45"/>
        <v>25569.491582553826</v>
      </c>
      <c r="M2065" t="b">
        <v>0</v>
      </c>
      <c r="N2065">
        <v>49</v>
      </c>
      <c r="O2065" t="b">
        <v>1</v>
      </c>
      <c r="P2065" t="s">
        <v>8293</v>
      </c>
    </row>
    <row r="2066" spans="1:16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9">
        <f t="shared" si="45"/>
        <v>41389.364849537036</v>
      </c>
      <c r="L2066" s="9">
        <f t="shared" si="45"/>
        <v>25569.479043574647</v>
      </c>
      <c r="M2066" t="b">
        <v>0</v>
      </c>
      <c r="N2066">
        <v>5812</v>
      </c>
      <c r="O2066" t="b">
        <v>1</v>
      </c>
      <c r="P2066" t="s">
        <v>8293</v>
      </c>
    </row>
    <row r="2067" spans="1:16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9">
        <f t="shared" si="45"/>
        <v>41603.333668981482</v>
      </c>
      <c r="L2067" s="9">
        <f t="shared" si="45"/>
        <v>25569.481520065612</v>
      </c>
      <c r="M2067" t="b">
        <v>0</v>
      </c>
      <c r="N2067">
        <v>1556</v>
      </c>
      <c r="O2067" t="b">
        <v>1</v>
      </c>
      <c r="P2067" t="s">
        <v>8293</v>
      </c>
    </row>
    <row r="2068" spans="1:16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9">
        <f t="shared" si="45"/>
        <v>41844.771793981483</v>
      </c>
      <c r="L2068" s="9">
        <f t="shared" si="45"/>
        <v>25569.484314488356</v>
      </c>
      <c r="M2068" t="b">
        <v>0</v>
      </c>
      <c r="N2068">
        <v>65</v>
      </c>
      <c r="O2068" t="b">
        <v>1</v>
      </c>
      <c r="P2068" t="s">
        <v>8293</v>
      </c>
    </row>
    <row r="2069" spans="1:16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9">
        <f t="shared" si="45"/>
        <v>42115.853888888887</v>
      </c>
      <c r="L2069" s="9">
        <f t="shared" si="45"/>
        <v>25569.487452012603</v>
      </c>
      <c r="M2069" t="b">
        <v>0</v>
      </c>
      <c r="N2069">
        <v>10</v>
      </c>
      <c r="O2069" t="b">
        <v>1</v>
      </c>
      <c r="P2069" t="s">
        <v>8293</v>
      </c>
    </row>
    <row r="2070" spans="1:16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9">
        <f t="shared" si="45"/>
        <v>42633.841608796298</v>
      </c>
      <c r="L2070" s="9">
        <f t="shared" si="45"/>
        <v>25569.493447240842</v>
      </c>
      <c r="M2070" t="b">
        <v>0</v>
      </c>
      <c r="N2070">
        <v>76</v>
      </c>
      <c r="O2070" t="b">
        <v>1</v>
      </c>
      <c r="P2070" t="s">
        <v>8293</v>
      </c>
    </row>
    <row r="2071" spans="1:16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9">
        <f t="shared" si="45"/>
        <v>42340.972118055557</v>
      </c>
      <c r="L2071" s="9">
        <f t="shared" si="45"/>
        <v>25569.490057547664</v>
      </c>
      <c r="M2071" t="b">
        <v>0</v>
      </c>
      <c r="N2071">
        <v>263</v>
      </c>
      <c r="O2071" t="b">
        <v>1</v>
      </c>
      <c r="P2071" t="s">
        <v>8293</v>
      </c>
    </row>
    <row r="2072" spans="1:16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9">
        <f t="shared" si="45"/>
        <v>42519.6565162037</v>
      </c>
      <c r="L2072" s="9">
        <f t="shared" si="45"/>
        <v>25569.492125654124</v>
      </c>
      <c r="M2072" t="b">
        <v>0</v>
      </c>
      <c r="N2072">
        <v>1530</v>
      </c>
      <c r="O2072" t="b">
        <v>1</v>
      </c>
      <c r="P2072" t="s">
        <v>8293</v>
      </c>
    </row>
    <row r="2073" spans="1:16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9">
        <f t="shared" si="45"/>
        <v>42600.278749999998</v>
      </c>
      <c r="L2073" s="9">
        <f t="shared" si="45"/>
        <v>25569.493058781827</v>
      </c>
      <c r="M2073" t="b">
        <v>0</v>
      </c>
      <c r="N2073">
        <v>278</v>
      </c>
      <c r="O2073" t="b">
        <v>1</v>
      </c>
      <c r="P2073" t="s">
        <v>8293</v>
      </c>
    </row>
    <row r="2074" spans="1:16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9">
        <f t="shared" si="45"/>
        <v>42467.581388888888</v>
      </c>
      <c r="L2074" s="9">
        <f t="shared" si="45"/>
        <v>25569.491522932742</v>
      </c>
      <c r="M2074" t="b">
        <v>0</v>
      </c>
      <c r="N2074">
        <v>350</v>
      </c>
      <c r="O2074" t="b">
        <v>1</v>
      </c>
      <c r="P2074" t="s">
        <v>8293</v>
      </c>
    </row>
    <row r="2075" spans="1:16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9">
        <f t="shared" si="45"/>
        <v>42087.668032407411</v>
      </c>
      <c r="L2075" s="9">
        <f t="shared" si="45"/>
        <v>25569.487125787411</v>
      </c>
      <c r="M2075" t="b">
        <v>0</v>
      </c>
      <c r="N2075">
        <v>470</v>
      </c>
      <c r="O2075" t="b">
        <v>1</v>
      </c>
      <c r="P2075" t="s">
        <v>8293</v>
      </c>
    </row>
    <row r="2076" spans="1:16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9">
        <f t="shared" si="45"/>
        <v>42466.826180555552</v>
      </c>
      <c r="L2076" s="9">
        <f t="shared" si="45"/>
        <v>25569.491514191905</v>
      </c>
      <c r="M2076" t="b">
        <v>0</v>
      </c>
      <c r="N2076">
        <v>3</v>
      </c>
      <c r="O2076" t="b">
        <v>1</v>
      </c>
      <c r="P2076" t="s">
        <v>8293</v>
      </c>
    </row>
    <row r="2077" spans="1:16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9">
        <f t="shared" si="45"/>
        <v>41450.681574074071</v>
      </c>
      <c r="L2077" s="9">
        <f t="shared" si="45"/>
        <v>25569.479753258958</v>
      </c>
      <c r="M2077" t="b">
        <v>0</v>
      </c>
      <c r="N2077">
        <v>8200</v>
      </c>
      <c r="O2077" t="b">
        <v>1</v>
      </c>
      <c r="P2077" t="s">
        <v>8293</v>
      </c>
    </row>
    <row r="2078" spans="1:16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9">
        <f t="shared" si="45"/>
        <v>41803.880659722221</v>
      </c>
      <c r="L2078" s="9">
        <f t="shared" si="45"/>
        <v>25569.483841211339</v>
      </c>
      <c r="M2078" t="b">
        <v>0</v>
      </c>
      <c r="N2078">
        <v>8359</v>
      </c>
      <c r="O2078" t="b">
        <v>1</v>
      </c>
      <c r="P2078" t="s">
        <v>8293</v>
      </c>
    </row>
    <row r="2079" spans="1:16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9">
        <f t="shared" si="45"/>
        <v>42103.042546296296</v>
      </c>
      <c r="L2079" s="9">
        <f t="shared" si="45"/>
        <v>25569.487303733174</v>
      </c>
      <c r="M2079" t="b">
        <v>0</v>
      </c>
      <c r="N2079">
        <v>188</v>
      </c>
      <c r="O2079" t="b">
        <v>1</v>
      </c>
      <c r="P2079" t="s">
        <v>8293</v>
      </c>
    </row>
    <row r="2080" spans="1:16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9">
        <f t="shared" si="45"/>
        <v>42692.771493055552</v>
      </c>
      <c r="L2080" s="9">
        <f t="shared" si="45"/>
        <v>25569.494129299688</v>
      </c>
      <c r="M2080" t="b">
        <v>0</v>
      </c>
      <c r="N2080">
        <v>48</v>
      </c>
      <c r="O2080" t="b">
        <v>1</v>
      </c>
      <c r="P2080" t="s">
        <v>8293</v>
      </c>
    </row>
    <row r="2081" spans="1:16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9">
        <f t="shared" si="45"/>
        <v>42150.71056712963</v>
      </c>
      <c r="L2081" s="9">
        <f t="shared" si="45"/>
        <v>25569.487855446379</v>
      </c>
      <c r="M2081" t="b">
        <v>0</v>
      </c>
      <c r="N2081">
        <v>607</v>
      </c>
      <c r="O2081" t="b">
        <v>1</v>
      </c>
      <c r="P2081" t="s">
        <v>8293</v>
      </c>
    </row>
    <row r="2082" spans="1:16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9">
        <f t="shared" si="45"/>
        <v>42289.957175925927</v>
      </c>
      <c r="L2082" s="9">
        <f t="shared" si="45"/>
        <v>25569.489467096944</v>
      </c>
      <c r="M2082" t="b">
        <v>0</v>
      </c>
      <c r="N2082">
        <v>50</v>
      </c>
      <c r="O2082" t="b">
        <v>1</v>
      </c>
      <c r="P2082" t="s">
        <v>8293</v>
      </c>
    </row>
    <row r="2083" spans="1:16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9">
        <f t="shared" si="45"/>
        <v>41004.15688657407</v>
      </c>
      <c r="L2083" s="9">
        <f t="shared" si="45"/>
        <v>25569.47458514915</v>
      </c>
      <c r="M2083" t="b">
        <v>0</v>
      </c>
      <c r="N2083">
        <v>55</v>
      </c>
      <c r="O2083" t="b">
        <v>1</v>
      </c>
      <c r="P2083" t="s">
        <v>8277</v>
      </c>
    </row>
    <row r="2084" spans="1:16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9">
        <f t="shared" si="45"/>
        <v>40811.120324074072</v>
      </c>
      <c r="L2084" s="9">
        <f t="shared" si="45"/>
        <v>25569.472350929678</v>
      </c>
      <c r="M2084" t="b">
        <v>0</v>
      </c>
      <c r="N2084">
        <v>38</v>
      </c>
      <c r="O2084" t="b">
        <v>1</v>
      </c>
      <c r="P2084" t="s">
        <v>8277</v>
      </c>
    </row>
    <row r="2085" spans="1:16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9">
        <f t="shared" si="45"/>
        <v>41034.72216435185</v>
      </c>
      <c r="L2085" s="9">
        <f t="shared" si="45"/>
        <v>25569.47493891394</v>
      </c>
      <c r="M2085" t="b">
        <v>0</v>
      </c>
      <c r="N2085">
        <v>25</v>
      </c>
      <c r="O2085" t="b">
        <v>1</v>
      </c>
      <c r="P2085" t="s">
        <v>8277</v>
      </c>
    </row>
    <row r="2086" spans="1:16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9">
        <f t="shared" si="45"/>
        <v>41731.833124999997</v>
      </c>
      <c r="L2086" s="9">
        <f t="shared" si="45"/>
        <v>25569.483007327835</v>
      </c>
      <c r="M2086" t="b">
        <v>0</v>
      </c>
      <c r="N2086">
        <v>46</v>
      </c>
      <c r="O2086" t="b">
        <v>1</v>
      </c>
      <c r="P2086" t="s">
        <v>8277</v>
      </c>
    </row>
    <row r="2087" spans="1:16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9">
        <f t="shared" si="45"/>
        <v>41075.835497685184</v>
      </c>
      <c r="L2087" s="9">
        <f t="shared" si="45"/>
        <v>25569.475414762706</v>
      </c>
      <c r="M2087" t="b">
        <v>0</v>
      </c>
      <c r="N2087">
        <v>83</v>
      </c>
      <c r="O2087" t="b">
        <v>1</v>
      </c>
      <c r="P2087" t="s">
        <v>8277</v>
      </c>
    </row>
    <row r="2088" spans="1:16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9">
        <f t="shared" si="45"/>
        <v>40860.67050925926</v>
      </c>
      <c r="L2088" s="9">
        <f t="shared" si="45"/>
        <v>25569.472924427191</v>
      </c>
      <c r="M2088" t="b">
        <v>0</v>
      </c>
      <c r="N2088">
        <v>35</v>
      </c>
      <c r="O2088" t="b">
        <v>1</v>
      </c>
      <c r="P2088" t="s">
        <v>8277</v>
      </c>
    </row>
    <row r="2089" spans="1:16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9">
        <f t="shared" si="45"/>
        <v>40764.204375000001</v>
      </c>
      <c r="L2089" s="9">
        <f t="shared" si="45"/>
        <v>25569.471807921007</v>
      </c>
      <c r="M2089" t="b">
        <v>0</v>
      </c>
      <c r="N2089">
        <v>25</v>
      </c>
      <c r="O2089" t="b">
        <v>1</v>
      </c>
      <c r="P2089" t="s">
        <v>8277</v>
      </c>
    </row>
    <row r="2090" spans="1:16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9">
        <f t="shared" si="45"/>
        <v>40395.714722222227</v>
      </c>
      <c r="L2090" s="9">
        <f t="shared" si="45"/>
        <v>25569.467542994469</v>
      </c>
      <c r="M2090" t="b">
        <v>0</v>
      </c>
      <c r="N2090">
        <v>75</v>
      </c>
      <c r="O2090" t="b">
        <v>1</v>
      </c>
      <c r="P2090" t="s">
        <v>8277</v>
      </c>
    </row>
    <row r="2091" spans="1:16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9">
        <f t="shared" si="45"/>
        <v>41453.076319444444</v>
      </c>
      <c r="L2091" s="9">
        <f t="shared" si="45"/>
        <v>25569.479780975918</v>
      </c>
      <c r="M2091" t="b">
        <v>0</v>
      </c>
      <c r="N2091">
        <v>62</v>
      </c>
      <c r="O2091" t="b">
        <v>1</v>
      </c>
      <c r="P2091" t="s">
        <v>8277</v>
      </c>
    </row>
    <row r="2092" spans="1:16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9">
        <f t="shared" si="45"/>
        <v>41299.381423611107</v>
      </c>
      <c r="L2092" s="9">
        <f t="shared" si="45"/>
        <v>25569.478002099811</v>
      </c>
      <c r="M2092" t="b">
        <v>0</v>
      </c>
      <c r="N2092">
        <v>160</v>
      </c>
      <c r="O2092" t="b">
        <v>1</v>
      </c>
      <c r="P2092" t="s">
        <v>8277</v>
      </c>
    </row>
    <row r="2093" spans="1:16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9">
        <f t="shared" si="45"/>
        <v>40555.322662037041</v>
      </c>
      <c r="L2093" s="9">
        <f t="shared" si="45"/>
        <v>25569.46939030859</v>
      </c>
      <c r="M2093" t="b">
        <v>0</v>
      </c>
      <c r="N2093">
        <v>246</v>
      </c>
      <c r="O2093" t="b">
        <v>1</v>
      </c>
      <c r="P2093" t="s">
        <v>8277</v>
      </c>
    </row>
    <row r="2094" spans="1:16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9">
        <f t="shared" si="45"/>
        <v>40763.707546296297</v>
      </c>
      <c r="L2094" s="9">
        <f t="shared" si="45"/>
        <v>25569.471802170676</v>
      </c>
      <c r="M2094" t="b">
        <v>0</v>
      </c>
      <c r="N2094">
        <v>55</v>
      </c>
      <c r="O2094" t="b">
        <v>1</v>
      </c>
      <c r="P2094" t="s">
        <v>8277</v>
      </c>
    </row>
    <row r="2095" spans="1:16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9">
        <f t="shared" si="45"/>
        <v>41205.854537037041</v>
      </c>
      <c r="L2095" s="9">
        <f t="shared" si="45"/>
        <v>25569.476919612698</v>
      </c>
      <c r="M2095" t="b">
        <v>0</v>
      </c>
      <c r="N2095">
        <v>23</v>
      </c>
      <c r="O2095" t="b">
        <v>1</v>
      </c>
      <c r="P2095" t="s">
        <v>8277</v>
      </c>
    </row>
    <row r="2096" spans="1:16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9">
        <f t="shared" si="45"/>
        <v>40939.02002314815</v>
      </c>
      <c r="L2096" s="9">
        <f t="shared" si="45"/>
        <v>25569.473831250267</v>
      </c>
      <c r="M2096" t="b">
        <v>0</v>
      </c>
      <c r="N2096">
        <v>72</v>
      </c>
      <c r="O2096" t="b">
        <v>1</v>
      </c>
      <c r="P2096" t="s">
        <v>8277</v>
      </c>
    </row>
    <row r="2097" spans="1:16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9">
        <f t="shared" si="45"/>
        <v>40758.733483796299</v>
      </c>
      <c r="L2097" s="9">
        <f t="shared" si="45"/>
        <v>25569.471744600505</v>
      </c>
      <c r="M2097" t="b">
        <v>0</v>
      </c>
      <c r="N2097">
        <v>22</v>
      </c>
      <c r="O2097" t="b">
        <v>1</v>
      </c>
      <c r="P2097" t="s">
        <v>8277</v>
      </c>
    </row>
    <row r="2098" spans="1:16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9">
        <f t="shared" si="45"/>
        <v>41192.758506944447</v>
      </c>
      <c r="L2098" s="9">
        <f t="shared" si="45"/>
        <v>25569.476768038276</v>
      </c>
      <c r="M2098" t="b">
        <v>0</v>
      </c>
      <c r="N2098">
        <v>14</v>
      </c>
      <c r="O2098" t="b">
        <v>1</v>
      </c>
      <c r="P2098" t="s">
        <v>8277</v>
      </c>
    </row>
    <row r="2099" spans="1:16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9">
        <f t="shared" si="45"/>
        <v>40818.584895833337</v>
      </c>
      <c r="L2099" s="9">
        <f t="shared" si="45"/>
        <v>25569.472437325185</v>
      </c>
      <c r="M2099" t="b">
        <v>0</v>
      </c>
      <c r="N2099">
        <v>38</v>
      </c>
      <c r="O2099" t="b">
        <v>1</v>
      </c>
      <c r="P2099" t="s">
        <v>8277</v>
      </c>
    </row>
    <row r="2100" spans="1:16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9">
        <f t="shared" si="45"/>
        <v>40946.11383101852</v>
      </c>
      <c r="L2100" s="9">
        <f t="shared" si="45"/>
        <v>25569.473913354526</v>
      </c>
      <c r="M2100" t="b">
        <v>0</v>
      </c>
      <c r="N2100">
        <v>32</v>
      </c>
      <c r="O2100" t="b">
        <v>1</v>
      </c>
      <c r="P2100" t="s">
        <v>8277</v>
      </c>
    </row>
    <row r="2101" spans="1:16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9">
        <f t="shared" si="45"/>
        <v>42173.746342592596</v>
      </c>
      <c r="L2101" s="9">
        <f t="shared" si="45"/>
        <v>25569.488122064151</v>
      </c>
      <c r="M2101" t="b">
        <v>0</v>
      </c>
      <c r="N2101">
        <v>63</v>
      </c>
      <c r="O2101" t="b">
        <v>1</v>
      </c>
      <c r="P2101" t="s">
        <v>8277</v>
      </c>
    </row>
    <row r="2102" spans="1:16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9">
        <f t="shared" si="45"/>
        <v>41074.834965277776</v>
      </c>
      <c r="L2102" s="9">
        <f t="shared" si="45"/>
        <v>25569.475403182467</v>
      </c>
      <c r="M2102" t="b">
        <v>0</v>
      </c>
      <c r="N2102">
        <v>27</v>
      </c>
      <c r="O2102" t="b">
        <v>1</v>
      </c>
      <c r="P2102" t="s">
        <v>8277</v>
      </c>
    </row>
    <row r="2103" spans="1:16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9">
        <f t="shared" si="45"/>
        <v>40892.149467592593</v>
      </c>
      <c r="L2103" s="9">
        <f t="shared" si="45"/>
        <v>25569.473288766985</v>
      </c>
      <c r="M2103" t="b">
        <v>0</v>
      </c>
      <c r="N2103">
        <v>44</v>
      </c>
      <c r="O2103" t="b">
        <v>1</v>
      </c>
      <c r="P2103" t="s">
        <v>8277</v>
      </c>
    </row>
    <row r="2104" spans="1:16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9">
        <f t="shared" si="45"/>
        <v>40638.868611111109</v>
      </c>
      <c r="L2104" s="9">
        <f t="shared" si="45"/>
        <v>25569.47035727559</v>
      </c>
      <c r="M2104" t="b">
        <v>0</v>
      </c>
      <c r="N2104">
        <v>38</v>
      </c>
      <c r="O2104" t="b">
        <v>1</v>
      </c>
      <c r="P2104" t="s">
        <v>8277</v>
      </c>
    </row>
    <row r="2105" spans="1:16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9">
        <f t="shared" si="45"/>
        <v>41192.754942129628</v>
      </c>
      <c r="L2105" s="9">
        <f t="shared" si="45"/>
        <v>25569.476767997014</v>
      </c>
      <c r="M2105" t="b">
        <v>0</v>
      </c>
      <c r="N2105">
        <v>115</v>
      </c>
      <c r="O2105" t="b">
        <v>1</v>
      </c>
      <c r="P2105" t="s">
        <v>8277</v>
      </c>
    </row>
    <row r="2106" spans="1:16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9">
        <f t="shared" si="45"/>
        <v>41394.074467592596</v>
      </c>
      <c r="L2106" s="9">
        <f t="shared" si="45"/>
        <v>25569.479098084117</v>
      </c>
      <c r="M2106" t="b">
        <v>0</v>
      </c>
      <c r="N2106">
        <v>37</v>
      </c>
      <c r="O2106" t="b">
        <v>1</v>
      </c>
      <c r="P2106" t="s">
        <v>8277</v>
      </c>
    </row>
    <row r="2107" spans="1:16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9">
        <f t="shared" si="45"/>
        <v>41951.788807870369</v>
      </c>
      <c r="L2107" s="9">
        <f t="shared" si="45"/>
        <v>25569.485553111201</v>
      </c>
      <c r="M2107" t="b">
        <v>0</v>
      </c>
      <c r="N2107">
        <v>99</v>
      </c>
      <c r="O2107" t="b">
        <v>1</v>
      </c>
      <c r="P2107" t="s">
        <v>8277</v>
      </c>
    </row>
    <row r="2108" spans="1:16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9">
        <f t="shared" si="45"/>
        <v>41270.21497685185</v>
      </c>
      <c r="L2108" s="9">
        <f t="shared" si="45"/>
        <v>25569.477664525195</v>
      </c>
      <c r="M2108" t="b">
        <v>0</v>
      </c>
      <c r="N2108">
        <v>44</v>
      </c>
      <c r="O2108" t="b">
        <v>1</v>
      </c>
      <c r="P2108" t="s">
        <v>8277</v>
      </c>
    </row>
    <row r="2109" spans="1:16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9">
        <f t="shared" si="45"/>
        <v>41934.71056712963</v>
      </c>
      <c r="L2109" s="9">
        <f t="shared" si="45"/>
        <v>25569.485355446377</v>
      </c>
      <c r="M2109" t="b">
        <v>0</v>
      </c>
      <c r="N2109">
        <v>58</v>
      </c>
      <c r="O2109" t="b">
        <v>1</v>
      </c>
      <c r="P2109" t="s">
        <v>8277</v>
      </c>
    </row>
    <row r="2110" spans="1:16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9">
        <f t="shared" si="45"/>
        <v>41135.175694444442</v>
      </c>
      <c r="L2110" s="9">
        <f t="shared" si="45"/>
        <v>25569.476101570537</v>
      </c>
      <c r="M2110" t="b">
        <v>0</v>
      </c>
      <c r="N2110">
        <v>191</v>
      </c>
      <c r="O2110" t="b">
        <v>1</v>
      </c>
      <c r="P2110" t="s">
        <v>8277</v>
      </c>
    </row>
    <row r="2111" spans="1:16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9">
        <f t="shared" si="45"/>
        <v>42160.708530092597</v>
      </c>
      <c r="L2111" s="9">
        <f t="shared" si="45"/>
        <v>25569.487971163544</v>
      </c>
      <c r="M2111" t="b">
        <v>0</v>
      </c>
      <c r="N2111">
        <v>40</v>
      </c>
      <c r="O2111" t="b">
        <v>1</v>
      </c>
      <c r="P2111" t="s">
        <v>8277</v>
      </c>
    </row>
    <row r="2112" spans="1:16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9">
        <f t="shared" si="45"/>
        <v>41759.670937499999</v>
      </c>
      <c r="L2112" s="9">
        <f t="shared" si="45"/>
        <v>25569.483329524741</v>
      </c>
      <c r="M2112" t="b">
        <v>0</v>
      </c>
      <c r="N2112">
        <v>38</v>
      </c>
      <c r="O2112" t="b">
        <v>1</v>
      </c>
      <c r="P2112" t="s">
        <v>8277</v>
      </c>
    </row>
    <row r="2113" spans="1:16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9">
        <f t="shared" si="45"/>
        <v>40703.197048611109</v>
      </c>
      <c r="L2113" s="9">
        <f t="shared" si="45"/>
        <v>25569.471101817693</v>
      </c>
      <c r="M2113" t="b">
        <v>0</v>
      </c>
      <c r="N2113">
        <v>39</v>
      </c>
      <c r="O2113" t="b">
        <v>1</v>
      </c>
      <c r="P2113" t="s">
        <v>8277</v>
      </c>
    </row>
    <row r="2114" spans="1:16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9">
        <f t="shared" si="45"/>
        <v>41365.928159722222</v>
      </c>
      <c r="L2114" s="9">
        <f t="shared" si="45"/>
        <v>25569.478772316663</v>
      </c>
      <c r="M2114" t="b">
        <v>0</v>
      </c>
      <c r="N2114">
        <v>11</v>
      </c>
      <c r="O2114" t="b">
        <v>1</v>
      </c>
      <c r="P2114" t="s">
        <v>8277</v>
      </c>
    </row>
    <row r="2115" spans="1:16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9">
        <f t="shared" ref="K2115:L2178" si="46">J2115/86400+25569</f>
        <v>41870.86546296296</v>
      </c>
      <c r="L2115" s="9">
        <f t="shared" si="46"/>
        <v>25569.484616498416</v>
      </c>
      <c r="M2115" t="b">
        <v>0</v>
      </c>
      <c r="N2115">
        <v>107</v>
      </c>
      <c r="O2115" t="b">
        <v>1</v>
      </c>
      <c r="P2115" t="s">
        <v>8277</v>
      </c>
    </row>
    <row r="2116" spans="1:16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9">
        <f t="shared" si="46"/>
        <v>40458.815625000003</v>
      </c>
      <c r="L2116" s="9">
        <f t="shared" si="46"/>
        <v>25569.468273328992</v>
      </c>
      <c r="M2116" t="b">
        <v>0</v>
      </c>
      <c r="N2116">
        <v>147</v>
      </c>
      <c r="O2116" t="b">
        <v>1</v>
      </c>
      <c r="P2116" t="s">
        <v>8277</v>
      </c>
    </row>
    <row r="2117" spans="1:16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9">
        <f t="shared" si="46"/>
        <v>40564.081030092595</v>
      </c>
      <c r="L2117" s="9">
        <f t="shared" si="46"/>
        <v>25569.469491678588</v>
      </c>
      <c r="M2117" t="b">
        <v>0</v>
      </c>
      <c r="N2117">
        <v>36</v>
      </c>
      <c r="O2117" t="b">
        <v>1</v>
      </c>
      <c r="P2117" t="s">
        <v>8277</v>
      </c>
    </row>
    <row r="2118" spans="1:16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9">
        <f t="shared" si="46"/>
        <v>41136.777812500004</v>
      </c>
      <c r="L2118" s="9">
        <f t="shared" si="46"/>
        <v>25569.47612011357</v>
      </c>
      <c r="M2118" t="b">
        <v>0</v>
      </c>
      <c r="N2118">
        <v>92</v>
      </c>
      <c r="O2118" t="b">
        <v>1</v>
      </c>
      <c r="P2118" t="s">
        <v>8277</v>
      </c>
    </row>
    <row r="2119" spans="1:16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9">
        <f t="shared" si="46"/>
        <v>42290.059594907405</v>
      </c>
      <c r="L2119" s="9">
        <f t="shared" si="46"/>
        <v>25569.489468282347</v>
      </c>
      <c r="M2119" t="b">
        <v>0</v>
      </c>
      <c r="N2119">
        <v>35</v>
      </c>
      <c r="O2119" t="b">
        <v>1</v>
      </c>
      <c r="P2119" t="s">
        <v>8277</v>
      </c>
    </row>
    <row r="2120" spans="1:16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9">
        <f t="shared" si="46"/>
        <v>40718.839537037034</v>
      </c>
      <c r="L2120" s="9">
        <f t="shared" si="46"/>
        <v>25569.471282865012</v>
      </c>
      <c r="M2120" t="b">
        <v>0</v>
      </c>
      <c r="N2120">
        <v>17</v>
      </c>
      <c r="O2120" t="b">
        <v>1</v>
      </c>
      <c r="P2120" t="s">
        <v>8277</v>
      </c>
    </row>
    <row r="2121" spans="1:16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9">
        <f t="shared" si="46"/>
        <v>41107.130150462966</v>
      </c>
      <c r="L2121" s="9">
        <f t="shared" si="46"/>
        <v>25569.475776969335</v>
      </c>
      <c r="M2121" t="b">
        <v>0</v>
      </c>
      <c r="N2121">
        <v>22</v>
      </c>
      <c r="O2121" t="b">
        <v>1</v>
      </c>
      <c r="P2121" t="s">
        <v>8277</v>
      </c>
    </row>
    <row r="2122" spans="1:16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9">
        <f t="shared" si="46"/>
        <v>41591.964537037034</v>
      </c>
      <c r="L2122" s="9">
        <f t="shared" si="46"/>
        <v>25569.481388478438</v>
      </c>
      <c r="M2122" t="b">
        <v>0</v>
      </c>
      <c r="N2122">
        <v>69</v>
      </c>
      <c r="O2122" t="b">
        <v>1</v>
      </c>
      <c r="P2122" t="s">
        <v>8277</v>
      </c>
    </row>
    <row r="2123" spans="1:16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9">
        <f t="shared" si="46"/>
        <v>42716.7424537037</v>
      </c>
      <c r="L2123" s="9">
        <f t="shared" si="46"/>
        <v>25569.494406741363</v>
      </c>
      <c r="M2123" t="b">
        <v>0</v>
      </c>
      <c r="N2123">
        <v>10</v>
      </c>
      <c r="O2123" t="b">
        <v>0</v>
      </c>
      <c r="P2123" t="s">
        <v>8280</v>
      </c>
    </row>
    <row r="2124" spans="1:16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9">
        <f t="shared" si="46"/>
        <v>42712.300567129627</v>
      </c>
      <c r="L2124" s="9">
        <f t="shared" si="46"/>
        <v>25569.494355330637</v>
      </c>
      <c r="M2124" t="b">
        <v>0</v>
      </c>
      <c r="N2124">
        <v>3</v>
      </c>
      <c r="O2124" t="b">
        <v>0</v>
      </c>
      <c r="P2124" t="s">
        <v>8280</v>
      </c>
    </row>
    <row r="2125" spans="1:16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9">
        <f t="shared" si="46"/>
        <v>40198.424849537041</v>
      </c>
      <c r="L2125" s="9">
        <f t="shared" si="46"/>
        <v>25569.465259546869</v>
      </c>
      <c r="M2125" t="b">
        <v>0</v>
      </c>
      <c r="N2125">
        <v>5</v>
      </c>
      <c r="O2125" t="b">
        <v>0</v>
      </c>
      <c r="P2125" t="s">
        <v>8280</v>
      </c>
    </row>
    <row r="2126" spans="1:16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9">
        <f t="shared" si="46"/>
        <v>40464.028182870374</v>
      </c>
      <c r="L2126" s="9">
        <f t="shared" si="46"/>
        <v>25569.468333659523</v>
      </c>
      <c r="M2126" t="b">
        <v>0</v>
      </c>
      <c r="N2126">
        <v>5</v>
      </c>
      <c r="O2126" t="b">
        <v>0</v>
      </c>
      <c r="P2126" t="s">
        <v>8280</v>
      </c>
    </row>
    <row r="2127" spans="1:16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9">
        <f t="shared" si="46"/>
        <v>42191.023530092592</v>
      </c>
      <c r="L2127" s="9">
        <f t="shared" si="46"/>
        <v>25569.488322031597</v>
      </c>
      <c r="M2127" t="b">
        <v>0</v>
      </c>
      <c r="N2127">
        <v>27</v>
      </c>
      <c r="O2127" t="b">
        <v>0</v>
      </c>
      <c r="P2127" t="s">
        <v>8280</v>
      </c>
    </row>
    <row r="2128" spans="1:16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9">
        <f t="shared" si="46"/>
        <v>41951.973229166666</v>
      </c>
      <c r="L2128" s="9">
        <f t="shared" si="46"/>
        <v>25569.485555245708</v>
      </c>
      <c r="M2128" t="b">
        <v>0</v>
      </c>
      <c r="N2128">
        <v>2</v>
      </c>
      <c r="O2128" t="b">
        <v>0</v>
      </c>
      <c r="P2128" t="s">
        <v>8280</v>
      </c>
    </row>
    <row r="2129" spans="1:16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9">
        <f t="shared" si="46"/>
        <v>42045.505358796298</v>
      </c>
      <c r="L2129" s="9">
        <f t="shared" si="46"/>
        <v>25569.486637793503</v>
      </c>
      <c r="M2129" t="b">
        <v>0</v>
      </c>
      <c r="N2129">
        <v>236</v>
      </c>
      <c r="O2129" t="b">
        <v>0</v>
      </c>
      <c r="P2129" t="s">
        <v>8280</v>
      </c>
    </row>
    <row r="2130" spans="1:16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9">
        <f t="shared" si="46"/>
        <v>41843.772789351853</v>
      </c>
      <c r="L2130" s="9">
        <f t="shared" si="46"/>
        <v>25569.484302925801</v>
      </c>
      <c r="M2130" t="b">
        <v>0</v>
      </c>
      <c r="N2130">
        <v>1</v>
      </c>
      <c r="O2130" t="b">
        <v>0</v>
      </c>
      <c r="P2130" t="s">
        <v>8280</v>
      </c>
    </row>
    <row r="2131" spans="1:16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9">
        <f t="shared" si="46"/>
        <v>42409.024305555555</v>
      </c>
      <c r="L2131" s="9">
        <f t="shared" si="46"/>
        <v>25569.49084518872</v>
      </c>
      <c r="M2131" t="b">
        <v>0</v>
      </c>
      <c r="N2131">
        <v>12</v>
      </c>
      <c r="O2131" t="b">
        <v>0</v>
      </c>
      <c r="P2131" t="s">
        <v>8280</v>
      </c>
    </row>
    <row r="2132" spans="1:16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9">
        <f t="shared" si="46"/>
        <v>41832.086377314816</v>
      </c>
      <c r="L2132" s="9">
        <f t="shared" si="46"/>
        <v>25569.484167666404</v>
      </c>
      <c r="M2132" t="b">
        <v>0</v>
      </c>
      <c r="N2132">
        <v>4</v>
      </c>
      <c r="O2132" t="b">
        <v>0</v>
      </c>
      <c r="P2132" t="s">
        <v>8280</v>
      </c>
    </row>
    <row r="2133" spans="1:16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9">
        <f t="shared" si="46"/>
        <v>42167.207071759258</v>
      </c>
      <c r="L2133" s="9">
        <f t="shared" si="46"/>
        <v>25569.488046378145</v>
      </c>
      <c r="M2133" t="b">
        <v>0</v>
      </c>
      <c r="N2133">
        <v>3</v>
      </c>
      <c r="O2133" t="b">
        <v>0</v>
      </c>
      <c r="P2133" t="s">
        <v>8280</v>
      </c>
    </row>
    <row r="2134" spans="1:16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9">
        <f t="shared" si="46"/>
        <v>41643.487175925926</v>
      </c>
      <c r="L2134" s="9">
        <f t="shared" si="46"/>
        <v>25569.481984805276</v>
      </c>
      <c r="M2134" t="b">
        <v>0</v>
      </c>
      <c r="N2134">
        <v>99</v>
      </c>
      <c r="O2134" t="b">
        <v>0</v>
      </c>
      <c r="P2134" t="s">
        <v>8280</v>
      </c>
    </row>
    <row r="2135" spans="1:16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9">
        <f t="shared" si="46"/>
        <v>40619.097210648149</v>
      </c>
      <c r="L2135" s="9">
        <f t="shared" si="46"/>
        <v>25569.470128439938</v>
      </c>
      <c r="M2135" t="b">
        <v>0</v>
      </c>
      <c r="N2135">
        <v>3</v>
      </c>
      <c r="O2135" t="b">
        <v>0</v>
      </c>
      <c r="P2135" t="s">
        <v>8280</v>
      </c>
    </row>
    <row r="2136" spans="1:16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9">
        <f t="shared" si="46"/>
        <v>41361.886469907404</v>
      </c>
      <c r="L2136" s="9">
        <f t="shared" si="46"/>
        <v>25569.478725537847</v>
      </c>
      <c r="M2136" t="b">
        <v>0</v>
      </c>
      <c r="N2136">
        <v>3</v>
      </c>
      <c r="O2136" t="b">
        <v>0</v>
      </c>
      <c r="P2136" t="s">
        <v>8280</v>
      </c>
    </row>
    <row r="2137" spans="1:16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9">
        <f t="shared" si="46"/>
        <v>41156.96334490741</v>
      </c>
      <c r="L2137" s="9">
        <f t="shared" si="46"/>
        <v>25569.476353742419</v>
      </c>
      <c r="M2137" t="b">
        <v>0</v>
      </c>
      <c r="N2137">
        <v>22</v>
      </c>
      <c r="O2137" t="b">
        <v>0</v>
      </c>
      <c r="P2137" t="s">
        <v>8280</v>
      </c>
    </row>
    <row r="2138" spans="1:16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9">
        <f t="shared" si="46"/>
        <v>41536.509097222224</v>
      </c>
      <c r="L2138" s="9">
        <f t="shared" si="46"/>
        <v>25569.480746633071</v>
      </c>
      <c r="M2138" t="b">
        <v>0</v>
      </c>
      <c r="N2138">
        <v>4</v>
      </c>
      <c r="O2138" t="b">
        <v>0</v>
      </c>
      <c r="P2138" t="s">
        <v>8280</v>
      </c>
    </row>
    <row r="2139" spans="1:16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9">
        <f t="shared" si="46"/>
        <v>41948.771168981482</v>
      </c>
      <c r="L2139" s="9">
        <f t="shared" si="46"/>
        <v>25569.485518184825</v>
      </c>
      <c r="M2139" t="b">
        <v>0</v>
      </c>
      <c r="N2139">
        <v>534</v>
      </c>
      <c r="O2139" t="b">
        <v>0</v>
      </c>
      <c r="P2139" t="s">
        <v>8280</v>
      </c>
    </row>
    <row r="2140" spans="1:16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9">
        <f t="shared" si="46"/>
        <v>41557.013182870374</v>
      </c>
      <c r="L2140" s="9">
        <f t="shared" si="46"/>
        <v>25569.480983948877</v>
      </c>
      <c r="M2140" t="b">
        <v>0</v>
      </c>
      <c r="N2140">
        <v>12</v>
      </c>
      <c r="O2140" t="b">
        <v>0</v>
      </c>
      <c r="P2140" t="s">
        <v>8280</v>
      </c>
    </row>
    <row r="2141" spans="1:16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9">
        <f t="shared" si="46"/>
        <v>42647.750092592592</v>
      </c>
      <c r="L2141" s="9">
        <f t="shared" si="46"/>
        <v>25569.493608218665</v>
      </c>
      <c r="M2141" t="b">
        <v>0</v>
      </c>
      <c r="N2141">
        <v>56</v>
      </c>
      <c r="O2141" t="b">
        <v>0</v>
      </c>
      <c r="P2141" t="s">
        <v>8280</v>
      </c>
    </row>
    <row r="2142" spans="1:16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9">
        <f t="shared" si="46"/>
        <v>41255.833611111113</v>
      </c>
      <c r="L2142" s="9">
        <f t="shared" si="46"/>
        <v>25569.477498074204</v>
      </c>
      <c r="M2142" t="b">
        <v>0</v>
      </c>
      <c r="N2142">
        <v>11</v>
      </c>
      <c r="O2142" t="b">
        <v>0</v>
      </c>
      <c r="P2142" t="s">
        <v>8280</v>
      </c>
    </row>
    <row r="2143" spans="1:16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9">
        <f t="shared" si="46"/>
        <v>41927.235636574071</v>
      </c>
      <c r="L2143" s="9">
        <f t="shared" si="46"/>
        <v>25569.485268930977</v>
      </c>
      <c r="M2143" t="b">
        <v>0</v>
      </c>
      <c r="N2143">
        <v>0</v>
      </c>
      <c r="O2143" t="b">
        <v>0</v>
      </c>
      <c r="P2143" t="s">
        <v>8280</v>
      </c>
    </row>
    <row r="2144" spans="1:16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9">
        <f t="shared" si="46"/>
        <v>42340.701504629629</v>
      </c>
      <c r="L2144" s="9">
        <f t="shared" si="46"/>
        <v>25569.490054415564</v>
      </c>
      <c r="M2144" t="b">
        <v>0</v>
      </c>
      <c r="N2144">
        <v>12</v>
      </c>
      <c r="O2144" t="b">
        <v>0</v>
      </c>
      <c r="P2144" t="s">
        <v>8280</v>
      </c>
    </row>
    <row r="2145" spans="1:16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9">
        <f t="shared" si="46"/>
        <v>40332.886712962965</v>
      </c>
      <c r="L2145" s="9">
        <f t="shared" si="46"/>
        <v>25569.466815818436</v>
      </c>
      <c r="M2145" t="b">
        <v>0</v>
      </c>
      <c r="N2145">
        <v>5</v>
      </c>
      <c r="O2145" t="b">
        <v>0</v>
      </c>
      <c r="P2145" t="s">
        <v>8280</v>
      </c>
    </row>
    <row r="2146" spans="1:16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9">
        <f t="shared" si="46"/>
        <v>41499.546759259261</v>
      </c>
      <c r="L2146" s="9">
        <f t="shared" si="46"/>
        <v>25569.480318828231</v>
      </c>
      <c r="M2146" t="b">
        <v>0</v>
      </c>
      <c r="N2146">
        <v>24</v>
      </c>
      <c r="O2146" t="b">
        <v>0</v>
      </c>
      <c r="P2146" t="s">
        <v>8280</v>
      </c>
    </row>
    <row r="2147" spans="1:16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9">
        <f t="shared" si="46"/>
        <v>41575.237430555557</v>
      </c>
      <c r="L2147" s="9">
        <f t="shared" si="46"/>
        <v>25569.48119487767</v>
      </c>
      <c r="M2147" t="b">
        <v>0</v>
      </c>
      <c r="N2147">
        <v>89</v>
      </c>
      <c r="O2147" t="b">
        <v>0</v>
      </c>
      <c r="P2147" t="s">
        <v>8280</v>
      </c>
    </row>
    <row r="2148" spans="1:16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9">
        <f t="shared" si="46"/>
        <v>42397.679513888885</v>
      </c>
      <c r="L2148" s="9">
        <f t="shared" si="46"/>
        <v>25569.490713883264</v>
      </c>
      <c r="M2148" t="b">
        <v>0</v>
      </c>
      <c r="N2148">
        <v>1</v>
      </c>
      <c r="O2148" t="b">
        <v>0</v>
      </c>
      <c r="P2148" t="s">
        <v>8280</v>
      </c>
    </row>
    <row r="2149" spans="1:16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9">
        <f t="shared" si="46"/>
        <v>41927.295694444445</v>
      </c>
      <c r="L2149" s="9">
        <f t="shared" si="46"/>
        <v>25569.485269626093</v>
      </c>
      <c r="M2149" t="b">
        <v>0</v>
      </c>
      <c r="N2149">
        <v>55</v>
      </c>
      <c r="O2149" t="b">
        <v>0</v>
      </c>
      <c r="P2149" t="s">
        <v>8280</v>
      </c>
    </row>
    <row r="2150" spans="1:16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9">
        <f t="shared" si="46"/>
        <v>42066.733587962968</v>
      </c>
      <c r="L2150" s="9">
        <f t="shared" si="46"/>
        <v>25569.486883490601</v>
      </c>
      <c r="M2150" t="b">
        <v>0</v>
      </c>
      <c r="N2150">
        <v>2</v>
      </c>
      <c r="O2150" t="b">
        <v>0</v>
      </c>
      <c r="P2150" t="s">
        <v>8280</v>
      </c>
    </row>
    <row r="2151" spans="1:16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9">
        <f t="shared" si="46"/>
        <v>40355.024953703702</v>
      </c>
      <c r="L2151" s="9">
        <f t="shared" si="46"/>
        <v>25569.467072048075</v>
      </c>
      <c r="M2151" t="b">
        <v>0</v>
      </c>
      <c r="N2151">
        <v>0</v>
      </c>
      <c r="O2151" t="b">
        <v>0</v>
      </c>
      <c r="P2151" t="s">
        <v>8280</v>
      </c>
    </row>
    <row r="2152" spans="1:16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9">
        <f t="shared" si="46"/>
        <v>42534.284710648149</v>
      </c>
      <c r="L2152" s="9">
        <f t="shared" si="46"/>
        <v>25569.492294961929</v>
      </c>
      <c r="M2152" t="b">
        <v>0</v>
      </c>
      <c r="N2152">
        <v>4</v>
      </c>
      <c r="O2152" t="b">
        <v>0</v>
      </c>
      <c r="P2152" t="s">
        <v>8280</v>
      </c>
    </row>
    <row r="2153" spans="1:16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9">
        <f t="shared" si="46"/>
        <v>42520.847384259258</v>
      </c>
      <c r="L2153" s="9">
        <f t="shared" si="46"/>
        <v>25569.49213943732</v>
      </c>
      <c r="M2153" t="b">
        <v>0</v>
      </c>
      <c r="N2153">
        <v>6</v>
      </c>
      <c r="O2153" t="b">
        <v>0</v>
      </c>
      <c r="P2153" t="s">
        <v>8280</v>
      </c>
    </row>
    <row r="2154" spans="1:16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9">
        <f t="shared" si="46"/>
        <v>41683.832280092596</v>
      </c>
      <c r="L2154" s="9">
        <f t="shared" si="46"/>
        <v>25569.482451762502</v>
      </c>
      <c r="M2154" t="b">
        <v>0</v>
      </c>
      <c r="N2154">
        <v>4</v>
      </c>
      <c r="O2154" t="b">
        <v>0</v>
      </c>
      <c r="P2154" t="s">
        <v>8280</v>
      </c>
    </row>
    <row r="2155" spans="1:16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9">
        <f t="shared" si="46"/>
        <v>41974.911087962959</v>
      </c>
      <c r="L2155" s="9">
        <f t="shared" si="46"/>
        <v>25569.485820730184</v>
      </c>
      <c r="M2155" t="b">
        <v>0</v>
      </c>
      <c r="N2155">
        <v>4</v>
      </c>
      <c r="O2155" t="b">
        <v>0</v>
      </c>
      <c r="P2155" t="s">
        <v>8280</v>
      </c>
    </row>
    <row r="2156" spans="1:16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9">
        <f t="shared" si="46"/>
        <v>41647.632256944446</v>
      </c>
      <c r="L2156" s="9">
        <f t="shared" si="46"/>
        <v>25569.48203278075</v>
      </c>
      <c r="M2156" t="b">
        <v>0</v>
      </c>
      <c r="N2156">
        <v>2</v>
      </c>
      <c r="O2156" t="b">
        <v>0</v>
      </c>
      <c r="P2156" t="s">
        <v>8280</v>
      </c>
    </row>
    <row r="2157" spans="1:16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9">
        <f t="shared" si="46"/>
        <v>42430.747511574074</v>
      </c>
      <c r="L2157" s="9">
        <f t="shared" si="46"/>
        <v>25569.491096614718</v>
      </c>
      <c r="M2157" t="b">
        <v>0</v>
      </c>
      <c r="N2157">
        <v>5</v>
      </c>
      <c r="O2157" t="b">
        <v>0</v>
      </c>
      <c r="P2157" t="s">
        <v>8280</v>
      </c>
    </row>
    <row r="2158" spans="1:16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9">
        <f t="shared" si="46"/>
        <v>41488.85423611111</v>
      </c>
      <c r="L2158" s="9">
        <f t="shared" si="46"/>
        <v>25569.480195072178</v>
      </c>
      <c r="M2158" t="b">
        <v>0</v>
      </c>
      <c r="N2158">
        <v>83</v>
      </c>
      <c r="O2158" t="b">
        <v>0</v>
      </c>
      <c r="P2158" t="s">
        <v>8280</v>
      </c>
    </row>
    <row r="2159" spans="1:16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9">
        <f t="shared" si="46"/>
        <v>42694.98128472222</v>
      </c>
      <c r="L2159" s="9">
        <f t="shared" si="46"/>
        <v>25569.494154875982</v>
      </c>
      <c r="M2159" t="b">
        <v>0</v>
      </c>
      <c r="N2159">
        <v>57</v>
      </c>
      <c r="O2159" t="b">
        <v>0</v>
      </c>
      <c r="P2159" t="s">
        <v>8280</v>
      </c>
    </row>
    <row r="2160" spans="1:16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9">
        <f t="shared" si="46"/>
        <v>41264.853865740741</v>
      </c>
      <c r="L2160" s="9">
        <f t="shared" si="46"/>
        <v>25569.477602475297</v>
      </c>
      <c r="M2160" t="b">
        <v>0</v>
      </c>
      <c r="N2160">
        <v>311</v>
      </c>
      <c r="O2160" t="b">
        <v>0</v>
      </c>
      <c r="P2160" t="s">
        <v>8280</v>
      </c>
    </row>
    <row r="2161" spans="1:16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9">
        <f t="shared" si="46"/>
        <v>40710.731180555558</v>
      </c>
      <c r="L2161" s="9">
        <f t="shared" si="46"/>
        <v>25569.471189018295</v>
      </c>
      <c r="M2161" t="b">
        <v>0</v>
      </c>
      <c r="N2161">
        <v>2</v>
      </c>
      <c r="O2161" t="b">
        <v>0</v>
      </c>
      <c r="P2161" t="s">
        <v>8280</v>
      </c>
    </row>
    <row r="2162" spans="1:16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9">
        <f t="shared" si="46"/>
        <v>41018.711863425924</v>
      </c>
      <c r="L2162" s="9">
        <f t="shared" si="46"/>
        <v>25569.474753609531</v>
      </c>
      <c r="M2162" t="b">
        <v>0</v>
      </c>
      <c r="N2162">
        <v>16</v>
      </c>
      <c r="O2162" t="b">
        <v>0</v>
      </c>
      <c r="P2162" t="s">
        <v>8280</v>
      </c>
    </row>
    <row r="2163" spans="1:16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9">
        <f t="shared" si="46"/>
        <v>42240.852534722224</v>
      </c>
      <c r="L2163" s="9">
        <f t="shared" si="46"/>
        <v>25569.48889875619</v>
      </c>
      <c r="M2163" t="b">
        <v>0</v>
      </c>
      <c r="N2163">
        <v>13</v>
      </c>
      <c r="O2163" t="b">
        <v>1</v>
      </c>
      <c r="P2163" t="s">
        <v>8274</v>
      </c>
    </row>
    <row r="2164" spans="1:16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9">
        <f t="shared" si="46"/>
        <v>41813.766099537039</v>
      </c>
      <c r="L2164" s="9">
        <f t="shared" si="46"/>
        <v>25569.48395562615</v>
      </c>
      <c r="M2164" t="b">
        <v>0</v>
      </c>
      <c r="N2164">
        <v>58</v>
      </c>
      <c r="O2164" t="b">
        <v>1</v>
      </c>
      <c r="P2164" t="s">
        <v>8274</v>
      </c>
    </row>
    <row r="2165" spans="1:16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9">
        <f t="shared" si="46"/>
        <v>42111.899537037039</v>
      </c>
      <c r="L2165" s="9">
        <f t="shared" si="46"/>
        <v>25569.487406244643</v>
      </c>
      <c r="M2165" t="b">
        <v>0</v>
      </c>
      <c r="N2165">
        <v>44</v>
      </c>
      <c r="O2165" t="b">
        <v>1</v>
      </c>
      <c r="P2165" t="s">
        <v>8274</v>
      </c>
    </row>
    <row r="2166" spans="1:16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9">
        <f t="shared" si="46"/>
        <v>42515.71775462963</v>
      </c>
      <c r="L2166" s="9">
        <f t="shared" si="46"/>
        <v>25569.492080066604</v>
      </c>
      <c r="M2166" t="b">
        <v>0</v>
      </c>
      <c r="N2166">
        <v>83</v>
      </c>
      <c r="O2166" t="b">
        <v>1</v>
      </c>
      <c r="P2166" t="s">
        <v>8274</v>
      </c>
    </row>
    <row r="2167" spans="1:16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9">
        <f t="shared" si="46"/>
        <v>42438.667071759264</v>
      </c>
      <c r="L2167" s="9">
        <f t="shared" si="46"/>
        <v>25569.491188276294</v>
      </c>
      <c r="M2167" t="b">
        <v>0</v>
      </c>
      <c r="N2167">
        <v>117</v>
      </c>
      <c r="O2167" t="b">
        <v>1</v>
      </c>
      <c r="P2167" t="s">
        <v>8274</v>
      </c>
    </row>
    <row r="2168" spans="1:16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9">
        <f t="shared" si="46"/>
        <v>41933.838171296295</v>
      </c>
      <c r="L2168" s="9">
        <f t="shared" si="46"/>
        <v>25569.485345349203</v>
      </c>
      <c r="M2168" t="b">
        <v>0</v>
      </c>
      <c r="N2168">
        <v>32</v>
      </c>
      <c r="O2168" t="b">
        <v>1</v>
      </c>
      <c r="P2168" t="s">
        <v>8274</v>
      </c>
    </row>
    <row r="2169" spans="1:16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9">
        <f t="shared" si="46"/>
        <v>41153.066400462965</v>
      </c>
      <c r="L2169" s="9">
        <f t="shared" si="46"/>
        <v>25569.476308638896</v>
      </c>
      <c r="M2169" t="b">
        <v>0</v>
      </c>
      <c r="N2169">
        <v>8</v>
      </c>
      <c r="O2169" t="b">
        <v>1</v>
      </c>
      <c r="P2169" t="s">
        <v>8274</v>
      </c>
    </row>
    <row r="2170" spans="1:16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9">
        <f t="shared" si="46"/>
        <v>42745.600243055553</v>
      </c>
      <c r="L2170" s="9">
        <f t="shared" si="46"/>
        <v>25569.494740743554</v>
      </c>
      <c r="M2170" t="b">
        <v>0</v>
      </c>
      <c r="N2170">
        <v>340</v>
      </c>
      <c r="O2170" t="b">
        <v>1</v>
      </c>
      <c r="P2170" t="s">
        <v>8274</v>
      </c>
    </row>
    <row r="2171" spans="1:16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9">
        <f t="shared" si="46"/>
        <v>42793.700821759259</v>
      </c>
      <c r="L2171" s="9">
        <f t="shared" si="46"/>
        <v>25569.495297463214</v>
      </c>
      <c r="M2171" t="b">
        <v>0</v>
      </c>
      <c r="N2171">
        <v>7</v>
      </c>
      <c r="O2171" t="b">
        <v>1</v>
      </c>
      <c r="P2171" t="s">
        <v>8274</v>
      </c>
    </row>
    <row r="2172" spans="1:16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9">
        <f t="shared" si="46"/>
        <v>42198.750254629631</v>
      </c>
      <c r="L2172" s="9">
        <f t="shared" si="46"/>
        <v>25569.48841146128</v>
      </c>
      <c r="M2172" t="b">
        <v>0</v>
      </c>
      <c r="N2172">
        <v>19</v>
      </c>
      <c r="O2172" t="b">
        <v>1</v>
      </c>
      <c r="P2172" t="s">
        <v>8274</v>
      </c>
    </row>
    <row r="2173" spans="1:16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9">
        <f t="shared" si="46"/>
        <v>42141.95711805555</v>
      </c>
      <c r="L2173" s="9">
        <f t="shared" si="46"/>
        <v>25569.487754133312</v>
      </c>
      <c r="M2173" t="b">
        <v>0</v>
      </c>
      <c r="N2173">
        <v>47</v>
      </c>
      <c r="O2173" t="b">
        <v>1</v>
      </c>
      <c r="P2173" t="s">
        <v>8274</v>
      </c>
    </row>
    <row r="2174" spans="1:16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9">
        <f t="shared" si="46"/>
        <v>42082.580092592594</v>
      </c>
      <c r="L2174" s="9">
        <f t="shared" si="46"/>
        <v>25569.487066899219</v>
      </c>
      <c r="M2174" t="b">
        <v>0</v>
      </c>
      <c r="N2174">
        <v>13</v>
      </c>
      <c r="O2174" t="b">
        <v>1</v>
      </c>
      <c r="P2174" t="s">
        <v>8274</v>
      </c>
    </row>
    <row r="2175" spans="1:16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9">
        <f t="shared" si="46"/>
        <v>41495.692627314813</v>
      </c>
      <c r="L2175" s="9">
        <f t="shared" si="46"/>
        <v>25569.480274220223</v>
      </c>
      <c r="M2175" t="b">
        <v>0</v>
      </c>
      <c r="N2175">
        <v>90</v>
      </c>
      <c r="O2175" t="b">
        <v>1</v>
      </c>
      <c r="P2175" t="s">
        <v>8274</v>
      </c>
    </row>
    <row r="2176" spans="1:16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9">
        <f t="shared" si="46"/>
        <v>42465.542905092589</v>
      </c>
      <c r="L2176" s="9">
        <f t="shared" si="46"/>
        <v>25569.491499339179</v>
      </c>
      <c r="M2176" t="b">
        <v>0</v>
      </c>
      <c r="N2176">
        <v>63</v>
      </c>
      <c r="O2176" t="b">
        <v>1</v>
      </c>
      <c r="P2176" t="s">
        <v>8274</v>
      </c>
    </row>
    <row r="2177" spans="1:16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9">
        <f t="shared" si="46"/>
        <v>42565.009097222224</v>
      </c>
      <c r="L2177" s="9">
        <f t="shared" si="46"/>
        <v>25569.492650568256</v>
      </c>
      <c r="M2177" t="b">
        <v>0</v>
      </c>
      <c r="N2177">
        <v>26</v>
      </c>
      <c r="O2177" t="b">
        <v>1</v>
      </c>
      <c r="P2177" t="s">
        <v>8274</v>
      </c>
    </row>
    <row r="2178" spans="1:16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9">
        <f t="shared" si="46"/>
        <v>42096.633206018523</v>
      </c>
      <c r="L2178" s="9">
        <f t="shared" si="46"/>
        <v>25569.487229550996</v>
      </c>
      <c r="M2178" t="b">
        <v>0</v>
      </c>
      <c r="N2178">
        <v>71</v>
      </c>
      <c r="O2178" t="b">
        <v>1</v>
      </c>
      <c r="P2178" t="s">
        <v>8274</v>
      </c>
    </row>
    <row r="2179" spans="1:16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9">
        <f t="shared" ref="K2179:L2242" si="47">J2179/86400+25569</f>
        <v>42502.250775462962</v>
      </c>
      <c r="L2179" s="9">
        <f t="shared" si="47"/>
        <v>25569.491924198792</v>
      </c>
      <c r="M2179" t="b">
        <v>0</v>
      </c>
      <c r="N2179">
        <v>38</v>
      </c>
      <c r="O2179" t="b">
        <v>1</v>
      </c>
      <c r="P2179" t="s">
        <v>8274</v>
      </c>
    </row>
    <row r="2180" spans="1:16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9">
        <f t="shared" si="47"/>
        <v>42723.63653935185</v>
      </c>
      <c r="L2180" s="9">
        <f t="shared" si="47"/>
        <v>25569.494486534019</v>
      </c>
      <c r="M2180" t="b">
        <v>0</v>
      </c>
      <c r="N2180">
        <v>859</v>
      </c>
      <c r="O2180" t="b">
        <v>1</v>
      </c>
      <c r="P2180" t="s">
        <v>8274</v>
      </c>
    </row>
    <row r="2181" spans="1:16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9">
        <f t="shared" si="47"/>
        <v>42075.171203703707</v>
      </c>
      <c r="L2181" s="9">
        <f t="shared" si="47"/>
        <v>25569.486981148191</v>
      </c>
      <c r="M2181" t="b">
        <v>0</v>
      </c>
      <c r="N2181">
        <v>21</v>
      </c>
      <c r="O2181" t="b">
        <v>1</v>
      </c>
      <c r="P2181" t="s">
        <v>8274</v>
      </c>
    </row>
    <row r="2182" spans="1:16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9">
        <f t="shared" si="47"/>
        <v>42279.669768518521</v>
      </c>
      <c r="L2182" s="9">
        <f t="shared" si="47"/>
        <v>25569.489348029729</v>
      </c>
      <c r="M2182" t="b">
        <v>0</v>
      </c>
      <c r="N2182">
        <v>78</v>
      </c>
      <c r="O2182" t="b">
        <v>1</v>
      </c>
      <c r="P2182" t="s">
        <v>8274</v>
      </c>
    </row>
    <row r="2183" spans="1:16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9">
        <f t="shared" si="47"/>
        <v>42773.005243055552</v>
      </c>
      <c r="L2183" s="9">
        <f t="shared" si="47"/>
        <v>25569.495057931053</v>
      </c>
      <c r="M2183" t="b">
        <v>0</v>
      </c>
      <c r="N2183">
        <v>53</v>
      </c>
      <c r="O2183" t="b">
        <v>1</v>
      </c>
      <c r="P2183" t="s">
        <v>8295</v>
      </c>
    </row>
    <row r="2184" spans="1:16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9">
        <f t="shared" si="47"/>
        <v>41879.900752314818</v>
      </c>
      <c r="L2184" s="9">
        <f t="shared" si="47"/>
        <v>25569.484721073521</v>
      </c>
      <c r="M2184" t="b">
        <v>0</v>
      </c>
      <c r="N2184">
        <v>356</v>
      </c>
      <c r="O2184" t="b">
        <v>1</v>
      </c>
      <c r="P2184" t="s">
        <v>8295</v>
      </c>
    </row>
    <row r="2185" spans="1:16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9">
        <f t="shared" si="47"/>
        <v>42745.365474537037</v>
      </c>
      <c r="L2185" s="9">
        <f t="shared" si="47"/>
        <v>25569.494738026326</v>
      </c>
      <c r="M2185" t="b">
        <v>0</v>
      </c>
      <c r="N2185">
        <v>279</v>
      </c>
      <c r="O2185" t="b">
        <v>1</v>
      </c>
      <c r="P2185" t="s">
        <v>8295</v>
      </c>
    </row>
    <row r="2186" spans="1:16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9">
        <f t="shared" si="47"/>
        <v>42380.690289351856</v>
      </c>
      <c r="L2186" s="9">
        <f t="shared" si="47"/>
        <v>25569.49051724872</v>
      </c>
      <c r="M2186" t="b">
        <v>1</v>
      </c>
      <c r="N2186">
        <v>266</v>
      </c>
      <c r="O2186" t="b">
        <v>1</v>
      </c>
      <c r="P2186" t="s">
        <v>8295</v>
      </c>
    </row>
    <row r="2187" spans="1:16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9">
        <f t="shared" si="47"/>
        <v>41319.349988425922</v>
      </c>
      <c r="L2187" s="9">
        <f t="shared" si="47"/>
        <v>25569.478233217458</v>
      </c>
      <c r="M2187" t="b">
        <v>0</v>
      </c>
      <c r="N2187">
        <v>623</v>
      </c>
      <c r="O2187" t="b">
        <v>1</v>
      </c>
      <c r="P2187" t="s">
        <v>8295</v>
      </c>
    </row>
    <row r="2188" spans="1:16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9">
        <f t="shared" si="47"/>
        <v>42583.615081018521</v>
      </c>
      <c r="L2188" s="9">
        <f t="shared" si="47"/>
        <v>25569.49286591529</v>
      </c>
      <c r="M2188" t="b">
        <v>0</v>
      </c>
      <c r="N2188">
        <v>392</v>
      </c>
      <c r="O2188" t="b">
        <v>1</v>
      </c>
      <c r="P2188" t="s">
        <v>8295</v>
      </c>
    </row>
    <row r="2189" spans="1:16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9">
        <f t="shared" si="47"/>
        <v>42068.209097222221</v>
      </c>
      <c r="L2189" s="9">
        <f t="shared" si="47"/>
        <v>25569.486900568256</v>
      </c>
      <c r="M2189" t="b">
        <v>1</v>
      </c>
      <c r="N2189">
        <v>3562</v>
      </c>
      <c r="O2189" t="b">
        <v>1</v>
      </c>
      <c r="P2189" t="s">
        <v>8295</v>
      </c>
    </row>
    <row r="2190" spans="1:16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9">
        <f t="shared" si="47"/>
        <v>42633.586122685185</v>
      </c>
      <c r="L2190" s="9">
        <f t="shared" si="47"/>
        <v>25569.493444283828</v>
      </c>
      <c r="M2190" t="b">
        <v>0</v>
      </c>
      <c r="N2190">
        <v>514</v>
      </c>
      <c r="O2190" t="b">
        <v>1</v>
      </c>
      <c r="P2190" t="s">
        <v>8295</v>
      </c>
    </row>
    <row r="2191" spans="1:16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9">
        <f t="shared" si="47"/>
        <v>42467.788194444445</v>
      </c>
      <c r="L2191" s="9">
        <f t="shared" si="47"/>
        <v>25569.491525326324</v>
      </c>
      <c r="M2191" t="b">
        <v>0</v>
      </c>
      <c r="N2191">
        <v>88</v>
      </c>
      <c r="O2191" t="b">
        <v>1</v>
      </c>
      <c r="P2191" t="s">
        <v>8295</v>
      </c>
    </row>
    <row r="2192" spans="1:16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9">
        <f t="shared" si="47"/>
        <v>42417.625046296293</v>
      </c>
      <c r="L2192" s="9">
        <f t="shared" si="47"/>
        <v>25569.490944734331</v>
      </c>
      <c r="M2192" t="b">
        <v>0</v>
      </c>
      <c r="N2192">
        <v>537</v>
      </c>
      <c r="O2192" t="b">
        <v>1</v>
      </c>
      <c r="P2192" t="s">
        <v>8295</v>
      </c>
    </row>
    <row r="2193" spans="1:16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9">
        <f t="shared" si="47"/>
        <v>42768.833645833336</v>
      </c>
      <c r="L2193" s="9">
        <f t="shared" si="47"/>
        <v>25569.495009648679</v>
      </c>
      <c r="M2193" t="b">
        <v>0</v>
      </c>
      <c r="N2193">
        <v>25</v>
      </c>
      <c r="O2193" t="b">
        <v>1</v>
      </c>
      <c r="P2193" t="s">
        <v>8295</v>
      </c>
    </row>
    <row r="2194" spans="1:16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9">
        <f t="shared" si="47"/>
        <v>42691.8512037037</v>
      </c>
      <c r="L2194" s="9">
        <f t="shared" si="47"/>
        <v>25569.494118648192</v>
      </c>
      <c r="M2194" t="b">
        <v>0</v>
      </c>
      <c r="N2194">
        <v>3238</v>
      </c>
      <c r="O2194" t="b">
        <v>1</v>
      </c>
      <c r="P2194" t="s">
        <v>8295</v>
      </c>
    </row>
    <row r="2195" spans="1:16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9">
        <f t="shared" si="47"/>
        <v>42664.405925925923</v>
      </c>
      <c r="L2195" s="9">
        <f t="shared" si="47"/>
        <v>25569.493800994514</v>
      </c>
      <c r="M2195" t="b">
        <v>0</v>
      </c>
      <c r="N2195">
        <v>897</v>
      </c>
      <c r="O2195" t="b">
        <v>1</v>
      </c>
      <c r="P2195" t="s">
        <v>8295</v>
      </c>
    </row>
    <row r="2196" spans="1:16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9">
        <f t="shared" si="47"/>
        <v>42425.757986111115</v>
      </c>
      <c r="L2196" s="9">
        <f t="shared" si="47"/>
        <v>25569.491038865581</v>
      </c>
      <c r="M2196" t="b">
        <v>0</v>
      </c>
      <c r="N2196">
        <v>878</v>
      </c>
      <c r="O2196" t="b">
        <v>1</v>
      </c>
      <c r="P2196" t="s">
        <v>8295</v>
      </c>
    </row>
    <row r="2197" spans="1:16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9">
        <f t="shared" si="47"/>
        <v>42197.771990740745</v>
      </c>
      <c r="L2197" s="9">
        <f t="shared" si="47"/>
        <v>25569.48840013878</v>
      </c>
      <c r="M2197" t="b">
        <v>0</v>
      </c>
      <c r="N2197">
        <v>115</v>
      </c>
      <c r="O2197" t="b">
        <v>1</v>
      </c>
      <c r="P2197" t="s">
        <v>8295</v>
      </c>
    </row>
    <row r="2198" spans="1:16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9">
        <f t="shared" si="47"/>
        <v>42675.487291666665</v>
      </c>
      <c r="L2198" s="9">
        <f t="shared" si="47"/>
        <v>25569.493929251061</v>
      </c>
      <c r="M2198" t="b">
        <v>0</v>
      </c>
      <c r="N2198">
        <v>234</v>
      </c>
      <c r="O2198" t="b">
        <v>1</v>
      </c>
      <c r="P2198" t="s">
        <v>8295</v>
      </c>
    </row>
    <row r="2199" spans="1:16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9">
        <f t="shared" si="47"/>
        <v>42033.584016203706</v>
      </c>
      <c r="L2199" s="9">
        <f t="shared" si="47"/>
        <v>25569.486499815001</v>
      </c>
      <c r="M2199" t="b">
        <v>0</v>
      </c>
      <c r="N2199">
        <v>4330</v>
      </c>
      <c r="O2199" t="b">
        <v>1</v>
      </c>
      <c r="P2199" t="s">
        <v>8295</v>
      </c>
    </row>
    <row r="2200" spans="1:16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9">
        <f t="shared" si="47"/>
        <v>42292.513888888891</v>
      </c>
      <c r="L2200" s="9">
        <f t="shared" si="47"/>
        <v>25569.489496688529</v>
      </c>
      <c r="M2200" t="b">
        <v>0</v>
      </c>
      <c r="N2200">
        <v>651</v>
      </c>
      <c r="O2200" t="b">
        <v>1</v>
      </c>
      <c r="P2200" t="s">
        <v>8295</v>
      </c>
    </row>
    <row r="2201" spans="1:16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9">
        <f t="shared" si="47"/>
        <v>42262.416643518518</v>
      </c>
      <c r="L2201" s="9">
        <f t="shared" si="47"/>
        <v>25569.489148340781</v>
      </c>
      <c r="M2201" t="b">
        <v>1</v>
      </c>
      <c r="N2201">
        <v>251</v>
      </c>
      <c r="O2201" t="b">
        <v>1</v>
      </c>
      <c r="P2201" t="s">
        <v>8295</v>
      </c>
    </row>
    <row r="2202" spans="1:16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9">
        <f t="shared" si="47"/>
        <v>42163.625787037032</v>
      </c>
      <c r="L2202" s="9">
        <f t="shared" si="47"/>
        <v>25569.488004928091</v>
      </c>
      <c r="M2202" t="b">
        <v>0</v>
      </c>
      <c r="N2202">
        <v>263</v>
      </c>
      <c r="O2202" t="b">
        <v>1</v>
      </c>
      <c r="P2202" t="s">
        <v>8295</v>
      </c>
    </row>
    <row r="2203" spans="1:16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9">
        <f t="shared" si="47"/>
        <v>41276.846817129626</v>
      </c>
      <c r="L2203" s="9">
        <f t="shared" si="47"/>
        <v>25569.477741282604</v>
      </c>
      <c r="M2203" t="b">
        <v>0</v>
      </c>
      <c r="N2203">
        <v>28</v>
      </c>
      <c r="O2203" t="b">
        <v>1</v>
      </c>
      <c r="P2203" t="s">
        <v>8278</v>
      </c>
    </row>
    <row r="2204" spans="1:16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9">
        <f t="shared" si="47"/>
        <v>41184.849166666667</v>
      </c>
      <c r="L2204" s="9">
        <f t="shared" si="47"/>
        <v>25569.476676494985</v>
      </c>
      <c r="M2204" t="b">
        <v>0</v>
      </c>
      <c r="N2204">
        <v>721</v>
      </c>
      <c r="O2204" t="b">
        <v>1</v>
      </c>
      <c r="P2204" t="s">
        <v>8278</v>
      </c>
    </row>
    <row r="2205" spans="1:16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9">
        <f t="shared" si="47"/>
        <v>42241.85974537037</v>
      </c>
      <c r="L2205" s="9">
        <f t="shared" si="47"/>
        <v>25569.488910413718</v>
      </c>
      <c r="M2205" t="b">
        <v>0</v>
      </c>
      <c r="N2205">
        <v>50</v>
      </c>
      <c r="O2205" t="b">
        <v>1</v>
      </c>
      <c r="P2205" t="s">
        <v>8278</v>
      </c>
    </row>
    <row r="2206" spans="1:16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9">
        <f t="shared" si="47"/>
        <v>41312.311562499999</v>
      </c>
      <c r="L2206" s="9">
        <f t="shared" si="47"/>
        <v>25569.478151754196</v>
      </c>
      <c r="M2206" t="b">
        <v>0</v>
      </c>
      <c r="N2206">
        <v>73</v>
      </c>
      <c r="O2206" t="b">
        <v>1</v>
      </c>
      <c r="P2206" t="s">
        <v>8278</v>
      </c>
    </row>
    <row r="2207" spans="1:16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9">
        <f t="shared" si="47"/>
        <v>41031.821631944447</v>
      </c>
      <c r="L2207" s="9">
        <f t="shared" si="47"/>
        <v>25569.474905342962</v>
      </c>
      <c r="M2207" t="b">
        <v>0</v>
      </c>
      <c r="N2207">
        <v>27</v>
      </c>
      <c r="O2207" t="b">
        <v>1</v>
      </c>
      <c r="P2207" t="s">
        <v>8278</v>
      </c>
    </row>
    <row r="2208" spans="1:16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9">
        <f t="shared" si="47"/>
        <v>40997.257222222222</v>
      </c>
      <c r="L2208" s="9">
        <f t="shared" si="47"/>
        <v>25569.474505291924</v>
      </c>
      <c r="M2208" t="b">
        <v>0</v>
      </c>
      <c r="N2208">
        <v>34</v>
      </c>
      <c r="O2208" t="b">
        <v>1</v>
      </c>
      <c r="P2208" t="s">
        <v>8278</v>
      </c>
    </row>
    <row r="2209" spans="1:16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9">
        <f t="shared" si="47"/>
        <v>41564.194131944445</v>
      </c>
      <c r="L2209" s="9">
        <f t="shared" si="47"/>
        <v>25569.481067061712</v>
      </c>
      <c r="M2209" t="b">
        <v>0</v>
      </c>
      <c r="N2209">
        <v>7</v>
      </c>
      <c r="O2209" t="b">
        <v>1</v>
      </c>
      <c r="P2209" t="s">
        <v>8278</v>
      </c>
    </row>
    <row r="2210" spans="1:16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9">
        <f t="shared" si="47"/>
        <v>40946.882245370369</v>
      </c>
      <c r="L2210" s="9">
        <f t="shared" si="47"/>
        <v>25569.473922248209</v>
      </c>
      <c r="M2210" t="b">
        <v>0</v>
      </c>
      <c r="N2210">
        <v>24</v>
      </c>
      <c r="O2210" t="b">
        <v>1</v>
      </c>
      <c r="P2210" t="s">
        <v>8278</v>
      </c>
    </row>
    <row r="2211" spans="1:16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9">
        <f t="shared" si="47"/>
        <v>41732.479675925926</v>
      </c>
      <c r="L2211" s="9">
        <f t="shared" si="47"/>
        <v>25569.483014811063</v>
      </c>
      <c r="M2211" t="b">
        <v>0</v>
      </c>
      <c r="N2211">
        <v>15</v>
      </c>
      <c r="O2211" t="b">
        <v>1</v>
      </c>
      <c r="P2211" t="s">
        <v>8278</v>
      </c>
    </row>
    <row r="2212" spans="1:16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9">
        <f t="shared" si="47"/>
        <v>40956.066087962965</v>
      </c>
      <c r="L2212" s="9">
        <f t="shared" si="47"/>
        <v>25569.474028542685</v>
      </c>
      <c r="M2212" t="b">
        <v>0</v>
      </c>
      <c r="N2212">
        <v>72</v>
      </c>
      <c r="O2212" t="b">
        <v>1</v>
      </c>
      <c r="P2212" t="s">
        <v>8278</v>
      </c>
    </row>
    <row r="2213" spans="1:16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9">
        <f t="shared" si="47"/>
        <v>41716.785011574073</v>
      </c>
      <c r="L2213" s="9">
        <f t="shared" si="47"/>
        <v>25569.482833159855</v>
      </c>
      <c r="M2213" t="b">
        <v>0</v>
      </c>
      <c r="N2213">
        <v>120</v>
      </c>
      <c r="O2213" t="b">
        <v>1</v>
      </c>
      <c r="P2213" t="s">
        <v>8278</v>
      </c>
    </row>
    <row r="2214" spans="1:16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9">
        <f t="shared" si="47"/>
        <v>41548.747418981482</v>
      </c>
      <c r="L2214" s="9">
        <f t="shared" si="47"/>
        <v>25569.480888280312</v>
      </c>
      <c r="M2214" t="b">
        <v>0</v>
      </c>
      <c r="N2214">
        <v>123</v>
      </c>
      <c r="O2214" t="b">
        <v>1</v>
      </c>
      <c r="P2214" t="s">
        <v>8278</v>
      </c>
    </row>
    <row r="2215" spans="1:16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9">
        <f t="shared" si="47"/>
        <v>42109.826145833329</v>
      </c>
      <c r="L2215" s="9">
        <f t="shared" si="47"/>
        <v>25569.487382247058</v>
      </c>
      <c r="M2215" t="b">
        <v>0</v>
      </c>
      <c r="N2215">
        <v>1</v>
      </c>
      <c r="O2215" t="b">
        <v>1</v>
      </c>
      <c r="P2215" t="s">
        <v>8278</v>
      </c>
    </row>
    <row r="2216" spans="1:16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9">
        <f t="shared" si="47"/>
        <v>41646.792222222226</v>
      </c>
      <c r="L2216" s="9">
        <f t="shared" si="47"/>
        <v>25569.482023058128</v>
      </c>
      <c r="M2216" t="b">
        <v>0</v>
      </c>
      <c r="N2216">
        <v>24</v>
      </c>
      <c r="O2216" t="b">
        <v>1</v>
      </c>
      <c r="P2216" t="s">
        <v>8278</v>
      </c>
    </row>
    <row r="2217" spans="1:16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9">
        <f t="shared" si="47"/>
        <v>40958.717268518521</v>
      </c>
      <c r="L2217" s="9">
        <f t="shared" si="47"/>
        <v>25569.474059227647</v>
      </c>
      <c r="M2217" t="b">
        <v>0</v>
      </c>
      <c r="N2217">
        <v>33</v>
      </c>
      <c r="O2217" t="b">
        <v>1</v>
      </c>
      <c r="P2217" t="s">
        <v>8278</v>
      </c>
    </row>
    <row r="2218" spans="1:16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9">
        <f t="shared" si="47"/>
        <v>42194.75167824074</v>
      </c>
      <c r="L2218" s="9">
        <f t="shared" si="47"/>
        <v>25569.48836518146</v>
      </c>
      <c r="M2218" t="b">
        <v>0</v>
      </c>
      <c r="N2218">
        <v>14</v>
      </c>
      <c r="O2218" t="b">
        <v>1</v>
      </c>
      <c r="P2218" t="s">
        <v>8278</v>
      </c>
    </row>
    <row r="2219" spans="1:16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9">
        <f t="shared" si="47"/>
        <v>42299.776770833334</v>
      </c>
      <c r="L2219" s="9">
        <f t="shared" si="47"/>
        <v>25569.489580749661</v>
      </c>
      <c r="M2219" t="b">
        <v>0</v>
      </c>
      <c r="N2219">
        <v>9</v>
      </c>
      <c r="O2219" t="b">
        <v>1</v>
      </c>
      <c r="P2219" t="s">
        <v>8278</v>
      </c>
    </row>
    <row r="2220" spans="1:16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9">
        <f t="shared" si="47"/>
        <v>41127.812303240738</v>
      </c>
      <c r="L2220" s="9">
        <f t="shared" si="47"/>
        <v>25569.476016346103</v>
      </c>
      <c r="M2220" t="b">
        <v>0</v>
      </c>
      <c r="N2220">
        <v>76</v>
      </c>
      <c r="O2220" t="b">
        <v>1</v>
      </c>
      <c r="P2220" t="s">
        <v>8278</v>
      </c>
    </row>
    <row r="2221" spans="1:16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9">
        <f t="shared" si="47"/>
        <v>42205.718888888892</v>
      </c>
      <c r="L2221" s="9">
        <f t="shared" si="47"/>
        <v>25569.488492116769</v>
      </c>
      <c r="M2221" t="b">
        <v>0</v>
      </c>
      <c r="N2221">
        <v>19</v>
      </c>
      <c r="O2221" t="b">
        <v>1</v>
      </c>
      <c r="P2221" t="s">
        <v>8278</v>
      </c>
    </row>
    <row r="2222" spans="1:16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9">
        <f t="shared" si="47"/>
        <v>41452.060601851852</v>
      </c>
      <c r="L2222" s="9">
        <f t="shared" si="47"/>
        <v>25569.479769219928</v>
      </c>
      <c r="M2222" t="b">
        <v>0</v>
      </c>
      <c r="N2222">
        <v>69</v>
      </c>
      <c r="O2222" t="b">
        <v>1</v>
      </c>
      <c r="P2222" t="s">
        <v>8278</v>
      </c>
    </row>
    <row r="2223" spans="1:16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9">
        <f t="shared" si="47"/>
        <v>42452.666770833333</v>
      </c>
      <c r="L2223" s="9">
        <f t="shared" si="47"/>
        <v>25569.491350309847</v>
      </c>
      <c r="M2223" t="b">
        <v>0</v>
      </c>
      <c r="N2223">
        <v>218</v>
      </c>
      <c r="O2223" t="b">
        <v>1</v>
      </c>
      <c r="P2223" t="s">
        <v>8295</v>
      </c>
    </row>
    <row r="2224" spans="1:16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9">
        <f t="shared" si="47"/>
        <v>40906.787581018521</v>
      </c>
      <c r="L2224" s="9">
        <f t="shared" si="47"/>
        <v>25569.473458189594</v>
      </c>
      <c r="M2224" t="b">
        <v>0</v>
      </c>
      <c r="N2224">
        <v>30</v>
      </c>
      <c r="O2224" t="b">
        <v>1</v>
      </c>
      <c r="P2224" t="s">
        <v>8295</v>
      </c>
    </row>
    <row r="2225" spans="1:16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9">
        <f t="shared" si="47"/>
        <v>42152.640833333338</v>
      </c>
      <c r="L2225" s="9">
        <f t="shared" si="47"/>
        <v>25569.487877787422</v>
      </c>
      <c r="M2225" t="b">
        <v>0</v>
      </c>
      <c r="N2225">
        <v>100</v>
      </c>
      <c r="O2225" t="b">
        <v>1</v>
      </c>
      <c r="P2225" t="s">
        <v>8295</v>
      </c>
    </row>
    <row r="2226" spans="1:16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9">
        <f t="shared" si="47"/>
        <v>42644.667534722219</v>
      </c>
      <c r="L2226" s="9">
        <f t="shared" si="47"/>
        <v>25569.493572540912</v>
      </c>
      <c r="M2226" t="b">
        <v>0</v>
      </c>
      <c r="N2226">
        <v>296</v>
      </c>
      <c r="O2226" t="b">
        <v>1</v>
      </c>
      <c r="P2226" t="s">
        <v>8295</v>
      </c>
    </row>
    <row r="2227" spans="1:16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9">
        <f t="shared" si="47"/>
        <v>41873.79184027778</v>
      </c>
      <c r="L2227" s="9">
        <f t="shared" si="47"/>
        <v>25569.484650368522</v>
      </c>
      <c r="M2227" t="b">
        <v>0</v>
      </c>
      <c r="N2227">
        <v>1204</v>
      </c>
      <c r="O2227" t="b">
        <v>1</v>
      </c>
      <c r="P2227" t="s">
        <v>8295</v>
      </c>
    </row>
    <row r="2228" spans="1:16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9">
        <f t="shared" si="47"/>
        <v>42381.79886574074</v>
      </c>
      <c r="L2228" s="9">
        <f t="shared" si="47"/>
        <v>25569.490530079463</v>
      </c>
      <c r="M2228" t="b">
        <v>0</v>
      </c>
      <c r="N2228">
        <v>321</v>
      </c>
      <c r="O2228" t="b">
        <v>1</v>
      </c>
      <c r="P2228" t="s">
        <v>8295</v>
      </c>
    </row>
    <row r="2229" spans="1:16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9">
        <f t="shared" si="47"/>
        <v>41561.807349537034</v>
      </c>
      <c r="L2229" s="9">
        <f t="shared" si="47"/>
        <v>25569.481039436916</v>
      </c>
      <c r="M2229" t="b">
        <v>0</v>
      </c>
      <c r="N2229">
        <v>301</v>
      </c>
      <c r="O2229" t="b">
        <v>1</v>
      </c>
      <c r="P2229" t="s">
        <v>8295</v>
      </c>
    </row>
    <row r="2230" spans="1:16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9">
        <f t="shared" si="47"/>
        <v>42202.278194444443</v>
      </c>
      <c r="L2230" s="9">
        <f t="shared" si="47"/>
        <v>25569.488452293917</v>
      </c>
      <c r="M2230" t="b">
        <v>0</v>
      </c>
      <c r="N2230">
        <v>144</v>
      </c>
      <c r="O2230" t="b">
        <v>1</v>
      </c>
      <c r="P2230" t="s">
        <v>8295</v>
      </c>
    </row>
    <row r="2231" spans="1:16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9">
        <f t="shared" si="47"/>
        <v>41484.664247685185</v>
      </c>
      <c r="L2231" s="9">
        <f t="shared" si="47"/>
        <v>25569.480146576941</v>
      </c>
      <c r="M2231" t="b">
        <v>0</v>
      </c>
      <c r="N2231">
        <v>539</v>
      </c>
      <c r="O2231" t="b">
        <v>1</v>
      </c>
      <c r="P2231" t="s">
        <v>8295</v>
      </c>
    </row>
    <row r="2232" spans="1:16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9">
        <f t="shared" si="47"/>
        <v>41724.881099537037</v>
      </c>
      <c r="L2232" s="9">
        <f t="shared" si="47"/>
        <v>25569.482926864577</v>
      </c>
      <c r="M2232" t="b">
        <v>0</v>
      </c>
      <c r="N2232">
        <v>498</v>
      </c>
      <c r="O2232" t="b">
        <v>1</v>
      </c>
      <c r="P2232" t="s">
        <v>8295</v>
      </c>
    </row>
    <row r="2233" spans="1:16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9">
        <f t="shared" si="47"/>
        <v>41423.910891203705</v>
      </c>
      <c r="L2233" s="9">
        <f t="shared" si="47"/>
        <v>25569.479443413093</v>
      </c>
      <c r="M2233" t="b">
        <v>0</v>
      </c>
      <c r="N2233">
        <v>1113</v>
      </c>
      <c r="O2233" t="b">
        <v>1</v>
      </c>
      <c r="P2233" t="s">
        <v>8295</v>
      </c>
    </row>
    <row r="2234" spans="1:16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9">
        <f t="shared" si="47"/>
        <v>41806.794074074074</v>
      </c>
      <c r="L2234" s="9">
        <f t="shared" si="47"/>
        <v>25569.483874931411</v>
      </c>
      <c r="M2234" t="b">
        <v>0</v>
      </c>
      <c r="N2234">
        <v>988</v>
      </c>
      <c r="O2234" t="b">
        <v>1</v>
      </c>
      <c r="P2234" t="s">
        <v>8295</v>
      </c>
    </row>
    <row r="2235" spans="1:16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9">
        <f t="shared" si="47"/>
        <v>42331.378923611112</v>
      </c>
      <c r="L2235" s="9">
        <f t="shared" si="47"/>
        <v>25569.489946515321</v>
      </c>
      <c r="M2235" t="b">
        <v>0</v>
      </c>
      <c r="N2235">
        <v>391</v>
      </c>
      <c r="O2235" t="b">
        <v>1</v>
      </c>
      <c r="P2235" t="s">
        <v>8295</v>
      </c>
    </row>
    <row r="2236" spans="1:16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9">
        <f t="shared" si="47"/>
        <v>42710.824618055558</v>
      </c>
      <c r="L2236" s="9">
        <f t="shared" si="47"/>
        <v>25569.494338247896</v>
      </c>
      <c r="M2236" t="b">
        <v>0</v>
      </c>
      <c r="N2236">
        <v>28</v>
      </c>
      <c r="O2236" t="b">
        <v>1</v>
      </c>
      <c r="P2236" t="s">
        <v>8295</v>
      </c>
    </row>
    <row r="2237" spans="1:16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9">
        <f t="shared" si="47"/>
        <v>42062.022118055553</v>
      </c>
      <c r="L2237" s="9">
        <f t="shared" si="47"/>
        <v>25569.4868289597</v>
      </c>
      <c r="M2237" t="b">
        <v>0</v>
      </c>
      <c r="N2237">
        <v>147</v>
      </c>
      <c r="O2237" t="b">
        <v>1</v>
      </c>
      <c r="P2237" t="s">
        <v>8295</v>
      </c>
    </row>
    <row r="2238" spans="1:16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9">
        <f t="shared" si="47"/>
        <v>42371.617164351846</v>
      </c>
      <c r="L2238" s="9">
        <f t="shared" si="47"/>
        <v>25569.4904122357</v>
      </c>
      <c r="M2238" t="b">
        <v>0</v>
      </c>
      <c r="N2238">
        <v>680</v>
      </c>
      <c r="O2238" t="b">
        <v>1</v>
      </c>
      <c r="P2238" t="s">
        <v>8295</v>
      </c>
    </row>
    <row r="2239" spans="1:16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9">
        <f t="shared" si="47"/>
        <v>41915.003275462965</v>
      </c>
      <c r="L2239" s="9">
        <f t="shared" si="47"/>
        <v>25569.485127352724</v>
      </c>
      <c r="M2239" t="b">
        <v>0</v>
      </c>
      <c r="N2239">
        <v>983</v>
      </c>
      <c r="O2239" t="b">
        <v>1</v>
      </c>
      <c r="P2239" t="s">
        <v>8295</v>
      </c>
    </row>
    <row r="2240" spans="1:16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9">
        <f t="shared" si="47"/>
        <v>42774.621712962966</v>
      </c>
      <c r="L2240" s="9">
        <f t="shared" si="47"/>
        <v>25569.495076640196</v>
      </c>
      <c r="M2240" t="b">
        <v>0</v>
      </c>
      <c r="N2240">
        <v>79</v>
      </c>
      <c r="O2240" t="b">
        <v>1</v>
      </c>
      <c r="P2240" t="s">
        <v>8295</v>
      </c>
    </row>
    <row r="2241" spans="1:16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9">
        <f t="shared" si="47"/>
        <v>41572.958495370374</v>
      </c>
      <c r="L2241" s="9">
        <f t="shared" si="47"/>
        <v>25569.481168501105</v>
      </c>
      <c r="M2241" t="b">
        <v>0</v>
      </c>
      <c r="N2241">
        <v>426</v>
      </c>
      <c r="O2241" t="b">
        <v>1</v>
      </c>
      <c r="P2241" t="s">
        <v>8295</v>
      </c>
    </row>
    <row r="2242" spans="1:16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9">
        <f t="shared" si="47"/>
        <v>42452.825740740736</v>
      </c>
      <c r="L2242" s="9">
        <f t="shared" si="47"/>
        <v>25569.491352149777</v>
      </c>
      <c r="M2242" t="b">
        <v>0</v>
      </c>
      <c r="N2242">
        <v>96</v>
      </c>
      <c r="O2242" t="b">
        <v>1</v>
      </c>
      <c r="P2242" t="s">
        <v>8295</v>
      </c>
    </row>
    <row r="2243" spans="1:16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9">
        <f t="shared" ref="K2243:L2306" si="48">J2243/86400+25569</f>
        <v>42766.827546296292</v>
      </c>
      <c r="L2243" s="9">
        <f t="shared" si="48"/>
        <v>25569.494986429934</v>
      </c>
      <c r="M2243" t="b">
        <v>0</v>
      </c>
      <c r="N2243">
        <v>163</v>
      </c>
      <c r="O2243" t="b">
        <v>1</v>
      </c>
      <c r="P2243" t="s">
        <v>8295</v>
      </c>
    </row>
    <row r="2244" spans="1:16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9">
        <f t="shared" si="48"/>
        <v>41569.575613425928</v>
      </c>
      <c r="L2244" s="9">
        <f t="shared" si="48"/>
        <v>25569.481129347376</v>
      </c>
      <c r="M2244" t="b">
        <v>0</v>
      </c>
      <c r="N2244">
        <v>2525</v>
      </c>
      <c r="O2244" t="b">
        <v>1</v>
      </c>
      <c r="P2244" t="s">
        <v>8295</v>
      </c>
    </row>
    <row r="2245" spans="1:16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9">
        <f t="shared" si="48"/>
        <v>42800.751041666663</v>
      </c>
      <c r="L2245" s="9">
        <f t="shared" si="48"/>
        <v>25569.495379062981</v>
      </c>
      <c r="M2245" t="b">
        <v>0</v>
      </c>
      <c r="N2245">
        <v>2035</v>
      </c>
      <c r="O2245" t="b">
        <v>1</v>
      </c>
      <c r="P2245" t="s">
        <v>8295</v>
      </c>
    </row>
    <row r="2246" spans="1:16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9">
        <f t="shared" si="48"/>
        <v>42647.818819444445</v>
      </c>
      <c r="L2246" s="9">
        <f t="shared" si="48"/>
        <v>25569.493609014113</v>
      </c>
      <c r="M2246" t="b">
        <v>0</v>
      </c>
      <c r="N2246">
        <v>290</v>
      </c>
      <c r="O2246" t="b">
        <v>1</v>
      </c>
      <c r="P2246" t="s">
        <v>8295</v>
      </c>
    </row>
    <row r="2247" spans="1:16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9">
        <f t="shared" si="48"/>
        <v>41660.70853009259</v>
      </c>
      <c r="L2247" s="9">
        <f t="shared" si="48"/>
        <v>25569.482184126507</v>
      </c>
      <c r="M2247" t="b">
        <v>0</v>
      </c>
      <c r="N2247">
        <v>1980</v>
      </c>
      <c r="O2247" t="b">
        <v>1</v>
      </c>
      <c r="P2247" t="s">
        <v>8295</v>
      </c>
    </row>
    <row r="2248" spans="1:16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9">
        <f t="shared" si="48"/>
        <v>42221.79178240741</v>
      </c>
      <c r="L2248" s="9">
        <f t="shared" si="48"/>
        <v>25569.48867814563</v>
      </c>
      <c r="M2248" t="b">
        <v>0</v>
      </c>
      <c r="N2248">
        <v>57</v>
      </c>
      <c r="O2248" t="b">
        <v>1</v>
      </c>
      <c r="P2248" t="s">
        <v>8295</v>
      </c>
    </row>
    <row r="2249" spans="1:16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9">
        <f t="shared" si="48"/>
        <v>42200.666261574079</v>
      </c>
      <c r="L2249" s="9">
        <f t="shared" si="48"/>
        <v>25569.488433637285</v>
      </c>
      <c r="M2249" t="b">
        <v>0</v>
      </c>
      <c r="N2249">
        <v>380</v>
      </c>
      <c r="O2249" t="b">
        <v>1</v>
      </c>
      <c r="P2249" t="s">
        <v>8295</v>
      </c>
    </row>
    <row r="2250" spans="1:16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9">
        <f t="shared" si="48"/>
        <v>42688.875902777778</v>
      </c>
      <c r="L2250" s="9">
        <f t="shared" si="48"/>
        <v>25569.494084211838</v>
      </c>
      <c r="M2250" t="b">
        <v>0</v>
      </c>
      <c r="N2250">
        <v>128</v>
      </c>
      <c r="O2250" t="b">
        <v>1</v>
      </c>
      <c r="P2250" t="s">
        <v>8295</v>
      </c>
    </row>
    <row r="2251" spans="1:16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9">
        <f t="shared" si="48"/>
        <v>41336.703298611115</v>
      </c>
      <c r="L2251" s="9">
        <f t="shared" si="48"/>
        <v>25569.478434065957</v>
      </c>
      <c r="M2251" t="b">
        <v>0</v>
      </c>
      <c r="N2251">
        <v>180</v>
      </c>
      <c r="O2251" t="b">
        <v>1</v>
      </c>
      <c r="P2251" t="s">
        <v>8295</v>
      </c>
    </row>
    <row r="2252" spans="1:16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9">
        <f t="shared" si="48"/>
        <v>42677.005474537036</v>
      </c>
      <c r="L2252" s="9">
        <f t="shared" si="48"/>
        <v>25569.493946822622</v>
      </c>
      <c r="M2252" t="b">
        <v>0</v>
      </c>
      <c r="N2252">
        <v>571</v>
      </c>
      <c r="O2252" t="b">
        <v>1</v>
      </c>
      <c r="P2252" t="s">
        <v>8295</v>
      </c>
    </row>
    <row r="2253" spans="1:16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9">
        <f t="shared" si="48"/>
        <v>41846.34579861111</v>
      </c>
      <c r="L2253" s="9">
        <f t="shared" si="48"/>
        <v>25569.484332706001</v>
      </c>
      <c r="M2253" t="b">
        <v>0</v>
      </c>
      <c r="N2253">
        <v>480</v>
      </c>
      <c r="O2253" t="b">
        <v>1</v>
      </c>
      <c r="P2253" t="s">
        <v>8295</v>
      </c>
    </row>
    <row r="2254" spans="1:16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9">
        <f t="shared" si="48"/>
        <v>42573.327986111108</v>
      </c>
      <c r="L2254" s="9">
        <f t="shared" si="48"/>
        <v>25569.492746851691</v>
      </c>
      <c r="M2254" t="b">
        <v>0</v>
      </c>
      <c r="N2254">
        <v>249</v>
      </c>
      <c r="O2254" t="b">
        <v>1</v>
      </c>
      <c r="P2254" t="s">
        <v>8295</v>
      </c>
    </row>
    <row r="2255" spans="1:16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9">
        <f t="shared" si="48"/>
        <v>42296.631331018521</v>
      </c>
      <c r="L2255" s="9">
        <f t="shared" si="48"/>
        <v>25569.489544344109</v>
      </c>
      <c r="M2255" t="b">
        <v>0</v>
      </c>
      <c r="N2255">
        <v>84</v>
      </c>
      <c r="O2255" t="b">
        <v>1</v>
      </c>
      <c r="P2255" t="s">
        <v>8295</v>
      </c>
    </row>
    <row r="2256" spans="1:16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9">
        <f t="shared" si="48"/>
        <v>42752.647777777776</v>
      </c>
      <c r="L2256" s="9">
        <f t="shared" si="48"/>
        <v>25569.494822312241</v>
      </c>
      <c r="M2256" t="b">
        <v>0</v>
      </c>
      <c r="N2256">
        <v>197</v>
      </c>
      <c r="O2256" t="b">
        <v>1</v>
      </c>
      <c r="P2256" t="s">
        <v>8295</v>
      </c>
    </row>
    <row r="2257" spans="1:16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9">
        <f t="shared" si="48"/>
        <v>42467.951979166668</v>
      </c>
      <c r="L2257" s="9">
        <f t="shared" si="48"/>
        <v>25569.491527221981</v>
      </c>
      <c r="M2257" t="b">
        <v>0</v>
      </c>
      <c r="N2257">
        <v>271</v>
      </c>
      <c r="O2257" t="b">
        <v>1</v>
      </c>
      <c r="P2257" t="s">
        <v>8295</v>
      </c>
    </row>
    <row r="2258" spans="1:16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9">
        <f t="shared" si="48"/>
        <v>42682.451921296291</v>
      </c>
      <c r="L2258" s="9">
        <f t="shared" si="48"/>
        <v>25569.494009860202</v>
      </c>
      <c r="M2258" t="b">
        <v>0</v>
      </c>
      <c r="N2258">
        <v>50</v>
      </c>
      <c r="O2258" t="b">
        <v>1</v>
      </c>
      <c r="P2258" t="s">
        <v>8295</v>
      </c>
    </row>
    <row r="2259" spans="1:16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9">
        <f t="shared" si="48"/>
        <v>42505.936678240745</v>
      </c>
      <c r="L2259" s="9">
        <f t="shared" si="48"/>
        <v>25569.491966859703</v>
      </c>
      <c r="M2259" t="b">
        <v>0</v>
      </c>
      <c r="N2259">
        <v>169</v>
      </c>
      <c r="O2259" t="b">
        <v>1</v>
      </c>
      <c r="P2259" t="s">
        <v>8295</v>
      </c>
    </row>
    <row r="2260" spans="1:16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9">
        <f t="shared" si="48"/>
        <v>42136.75100694444</v>
      </c>
      <c r="L2260" s="9">
        <f t="shared" si="48"/>
        <v>25569.487693877396</v>
      </c>
      <c r="M2260" t="b">
        <v>0</v>
      </c>
      <c r="N2260">
        <v>205</v>
      </c>
      <c r="O2260" t="b">
        <v>1</v>
      </c>
      <c r="P2260" t="s">
        <v>8295</v>
      </c>
    </row>
    <row r="2261" spans="1:16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9">
        <f t="shared" si="48"/>
        <v>42702.804814814815</v>
      </c>
      <c r="L2261" s="9">
        <f t="shared" si="48"/>
        <v>25569.494245426096</v>
      </c>
      <c r="M2261" t="b">
        <v>0</v>
      </c>
      <c r="N2261">
        <v>206</v>
      </c>
      <c r="O2261" t="b">
        <v>1</v>
      </c>
      <c r="P2261" t="s">
        <v>8295</v>
      </c>
    </row>
    <row r="2262" spans="1:16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9">
        <f t="shared" si="48"/>
        <v>41695.016782407409</v>
      </c>
      <c r="L2262" s="9">
        <f t="shared" si="48"/>
        <v>25569.48258121276</v>
      </c>
      <c r="M2262" t="b">
        <v>0</v>
      </c>
      <c r="N2262">
        <v>84</v>
      </c>
      <c r="O2262" t="b">
        <v>1</v>
      </c>
      <c r="P2262" t="s">
        <v>8295</v>
      </c>
    </row>
    <row r="2263" spans="1:16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9">
        <f t="shared" si="48"/>
        <v>42759.724768518514</v>
      </c>
      <c r="L2263" s="9">
        <f t="shared" si="48"/>
        <v>25569.494904221858</v>
      </c>
      <c r="M2263" t="b">
        <v>0</v>
      </c>
      <c r="N2263">
        <v>210</v>
      </c>
      <c r="O2263" t="b">
        <v>1</v>
      </c>
      <c r="P2263" t="s">
        <v>8295</v>
      </c>
    </row>
    <row r="2264" spans="1:16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9">
        <f t="shared" si="48"/>
        <v>41926.585162037038</v>
      </c>
      <c r="L2264" s="9">
        <f t="shared" si="48"/>
        <v>25569.485261402337</v>
      </c>
      <c r="M2264" t="b">
        <v>0</v>
      </c>
      <c r="N2264">
        <v>181</v>
      </c>
      <c r="O2264" t="b">
        <v>1</v>
      </c>
      <c r="P2264" t="s">
        <v>8295</v>
      </c>
    </row>
    <row r="2265" spans="1:16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9">
        <f t="shared" si="48"/>
        <v>42014.832326388889</v>
      </c>
      <c r="L2265" s="9">
        <f t="shared" si="48"/>
        <v>25569.486282781556</v>
      </c>
      <c r="M2265" t="b">
        <v>0</v>
      </c>
      <c r="N2265">
        <v>60</v>
      </c>
      <c r="O2265" t="b">
        <v>1</v>
      </c>
      <c r="P2265" t="s">
        <v>8295</v>
      </c>
    </row>
    <row r="2266" spans="1:16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9">
        <f t="shared" si="48"/>
        <v>42496.582337962958</v>
      </c>
      <c r="L2266" s="9">
        <f t="shared" si="48"/>
        <v>25569.491858591875</v>
      </c>
      <c r="M2266" t="b">
        <v>0</v>
      </c>
      <c r="N2266">
        <v>445</v>
      </c>
      <c r="O2266" t="b">
        <v>1</v>
      </c>
      <c r="P2266" t="s">
        <v>8295</v>
      </c>
    </row>
    <row r="2267" spans="1:16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9">
        <f t="shared" si="48"/>
        <v>42689.853090277778</v>
      </c>
      <c r="L2267" s="9">
        <f t="shared" si="48"/>
        <v>25569.494095521877</v>
      </c>
      <c r="M2267" t="b">
        <v>0</v>
      </c>
      <c r="N2267">
        <v>17</v>
      </c>
      <c r="O2267" t="b">
        <v>1</v>
      </c>
      <c r="P2267" t="s">
        <v>8295</v>
      </c>
    </row>
    <row r="2268" spans="1:16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9">
        <f t="shared" si="48"/>
        <v>42469.874907407408</v>
      </c>
      <c r="L2268" s="9">
        <f t="shared" si="48"/>
        <v>25569.491549478094</v>
      </c>
      <c r="M2268" t="b">
        <v>0</v>
      </c>
      <c r="N2268">
        <v>194</v>
      </c>
      <c r="O2268" t="b">
        <v>1</v>
      </c>
      <c r="P2268" t="s">
        <v>8295</v>
      </c>
    </row>
    <row r="2269" spans="1:16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9">
        <f t="shared" si="48"/>
        <v>41968.829826388886</v>
      </c>
      <c r="L2269" s="9">
        <f t="shared" si="48"/>
        <v>25569.485750345211</v>
      </c>
      <c r="M2269" t="b">
        <v>0</v>
      </c>
      <c r="N2269">
        <v>404</v>
      </c>
      <c r="O2269" t="b">
        <v>1</v>
      </c>
      <c r="P2269" t="s">
        <v>8295</v>
      </c>
    </row>
    <row r="2270" spans="1:16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9">
        <f t="shared" si="48"/>
        <v>42776.082349537042</v>
      </c>
      <c r="L2270" s="9">
        <f t="shared" si="48"/>
        <v>25569.495093545713</v>
      </c>
      <c r="M2270" t="b">
        <v>0</v>
      </c>
      <c r="N2270">
        <v>194</v>
      </c>
      <c r="O2270" t="b">
        <v>1</v>
      </c>
      <c r="P2270" t="s">
        <v>8295</v>
      </c>
    </row>
    <row r="2271" spans="1:16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9">
        <f t="shared" si="48"/>
        <v>42776.704432870371</v>
      </c>
      <c r="L2271" s="9">
        <f t="shared" si="48"/>
        <v>25569.495100745749</v>
      </c>
      <c r="M2271" t="b">
        <v>0</v>
      </c>
      <c r="N2271">
        <v>902</v>
      </c>
      <c r="O2271" t="b">
        <v>1</v>
      </c>
      <c r="P2271" t="s">
        <v>8295</v>
      </c>
    </row>
    <row r="2272" spans="1:16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9">
        <f t="shared" si="48"/>
        <v>42725.869363425925</v>
      </c>
      <c r="L2272" s="9">
        <f t="shared" si="48"/>
        <v>25569.494512376892</v>
      </c>
      <c r="M2272" t="b">
        <v>0</v>
      </c>
      <c r="N2272">
        <v>1670</v>
      </c>
      <c r="O2272" t="b">
        <v>1</v>
      </c>
      <c r="P2272" t="s">
        <v>8295</v>
      </c>
    </row>
    <row r="2273" spans="1:16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9">
        <f t="shared" si="48"/>
        <v>42684.000046296293</v>
      </c>
      <c r="L2273" s="9">
        <f t="shared" si="48"/>
        <v>25569.494027778313</v>
      </c>
      <c r="M2273" t="b">
        <v>0</v>
      </c>
      <c r="N2273">
        <v>1328</v>
      </c>
      <c r="O2273" t="b">
        <v>1</v>
      </c>
      <c r="P2273" t="s">
        <v>8295</v>
      </c>
    </row>
    <row r="2274" spans="1:16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9">
        <f t="shared" si="48"/>
        <v>42315.699490740742</v>
      </c>
      <c r="L2274" s="9">
        <f t="shared" si="48"/>
        <v>25569.489765040402</v>
      </c>
      <c r="M2274" t="b">
        <v>0</v>
      </c>
      <c r="N2274">
        <v>944</v>
      </c>
      <c r="O2274" t="b">
        <v>1</v>
      </c>
      <c r="P2274" t="s">
        <v>8295</v>
      </c>
    </row>
    <row r="2275" spans="1:16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9">
        <f t="shared" si="48"/>
        <v>42781.549097222218</v>
      </c>
      <c r="L2275" s="9">
        <f t="shared" si="48"/>
        <v>25569.495156818255</v>
      </c>
      <c r="M2275" t="b">
        <v>0</v>
      </c>
      <c r="N2275">
        <v>147</v>
      </c>
      <c r="O2275" t="b">
        <v>1</v>
      </c>
      <c r="P2275" t="s">
        <v>8295</v>
      </c>
    </row>
    <row r="2276" spans="1:16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9">
        <f t="shared" si="48"/>
        <v>41663.500659722224</v>
      </c>
      <c r="L2276" s="9">
        <f t="shared" si="48"/>
        <v>25569.482216442822</v>
      </c>
      <c r="M2276" t="b">
        <v>0</v>
      </c>
      <c r="N2276">
        <v>99</v>
      </c>
      <c r="O2276" t="b">
        <v>1</v>
      </c>
      <c r="P2276" t="s">
        <v>8295</v>
      </c>
    </row>
    <row r="2277" spans="1:16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9">
        <f t="shared" si="48"/>
        <v>41965.616655092592</v>
      </c>
      <c r="L2277" s="9">
        <f t="shared" si="48"/>
        <v>25569.485713155729</v>
      </c>
      <c r="M2277" t="b">
        <v>0</v>
      </c>
      <c r="N2277">
        <v>79</v>
      </c>
      <c r="O2277" t="b">
        <v>1</v>
      </c>
      <c r="P2277" t="s">
        <v>8295</v>
      </c>
    </row>
    <row r="2278" spans="1:16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9">
        <f t="shared" si="48"/>
        <v>41614.651493055557</v>
      </c>
      <c r="L2278" s="9">
        <f t="shared" si="48"/>
        <v>25569.481651058948</v>
      </c>
      <c r="M2278" t="b">
        <v>0</v>
      </c>
      <c r="N2278">
        <v>75</v>
      </c>
      <c r="O2278" t="b">
        <v>1</v>
      </c>
      <c r="P2278" t="s">
        <v>8295</v>
      </c>
    </row>
    <row r="2279" spans="1:16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9">
        <f t="shared" si="48"/>
        <v>40936.678506944445</v>
      </c>
      <c r="L2279" s="9">
        <f t="shared" si="48"/>
        <v>25569.473804149387</v>
      </c>
      <c r="M2279" t="b">
        <v>0</v>
      </c>
      <c r="N2279">
        <v>207</v>
      </c>
      <c r="O2279" t="b">
        <v>1</v>
      </c>
      <c r="P2279" t="s">
        <v>8295</v>
      </c>
    </row>
    <row r="2280" spans="1:16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9">
        <f t="shared" si="48"/>
        <v>42338.709108796298</v>
      </c>
      <c r="L2280" s="9">
        <f t="shared" si="48"/>
        <v>25569.490031355424</v>
      </c>
      <c r="M2280" t="b">
        <v>0</v>
      </c>
      <c r="N2280">
        <v>102</v>
      </c>
      <c r="O2280" t="b">
        <v>1</v>
      </c>
      <c r="P2280" t="s">
        <v>8295</v>
      </c>
    </row>
    <row r="2281" spans="1:16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9">
        <f t="shared" si="48"/>
        <v>42020.806701388894</v>
      </c>
      <c r="L2281" s="9">
        <f t="shared" si="48"/>
        <v>25569.486351929416</v>
      </c>
      <c r="M2281" t="b">
        <v>0</v>
      </c>
      <c r="N2281">
        <v>32</v>
      </c>
      <c r="O2281" t="b">
        <v>1</v>
      </c>
      <c r="P2281" t="s">
        <v>8295</v>
      </c>
    </row>
    <row r="2282" spans="1:16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9">
        <f t="shared" si="48"/>
        <v>42234.624895833331</v>
      </c>
      <c r="L2282" s="9">
        <f t="shared" si="48"/>
        <v>25569.488826677036</v>
      </c>
      <c r="M2282" t="b">
        <v>0</v>
      </c>
      <c r="N2282">
        <v>480</v>
      </c>
      <c r="O2282" t="b">
        <v>1</v>
      </c>
      <c r="P2282" t="s">
        <v>8295</v>
      </c>
    </row>
    <row r="2283" spans="1:16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9">
        <f t="shared" si="48"/>
        <v>40687.285844907405</v>
      </c>
      <c r="L2283" s="9">
        <f t="shared" si="48"/>
        <v>25569.470917660241</v>
      </c>
      <c r="M2283" t="b">
        <v>0</v>
      </c>
      <c r="N2283">
        <v>11</v>
      </c>
      <c r="O2283" t="b">
        <v>1</v>
      </c>
      <c r="P2283" t="s">
        <v>8274</v>
      </c>
    </row>
    <row r="2284" spans="1:16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9">
        <f t="shared" si="48"/>
        <v>42323.17460648148</v>
      </c>
      <c r="L2284" s="9">
        <f t="shared" si="48"/>
        <v>25569.489851557944</v>
      </c>
      <c r="M2284" t="b">
        <v>0</v>
      </c>
      <c r="N2284">
        <v>12</v>
      </c>
      <c r="O2284" t="b">
        <v>1</v>
      </c>
      <c r="P2284" t="s">
        <v>8274</v>
      </c>
    </row>
    <row r="2285" spans="1:16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9">
        <f t="shared" si="48"/>
        <v>40978.125046296293</v>
      </c>
      <c r="L2285" s="9">
        <f t="shared" si="48"/>
        <v>25569.474283854703</v>
      </c>
      <c r="M2285" t="b">
        <v>0</v>
      </c>
      <c r="N2285">
        <v>48</v>
      </c>
      <c r="O2285" t="b">
        <v>1</v>
      </c>
      <c r="P2285" t="s">
        <v>8274</v>
      </c>
    </row>
    <row r="2286" spans="1:16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9">
        <f t="shared" si="48"/>
        <v>40585.796817129631</v>
      </c>
      <c r="L2286" s="9">
        <f t="shared" si="48"/>
        <v>25569.469743018715</v>
      </c>
      <c r="M2286" t="b">
        <v>0</v>
      </c>
      <c r="N2286">
        <v>59</v>
      </c>
      <c r="O2286" t="b">
        <v>1</v>
      </c>
      <c r="P2286" t="s">
        <v>8274</v>
      </c>
    </row>
    <row r="2287" spans="1:16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9">
        <f t="shared" si="48"/>
        <v>41059.185682870375</v>
      </c>
      <c r="L2287" s="9">
        <f t="shared" si="48"/>
        <v>25569.475222056513</v>
      </c>
      <c r="M2287" t="b">
        <v>0</v>
      </c>
      <c r="N2287">
        <v>79</v>
      </c>
      <c r="O2287" t="b">
        <v>1</v>
      </c>
      <c r="P2287" t="s">
        <v>8274</v>
      </c>
    </row>
    <row r="2288" spans="1:16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9">
        <f t="shared" si="48"/>
        <v>41494.963587962964</v>
      </c>
      <c r="L2288" s="9">
        <f t="shared" si="48"/>
        <v>25569.480265782269</v>
      </c>
      <c r="M2288" t="b">
        <v>0</v>
      </c>
      <c r="N2288">
        <v>14</v>
      </c>
      <c r="O2288" t="b">
        <v>1</v>
      </c>
      <c r="P2288" t="s">
        <v>8274</v>
      </c>
    </row>
    <row r="2289" spans="1:16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9">
        <f t="shared" si="48"/>
        <v>41792.667361111111</v>
      </c>
      <c r="L2289" s="9">
        <f t="shared" si="48"/>
        <v>25569.483711427791</v>
      </c>
      <c r="M2289" t="b">
        <v>0</v>
      </c>
      <c r="N2289">
        <v>106</v>
      </c>
      <c r="O2289" t="b">
        <v>1</v>
      </c>
      <c r="P2289" t="s">
        <v>8274</v>
      </c>
    </row>
    <row r="2290" spans="1:16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9">
        <f t="shared" si="48"/>
        <v>41067.827418981484</v>
      </c>
      <c r="L2290" s="9">
        <f t="shared" si="48"/>
        <v>25569.475322076607</v>
      </c>
      <c r="M2290" t="b">
        <v>0</v>
      </c>
      <c r="N2290">
        <v>25</v>
      </c>
      <c r="O2290" t="b">
        <v>1</v>
      </c>
      <c r="P2290" t="s">
        <v>8274</v>
      </c>
    </row>
    <row r="2291" spans="1:16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9">
        <f t="shared" si="48"/>
        <v>41571.998379629629</v>
      </c>
      <c r="L2291" s="9">
        <f t="shared" si="48"/>
        <v>25569.481157388655</v>
      </c>
      <c r="M2291" t="b">
        <v>0</v>
      </c>
      <c r="N2291">
        <v>25</v>
      </c>
      <c r="O2291" t="b">
        <v>1</v>
      </c>
      <c r="P2291" t="s">
        <v>8274</v>
      </c>
    </row>
    <row r="2292" spans="1:16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9">
        <f t="shared" si="48"/>
        <v>40070.253819444442</v>
      </c>
      <c r="L2292" s="9">
        <f t="shared" si="48"/>
        <v>25569.463776085875</v>
      </c>
      <c r="M2292" t="b">
        <v>0</v>
      </c>
      <c r="N2292">
        <v>29</v>
      </c>
      <c r="O2292" t="b">
        <v>1</v>
      </c>
      <c r="P2292" t="s">
        <v>8274</v>
      </c>
    </row>
    <row r="2293" spans="1:16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9">
        <f t="shared" si="48"/>
        <v>40987.977060185185</v>
      </c>
      <c r="L2293" s="9">
        <f t="shared" si="48"/>
        <v>25569.474397882641</v>
      </c>
      <c r="M2293" t="b">
        <v>0</v>
      </c>
      <c r="N2293">
        <v>43</v>
      </c>
      <c r="O2293" t="b">
        <v>1</v>
      </c>
      <c r="P2293" t="s">
        <v>8274</v>
      </c>
    </row>
    <row r="2294" spans="1:16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9">
        <f t="shared" si="48"/>
        <v>40987.697638888887</v>
      </c>
      <c r="L2294" s="9">
        <f t="shared" si="48"/>
        <v>25569.474394648598</v>
      </c>
      <c r="M2294" t="b">
        <v>0</v>
      </c>
      <c r="N2294">
        <v>46</v>
      </c>
      <c r="O2294" t="b">
        <v>1</v>
      </c>
      <c r="P2294" t="s">
        <v>8274</v>
      </c>
    </row>
    <row r="2295" spans="1:16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9">
        <f t="shared" si="48"/>
        <v>41151.708321759259</v>
      </c>
      <c r="L2295" s="9">
        <f t="shared" si="48"/>
        <v>25569.47629292039</v>
      </c>
      <c r="M2295" t="b">
        <v>0</v>
      </c>
      <c r="N2295">
        <v>27</v>
      </c>
      <c r="O2295" t="b">
        <v>1</v>
      </c>
      <c r="P2295" t="s">
        <v>8274</v>
      </c>
    </row>
    <row r="2296" spans="1:16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9">
        <f t="shared" si="48"/>
        <v>41264.72314814815</v>
      </c>
      <c r="L2296" s="9">
        <f t="shared" si="48"/>
        <v>25569.477600962364</v>
      </c>
      <c r="M2296" t="b">
        <v>0</v>
      </c>
      <c r="N2296">
        <v>112</v>
      </c>
      <c r="O2296" t="b">
        <v>1</v>
      </c>
      <c r="P2296" t="s">
        <v>8274</v>
      </c>
    </row>
    <row r="2297" spans="1:16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9">
        <f t="shared" si="48"/>
        <v>41270.954351851848</v>
      </c>
      <c r="L2297" s="9">
        <f t="shared" si="48"/>
        <v>25569.477673082776</v>
      </c>
      <c r="M2297" t="b">
        <v>0</v>
      </c>
      <c r="N2297">
        <v>34</v>
      </c>
      <c r="O2297" t="b">
        <v>1</v>
      </c>
      <c r="P2297" t="s">
        <v>8274</v>
      </c>
    </row>
    <row r="2298" spans="1:16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9">
        <f t="shared" si="48"/>
        <v>40927.731782407405</v>
      </c>
      <c r="L2298" s="9">
        <f t="shared" si="48"/>
        <v>25569.473700599334</v>
      </c>
      <c r="M2298" t="b">
        <v>0</v>
      </c>
      <c r="N2298">
        <v>145</v>
      </c>
      <c r="O2298" t="b">
        <v>1</v>
      </c>
      <c r="P2298" t="s">
        <v>8274</v>
      </c>
    </row>
    <row r="2299" spans="1:16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9">
        <f t="shared" si="48"/>
        <v>40948.042233796295</v>
      </c>
      <c r="L2299" s="9">
        <f t="shared" si="48"/>
        <v>25569.473935674003</v>
      </c>
      <c r="M2299" t="b">
        <v>0</v>
      </c>
      <c r="N2299">
        <v>19</v>
      </c>
      <c r="O2299" t="b">
        <v>1</v>
      </c>
      <c r="P2299" t="s">
        <v>8274</v>
      </c>
    </row>
    <row r="2300" spans="1:16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9">
        <f t="shared" si="48"/>
        <v>41694.84065972222</v>
      </c>
      <c r="L2300" s="9">
        <f t="shared" si="48"/>
        <v>25569.482579174302</v>
      </c>
      <c r="M2300" t="b">
        <v>0</v>
      </c>
      <c r="N2300">
        <v>288</v>
      </c>
      <c r="O2300" t="b">
        <v>1</v>
      </c>
      <c r="P2300" t="s">
        <v>8274</v>
      </c>
    </row>
    <row r="2301" spans="1:16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9">
        <f t="shared" si="48"/>
        <v>40565.032511574071</v>
      </c>
      <c r="L2301" s="9">
        <f t="shared" si="48"/>
        <v>25569.469502691107</v>
      </c>
      <c r="M2301" t="b">
        <v>0</v>
      </c>
      <c r="N2301">
        <v>14</v>
      </c>
      <c r="O2301" t="b">
        <v>1</v>
      </c>
      <c r="P2301" t="s">
        <v>8274</v>
      </c>
    </row>
    <row r="2302" spans="1:16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9">
        <f t="shared" si="48"/>
        <v>41074.727037037039</v>
      </c>
      <c r="L2302" s="9">
        <f t="shared" si="48"/>
        <v>25569.475401933298</v>
      </c>
      <c r="M2302" t="b">
        <v>0</v>
      </c>
      <c r="N2302">
        <v>7</v>
      </c>
      <c r="O2302" t="b">
        <v>1</v>
      </c>
      <c r="P2302" t="s">
        <v>8274</v>
      </c>
    </row>
    <row r="2303" spans="1:16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9">
        <f t="shared" si="48"/>
        <v>41416.146944444445</v>
      </c>
      <c r="L2303" s="9">
        <f t="shared" si="48"/>
        <v>25569.479353552597</v>
      </c>
      <c r="M2303" t="b">
        <v>1</v>
      </c>
      <c r="N2303">
        <v>211</v>
      </c>
      <c r="O2303" t="b">
        <v>1</v>
      </c>
      <c r="P2303" t="s">
        <v>8277</v>
      </c>
    </row>
    <row r="2304" spans="1:16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9">
        <f t="shared" si="48"/>
        <v>41605.868449074071</v>
      </c>
      <c r="L2304" s="9">
        <f t="shared" si="48"/>
        <v>25569.481549403346</v>
      </c>
      <c r="M2304" t="b">
        <v>1</v>
      </c>
      <c r="N2304">
        <v>85</v>
      </c>
      <c r="O2304" t="b">
        <v>1</v>
      </c>
      <c r="P2304" t="s">
        <v>8277</v>
      </c>
    </row>
    <row r="2305" spans="1:16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9">
        <f t="shared" si="48"/>
        <v>40850.111064814817</v>
      </c>
      <c r="L2305" s="9">
        <f t="shared" si="48"/>
        <v>25569.4728022114</v>
      </c>
      <c r="M2305" t="b">
        <v>1</v>
      </c>
      <c r="N2305">
        <v>103</v>
      </c>
      <c r="O2305" t="b">
        <v>1</v>
      </c>
      <c r="P2305" t="s">
        <v>8277</v>
      </c>
    </row>
    <row r="2306" spans="1:16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9">
        <f t="shared" si="48"/>
        <v>40502.815868055557</v>
      </c>
      <c r="L2306" s="9">
        <f t="shared" si="48"/>
        <v>25569.468782591066</v>
      </c>
      <c r="M2306" t="b">
        <v>1</v>
      </c>
      <c r="N2306">
        <v>113</v>
      </c>
      <c r="O2306" t="b">
        <v>1</v>
      </c>
      <c r="P2306" t="s">
        <v>8277</v>
      </c>
    </row>
    <row r="2307" spans="1:16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9">
        <f t="shared" ref="K2307:L2370" si="49">J2307/86400+25569</f>
        <v>41834.695277777777</v>
      </c>
      <c r="L2307" s="9">
        <f t="shared" si="49"/>
        <v>25569.48419786201</v>
      </c>
      <c r="M2307" t="b">
        <v>1</v>
      </c>
      <c r="N2307">
        <v>167</v>
      </c>
      <c r="O2307" t="b">
        <v>1</v>
      </c>
      <c r="P2307" t="s">
        <v>8277</v>
      </c>
    </row>
    <row r="2308" spans="1:16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9">
        <f t="shared" si="49"/>
        <v>40948.16815972222</v>
      </c>
      <c r="L2308" s="9">
        <f t="shared" si="49"/>
        <v>25569.473937131479</v>
      </c>
      <c r="M2308" t="b">
        <v>1</v>
      </c>
      <c r="N2308">
        <v>73</v>
      </c>
      <c r="O2308" t="b">
        <v>1</v>
      </c>
      <c r="P2308" t="s">
        <v>8277</v>
      </c>
    </row>
    <row r="2309" spans="1:16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9">
        <f t="shared" si="49"/>
        <v>41004.802465277782</v>
      </c>
      <c r="L2309" s="9">
        <f t="shared" si="49"/>
        <v>25569.474592621125</v>
      </c>
      <c r="M2309" t="b">
        <v>1</v>
      </c>
      <c r="N2309">
        <v>75</v>
      </c>
      <c r="O2309" t="b">
        <v>1</v>
      </c>
      <c r="P2309" t="s">
        <v>8277</v>
      </c>
    </row>
    <row r="2310" spans="1:16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9">
        <f t="shared" si="49"/>
        <v>41851.962916666671</v>
      </c>
      <c r="L2310" s="9">
        <f t="shared" si="49"/>
        <v>25569.484397718941</v>
      </c>
      <c r="M2310" t="b">
        <v>1</v>
      </c>
      <c r="N2310">
        <v>614</v>
      </c>
      <c r="O2310" t="b">
        <v>1</v>
      </c>
      <c r="P2310" t="s">
        <v>8277</v>
      </c>
    </row>
    <row r="2311" spans="1:16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9">
        <f t="shared" si="49"/>
        <v>41307.987696759257</v>
      </c>
      <c r="L2311" s="9">
        <f t="shared" si="49"/>
        <v>25569.478101709454</v>
      </c>
      <c r="M2311" t="b">
        <v>1</v>
      </c>
      <c r="N2311">
        <v>107</v>
      </c>
      <c r="O2311" t="b">
        <v>1</v>
      </c>
      <c r="P2311" t="s">
        <v>8277</v>
      </c>
    </row>
    <row r="2312" spans="1:16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9">
        <f t="shared" si="49"/>
        <v>41324.79415509259</v>
      </c>
      <c r="L2312" s="9">
        <f t="shared" si="49"/>
        <v>25569.478296228648</v>
      </c>
      <c r="M2312" t="b">
        <v>1</v>
      </c>
      <c r="N2312">
        <v>1224</v>
      </c>
      <c r="O2312" t="b">
        <v>1</v>
      </c>
      <c r="P2312" t="s">
        <v>8277</v>
      </c>
    </row>
    <row r="2313" spans="1:16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9">
        <f t="shared" si="49"/>
        <v>41736.004502314812</v>
      </c>
      <c r="L2313" s="9">
        <f t="shared" si="49"/>
        <v>25569.483055607667</v>
      </c>
      <c r="M2313" t="b">
        <v>1</v>
      </c>
      <c r="N2313">
        <v>104</v>
      </c>
      <c r="O2313" t="b">
        <v>1</v>
      </c>
      <c r="P2313" t="s">
        <v>8277</v>
      </c>
    </row>
    <row r="2314" spans="1:16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9">
        <f t="shared" si="49"/>
        <v>41716.632847222223</v>
      </c>
      <c r="L2314" s="9">
        <f t="shared" si="49"/>
        <v>25569.482831398695</v>
      </c>
      <c r="M2314" t="b">
        <v>1</v>
      </c>
      <c r="N2314">
        <v>79</v>
      </c>
      <c r="O2314" t="b">
        <v>1</v>
      </c>
      <c r="P2314" t="s">
        <v>8277</v>
      </c>
    </row>
    <row r="2315" spans="1:16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9">
        <f t="shared" si="49"/>
        <v>41002.958634259259</v>
      </c>
      <c r="L2315" s="9">
        <f t="shared" si="49"/>
        <v>25569.474571280491</v>
      </c>
      <c r="M2315" t="b">
        <v>1</v>
      </c>
      <c r="N2315">
        <v>157</v>
      </c>
      <c r="O2315" t="b">
        <v>1</v>
      </c>
      <c r="P2315" t="s">
        <v>8277</v>
      </c>
    </row>
    <row r="2316" spans="1:16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9">
        <f t="shared" si="49"/>
        <v>41037.551585648151</v>
      </c>
      <c r="L2316" s="9">
        <f t="shared" si="49"/>
        <v>25569.474971661872</v>
      </c>
      <c r="M2316" t="b">
        <v>1</v>
      </c>
      <c r="N2316">
        <v>50</v>
      </c>
      <c r="O2316" t="b">
        <v>1</v>
      </c>
      <c r="P2316" t="s">
        <v>8277</v>
      </c>
    </row>
    <row r="2317" spans="1:16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9">
        <f t="shared" si="49"/>
        <v>41004.72619212963</v>
      </c>
      <c r="L2317" s="9">
        <f t="shared" si="49"/>
        <v>25569.474591738333</v>
      </c>
      <c r="M2317" t="b">
        <v>1</v>
      </c>
      <c r="N2317">
        <v>64</v>
      </c>
      <c r="O2317" t="b">
        <v>1</v>
      </c>
      <c r="P2317" t="s">
        <v>8277</v>
      </c>
    </row>
    <row r="2318" spans="1:16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9">
        <f t="shared" si="49"/>
        <v>40079.725115740745</v>
      </c>
      <c r="L2318" s="9">
        <f t="shared" si="49"/>
        <v>25569.463885707359</v>
      </c>
      <c r="M2318" t="b">
        <v>1</v>
      </c>
      <c r="N2318">
        <v>200</v>
      </c>
      <c r="O2318" t="b">
        <v>1</v>
      </c>
      <c r="P2318" t="s">
        <v>8277</v>
      </c>
    </row>
    <row r="2319" spans="1:16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9">
        <f t="shared" si="49"/>
        <v>40192.542233796295</v>
      </c>
      <c r="L2319" s="9">
        <f t="shared" si="49"/>
        <v>25569.46519146104</v>
      </c>
      <c r="M2319" t="b">
        <v>1</v>
      </c>
      <c r="N2319">
        <v>22</v>
      </c>
      <c r="O2319" t="b">
        <v>1</v>
      </c>
      <c r="P2319" t="s">
        <v>8277</v>
      </c>
    </row>
    <row r="2320" spans="1:16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9">
        <f t="shared" si="49"/>
        <v>40050.643680555557</v>
      </c>
      <c r="L2320" s="9">
        <f t="shared" si="49"/>
        <v>25569.463549116674</v>
      </c>
      <c r="M2320" t="b">
        <v>1</v>
      </c>
      <c r="N2320">
        <v>163</v>
      </c>
      <c r="O2320" t="b">
        <v>1</v>
      </c>
      <c r="P2320" t="s">
        <v>8277</v>
      </c>
    </row>
    <row r="2321" spans="1:16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9">
        <f t="shared" si="49"/>
        <v>41593.082002314812</v>
      </c>
      <c r="L2321" s="9">
        <f t="shared" si="49"/>
        <v>25569.481401412064</v>
      </c>
      <c r="M2321" t="b">
        <v>1</v>
      </c>
      <c r="N2321">
        <v>77</v>
      </c>
      <c r="O2321" t="b">
        <v>1</v>
      </c>
      <c r="P2321" t="s">
        <v>8277</v>
      </c>
    </row>
    <row r="2322" spans="1:16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9">
        <f t="shared" si="49"/>
        <v>41696.817129629628</v>
      </c>
      <c r="L2322" s="9">
        <f t="shared" si="49"/>
        <v>25569.482602050113</v>
      </c>
      <c r="M2322" t="b">
        <v>1</v>
      </c>
      <c r="N2322">
        <v>89</v>
      </c>
      <c r="O2322" t="b">
        <v>1</v>
      </c>
      <c r="P2322" t="s">
        <v>8277</v>
      </c>
    </row>
    <row r="2323" spans="1:16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9">
        <f t="shared" si="49"/>
        <v>42799.260428240741</v>
      </c>
      <c r="L2323" s="9">
        <f t="shared" si="49"/>
        <v>25569.495361810514</v>
      </c>
      <c r="M2323" t="b">
        <v>0</v>
      </c>
      <c r="N2323">
        <v>64</v>
      </c>
      <c r="O2323" t="b">
        <v>0</v>
      </c>
      <c r="P2323" t="s">
        <v>8296</v>
      </c>
    </row>
    <row r="2324" spans="1:16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9">
        <f t="shared" si="49"/>
        <v>42804.895474537036</v>
      </c>
      <c r="L2324" s="9">
        <f t="shared" si="49"/>
        <v>25569.495427030954</v>
      </c>
      <c r="M2324" t="b">
        <v>0</v>
      </c>
      <c r="N2324">
        <v>4</v>
      </c>
      <c r="O2324" t="b">
        <v>0</v>
      </c>
      <c r="P2324" t="s">
        <v>8296</v>
      </c>
    </row>
    <row r="2325" spans="1:16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9">
        <f t="shared" si="49"/>
        <v>42807.755173611113</v>
      </c>
      <c r="L2325" s="9">
        <f t="shared" si="49"/>
        <v>25569.495460129325</v>
      </c>
      <c r="M2325" t="b">
        <v>0</v>
      </c>
      <c r="N2325">
        <v>4</v>
      </c>
      <c r="O2325" t="b">
        <v>0</v>
      </c>
      <c r="P2325" t="s">
        <v>8296</v>
      </c>
    </row>
    <row r="2326" spans="1:16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9">
        <f t="shared" si="49"/>
        <v>42790.885243055556</v>
      </c>
      <c r="L2326" s="9">
        <f t="shared" si="49"/>
        <v>25569.495264875499</v>
      </c>
      <c r="M2326" t="b">
        <v>0</v>
      </c>
      <c r="N2326">
        <v>61</v>
      </c>
      <c r="O2326" t="b">
        <v>0</v>
      </c>
      <c r="P2326" t="s">
        <v>8296</v>
      </c>
    </row>
    <row r="2327" spans="1:16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9">
        <f t="shared" si="49"/>
        <v>42794.022349537037</v>
      </c>
      <c r="L2327" s="9">
        <f t="shared" si="49"/>
        <v>25569.495301184601</v>
      </c>
      <c r="M2327" t="b">
        <v>0</v>
      </c>
      <c r="N2327">
        <v>7</v>
      </c>
      <c r="O2327" t="b">
        <v>0</v>
      </c>
      <c r="P2327" t="s">
        <v>8296</v>
      </c>
    </row>
    <row r="2328" spans="1:16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9">
        <f t="shared" si="49"/>
        <v>42804.034120370372</v>
      </c>
      <c r="L2328" s="9">
        <f t="shared" si="49"/>
        <v>25569.495417061578</v>
      </c>
      <c r="M2328" t="b">
        <v>0</v>
      </c>
      <c r="N2328">
        <v>1</v>
      </c>
      <c r="O2328" t="b">
        <v>0</v>
      </c>
      <c r="P2328" t="s">
        <v>8296</v>
      </c>
    </row>
    <row r="2329" spans="1:16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9">
        <f t="shared" si="49"/>
        <v>41842.917129629626</v>
      </c>
      <c r="L2329" s="9">
        <f t="shared" si="49"/>
        <v>25569.484293022335</v>
      </c>
      <c r="M2329" t="b">
        <v>1</v>
      </c>
      <c r="N2329">
        <v>3355</v>
      </c>
      <c r="O2329" t="b">
        <v>1</v>
      </c>
      <c r="P2329" t="s">
        <v>8296</v>
      </c>
    </row>
    <row r="2330" spans="1:16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9">
        <f t="shared" si="49"/>
        <v>42139.781678240739</v>
      </c>
      <c r="L2330" s="9">
        <f t="shared" si="49"/>
        <v>25569.487728954609</v>
      </c>
      <c r="M2330" t="b">
        <v>1</v>
      </c>
      <c r="N2330">
        <v>537</v>
      </c>
      <c r="O2330" t="b">
        <v>1</v>
      </c>
      <c r="P2330" t="s">
        <v>8296</v>
      </c>
    </row>
    <row r="2331" spans="1:16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9">
        <f t="shared" si="49"/>
        <v>41807.624374999999</v>
      </c>
      <c r="L2331" s="9">
        <f t="shared" si="49"/>
        <v>25569.483884541376</v>
      </c>
      <c r="M2331" t="b">
        <v>1</v>
      </c>
      <c r="N2331">
        <v>125</v>
      </c>
      <c r="O2331" t="b">
        <v>1</v>
      </c>
      <c r="P2331" t="s">
        <v>8296</v>
      </c>
    </row>
    <row r="2332" spans="1:16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9">
        <f t="shared" si="49"/>
        <v>42332.89980324074</v>
      </c>
      <c r="L2332" s="9">
        <f t="shared" si="49"/>
        <v>25569.489964118093</v>
      </c>
      <c r="M2332" t="b">
        <v>1</v>
      </c>
      <c r="N2332">
        <v>163</v>
      </c>
      <c r="O2332" t="b">
        <v>1</v>
      </c>
      <c r="P2332" t="s">
        <v>8296</v>
      </c>
    </row>
    <row r="2333" spans="1:16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9">
        <f t="shared" si="49"/>
        <v>41839.005671296298</v>
      </c>
      <c r="L2333" s="9">
        <f t="shared" si="49"/>
        <v>25569.484247750825</v>
      </c>
      <c r="M2333" t="b">
        <v>1</v>
      </c>
      <c r="N2333">
        <v>283</v>
      </c>
      <c r="O2333" t="b">
        <v>1</v>
      </c>
      <c r="P2333" t="s">
        <v>8296</v>
      </c>
    </row>
    <row r="2334" spans="1:16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9">
        <f t="shared" si="49"/>
        <v>42011.628136574072</v>
      </c>
      <c r="L2334" s="9">
        <f t="shared" si="49"/>
        <v>25569.486245696025</v>
      </c>
      <c r="M2334" t="b">
        <v>1</v>
      </c>
      <c r="N2334">
        <v>352</v>
      </c>
      <c r="O2334" t="b">
        <v>1</v>
      </c>
      <c r="P2334" t="s">
        <v>8296</v>
      </c>
    </row>
    <row r="2335" spans="1:16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9">
        <f t="shared" si="49"/>
        <v>41767.650347222225</v>
      </c>
      <c r="L2335" s="9">
        <f t="shared" si="49"/>
        <v>25569.48342187902</v>
      </c>
      <c r="M2335" t="b">
        <v>1</v>
      </c>
      <c r="N2335">
        <v>94</v>
      </c>
      <c r="O2335" t="b">
        <v>1</v>
      </c>
      <c r="P2335" t="s">
        <v>8296</v>
      </c>
    </row>
    <row r="2336" spans="1:16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9">
        <f t="shared" si="49"/>
        <v>41918.670115740737</v>
      </c>
      <c r="L2336" s="9">
        <f t="shared" si="49"/>
        <v>25569.485169793006</v>
      </c>
      <c r="M2336" t="b">
        <v>1</v>
      </c>
      <c r="N2336">
        <v>67</v>
      </c>
      <c r="O2336" t="b">
        <v>1</v>
      </c>
      <c r="P2336" t="s">
        <v>8296</v>
      </c>
    </row>
    <row r="2337" spans="1:16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9">
        <f t="shared" si="49"/>
        <v>41771.572256944448</v>
      </c>
      <c r="L2337" s="9">
        <f t="shared" si="49"/>
        <v>25569.483467271493</v>
      </c>
      <c r="M2337" t="b">
        <v>1</v>
      </c>
      <c r="N2337">
        <v>221</v>
      </c>
      <c r="O2337" t="b">
        <v>1</v>
      </c>
      <c r="P2337" t="s">
        <v>8296</v>
      </c>
    </row>
    <row r="2338" spans="1:16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9">
        <f t="shared" si="49"/>
        <v>41666.924710648149</v>
      </c>
      <c r="L2338" s="9">
        <f t="shared" si="49"/>
        <v>25569.482256073039</v>
      </c>
      <c r="M2338" t="b">
        <v>1</v>
      </c>
      <c r="N2338">
        <v>2165</v>
      </c>
      <c r="O2338" t="b">
        <v>1</v>
      </c>
      <c r="P2338" t="s">
        <v>8296</v>
      </c>
    </row>
    <row r="2339" spans="1:16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9">
        <f t="shared" si="49"/>
        <v>41786.640543981484</v>
      </c>
      <c r="L2339" s="9">
        <f t="shared" si="49"/>
        <v>25569.483641672963</v>
      </c>
      <c r="M2339" t="b">
        <v>1</v>
      </c>
      <c r="N2339">
        <v>179</v>
      </c>
      <c r="O2339" t="b">
        <v>1</v>
      </c>
      <c r="P2339" t="s">
        <v>8296</v>
      </c>
    </row>
    <row r="2340" spans="1:16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9">
        <f t="shared" si="49"/>
        <v>41789.89680555556</v>
      </c>
      <c r="L2340" s="9">
        <f t="shared" si="49"/>
        <v>25569.483679361176</v>
      </c>
      <c r="M2340" t="b">
        <v>1</v>
      </c>
      <c r="N2340">
        <v>123</v>
      </c>
      <c r="O2340" t="b">
        <v>1</v>
      </c>
      <c r="P2340" t="s">
        <v>8296</v>
      </c>
    </row>
    <row r="2341" spans="1:16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9">
        <f t="shared" si="49"/>
        <v>42692.79987268518</v>
      </c>
      <c r="L2341" s="9">
        <f t="shared" si="49"/>
        <v>25569.494129628158</v>
      </c>
      <c r="M2341" t="b">
        <v>1</v>
      </c>
      <c r="N2341">
        <v>1104</v>
      </c>
      <c r="O2341" t="b">
        <v>1</v>
      </c>
      <c r="P2341" t="s">
        <v>8296</v>
      </c>
    </row>
    <row r="2342" spans="1:16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9">
        <f t="shared" si="49"/>
        <v>42643.642800925925</v>
      </c>
      <c r="L2342" s="9">
        <f t="shared" si="49"/>
        <v>25569.493560680567</v>
      </c>
      <c r="M2342" t="b">
        <v>1</v>
      </c>
      <c r="N2342">
        <v>403</v>
      </c>
      <c r="O2342" t="b">
        <v>1</v>
      </c>
      <c r="P2342" t="s">
        <v>8296</v>
      </c>
    </row>
    <row r="2343" spans="1:16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9">
        <f t="shared" si="49"/>
        <v>42167.813703703709</v>
      </c>
      <c r="L2343" s="9">
        <f t="shared" si="49"/>
        <v>25569.488053399349</v>
      </c>
      <c r="M2343" t="b">
        <v>0</v>
      </c>
      <c r="N2343">
        <v>0</v>
      </c>
      <c r="O2343" t="b">
        <v>0</v>
      </c>
      <c r="P2343" t="s">
        <v>8270</v>
      </c>
    </row>
    <row r="2344" spans="1:16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9">
        <f t="shared" si="49"/>
        <v>41897.702199074076</v>
      </c>
      <c r="L2344" s="9">
        <f t="shared" si="49"/>
        <v>25569.484927108784</v>
      </c>
      <c r="M2344" t="b">
        <v>0</v>
      </c>
      <c r="N2344">
        <v>0</v>
      </c>
      <c r="O2344" t="b">
        <v>0</v>
      </c>
      <c r="P2344" t="s">
        <v>8270</v>
      </c>
    </row>
    <row r="2345" spans="1:16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9">
        <f t="shared" si="49"/>
        <v>42327.825289351851</v>
      </c>
      <c r="L2345" s="9">
        <f t="shared" si="49"/>
        <v>25569.489905385293</v>
      </c>
      <c r="M2345" t="b">
        <v>0</v>
      </c>
      <c r="N2345">
        <v>1</v>
      </c>
      <c r="O2345" t="b">
        <v>0</v>
      </c>
      <c r="P2345" t="s">
        <v>8270</v>
      </c>
    </row>
    <row r="2346" spans="1:16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9">
        <f t="shared" si="49"/>
        <v>42515.727650462963</v>
      </c>
      <c r="L2346" s="9">
        <f t="shared" si="49"/>
        <v>25569.492080181139</v>
      </c>
      <c r="M2346" t="b">
        <v>0</v>
      </c>
      <c r="N2346">
        <v>1</v>
      </c>
      <c r="O2346" t="b">
        <v>0</v>
      </c>
      <c r="P2346" t="s">
        <v>8270</v>
      </c>
    </row>
    <row r="2347" spans="1:16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9">
        <f t="shared" si="49"/>
        <v>42060.001805555556</v>
      </c>
      <c r="L2347" s="9">
        <f t="shared" si="49"/>
        <v>25569.486805576453</v>
      </c>
      <c r="M2347" t="b">
        <v>0</v>
      </c>
      <c r="N2347">
        <v>0</v>
      </c>
      <c r="O2347" t="b">
        <v>0</v>
      </c>
      <c r="P2347" t="s">
        <v>8270</v>
      </c>
    </row>
    <row r="2348" spans="1:16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9">
        <f t="shared" si="49"/>
        <v>42615.79896990741</v>
      </c>
      <c r="L2348" s="9">
        <f t="shared" si="49"/>
        <v>25569.493238414005</v>
      </c>
      <c r="M2348" t="b">
        <v>0</v>
      </c>
      <c r="N2348">
        <v>3</v>
      </c>
      <c r="O2348" t="b">
        <v>0</v>
      </c>
      <c r="P2348" t="s">
        <v>8270</v>
      </c>
    </row>
    <row r="2349" spans="1:16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9">
        <f t="shared" si="49"/>
        <v>42577.607361111106</v>
      </c>
      <c r="L2349" s="9">
        <f t="shared" si="49"/>
        <v>25569.492796381495</v>
      </c>
      <c r="M2349" t="b">
        <v>0</v>
      </c>
      <c r="N2349">
        <v>1</v>
      </c>
      <c r="O2349" t="b">
        <v>0</v>
      </c>
      <c r="P2349" t="s">
        <v>8270</v>
      </c>
    </row>
    <row r="2350" spans="1:16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9">
        <f t="shared" si="49"/>
        <v>42360.932152777779</v>
      </c>
      <c r="L2350" s="9">
        <f t="shared" si="49"/>
        <v>25569.490288566583</v>
      </c>
      <c r="M2350" t="b">
        <v>0</v>
      </c>
      <c r="N2350">
        <v>5</v>
      </c>
      <c r="O2350" t="b">
        <v>0</v>
      </c>
      <c r="P2350" t="s">
        <v>8270</v>
      </c>
    </row>
    <row r="2351" spans="1:16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9">
        <f t="shared" si="49"/>
        <v>42198.775787037041</v>
      </c>
      <c r="L2351" s="9">
        <f t="shared" si="49"/>
        <v>25569.488411756793</v>
      </c>
      <c r="M2351" t="b">
        <v>0</v>
      </c>
      <c r="N2351">
        <v>0</v>
      </c>
      <c r="O2351" t="b">
        <v>0</v>
      </c>
      <c r="P2351" t="s">
        <v>8270</v>
      </c>
    </row>
    <row r="2352" spans="1:16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9">
        <f t="shared" si="49"/>
        <v>42708.842245370368</v>
      </c>
      <c r="L2352" s="9">
        <f t="shared" si="49"/>
        <v>25569.494315303768</v>
      </c>
      <c r="M2352" t="b">
        <v>0</v>
      </c>
      <c r="N2352">
        <v>0</v>
      </c>
      <c r="O2352" t="b">
        <v>0</v>
      </c>
      <c r="P2352" t="s">
        <v>8270</v>
      </c>
    </row>
    <row r="2353" spans="1:16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9">
        <f t="shared" si="49"/>
        <v>42094.101145833338</v>
      </c>
      <c r="L2353" s="9">
        <f t="shared" si="49"/>
        <v>25569.487200244745</v>
      </c>
      <c r="M2353" t="b">
        <v>0</v>
      </c>
      <c r="N2353">
        <v>7</v>
      </c>
      <c r="O2353" t="b">
        <v>0</v>
      </c>
      <c r="P2353" t="s">
        <v>8270</v>
      </c>
    </row>
    <row r="2354" spans="1:16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9">
        <f t="shared" si="49"/>
        <v>42101.633703703701</v>
      </c>
      <c r="L2354" s="9">
        <f t="shared" si="49"/>
        <v>25569.487287427128</v>
      </c>
      <c r="M2354" t="b">
        <v>0</v>
      </c>
      <c r="N2354">
        <v>0</v>
      </c>
      <c r="O2354" t="b">
        <v>0</v>
      </c>
      <c r="P2354" t="s">
        <v>8270</v>
      </c>
    </row>
    <row r="2355" spans="1:16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9">
        <f t="shared" si="49"/>
        <v>42103.676180555558</v>
      </c>
      <c r="L2355" s="9">
        <f t="shared" si="49"/>
        <v>25569.487311066903</v>
      </c>
      <c r="M2355" t="b">
        <v>0</v>
      </c>
      <c r="N2355">
        <v>0</v>
      </c>
      <c r="O2355" t="b">
        <v>0</v>
      </c>
      <c r="P2355" t="s">
        <v>8270</v>
      </c>
    </row>
    <row r="2356" spans="1:16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9">
        <f t="shared" si="49"/>
        <v>41954.722916666666</v>
      </c>
      <c r="L2356" s="9">
        <f t="shared" si="49"/>
        <v>25569.485587070794</v>
      </c>
      <c r="M2356" t="b">
        <v>0</v>
      </c>
      <c r="N2356">
        <v>1</v>
      </c>
      <c r="O2356" t="b">
        <v>0</v>
      </c>
      <c r="P2356" t="s">
        <v>8270</v>
      </c>
    </row>
    <row r="2357" spans="1:16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9">
        <f t="shared" si="49"/>
        <v>42096.918240740742</v>
      </c>
      <c r="L2357" s="9">
        <f t="shared" si="49"/>
        <v>25569.48723285001</v>
      </c>
      <c r="M2357" t="b">
        <v>0</v>
      </c>
      <c r="N2357">
        <v>2</v>
      </c>
      <c r="O2357" t="b">
        <v>0</v>
      </c>
      <c r="P2357" t="s">
        <v>8270</v>
      </c>
    </row>
    <row r="2358" spans="1:16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9">
        <f t="shared" si="49"/>
        <v>42130.78361111111</v>
      </c>
      <c r="L2358" s="9">
        <f t="shared" si="49"/>
        <v>25569.487624810314</v>
      </c>
      <c r="M2358" t="b">
        <v>0</v>
      </c>
      <c r="N2358">
        <v>0</v>
      </c>
      <c r="O2358" t="b">
        <v>0</v>
      </c>
      <c r="P2358" t="s">
        <v>8270</v>
      </c>
    </row>
    <row r="2359" spans="1:16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9">
        <f t="shared" si="49"/>
        <v>42264.620115740741</v>
      </c>
      <c r="L2359" s="9">
        <f t="shared" si="49"/>
        <v>25569.489173843933</v>
      </c>
      <c r="M2359" t="b">
        <v>0</v>
      </c>
      <c r="N2359">
        <v>0</v>
      </c>
      <c r="O2359" t="b">
        <v>0</v>
      </c>
      <c r="P2359" t="s">
        <v>8270</v>
      </c>
    </row>
    <row r="2360" spans="1:16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9">
        <f t="shared" si="49"/>
        <v>41978.930972222224</v>
      </c>
      <c r="L2360" s="9">
        <f t="shared" si="49"/>
        <v>25569.485867256622</v>
      </c>
      <c r="M2360" t="b">
        <v>0</v>
      </c>
      <c r="N2360">
        <v>0</v>
      </c>
      <c r="O2360" t="b">
        <v>0</v>
      </c>
      <c r="P2360" t="s">
        <v>8270</v>
      </c>
    </row>
    <row r="2361" spans="1:16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9">
        <f t="shared" si="49"/>
        <v>42159.649583333332</v>
      </c>
      <c r="L2361" s="9">
        <f t="shared" si="49"/>
        <v>25569.487958907215</v>
      </c>
      <c r="M2361" t="b">
        <v>0</v>
      </c>
      <c r="N2361">
        <v>3</v>
      </c>
      <c r="O2361" t="b">
        <v>0</v>
      </c>
      <c r="P2361" t="s">
        <v>8270</v>
      </c>
    </row>
    <row r="2362" spans="1:16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9">
        <f t="shared" si="49"/>
        <v>42377.70694444445</v>
      </c>
      <c r="L2362" s="9">
        <f t="shared" si="49"/>
        <v>25569.490482719266</v>
      </c>
      <c r="M2362" t="b">
        <v>0</v>
      </c>
      <c r="N2362">
        <v>1</v>
      </c>
      <c r="O2362" t="b">
        <v>0</v>
      </c>
      <c r="P2362" t="s">
        <v>8270</v>
      </c>
    </row>
    <row r="2363" spans="1:16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9">
        <f t="shared" si="49"/>
        <v>42466.858888888892</v>
      </c>
      <c r="L2363" s="9">
        <f t="shared" si="49"/>
        <v>25569.491514570473</v>
      </c>
      <c r="M2363" t="b">
        <v>0</v>
      </c>
      <c r="N2363">
        <v>0</v>
      </c>
      <c r="O2363" t="b">
        <v>0</v>
      </c>
      <c r="P2363" t="s">
        <v>8270</v>
      </c>
    </row>
    <row r="2364" spans="1:16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9">
        <f t="shared" si="49"/>
        <v>41954.688310185185</v>
      </c>
      <c r="L2364" s="9">
        <f t="shared" si="49"/>
        <v>25569.485586670256</v>
      </c>
      <c r="M2364" t="b">
        <v>0</v>
      </c>
      <c r="N2364">
        <v>2</v>
      </c>
      <c r="O2364" t="b">
        <v>0</v>
      </c>
      <c r="P2364" t="s">
        <v>8270</v>
      </c>
    </row>
    <row r="2365" spans="1:16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9">
        <f t="shared" si="49"/>
        <v>42322.011574074073</v>
      </c>
      <c r="L2365" s="9">
        <f t="shared" si="49"/>
        <v>25569.489838096921</v>
      </c>
      <c r="M2365" t="b">
        <v>0</v>
      </c>
      <c r="N2365">
        <v>0</v>
      </c>
      <c r="O2365" t="b">
        <v>0</v>
      </c>
      <c r="P2365" t="s">
        <v>8270</v>
      </c>
    </row>
    <row r="2366" spans="1:16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9">
        <f t="shared" si="49"/>
        <v>42248.934675925921</v>
      </c>
      <c r="L2366" s="9">
        <f t="shared" si="49"/>
        <v>25569.488992299492</v>
      </c>
      <c r="M2366" t="b">
        <v>0</v>
      </c>
      <c r="N2366">
        <v>0</v>
      </c>
      <c r="O2366" t="b">
        <v>0</v>
      </c>
      <c r="P2366" t="s">
        <v>8270</v>
      </c>
    </row>
    <row r="2367" spans="1:16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9">
        <f t="shared" si="49"/>
        <v>42346.736400462964</v>
      </c>
      <c r="L2367" s="9">
        <f t="shared" si="49"/>
        <v>25569.490124263895</v>
      </c>
      <c r="M2367" t="b">
        <v>0</v>
      </c>
      <c r="N2367">
        <v>0</v>
      </c>
      <c r="O2367" t="b">
        <v>0</v>
      </c>
      <c r="P2367" t="s">
        <v>8270</v>
      </c>
    </row>
    <row r="2368" spans="1:16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9">
        <f t="shared" si="49"/>
        <v>42268.531631944439</v>
      </c>
      <c r="L2368" s="9">
        <f t="shared" si="49"/>
        <v>25569.489219116109</v>
      </c>
      <c r="M2368" t="b">
        <v>0</v>
      </c>
      <c r="N2368">
        <v>27</v>
      </c>
      <c r="O2368" t="b">
        <v>0</v>
      </c>
      <c r="P2368" t="s">
        <v>8270</v>
      </c>
    </row>
    <row r="2369" spans="1:16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9">
        <f t="shared" si="49"/>
        <v>42425.970092592594</v>
      </c>
      <c r="L2369" s="9">
        <f t="shared" si="49"/>
        <v>25569.491041320514</v>
      </c>
      <c r="M2369" t="b">
        <v>0</v>
      </c>
      <c r="N2369">
        <v>14</v>
      </c>
      <c r="O2369" t="b">
        <v>0</v>
      </c>
      <c r="P2369" t="s">
        <v>8270</v>
      </c>
    </row>
    <row r="2370" spans="1:16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9">
        <f t="shared" si="49"/>
        <v>42063.721817129626</v>
      </c>
      <c r="L2370" s="9">
        <f t="shared" si="49"/>
        <v>25569.486848632143</v>
      </c>
      <c r="M2370" t="b">
        <v>0</v>
      </c>
      <c r="N2370">
        <v>2</v>
      </c>
      <c r="O2370" t="b">
        <v>0</v>
      </c>
      <c r="P2370" t="s">
        <v>8270</v>
      </c>
    </row>
    <row r="2371" spans="1:16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9">
        <f t="shared" ref="K2371:L2434" si="50">J2371/86400+25569</f>
        <v>42380.812627314815</v>
      </c>
      <c r="L2371" s="9">
        <f t="shared" si="50"/>
        <v>25569.490518664668</v>
      </c>
      <c r="M2371" t="b">
        <v>0</v>
      </c>
      <c r="N2371">
        <v>0</v>
      </c>
      <c r="O2371" t="b">
        <v>0</v>
      </c>
      <c r="P2371" t="s">
        <v>8270</v>
      </c>
    </row>
    <row r="2372" spans="1:16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9">
        <f t="shared" si="50"/>
        <v>41961.18913194444</v>
      </c>
      <c r="L2372" s="9">
        <f t="shared" si="50"/>
        <v>25569.485661911251</v>
      </c>
      <c r="M2372" t="b">
        <v>0</v>
      </c>
      <c r="N2372">
        <v>4</v>
      </c>
      <c r="O2372" t="b">
        <v>0</v>
      </c>
      <c r="P2372" t="s">
        <v>8270</v>
      </c>
    </row>
    <row r="2373" spans="1:16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9">
        <f t="shared" si="50"/>
        <v>42150.777731481481</v>
      </c>
      <c r="L2373" s="9">
        <f t="shared" si="50"/>
        <v>25569.487856223743</v>
      </c>
      <c r="M2373" t="b">
        <v>0</v>
      </c>
      <c r="N2373">
        <v>0</v>
      </c>
      <c r="O2373" t="b">
        <v>0</v>
      </c>
      <c r="P2373" t="s">
        <v>8270</v>
      </c>
    </row>
    <row r="2374" spans="1:16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9">
        <f t="shared" si="50"/>
        <v>42088.069108796291</v>
      </c>
      <c r="L2374" s="9">
        <f t="shared" si="50"/>
        <v>25569.487130429501</v>
      </c>
      <c r="M2374" t="b">
        <v>0</v>
      </c>
      <c r="N2374">
        <v>6</v>
      </c>
      <c r="O2374" t="b">
        <v>0</v>
      </c>
      <c r="P2374" t="s">
        <v>8270</v>
      </c>
    </row>
    <row r="2375" spans="1:16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9">
        <f t="shared" si="50"/>
        <v>42215.662314814814</v>
      </c>
      <c r="L2375" s="9">
        <f t="shared" si="50"/>
        <v>25569.488607202718</v>
      </c>
      <c r="M2375" t="b">
        <v>0</v>
      </c>
      <c r="N2375">
        <v>1</v>
      </c>
      <c r="O2375" t="b">
        <v>0</v>
      </c>
      <c r="P2375" t="s">
        <v>8270</v>
      </c>
    </row>
    <row r="2376" spans="1:16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9">
        <f t="shared" si="50"/>
        <v>42017.843287037038</v>
      </c>
      <c r="L2376" s="9">
        <f t="shared" si="50"/>
        <v>25569.486317630635</v>
      </c>
      <c r="M2376" t="b">
        <v>0</v>
      </c>
      <c r="N2376">
        <v>1</v>
      </c>
      <c r="O2376" t="b">
        <v>0</v>
      </c>
      <c r="P2376" t="s">
        <v>8270</v>
      </c>
    </row>
    <row r="2377" spans="1:16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9">
        <f t="shared" si="50"/>
        <v>42592.836076388892</v>
      </c>
      <c r="L2377" s="9">
        <f t="shared" si="50"/>
        <v>25569.492972639771</v>
      </c>
      <c r="M2377" t="b">
        <v>0</v>
      </c>
      <c r="N2377">
        <v>0</v>
      </c>
      <c r="O2377" t="b">
        <v>0</v>
      </c>
      <c r="P2377" t="s">
        <v>8270</v>
      </c>
    </row>
    <row r="2378" spans="1:16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9">
        <f t="shared" si="50"/>
        <v>42318.925532407404</v>
      </c>
      <c r="L2378" s="9">
        <f t="shared" si="50"/>
        <v>25569.489802378848</v>
      </c>
      <c r="M2378" t="b">
        <v>0</v>
      </c>
      <c r="N2378">
        <v>4</v>
      </c>
      <c r="O2378" t="b">
        <v>0</v>
      </c>
      <c r="P2378" t="s">
        <v>8270</v>
      </c>
    </row>
    <row r="2379" spans="1:16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9">
        <f t="shared" si="50"/>
        <v>42669.870173611111</v>
      </c>
      <c r="L2379" s="9">
        <f t="shared" si="50"/>
        <v>25569.49386423812</v>
      </c>
      <c r="M2379" t="b">
        <v>0</v>
      </c>
      <c r="N2379">
        <v>0</v>
      </c>
      <c r="O2379" t="b">
        <v>0</v>
      </c>
      <c r="P2379" t="s">
        <v>8270</v>
      </c>
    </row>
    <row r="2380" spans="1:16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9">
        <f t="shared" si="50"/>
        <v>42213.013078703705</v>
      </c>
      <c r="L2380" s="9">
        <f t="shared" si="50"/>
        <v>25569.488576540261</v>
      </c>
      <c r="M2380" t="b">
        <v>0</v>
      </c>
      <c r="N2380">
        <v>0</v>
      </c>
      <c r="O2380" t="b">
        <v>0</v>
      </c>
      <c r="P2380" t="s">
        <v>8270</v>
      </c>
    </row>
    <row r="2381" spans="1:16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9">
        <f t="shared" si="50"/>
        <v>42237.016388888893</v>
      </c>
      <c r="L2381" s="9">
        <f t="shared" si="50"/>
        <v>25569.488854356354</v>
      </c>
      <c r="M2381" t="b">
        <v>0</v>
      </c>
      <c r="N2381">
        <v>0</v>
      </c>
      <c r="O2381" t="b">
        <v>0</v>
      </c>
      <c r="P2381" t="s">
        <v>8270</v>
      </c>
    </row>
    <row r="2382" spans="1:16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9">
        <f t="shared" si="50"/>
        <v>42248.793310185181</v>
      </c>
      <c r="L2382" s="9">
        <f t="shared" si="50"/>
        <v>25569.488990663311</v>
      </c>
      <c r="M2382" t="b">
        <v>0</v>
      </c>
      <c r="N2382">
        <v>3</v>
      </c>
      <c r="O2382" t="b">
        <v>0</v>
      </c>
      <c r="P2382" t="s">
        <v>8270</v>
      </c>
    </row>
    <row r="2383" spans="1:16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9">
        <f t="shared" si="50"/>
        <v>42074.935740740737</v>
      </c>
      <c r="L2383" s="9">
        <f t="shared" si="50"/>
        <v>25569.486978422927</v>
      </c>
      <c r="M2383" t="b">
        <v>0</v>
      </c>
      <c r="N2383">
        <v>7</v>
      </c>
      <c r="O2383" t="b">
        <v>0</v>
      </c>
      <c r="P2383" t="s">
        <v>8270</v>
      </c>
    </row>
    <row r="2384" spans="1:16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9">
        <f t="shared" si="50"/>
        <v>42195.187534722223</v>
      </c>
      <c r="L2384" s="9">
        <f t="shared" si="50"/>
        <v>25569.488370226096</v>
      </c>
      <c r="M2384" t="b">
        <v>0</v>
      </c>
      <c r="N2384">
        <v>2</v>
      </c>
      <c r="O2384" t="b">
        <v>0</v>
      </c>
      <c r="P2384" t="s">
        <v>8270</v>
      </c>
    </row>
    <row r="2385" spans="1:16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9">
        <f t="shared" si="50"/>
        <v>42027.056793981479</v>
      </c>
      <c r="L2385" s="9">
        <f t="shared" si="50"/>
        <v>25569.486424268449</v>
      </c>
      <c r="M2385" t="b">
        <v>0</v>
      </c>
      <c r="N2385">
        <v>3</v>
      </c>
      <c r="O2385" t="b">
        <v>0</v>
      </c>
      <c r="P2385" t="s">
        <v>8270</v>
      </c>
    </row>
    <row r="2386" spans="1:16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9">
        <f t="shared" si="50"/>
        <v>41927.067627314813</v>
      </c>
      <c r="L2386" s="9">
        <f t="shared" si="50"/>
        <v>25569.485266986427</v>
      </c>
      <c r="M2386" t="b">
        <v>0</v>
      </c>
      <c r="N2386">
        <v>8</v>
      </c>
      <c r="O2386" t="b">
        <v>0</v>
      </c>
      <c r="P2386" t="s">
        <v>8270</v>
      </c>
    </row>
    <row r="2387" spans="1:16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9">
        <f t="shared" si="50"/>
        <v>42191.70175925926</v>
      </c>
      <c r="L2387" s="9">
        <f t="shared" si="50"/>
        <v>25569.488329881471</v>
      </c>
      <c r="M2387" t="b">
        <v>0</v>
      </c>
      <c r="N2387">
        <v>7</v>
      </c>
      <c r="O2387" t="b">
        <v>0</v>
      </c>
      <c r="P2387" t="s">
        <v>8270</v>
      </c>
    </row>
    <row r="2388" spans="1:16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9">
        <f t="shared" si="50"/>
        <v>41954.838240740741</v>
      </c>
      <c r="L2388" s="9">
        <f t="shared" si="50"/>
        <v>25569.485588405565</v>
      </c>
      <c r="M2388" t="b">
        <v>0</v>
      </c>
      <c r="N2388">
        <v>0</v>
      </c>
      <c r="O2388" t="b">
        <v>0</v>
      </c>
      <c r="P2388" t="s">
        <v>8270</v>
      </c>
    </row>
    <row r="2389" spans="1:16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9">
        <f t="shared" si="50"/>
        <v>42528.626620370371</v>
      </c>
      <c r="L2389" s="9">
        <f t="shared" si="50"/>
        <v>25569.492229474774</v>
      </c>
      <c r="M2389" t="b">
        <v>0</v>
      </c>
      <c r="N2389">
        <v>3</v>
      </c>
      <c r="O2389" t="b">
        <v>0</v>
      </c>
      <c r="P2389" t="s">
        <v>8270</v>
      </c>
    </row>
    <row r="2390" spans="1:16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9">
        <f t="shared" si="50"/>
        <v>41989.853692129633</v>
      </c>
      <c r="L2390" s="9">
        <f t="shared" si="50"/>
        <v>25569.485993676994</v>
      </c>
      <c r="M2390" t="b">
        <v>0</v>
      </c>
      <c r="N2390">
        <v>8</v>
      </c>
      <c r="O2390" t="b">
        <v>0</v>
      </c>
      <c r="P2390" t="s">
        <v>8270</v>
      </c>
    </row>
    <row r="2391" spans="1:16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9">
        <f t="shared" si="50"/>
        <v>42179.653379629628</v>
      </c>
      <c r="L2391" s="9">
        <f t="shared" si="50"/>
        <v>25569.488190432636</v>
      </c>
      <c r="M2391" t="b">
        <v>0</v>
      </c>
      <c r="N2391">
        <v>1</v>
      </c>
      <c r="O2391" t="b">
        <v>0</v>
      </c>
      <c r="P2391" t="s">
        <v>8270</v>
      </c>
    </row>
    <row r="2392" spans="1:16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9">
        <f t="shared" si="50"/>
        <v>41968.262314814812</v>
      </c>
      <c r="L2392" s="9">
        <f t="shared" si="50"/>
        <v>25569.485743776793</v>
      </c>
      <c r="M2392" t="b">
        <v>0</v>
      </c>
      <c r="N2392">
        <v>0</v>
      </c>
      <c r="O2392" t="b">
        <v>0</v>
      </c>
      <c r="P2392" t="s">
        <v>8270</v>
      </c>
    </row>
    <row r="2393" spans="1:16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9">
        <f t="shared" si="50"/>
        <v>42064.794490740736</v>
      </c>
      <c r="L2393" s="9">
        <f t="shared" si="50"/>
        <v>25569.486861047346</v>
      </c>
      <c r="M2393" t="b">
        <v>0</v>
      </c>
      <c r="N2393">
        <v>1</v>
      </c>
      <c r="O2393" t="b">
        <v>0</v>
      </c>
      <c r="P2393" t="s">
        <v>8270</v>
      </c>
    </row>
    <row r="2394" spans="1:16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9">
        <f t="shared" si="50"/>
        <v>42276.120636574073</v>
      </c>
      <c r="L2394" s="9">
        <f t="shared" si="50"/>
        <v>25569.489306951811</v>
      </c>
      <c r="M2394" t="b">
        <v>0</v>
      </c>
      <c r="N2394">
        <v>0</v>
      </c>
      <c r="O2394" t="b">
        <v>0</v>
      </c>
      <c r="P2394" t="s">
        <v>8270</v>
      </c>
    </row>
    <row r="2395" spans="1:16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9">
        <f t="shared" si="50"/>
        <v>42194.648344907408</v>
      </c>
      <c r="L2395" s="9">
        <f t="shared" si="50"/>
        <v>25569.488363985474</v>
      </c>
      <c r="M2395" t="b">
        <v>0</v>
      </c>
      <c r="N2395">
        <v>1</v>
      </c>
      <c r="O2395" t="b">
        <v>0</v>
      </c>
      <c r="P2395" t="s">
        <v>8270</v>
      </c>
    </row>
    <row r="2396" spans="1:16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9">
        <f t="shared" si="50"/>
        <v>42031.362187499995</v>
      </c>
      <c r="L2396" s="9">
        <f t="shared" si="50"/>
        <v>25569.486474099391</v>
      </c>
      <c r="M2396" t="b">
        <v>0</v>
      </c>
      <c r="N2396">
        <v>2</v>
      </c>
      <c r="O2396" t="b">
        <v>0</v>
      </c>
      <c r="P2396" t="s">
        <v>8270</v>
      </c>
    </row>
    <row r="2397" spans="1:16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9">
        <f t="shared" si="50"/>
        <v>42717.121377314819</v>
      </c>
      <c r="L2397" s="9">
        <f t="shared" si="50"/>
        <v>25569.494411127052</v>
      </c>
      <c r="M2397" t="b">
        <v>0</v>
      </c>
      <c r="N2397">
        <v>0</v>
      </c>
      <c r="O2397" t="b">
        <v>0</v>
      </c>
      <c r="P2397" t="s">
        <v>8270</v>
      </c>
    </row>
    <row r="2398" spans="1:16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9">
        <f t="shared" si="50"/>
        <v>42262.849050925928</v>
      </c>
      <c r="L2398" s="9">
        <f t="shared" si="50"/>
        <v>25569.489153345497</v>
      </c>
      <c r="M2398" t="b">
        <v>0</v>
      </c>
      <c r="N2398">
        <v>1</v>
      </c>
      <c r="O2398" t="b">
        <v>0</v>
      </c>
      <c r="P2398" t="s">
        <v>8270</v>
      </c>
    </row>
    <row r="2399" spans="1:16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9">
        <f t="shared" si="50"/>
        <v>41976.88490740741</v>
      </c>
      <c r="L2399" s="9">
        <f t="shared" si="50"/>
        <v>25569.485843575316</v>
      </c>
      <c r="M2399" t="b">
        <v>0</v>
      </c>
      <c r="N2399">
        <v>0</v>
      </c>
      <c r="O2399" t="b">
        <v>0</v>
      </c>
      <c r="P2399" t="s">
        <v>8270</v>
      </c>
    </row>
    <row r="2400" spans="1:16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9">
        <f t="shared" si="50"/>
        <v>42157.916481481487</v>
      </c>
      <c r="L2400" s="9">
        <f t="shared" si="50"/>
        <v>25569.487938848164</v>
      </c>
      <c r="M2400" t="b">
        <v>0</v>
      </c>
      <c r="N2400">
        <v>0</v>
      </c>
      <c r="O2400" t="b">
        <v>0</v>
      </c>
      <c r="P2400" t="s">
        <v>8270</v>
      </c>
    </row>
    <row r="2401" spans="1:16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9">
        <f t="shared" si="50"/>
        <v>41956.853078703702</v>
      </c>
      <c r="L2401" s="9">
        <f t="shared" si="50"/>
        <v>25569.485611725449</v>
      </c>
      <c r="M2401" t="b">
        <v>0</v>
      </c>
      <c r="N2401">
        <v>0</v>
      </c>
      <c r="O2401" t="b">
        <v>0</v>
      </c>
      <c r="P2401" t="s">
        <v>8270</v>
      </c>
    </row>
    <row r="2402" spans="1:16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9">
        <f t="shared" si="50"/>
        <v>42444.268101851849</v>
      </c>
      <c r="L2402" s="9">
        <f t="shared" si="50"/>
        <v>25569.491253103031</v>
      </c>
      <c r="M2402" t="b">
        <v>0</v>
      </c>
      <c r="N2402">
        <v>0</v>
      </c>
      <c r="O2402" t="b">
        <v>0</v>
      </c>
      <c r="P2402" t="s">
        <v>8270</v>
      </c>
    </row>
    <row r="2403" spans="1:16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9">
        <f t="shared" si="50"/>
        <v>42374.822870370372</v>
      </c>
      <c r="L2403" s="9">
        <f t="shared" si="50"/>
        <v>25569.490449338777</v>
      </c>
      <c r="M2403" t="b">
        <v>0</v>
      </c>
      <c r="N2403">
        <v>9</v>
      </c>
      <c r="O2403" t="b">
        <v>0</v>
      </c>
      <c r="P2403" t="s">
        <v>8282</v>
      </c>
    </row>
    <row r="2404" spans="1:16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9">
        <f t="shared" si="50"/>
        <v>42107.679756944446</v>
      </c>
      <c r="L2404" s="9">
        <f t="shared" si="50"/>
        <v>25569.487357404596</v>
      </c>
      <c r="M2404" t="b">
        <v>0</v>
      </c>
      <c r="N2404">
        <v>1</v>
      </c>
      <c r="O2404" t="b">
        <v>0</v>
      </c>
      <c r="P2404" t="s">
        <v>8282</v>
      </c>
    </row>
    <row r="2405" spans="1:16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9">
        <f t="shared" si="50"/>
        <v>42399.882615740746</v>
      </c>
      <c r="L2405" s="9">
        <f t="shared" si="50"/>
        <v>25569.490739382127</v>
      </c>
      <c r="M2405" t="b">
        <v>0</v>
      </c>
      <c r="N2405">
        <v>12</v>
      </c>
      <c r="O2405" t="b">
        <v>0</v>
      </c>
      <c r="P2405" t="s">
        <v>8282</v>
      </c>
    </row>
    <row r="2406" spans="1:16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9">
        <f t="shared" si="50"/>
        <v>42342.03943287037</v>
      </c>
      <c r="L2406" s="9">
        <f t="shared" si="50"/>
        <v>25569.490069900843</v>
      </c>
      <c r="M2406" t="b">
        <v>0</v>
      </c>
      <c r="N2406">
        <v>0</v>
      </c>
      <c r="O2406" t="b">
        <v>0</v>
      </c>
      <c r="P2406" t="s">
        <v>8282</v>
      </c>
    </row>
    <row r="2407" spans="1:16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9">
        <f t="shared" si="50"/>
        <v>42595.585358796292</v>
      </c>
      <c r="L2407" s="9">
        <f t="shared" si="50"/>
        <v>25569.493004460172</v>
      </c>
      <c r="M2407" t="b">
        <v>0</v>
      </c>
      <c r="N2407">
        <v>20</v>
      </c>
      <c r="O2407" t="b">
        <v>0</v>
      </c>
      <c r="P2407" t="s">
        <v>8282</v>
      </c>
    </row>
    <row r="2408" spans="1:16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9">
        <f t="shared" si="50"/>
        <v>41983.110995370371</v>
      </c>
      <c r="L2408" s="9">
        <f t="shared" si="50"/>
        <v>25569.48591563652</v>
      </c>
      <c r="M2408" t="b">
        <v>0</v>
      </c>
      <c r="N2408">
        <v>16</v>
      </c>
      <c r="O2408" t="b">
        <v>0</v>
      </c>
      <c r="P2408" t="s">
        <v>8282</v>
      </c>
    </row>
    <row r="2409" spans="1:16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9">
        <f t="shared" si="50"/>
        <v>42082.575555555552</v>
      </c>
      <c r="L2409" s="9">
        <f t="shared" si="50"/>
        <v>25569.487066846708</v>
      </c>
      <c r="M2409" t="b">
        <v>0</v>
      </c>
      <c r="N2409">
        <v>33</v>
      </c>
      <c r="O2409" t="b">
        <v>0</v>
      </c>
      <c r="P2409" t="s">
        <v>8282</v>
      </c>
    </row>
    <row r="2410" spans="1:16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9">
        <f t="shared" si="50"/>
        <v>41919.140706018516</v>
      </c>
      <c r="L2410" s="9">
        <f t="shared" si="50"/>
        <v>25569.485175239653</v>
      </c>
      <c r="M2410" t="b">
        <v>0</v>
      </c>
      <c r="N2410">
        <v>2</v>
      </c>
      <c r="O2410" t="b">
        <v>0</v>
      </c>
      <c r="P2410" t="s">
        <v>8282</v>
      </c>
    </row>
    <row r="2411" spans="1:16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9">
        <f t="shared" si="50"/>
        <v>42204.875868055555</v>
      </c>
      <c r="L2411" s="9">
        <f t="shared" si="50"/>
        <v>25569.488482359586</v>
      </c>
      <c r="M2411" t="b">
        <v>0</v>
      </c>
      <c r="N2411">
        <v>6</v>
      </c>
      <c r="O2411" t="b">
        <v>0</v>
      </c>
      <c r="P2411" t="s">
        <v>8282</v>
      </c>
    </row>
    <row r="2412" spans="1:16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9">
        <f t="shared" si="50"/>
        <v>42224.408275462964</v>
      </c>
      <c r="L2412" s="9">
        <f t="shared" si="50"/>
        <v>25569.488708429115</v>
      </c>
      <c r="M2412" t="b">
        <v>0</v>
      </c>
      <c r="N2412">
        <v>0</v>
      </c>
      <c r="O2412" t="b">
        <v>0</v>
      </c>
      <c r="P2412" t="s">
        <v>8282</v>
      </c>
    </row>
    <row r="2413" spans="1:16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9">
        <f t="shared" si="50"/>
        <v>42211.732430555552</v>
      </c>
      <c r="L2413" s="9">
        <f t="shared" si="50"/>
        <v>25569.488561717946</v>
      </c>
      <c r="M2413" t="b">
        <v>0</v>
      </c>
      <c r="N2413">
        <v>3</v>
      </c>
      <c r="O2413" t="b">
        <v>0</v>
      </c>
      <c r="P2413" t="s">
        <v>8282</v>
      </c>
    </row>
    <row r="2414" spans="1:16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9">
        <f t="shared" si="50"/>
        <v>42655.736956018518</v>
      </c>
      <c r="L2414" s="9">
        <f t="shared" si="50"/>
        <v>25569.493700659212</v>
      </c>
      <c r="M2414" t="b">
        <v>0</v>
      </c>
      <c r="N2414">
        <v>0</v>
      </c>
      <c r="O2414" t="b">
        <v>0</v>
      </c>
      <c r="P2414" t="s">
        <v>8282</v>
      </c>
    </row>
    <row r="2415" spans="1:16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9">
        <f t="shared" si="50"/>
        <v>41760.10974537037</v>
      </c>
      <c r="L2415" s="9">
        <f t="shared" si="50"/>
        <v>25569.483334603534</v>
      </c>
      <c r="M2415" t="b">
        <v>0</v>
      </c>
      <c r="N2415">
        <v>3</v>
      </c>
      <c r="O2415" t="b">
        <v>0</v>
      </c>
      <c r="P2415" t="s">
        <v>8282</v>
      </c>
    </row>
    <row r="2416" spans="1:16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9">
        <f t="shared" si="50"/>
        <v>42198.695138888885</v>
      </c>
      <c r="L2416" s="9">
        <f t="shared" si="50"/>
        <v>25569.488410823367</v>
      </c>
      <c r="M2416" t="b">
        <v>0</v>
      </c>
      <c r="N2416">
        <v>13</v>
      </c>
      <c r="O2416" t="b">
        <v>0</v>
      </c>
      <c r="P2416" t="s">
        <v>8282</v>
      </c>
    </row>
    <row r="2417" spans="1:16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9">
        <f t="shared" si="50"/>
        <v>42536.862800925926</v>
      </c>
      <c r="L2417" s="9">
        <f t="shared" si="50"/>
        <v>25569.492324800936</v>
      </c>
      <c r="M2417" t="b">
        <v>0</v>
      </c>
      <c r="N2417">
        <v>6</v>
      </c>
      <c r="O2417" t="b">
        <v>0</v>
      </c>
      <c r="P2417" t="s">
        <v>8282</v>
      </c>
    </row>
    <row r="2418" spans="1:16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9">
        <f t="shared" si="50"/>
        <v>42019.737766203703</v>
      </c>
      <c r="L2418" s="9">
        <f t="shared" si="50"/>
        <v>25569.486339557479</v>
      </c>
      <c r="M2418" t="b">
        <v>0</v>
      </c>
      <c r="N2418">
        <v>1</v>
      </c>
      <c r="O2418" t="b">
        <v>0</v>
      </c>
      <c r="P2418" t="s">
        <v>8282</v>
      </c>
    </row>
    <row r="2419" spans="1:16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9">
        <f t="shared" si="50"/>
        <v>41831.884108796294</v>
      </c>
      <c r="L2419" s="9">
        <f t="shared" si="50"/>
        <v>25569.484165325332</v>
      </c>
      <c r="M2419" t="b">
        <v>0</v>
      </c>
      <c r="N2419">
        <v>0</v>
      </c>
      <c r="O2419" t="b">
        <v>0</v>
      </c>
      <c r="P2419" t="s">
        <v>8282</v>
      </c>
    </row>
    <row r="2420" spans="1:16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9">
        <f t="shared" si="50"/>
        <v>42027.856990740736</v>
      </c>
      <c r="L2420" s="9">
        <f t="shared" si="50"/>
        <v>25569.486433529986</v>
      </c>
      <c r="M2420" t="b">
        <v>0</v>
      </c>
      <c r="N2420">
        <v>5</v>
      </c>
      <c r="O2420" t="b">
        <v>0</v>
      </c>
      <c r="P2420" t="s">
        <v>8282</v>
      </c>
    </row>
    <row r="2421" spans="1:16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9">
        <f t="shared" si="50"/>
        <v>41993.738298611112</v>
      </c>
      <c r="L2421" s="9">
        <f t="shared" si="50"/>
        <v>25569.486038637715</v>
      </c>
      <c r="M2421" t="b">
        <v>0</v>
      </c>
      <c r="N2421">
        <v>0</v>
      </c>
      <c r="O2421" t="b">
        <v>0</v>
      </c>
      <c r="P2421" t="s">
        <v>8282</v>
      </c>
    </row>
    <row r="2422" spans="1:16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9">
        <f t="shared" si="50"/>
        <v>41893.028877314813</v>
      </c>
      <c r="L2422" s="9">
        <f t="shared" si="50"/>
        <v>25569.484873019413</v>
      </c>
      <c r="M2422" t="b">
        <v>0</v>
      </c>
      <c r="N2422">
        <v>36</v>
      </c>
      <c r="O2422" t="b">
        <v>0</v>
      </c>
      <c r="P2422" t="s">
        <v>8282</v>
      </c>
    </row>
    <row r="2423" spans="1:16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9">
        <f t="shared" si="50"/>
        <v>42026.687453703707</v>
      </c>
      <c r="L2423" s="9">
        <f t="shared" si="50"/>
        <v>25569.486419993678</v>
      </c>
      <c r="M2423" t="b">
        <v>0</v>
      </c>
      <c r="N2423">
        <v>1</v>
      </c>
      <c r="O2423" t="b">
        <v>0</v>
      </c>
      <c r="P2423" t="s">
        <v>8282</v>
      </c>
    </row>
    <row r="2424" spans="1:16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9">
        <f t="shared" si="50"/>
        <v>42044.724953703699</v>
      </c>
      <c r="L2424" s="9">
        <f t="shared" si="50"/>
        <v>25569.486628761038</v>
      </c>
      <c r="M2424" t="b">
        <v>0</v>
      </c>
      <c r="N2424">
        <v>1</v>
      </c>
      <c r="O2424" t="b">
        <v>0</v>
      </c>
      <c r="P2424" t="s">
        <v>8282</v>
      </c>
    </row>
    <row r="2425" spans="1:16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9">
        <f t="shared" si="50"/>
        <v>41974.704745370371</v>
      </c>
      <c r="L2425" s="9">
        <f t="shared" si="50"/>
        <v>25569.48581834196</v>
      </c>
      <c r="M2425" t="b">
        <v>0</v>
      </c>
      <c r="N2425">
        <v>1</v>
      </c>
      <c r="O2425" t="b">
        <v>0</v>
      </c>
      <c r="P2425" t="s">
        <v>8282</v>
      </c>
    </row>
    <row r="2426" spans="1:16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9">
        <f t="shared" si="50"/>
        <v>41909.892453703702</v>
      </c>
      <c r="L2426" s="9">
        <f t="shared" si="50"/>
        <v>25569.485068199694</v>
      </c>
      <c r="M2426" t="b">
        <v>0</v>
      </c>
      <c r="N2426">
        <v>9</v>
      </c>
      <c r="O2426" t="b">
        <v>0</v>
      </c>
      <c r="P2426" t="s">
        <v>8282</v>
      </c>
    </row>
    <row r="2427" spans="1:16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9">
        <f t="shared" si="50"/>
        <v>42502.913761574076</v>
      </c>
      <c r="L2427" s="9">
        <f t="shared" si="50"/>
        <v>25569.491931872239</v>
      </c>
      <c r="M2427" t="b">
        <v>0</v>
      </c>
      <c r="N2427">
        <v>1</v>
      </c>
      <c r="O2427" t="b">
        <v>0</v>
      </c>
      <c r="P2427" t="s">
        <v>8282</v>
      </c>
    </row>
    <row r="2428" spans="1:16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9">
        <f t="shared" si="50"/>
        <v>42164.170046296298</v>
      </c>
      <c r="L2428" s="9">
        <f t="shared" si="50"/>
        <v>25569.48801122739</v>
      </c>
      <c r="M2428" t="b">
        <v>0</v>
      </c>
      <c r="N2428">
        <v>0</v>
      </c>
      <c r="O2428" t="b">
        <v>0</v>
      </c>
      <c r="P2428" t="s">
        <v>8282</v>
      </c>
    </row>
    <row r="2429" spans="1:16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9">
        <f t="shared" si="50"/>
        <v>42412.318668981483</v>
      </c>
      <c r="L2429" s="9">
        <f t="shared" si="50"/>
        <v>25569.490883317929</v>
      </c>
      <c r="M2429" t="b">
        <v>0</v>
      </c>
      <c r="N2429">
        <v>1</v>
      </c>
      <c r="O2429" t="b">
        <v>0</v>
      </c>
      <c r="P2429" t="s">
        <v>8282</v>
      </c>
    </row>
    <row r="2430" spans="1:16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9">
        <f t="shared" si="50"/>
        <v>42045.784155092595</v>
      </c>
      <c r="L2430" s="9">
        <f t="shared" si="50"/>
        <v>25569.486641020314</v>
      </c>
      <c r="M2430" t="b">
        <v>0</v>
      </c>
      <c r="N2430">
        <v>1</v>
      </c>
      <c r="O2430" t="b">
        <v>0</v>
      </c>
      <c r="P2430" t="s">
        <v>8282</v>
      </c>
    </row>
    <row r="2431" spans="1:16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9">
        <f t="shared" si="50"/>
        <v>42734.879236111112</v>
      </c>
      <c r="L2431" s="9">
        <f t="shared" si="50"/>
        <v>25569.494616657827</v>
      </c>
      <c r="M2431" t="b">
        <v>0</v>
      </c>
      <c r="N2431">
        <v>4</v>
      </c>
      <c r="O2431" t="b">
        <v>0</v>
      </c>
      <c r="P2431" t="s">
        <v>8282</v>
      </c>
    </row>
    <row r="2432" spans="1:16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9">
        <f t="shared" si="50"/>
        <v>42382.130833333329</v>
      </c>
      <c r="L2432" s="9">
        <f t="shared" si="50"/>
        <v>25569.490533921682</v>
      </c>
      <c r="M2432" t="b">
        <v>0</v>
      </c>
      <c r="N2432">
        <v>2</v>
      </c>
      <c r="O2432" t="b">
        <v>0</v>
      </c>
      <c r="P2432" t="s">
        <v>8282</v>
      </c>
    </row>
    <row r="2433" spans="1:16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9">
        <f t="shared" si="50"/>
        <v>42489.099687499998</v>
      </c>
      <c r="L2433" s="9">
        <f t="shared" si="50"/>
        <v>25569.491771987123</v>
      </c>
      <c r="M2433" t="b">
        <v>0</v>
      </c>
      <c r="N2433">
        <v>2</v>
      </c>
      <c r="O2433" t="b">
        <v>0</v>
      </c>
      <c r="P2433" t="s">
        <v>8282</v>
      </c>
    </row>
    <row r="2434" spans="1:16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9">
        <f t="shared" si="50"/>
        <v>42041.218715277777</v>
      </c>
      <c r="L2434" s="9">
        <f t="shared" si="50"/>
        <v>25569.486588179574</v>
      </c>
      <c r="M2434" t="b">
        <v>0</v>
      </c>
      <c r="N2434">
        <v>2</v>
      </c>
      <c r="O2434" t="b">
        <v>0</v>
      </c>
      <c r="P2434" t="s">
        <v>8282</v>
      </c>
    </row>
    <row r="2435" spans="1:16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9">
        <f t="shared" ref="K2435:L2498" si="51">J2435/86400+25569</f>
        <v>42397.89980324074</v>
      </c>
      <c r="L2435" s="9">
        <f t="shared" si="51"/>
        <v>25569.490716432909</v>
      </c>
      <c r="M2435" t="b">
        <v>0</v>
      </c>
      <c r="N2435">
        <v>0</v>
      </c>
      <c r="O2435" t="b">
        <v>0</v>
      </c>
      <c r="P2435" t="s">
        <v>8282</v>
      </c>
    </row>
    <row r="2436" spans="1:16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9">
        <f t="shared" si="51"/>
        <v>42180.186041666668</v>
      </c>
      <c r="L2436" s="9">
        <f t="shared" si="51"/>
        <v>25569.488196597704</v>
      </c>
      <c r="M2436" t="b">
        <v>0</v>
      </c>
      <c r="N2436">
        <v>2</v>
      </c>
      <c r="O2436" t="b">
        <v>0</v>
      </c>
      <c r="P2436" t="s">
        <v>8282</v>
      </c>
    </row>
    <row r="2437" spans="1:16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9">
        <f t="shared" si="51"/>
        <v>42252.277615740742</v>
      </c>
      <c r="L2437" s="9">
        <f t="shared" si="51"/>
        <v>25569.489030990924</v>
      </c>
      <c r="M2437" t="b">
        <v>0</v>
      </c>
      <c r="N2437">
        <v>4</v>
      </c>
      <c r="O2437" t="b">
        <v>0</v>
      </c>
      <c r="P2437" t="s">
        <v>8282</v>
      </c>
    </row>
    <row r="2438" spans="1:16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9">
        <f t="shared" si="51"/>
        <v>42338.615393518514</v>
      </c>
      <c r="L2438" s="9">
        <f t="shared" si="51"/>
        <v>25569.490030270757</v>
      </c>
      <c r="M2438" t="b">
        <v>0</v>
      </c>
      <c r="N2438">
        <v>2</v>
      </c>
      <c r="O2438" t="b">
        <v>0</v>
      </c>
      <c r="P2438" t="s">
        <v>8282</v>
      </c>
    </row>
    <row r="2439" spans="1:16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9">
        <f t="shared" si="51"/>
        <v>42031.965138888889</v>
      </c>
      <c r="L2439" s="9">
        <f t="shared" si="51"/>
        <v>25569.486481077998</v>
      </c>
      <c r="M2439" t="b">
        <v>0</v>
      </c>
      <c r="N2439">
        <v>0</v>
      </c>
      <c r="O2439" t="b">
        <v>0</v>
      </c>
      <c r="P2439" t="s">
        <v>8282</v>
      </c>
    </row>
    <row r="2440" spans="1:16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9">
        <f t="shared" si="51"/>
        <v>42285.91506944444</v>
      </c>
      <c r="L2440" s="9">
        <f t="shared" si="51"/>
        <v>25569.489420313304</v>
      </c>
      <c r="M2440" t="b">
        <v>0</v>
      </c>
      <c r="N2440">
        <v>1</v>
      </c>
      <c r="O2440" t="b">
        <v>0</v>
      </c>
      <c r="P2440" t="s">
        <v>8282</v>
      </c>
    </row>
    <row r="2441" spans="1:16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9">
        <f t="shared" si="51"/>
        <v>42265.818622685183</v>
      </c>
      <c r="L2441" s="9">
        <f t="shared" si="51"/>
        <v>25569.489187715539</v>
      </c>
      <c r="M2441" t="b">
        <v>0</v>
      </c>
      <c r="N2441">
        <v>0</v>
      </c>
      <c r="O2441" t="b">
        <v>0</v>
      </c>
      <c r="P2441" t="s">
        <v>8282</v>
      </c>
    </row>
    <row r="2442" spans="1:16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9">
        <f t="shared" si="51"/>
        <v>42383.899456018524</v>
      </c>
      <c r="L2442" s="9">
        <f t="shared" si="51"/>
        <v>25569.49055439185</v>
      </c>
      <c r="M2442" t="b">
        <v>0</v>
      </c>
      <c r="N2442">
        <v>2</v>
      </c>
      <c r="O2442" t="b">
        <v>0</v>
      </c>
      <c r="P2442" t="s">
        <v>8282</v>
      </c>
    </row>
    <row r="2443" spans="1:16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9">
        <f t="shared" si="51"/>
        <v>42187.125625000001</v>
      </c>
      <c r="L2443" s="9">
        <f t="shared" si="51"/>
        <v>25569.488276916956</v>
      </c>
      <c r="M2443" t="b">
        <v>0</v>
      </c>
      <c r="N2443">
        <v>109</v>
      </c>
      <c r="O2443" t="b">
        <v>1</v>
      </c>
      <c r="P2443" t="s">
        <v>8296</v>
      </c>
    </row>
    <row r="2444" spans="1:16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9">
        <f t="shared" si="51"/>
        <v>42052.666990740741</v>
      </c>
      <c r="L2444" s="9">
        <f t="shared" si="51"/>
        <v>25569.486720682762</v>
      </c>
      <c r="M2444" t="b">
        <v>0</v>
      </c>
      <c r="N2444">
        <v>372</v>
      </c>
      <c r="O2444" t="b">
        <v>1</v>
      </c>
      <c r="P2444" t="s">
        <v>8296</v>
      </c>
    </row>
    <row r="2445" spans="1:16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9">
        <f t="shared" si="51"/>
        <v>41836.625254629631</v>
      </c>
      <c r="L2445" s="9">
        <f t="shared" si="51"/>
        <v>25569.484220199705</v>
      </c>
      <c r="M2445" t="b">
        <v>0</v>
      </c>
      <c r="N2445">
        <v>311</v>
      </c>
      <c r="O2445" t="b">
        <v>1</v>
      </c>
      <c r="P2445" t="s">
        <v>8296</v>
      </c>
    </row>
    <row r="2446" spans="1:16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9">
        <f t="shared" si="51"/>
        <v>42485.754525462966</v>
      </c>
      <c r="L2446" s="9">
        <f t="shared" si="51"/>
        <v>25569.49173326997</v>
      </c>
      <c r="M2446" t="b">
        <v>0</v>
      </c>
      <c r="N2446">
        <v>61</v>
      </c>
      <c r="O2446" t="b">
        <v>1</v>
      </c>
      <c r="P2446" t="s">
        <v>8296</v>
      </c>
    </row>
    <row r="2447" spans="1:16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9">
        <f t="shared" si="51"/>
        <v>42243.190057870372</v>
      </c>
      <c r="L2447" s="9">
        <f t="shared" si="51"/>
        <v>25569.488925810856</v>
      </c>
      <c r="M2447" t="b">
        <v>0</v>
      </c>
      <c r="N2447">
        <v>115</v>
      </c>
      <c r="O2447" t="b">
        <v>1</v>
      </c>
      <c r="P2447" t="s">
        <v>8296</v>
      </c>
    </row>
    <row r="2448" spans="1:16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9">
        <f t="shared" si="51"/>
        <v>42670.602673611109</v>
      </c>
      <c r="L2448" s="9">
        <f t="shared" si="51"/>
        <v>25569.493872716128</v>
      </c>
      <c r="M2448" t="b">
        <v>0</v>
      </c>
      <c r="N2448">
        <v>111</v>
      </c>
      <c r="O2448" t="b">
        <v>1</v>
      </c>
      <c r="P2448" t="s">
        <v>8296</v>
      </c>
    </row>
    <row r="2449" spans="1:16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9">
        <f t="shared" si="51"/>
        <v>42654.469826388886</v>
      </c>
      <c r="L2449" s="9">
        <f t="shared" si="51"/>
        <v>25569.493685993362</v>
      </c>
      <c r="M2449" t="b">
        <v>0</v>
      </c>
      <c r="N2449">
        <v>337</v>
      </c>
      <c r="O2449" t="b">
        <v>1</v>
      </c>
      <c r="P2449" t="s">
        <v>8296</v>
      </c>
    </row>
    <row r="2450" spans="1:16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9">
        <f t="shared" si="51"/>
        <v>42607.316122685181</v>
      </c>
      <c r="L2450" s="9">
        <f t="shared" si="51"/>
        <v>25569.493140232902</v>
      </c>
      <c r="M2450" t="b">
        <v>0</v>
      </c>
      <c r="N2450">
        <v>9</v>
      </c>
      <c r="O2450" t="b">
        <v>1</v>
      </c>
      <c r="P2450" t="s">
        <v>8296</v>
      </c>
    </row>
    <row r="2451" spans="1:16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9">
        <f t="shared" si="51"/>
        <v>41943.142534722225</v>
      </c>
      <c r="L2451" s="9">
        <f t="shared" si="51"/>
        <v>25569.485453038596</v>
      </c>
      <c r="M2451" t="b">
        <v>0</v>
      </c>
      <c r="N2451">
        <v>120</v>
      </c>
      <c r="O2451" t="b">
        <v>1</v>
      </c>
      <c r="P2451" t="s">
        <v>8296</v>
      </c>
    </row>
    <row r="2452" spans="1:16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9">
        <f t="shared" si="51"/>
        <v>41902.07240740741</v>
      </c>
      <c r="L2452" s="9">
        <f t="shared" si="51"/>
        <v>25569.484977689899</v>
      </c>
      <c r="M2452" t="b">
        <v>0</v>
      </c>
      <c r="N2452">
        <v>102</v>
      </c>
      <c r="O2452" t="b">
        <v>1</v>
      </c>
      <c r="P2452" t="s">
        <v>8296</v>
      </c>
    </row>
    <row r="2453" spans="1:16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9">
        <f t="shared" si="51"/>
        <v>42779.908449074079</v>
      </c>
      <c r="L2453" s="9">
        <f t="shared" si="51"/>
        <v>25569.495137829272</v>
      </c>
      <c r="M2453" t="b">
        <v>0</v>
      </c>
      <c r="N2453">
        <v>186</v>
      </c>
      <c r="O2453" t="b">
        <v>1</v>
      </c>
      <c r="P2453" t="s">
        <v>8296</v>
      </c>
    </row>
    <row r="2454" spans="1:16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9">
        <f t="shared" si="51"/>
        <v>42338.84375</v>
      </c>
      <c r="L2454" s="9">
        <f t="shared" si="51"/>
        <v>25569.490032913774</v>
      </c>
      <c r="M2454" t="b">
        <v>0</v>
      </c>
      <c r="N2454">
        <v>15</v>
      </c>
      <c r="O2454" t="b">
        <v>1</v>
      </c>
      <c r="P2454" t="s">
        <v>8296</v>
      </c>
    </row>
    <row r="2455" spans="1:16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9">
        <f t="shared" si="51"/>
        <v>42738.692233796297</v>
      </c>
      <c r="L2455" s="9">
        <f t="shared" si="51"/>
        <v>25569.494660789744</v>
      </c>
      <c r="M2455" t="b">
        <v>0</v>
      </c>
      <c r="N2455">
        <v>67</v>
      </c>
      <c r="O2455" t="b">
        <v>1</v>
      </c>
      <c r="P2455" t="s">
        <v>8296</v>
      </c>
    </row>
    <row r="2456" spans="1:16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9">
        <f t="shared" si="51"/>
        <v>42770.201481481483</v>
      </c>
      <c r="L2456" s="9">
        <f t="shared" si="51"/>
        <v>25569.495025480112</v>
      </c>
      <c r="M2456" t="b">
        <v>0</v>
      </c>
      <c r="N2456">
        <v>130</v>
      </c>
      <c r="O2456" t="b">
        <v>1</v>
      </c>
      <c r="P2456" t="s">
        <v>8296</v>
      </c>
    </row>
    <row r="2457" spans="1:16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9">
        <f t="shared" si="51"/>
        <v>42452.781828703708</v>
      </c>
      <c r="L2457" s="9">
        <f t="shared" si="51"/>
        <v>25569.491351641536</v>
      </c>
      <c r="M2457" t="b">
        <v>0</v>
      </c>
      <c r="N2457">
        <v>16</v>
      </c>
      <c r="O2457" t="b">
        <v>1</v>
      </c>
      <c r="P2457" t="s">
        <v>8296</v>
      </c>
    </row>
    <row r="2458" spans="1:16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9">
        <f t="shared" si="51"/>
        <v>42761.961099537039</v>
      </c>
      <c r="L2458" s="9">
        <f t="shared" si="51"/>
        <v>25569.49493010532</v>
      </c>
      <c r="M2458" t="b">
        <v>0</v>
      </c>
      <c r="N2458">
        <v>67</v>
      </c>
      <c r="O2458" t="b">
        <v>1</v>
      </c>
      <c r="P2458" t="s">
        <v>8296</v>
      </c>
    </row>
    <row r="2459" spans="1:16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9">
        <f t="shared" si="51"/>
        <v>42423.602500000001</v>
      </c>
      <c r="L2459" s="9">
        <f t="shared" si="51"/>
        <v>25569.491013917825</v>
      </c>
      <c r="M2459" t="b">
        <v>0</v>
      </c>
      <c r="N2459">
        <v>124</v>
      </c>
      <c r="O2459" t="b">
        <v>1</v>
      </c>
      <c r="P2459" t="s">
        <v>8296</v>
      </c>
    </row>
    <row r="2460" spans="1:16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9">
        <f t="shared" si="51"/>
        <v>42495.871736111112</v>
      </c>
      <c r="L2460" s="9">
        <f t="shared" si="51"/>
        <v>25569.491850367314</v>
      </c>
      <c r="M2460" t="b">
        <v>0</v>
      </c>
      <c r="N2460">
        <v>80</v>
      </c>
      <c r="O2460" t="b">
        <v>1</v>
      </c>
      <c r="P2460" t="s">
        <v>8296</v>
      </c>
    </row>
    <row r="2461" spans="1:16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9">
        <f t="shared" si="51"/>
        <v>42407.637557870374</v>
      </c>
      <c r="L2461" s="9">
        <f t="shared" si="51"/>
        <v>25569.490829138402</v>
      </c>
      <c r="M2461" t="b">
        <v>0</v>
      </c>
      <c r="N2461">
        <v>282</v>
      </c>
      <c r="O2461" t="b">
        <v>1</v>
      </c>
      <c r="P2461" t="s">
        <v>8296</v>
      </c>
    </row>
    <row r="2462" spans="1:16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9">
        <f t="shared" si="51"/>
        <v>42704.187118055561</v>
      </c>
      <c r="L2462" s="9">
        <f t="shared" si="51"/>
        <v>25569.494261424978</v>
      </c>
      <c r="M2462" t="b">
        <v>0</v>
      </c>
      <c r="N2462">
        <v>68</v>
      </c>
      <c r="O2462" t="b">
        <v>1</v>
      </c>
      <c r="P2462" t="s">
        <v>8296</v>
      </c>
    </row>
    <row r="2463" spans="1:16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9">
        <f t="shared" si="51"/>
        <v>40784.012696759259</v>
      </c>
      <c r="L2463" s="9">
        <f t="shared" si="51"/>
        <v>25569.47203718399</v>
      </c>
      <c r="M2463" t="b">
        <v>0</v>
      </c>
      <c r="N2463">
        <v>86</v>
      </c>
      <c r="O2463" t="b">
        <v>1</v>
      </c>
      <c r="P2463" t="s">
        <v>8277</v>
      </c>
    </row>
    <row r="2464" spans="1:16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9">
        <f t="shared" si="51"/>
        <v>41089.186296296299</v>
      </c>
      <c r="L2464" s="9">
        <f t="shared" si="51"/>
        <v>25569.475569285838</v>
      </c>
      <c r="M2464" t="b">
        <v>0</v>
      </c>
      <c r="N2464">
        <v>115</v>
      </c>
      <c r="O2464" t="b">
        <v>1</v>
      </c>
      <c r="P2464" t="s">
        <v>8277</v>
      </c>
    </row>
    <row r="2465" spans="1:16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9">
        <f t="shared" si="51"/>
        <v>41341.111400462964</v>
      </c>
      <c r="L2465" s="9">
        <f t="shared" si="51"/>
        <v>25569.478485085652</v>
      </c>
      <c r="M2465" t="b">
        <v>0</v>
      </c>
      <c r="N2465">
        <v>75</v>
      </c>
      <c r="O2465" t="b">
        <v>1</v>
      </c>
      <c r="P2465" t="s">
        <v>8277</v>
      </c>
    </row>
    <row r="2466" spans="1:16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9">
        <f t="shared" si="51"/>
        <v>42248.90042824074</v>
      </c>
      <c r="L2466" s="9">
        <f t="shared" si="51"/>
        <v>25569.488991903105</v>
      </c>
      <c r="M2466" t="b">
        <v>0</v>
      </c>
      <c r="N2466">
        <v>43</v>
      </c>
      <c r="O2466" t="b">
        <v>1</v>
      </c>
      <c r="P2466" t="s">
        <v>8277</v>
      </c>
    </row>
    <row r="2467" spans="1:16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9">
        <f t="shared" si="51"/>
        <v>41145.719305555554</v>
      </c>
      <c r="L2467" s="9">
        <f t="shared" si="51"/>
        <v>25569.476223603073</v>
      </c>
      <c r="M2467" t="b">
        <v>0</v>
      </c>
      <c r="N2467">
        <v>48</v>
      </c>
      <c r="O2467" t="b">
        <v>1</v>
      </c>
      <c r="P2467" t="s">
        <v>8277</v>
      </c>
    </row>
    <row r="2468" spans="1:16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9">
        <f t="shared" si="51"/>
        <v>41373.102465277778</v>
      </c>
      <c r="L2468" s="9">
        <f t="shared" si="51"/>
        <v>25569.478855352609</v>
      </c>
      <c r="M2468" t="b">
        <v>0</v>
      </c>
      <c r="N2468">
        <v>52</v>
      </c>
      <c r="O2468" t="b">
        <v>1</v>
      </c>
      <c r="P2468" t="s">
        <v>8277</v>
      </c>
    </row>
    <row r="2469" spans="1:16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9">
        <f t="shared" si="51"/>
        <v>41025.874201388891</v>
      </c>
      <c r="L2469" s="9">
        <f t="shared" si="51"/>
        <v>25569.474836506961</v>
      </c>
      <c r="M2469" t="b">
        <v>0</v>
      </c>
      <c r="N2469">
        <v>43</v>
      </c>
      <c r="O2469" t="b">
        <v>1</v>
      </c>
      <c r="P2469" t="s">
        <v>8277</v>
      </c>
    </row>
    <row r="2470" spans="1:16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9">
        <f t="shared" si="51"/>
        <v>41174.154178240744</v>
      </c>
      <c r="L2470" s="9">
        <f t="shared" si="51"/>
        <v>25569.476552710395</v>
      </c>
      <c r="M2470" t="b">
        <v>0</v>
      </c>
      <c r="N2470">
        <v>58</v>
      </c>
      <c r="O2470" t="b">
        <v>1</v>
      </c>
      <c r="P2470" t="s">
        <v>8277</v>
      </c>
    </row>
    <row r="2471" spans="1:16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9">
        <f t="shared" si="51"/>
        <v>40557.429733796293</v>
      </c>
      <c r="L2471" s="9">
        <f t="shared" si="51"/>
        <v>25569.469414695992</v>
      </c>
      <c r="M2471" t="b">
        <v>0</v>
      </c>
      <c r="N2471">
        <v>47</v>
      </c>
      <c r="O2471" t="b">
        <v>1</v>
      </c>
      <c r="P2471" t="s">
        <v>8277</v>
      </c>
    </row>
    <row r="2472" spans="1:16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9">
        <f t="shared" si="51"/>
        <v>41023.07471064815</v>
      </c>
      <c r="L2472" s="9">
        <f t="shared" si="51"/>
        <v>25569.474804105448</v>
      </c>
      <c r="M2472" t="b">
        <v>0</v>
      </c>
      <c r="N2472">
        <v>36</v>
      </c>
      <c r="O2472" t="b">
        <v>1</v>
      </c>
      <c r="P2472" t="s">
        <v>8277</v>
      </c>
    </row>
    <row r="2473" spans="1:16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9">
        <f t="shared" si="51"/>
        <v>40893.992962962962</v>
      </c>
      <c r="L2473" s="9">
        <f t="shared" si="51"/>
        <v>25569.473310103738</v>
      </c>
      <c r="M2473" t="b">
        <v>0</v>
      </c>
      <c r="N2473">
        <v>17</v>
      </c>
      <c r="O2473" t="b">
        <v>1</v>
      </c>
      <c r="P2473" t="s">
        <v>8277</v>
      </c>
    </row>
    <row r="2474" spans="1:16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9">
        <f t="shared" si="51"/>
        <v>40354.11550925926</v>
      </c>
      <c r="L2474" s="9">
        <f t="shared" si="51"/>
        <v>25569.467061522097</v>
      </c>
      <c r="M2474" t="b">
        <v>0</v>
      </c>
      <c r="N2474">
        <v>104</v>
      </c>
      <c r="O2474" t="b">
        <v>1</v>
      </c>
      <c r="P2474" t="s">
        <v>8277</v>
      </c>
    </row>
    <row r="2475" spans="1:16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9">
        <f t="shared" si="51"/>
        <v>41193.748483796298</v>
      </c>
      <c r="L2475" s="9">
        <f t="shared" si="51"/>
        <v>25569.476779496341</v>
      </c>
      <c r="M2475" t="b">
        <v>0</v>
      </c>
      <c r="N2475">
        <v>47</v>
      </c>
      <c r="O2475" t="b">
        <v>1</v>
      </c>
      <c r="P2475" t="s">
        <v>8277</v>
      </c>
    </row>
    <row r="2476" spans="1:16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9">
        <f t="shared" si="51"/>
        <v>40417.011296296296</v>
      </c>
      <c r="L2476" s="9">
        <f t="shared" si="51"/>
        <v>25569.467789482595</v>
      </c>
      <c r="M2476" t="b">
        <v>0</v>
      </c>
      <c r="N2476">
        <v>38</v>
      </c>
      <c r="O2476" t="b">
        <v>1</v>
      </c>
      <c r="P2476" t="s">
        <v>8277</v>
      </c>
    </row>
    <row r="2477" spans="1:16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9">
        <f t="shared" si="51"/>
        <v>40310.287673611107</v>
      </c>
      <c r="L2477" s="9">
        <f t="shared" si="51"/>
        <v>25569.466554255483</v>
      </c>
      <c r="M2477" t="b">
        <v>0</v>
      </c>
      <c r="N2477">
        <v>81</v>
      </c>
      <c r="O2477" t="b">
        <v>1</v>
      </c>
      <c r="P2477" t="s">
        <v>8277</v>
      </c>
    </row>
    <row r="2478" spans="1:16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9">
        <f t="shared" si="51"/>
        <v>41913.328356481477</v>
      </c>
      <c r="L2478" s="9">
        <f t="shared" si="51"/>
        <v>25569.485107967088</v>
      </c>
      <c r="M2478" t="b">
        <v>0</v>
      </c>
      <c r="N2478">
        <v>55</v>
      </c>
      <c r="O2478" t="b">
        <v>1</v>
      </c>
      <c r="P2478" t="s">
        <v>8277</v>
      </c>
    </row>
    <row r="2479" spans="1:16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9">
        <f t="shared" si="51"/>
        <v>41088.691493055558</v>
      </c>
      <c r="L2479" s="9">
        <f t="shared" si="51"/>
        <v>25569.475563558946</v>
      </c>
      <c r="M2479" t="b">
        <v>0</v>
      </c>
      <c r="N2479">
        <v>41</v>
      </c>
      <c r="O2479" t="b">
        <v>1</v>
      </c>
      <c r="P2479" t="s">
        <v>8277</v>
      </c>
    </row>
    <row r="2480" spans="1:16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9">
        <f t="shared" si="51"/>
        <v>41257.950381944444</v>
      </c>
      <c r="L2480" s="9">
        <f t="shared" si="51"/>
        <v>25569.477522573867</v>
      </c>
      <c r="M2480" t="b">
        <v>0</v>
      </c>
      <c r="N2480">
        <v>79</v>
      </c>
      <c r="O2480" t="b">
        <v>1</v>
      </c>
      <c r="P2480" t="s">
        <v>8277</v>
      </c>
    </row>
    <row r="2481" spans="1:16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9">
        <f t="shared" si="51"/>
        <v>41107.726782407408</v>
      </c>
      <c r="L2481" s="9">
        <f t="shared" si="51"/>
        <v>25569.475783874797</v>
      </c>
      <c r="M2481" t="b">
        <v>0</v>
      </c>
      <c r="N2481">
        <v>16</v>
      </c>
      <c r="O2481" t="b">
        <v>1</v>
      </c>
      <c r="P2481" t="s">
        <v>8277</v>
      </c>
    </row>
    <row r="2482" spans="1:16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9">
        <f t="shared" si="51"/>
        <v>42227.936157407406</v>
      </c>
      <c r="L2482" s="9">
        <f t="shared" si="51"/>
        <v>25569.48874926108</v>
      </c>
      <c r="M2482" t="b">
        <v>0</v>
      </c>
      <c r="N2482">
        <v>8</v>
      </c>
      <c r="O2482" t="b">
        <v>1</v>
      </c>
      <c r="P2482" t="s">
        <v>8277</v>
      </c>
    </row>
    <row r="2483" spans="1:16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9">
        <f t="shared" si="51"/>
        <v>40999.645925925928</v>
      </c>
      <c r="L2483" s="9">
        <f t="shared" si="51"/>
        <v>25569.474532938959</v>
      </c>
      <c r="M2483" t="b">
        <v>0</v>
      </c>
      <c r="N2483">
        <v>95</v>
      </c>
      <c r="O2483" t="b">
        <v>1</v>
      </c>
      <c r="P2483" t="s">
        <v>8277</v>
      </c>
    </row>
    <row r="2484" spans="1:16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9">
        <f t="shared" si="51"/>
        <v>40711.782210648147</v>
      </c>
      <c r="L2484" s="9">
        <f t="shared" si="51"/>
        <v>25569.471201182994</v>
      </c>
      <c r="M2484" t="b">
        <v>0</v>
      </c>
      <c r="N2484">
        <v>25</v>
      </c>
      <c r="O2484" t="b">
        <v>1</v>
      </c>
      <c r="P2484" t="s">
        <v>8277</v>
      </c>
    </row>
    <row r="2485" spans="1:16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9">
        <f t="shared" si="51"/>
        <v>40970.750034722223</v>
      </c>
      <c r="L2485" s="9">
        <f t="shared" si="51"/>
        <v>25569.474198495773</v>
      </c>
      <c r="M2485" t="b">
        <v>0</v>
      </c>
      <c r="N2485">
        <v>19</v>
      </c>
      <c r="O2485" t="b">
        <v>1</v>
      </c>
      <c r="P2485" t="s">
        <v>8277</v>
      </c>
    </row>
    <row r="2486" spans="1:16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9">
        <f t="shared" si="51"/>
        <v>40771.916701388887</v>
      </c>
      <c r="L2486" s="9">
        <f t="shared" si="51"/>
        <v>25569.471897184045</v>
      </c>
      <c r="M2486" t="b">
        <v>0</v>
      </c>
      <c r="N2486">
        <v>90</v>
      </c>
      <c r="O2486" t="b">
        <v>1</v>
      </c>
      <c r="P2486" t="s">
        <v>8277</v>
      </c>
    </row>
    <row r="2487" spans="1:16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9">
        <f t="shared" si="51"/>
        <v>40793.998599537037</v>
      </c>
      <c r="L2487" s="9">
        <f t="shared" si="51"/>
        <v>25569.472152761569</v>
      </c>
      <c r="M2487" t="b">
        <v>0</v>
      </c>
      <c r="N2487">
        <v>41</v>
      </c>
      <c r="O2487" t="b">
        <v>1</v>
      </c>
      <c r="P2487" t="s">
        <v>8277</v>
      </c>
    </row>
    <row r="2488" spans="1:16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9">
        <f t="shared" si="51"/>
        <v>40991.708055555559</v>
      </c>
      <c r="L2488" s="9">
        <f t="shared" si="51"/>
        <v>25569.474441065457</v>
      </c>
      <c r="M2488" t="b">
        <v>0</v>
      </c>
      <c r="N2488">
        <v>30</v>
      </c>
      <c r="O2488" t="b">
        <v>1</v>
      </c>
      <c r="P2488" t="s">
        <v>8277</v>
      </c>
    </row>
    <row r="2489" spans="1:16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9">
        <f t="shared" si="51"/>
        <v>41026.083298611113</v>
      </c>
      <c r="L2489" s="9">
        <f t="shared" si="51"/>
        <v>25569.474838927068</v>
      </c>
      <c r="M2489" t="b">
        <v>0</v>
      </c>
      <c r="N2489">
        <v>38</v>
      </c>
      <c r="O2489" t="b">
        <v>1</v>
      </c>
      <c r="P2489" t="s">
        <v>8277</v>
      </c>
    </row>
    <row r="2490" spans="1:16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9">
        <f t="shared" si="51"/>
        <v>40833.633194444446</v>
      </c>
      <c r="L2490" s="9">
        <f t="shared" si="51"/>
        <v>25569.472611495305</v>
      </c>
      <c r="M2490" t="b">
        <v>0</v>
      </c>
      <c r="N2490">
        <v>65</v>
      </c>
      <c r="O2490" t="b">
        <v>1</v>
      </c>
      <c r="P2490" t="s">
        <v>8277</v>
      </c>
    </row>
    <row r="2491" spans="1:16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9">
        <f t="shared" si="51"/>
        <v>41373.690266203703</v>
      </c>
      <c r="L2491" s="9">
        <f t="shared" si="51"/>
        <v>25569.478862155858</v>
      </c>
      <c r="M2491" t="b">
        <v>0</v>
      </c>
      <c r="N2491">
        <v>75</v>
      </c>
      <c r="O2491" t="b">
        <v>1</v>
      </c>
      <c r="P2491" t="s">
        <v>8277</v>
      </c>
    </row>
    <row r="2492" spans="1:16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9">
        <f t="shared" si="51"/>
        <v>41023.227731481486</v>
      </c>
      <c r="L2492" s="9">
        <f t="shared" si="51"/>
        <v>25569.474805876522</v>
      </c>
      <c r="M2492" t="b">
        <v>0</v>
      </c>
      <c r="N2492">
        <v>16</v>
      </c>
      <c r="O2492" t="b">
        <v>1</v>
      </c>
      <c r="P2492" t="s">
        <v>8277</v>
      </c>
    </row>
    <row r="2493" spans="1:16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9">
        <f t="shared" si="51"/>
        <v>40542.839282407411</v>
      </c>
      <c r="L2493" s="9">
        <f t="shared" si="51"/>
        <v>25569.469245825028</v>
      </c>
      <c r="M2493" t="b">
        <v>0</v>
      </c>
      <c r="N2493">
        <v>10</v>
      </c>
      <c r="O2493" t="b">
        <v>1</v>
      </c>
      <c r="P2493" t="s">
        <v>8277</v>
      </c>
    </row>
    <row r="2494" spans="1:16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9">
        <f t="shared" si="51"/>
        <v>41024.985972222225</v>
      </c>
      <c r="L2494" s="9">
        <f t="shared" si="51"/>
        <v>25569.474826226531</v>
      </c>
      <c r="M2494" t="b">
        <v>0</v>
      </c>
      <c r="N2494">
        <v>27</v>
      </c>
      <c r="O2494" t="b">
        <v>1</v>
      </c>
      <c r="P2494" t="s">
        <v>8277</v>
      </c>
    </row>
    <row r="2495" spans="1:16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9">
        <f t="shared" si="51"/>
        <v>41348.168287037035</v>
      </c>
      <c r="L2495" s="9">
        <f t="shared" si="51"/>
        <v>25569.47856676258</v>
      </c>
      <c r="M2495" t="b">
        <v>0</v>
      </c>
      <c r="N2495">
        <v>259</v>
      </c>
      <c r="O2495" t="b">
        <v>1</v>
      </c>
      <c r="P2495" t="s">
        <v>8277</v>
      </c>
    </row>
    <row r="2496" spans="1:16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9">
        <f t="shared" si="51"/>
        <v>41022.645185185189</v>
      </c>
      <c r="L2496" s="9">
        <f t="shared" si="51"/>
        <v>25569.474799134088</v>
      </c>
      <c r="M2496" t="b">
        <v>0</v>
      </c>
      <c r="N2496">
        <v>39</v>
      </c>
      <c r="O2496" t="b">
        <v>1</v>
      </c>
      <c r="P2496" t="s">
        <v>8277</v>
      </c>
    </row>
    <row r="2497" spans="1:16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9">
        <f t="shared" si="51"/>
        <v>41036.946469907409</v>
      </c>
      <c r="L2497" s="9">
        <f t="shared" si="51"/>
        <v>25569.474964658217</v>
      </c>
      <c r="M2497" t="b">
        <v>0</v>
      </c>
      <c r="N2497">
        <v>42</v>
      </c>
      <c r="O2497" t="b">
        <v>1</v>
      </c>
      <c r="P2497" t="s">
        <v>8277</v>
      </c>
    </row>
    <row r="2498" spans="1:16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9">
        <f t="shared" si="51"/>
        <v>41327.996435185181</v>
      </c>
      <c r="L2498" s="9">
        <f t="shared" si="51"/>
        <v>25569.478333292074</v>
      </c>
      <c r="M2498" t="b">
        <v>0</v>
      </c>
      <c r="N2498">
        <v>10</v>
      </c>
      <c r="O2498" t="b">
        <v>1</v>
      </c>
      <c r="P2498" t="s">
        <v>8277</v>
      </c>
    </row>
    <row r="2499" spans="1:16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9">
        <f t="shared" ref="K2499:L2562" si="52">J2499/86400+25569</f>
        <v>40730.878912037035</v>
      </c>
      <c r="L2499" s="9">
        <f t="shared" si="52"/>
        <v>25569.47142220963</v>
      </c>
      <c r="M2499" t="b">
        <v>0</v>
      </c>
      <c r="N2499">
        <v>56</v>
      </c>
      <c r="O2499" t="b">
        <v>1</v>
      </c>
      <c r="P2499" t="s">
        <v>8277</v>
      </c>
    </row>
    <row r="2500" spans="1:16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9">
        <f t="shared" si="52"/>
        <v>42017.967442129629</v>
      </c>
      <c r="L2500" s="9">
        <f t="shared" si="52"/>
        <v>25569.486319067619</v>
      </c>
      <c r="M2500" t="b">
        <v>0</v>
      </c>
      <c r="N2500">
        <v>20</v>
      </c>
      <c r="O2500" t="b">
        <v>1</v>
      </c>
      <c r="P2500" t="s">
        <v>8277</v>
      </c>
    </row>
    <row r="2501" spans="1:16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9">
        <f t="shared" si="52"/>
        <v>41226.648576388892</v>
      </c>
      <c r="L2501" s="9">
        <f t="shared" si="52"/>
        <v>25569.477160284448</v>
      </c>
      <c r="M2501" t="b">
        <v>0</v>
      </c>
      <c r="N2501">
        <v>170</v>
      </c>
      <c r="O2501" t="b">
        <v>1</v>
      </c>
      <c r="P2501" t="s">
        <v>8277</v>
      </c>
    </row>
    <row r="2502" spans="1:16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9">
        <f t="shared" si="52"/>
        <v>41053.772858796292</v>
      </c>
      <c r="L2502" s="9">
        <f t="shared" si="52"/>
        <v>25569.475159408088</v>
      </c>
      <c r="M2502" t="b">
        <v>0</v>
      </c>
      <c r="N2502">
        <v>29</v>
      </c>
      <c r="O2502" t="b">
        <v>1</v>
      </c>
      <c r="P2502" t="s">
        <v>8277</v>
      </c>
    </row>
    <row r="2503" spans="1:16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9">
        <f t="shared" si="52"/>
        <v>42244.776666666672</v>
      </c>
      <c r="L2503" s="9">
        <f t="shared" si="52"/>
        <v>25569.488944174384</v>
      </c>
      <c r="M2503" t="b">
        <v>0</v>
      </c>
      <c r="N2503">
        <v>7</v>
      </c>
      <c r="O2503" t="b">
        <v>0</v>
      </c>
      <c r="P2503" t="s">
        <v>8297</v>
      </c>
    </row>
    <row r="2504" spans="1:16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9">
        <f t="shared" si="52"/>
        <v>41858.825439814813</v>
      </c>
      <c r="L2504" s="9">
        <f t="shared" si="52"/>
        <v>25569.484477146296</v>
      </c>
      <c r="M2504" t="b">
        <v>0</v>
      </c>
      <c r="N2504">
        <v>5</v>
      </c>
      <c r="O2504" t="b">
        <v>0</v>
      </c>
      <c r="P2504" t="s">
        <v>8297</v>
      </c>
    </row>
    <row r="2505" spans="1:16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9">
        <f t="shared" si="52"/>
        <v>42498.899398148147</v>
      </c>
      <c r="L2505" s="9">
        <f t="shared" si="52"/>
        <v>25569.491885409701</v>
      </c>
      <c r="M2505" t="b">
        <v>0</v>
      </c>
      <c r="N2505">
        <v>0</v>
      </c>
      <c r="O2505" t="b">
        <v>0</v>
      </c>
      <c r="P2505" t="s">
        <v>8297</v>
      </c>
    </row>
    <row r="2506" spans="1:16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9">
        <f t="shared" si="52"/>
        <v>41928.015439814815</v>
      </c>
      <c r="L2506" s="9">
        <f t="shared" si="52"/>
        <v>25569.485277956479</v>
      </c>
      <c r="M2506" t="b">
        <v>0</v>
      </c>
      <c r="N2506">
        <v>0</v>
      </c>
      <c r="O2506" t="b">
        <v>0</v>
      </c>
      <c r="P2506" t="s">
        <v>8297</v>
      </c>
    </row>
    <row r="2507" spans="1:16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9">
        <f t="shared" si="52"/>
        <v>42047.05574074074</v>
      </c>
      <c r="L2507" s="9">
        <f t="shared" si="52"/>
        <v>25569.486655737739</v>
      </c>
      <c r="M2507" t="b">
        <v>0</v>
      </c>
      <c r="N2507">
        <v>0</v>
      </c>
      <c r="O2507" t="b">
        <v>0</v>
      </c>
      <c r="P2507" t="s">
        <v>8297</v>
      </c>
    </row>
    <row r="2508" spans="1:16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9">
        <f t="shared" si="52"/>
        <v>42258.297094907408</v>
      </c>
      <c r="L2508" s="9">
        <f t="shared" si="52"/>
        <v>25569.48910066082</v>
      </c>
      <c r="M2508" t="b">
        <v>0</v>
      </c>
      <c r="N2508">
        <v>2</v>
      </c>
      <c r="O2508" t="b">
        <v>0</v>
      </c>
      <c r="P2508" t="s">
        <v>8297</v>
      </c>
    </row>
    <row r="2509" spans="1:16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9">
        <f t="shared" si="52"/>
        <v>42105.072962962964</v>
      </c>
      <c r="L2509" s="9">
        <f t="shared" si="52"/>
        <v>25569.487327233368</v>
      </c>
      <c r="M2509" t="b">
        <v>0</v>
      </c>
      <c r="N2509">
        <v>0</v>
      </c>
      <c r="O2509" t="b">
        <v>0</v>
      </c>
      <c r="P2509" t="s">
        <v>8297</v>
      </c>
    </row>
    <row r="2510" spans="1:16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9">
        <f t="shared" si="52"/>
        <v>41835.951782407406</v>
      </c>
      <c r="L2510" s="9">
        <f t="shared" si="52"/>
        <v>25569.484212404888</v>
      </c>
      <c r="M2510" t="b">
        <v>0</v>
      </c>
      <c r="N2510">
        <v>0</v>
      </c>
      <c r="O2510" t="b">
        <v>0</v>
      </c>
      <c r="P2510" t="s">
        <v>8297</v>
      </c>
    </row>
    <row r="2511" spans="1:16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9">
        <f t="shared" si="52"/>
        <v>42058.809594907405</v>
      </c>
      <c r="L2511" s="9">
        <f t="shared" si="52"/>
        <v>25569.486791777719</v>
      </c>
      <c r="M2511" t="b">
        <v>0</v>
      </c>
      <c r="N2511">
        <v>28</v>
      </c>
      <c r="O2511" t="b">
        <v>0</v>
      </c>
      <c r="P2511" t="s">
        <v>8297</v>
      </c>
    </row>
    <row r="2512" spans="1:16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9">
        <f t="shared" si="52"/>
        <v>42078.997361111113</v>
      </c>
      <c r="L2512" s="9">
        <f t="shared" si="52"/>
        <v>25569.48702543242</v>
      </c>
      <c r="M2512" t="b">
        <v>0</v>
      </c>
      <c r="N2512">
        <v>2</v>
      </c>
      <c r="O2512" t="b">
        <v>0</v>
      </c>
      <c r="P2512" t="s">
        <v>8297</v>
      </c>
    </row>
    <row r="2513" spans="1:16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9">
        <f t="shared" si="52"/>
        <v>42371.446909722217</v>
      </c>
      <c r="L2513" s="9">
        <f t="shared" si="52"/>
        <v>25569.49041026516</v>
      </c>
      <c r="M2513" t="b">
        <v>0</v>
      </c>
      <c r="N2513">
        <v>0</v>
      </c>
      <c r="O2513" t="b">
        <v>0</v>
      </c>
      <c r="P2513" t="s">
        <v>8297</v>
      </c>
    </row>
    <row r="2514" spans="1:16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9">
        <f t="shared" si="52"/>
        <v>41971.876863425925</v>
      </c>
      <c r="L2514" s="9">
        <f t="shared" si="52"/>
        <v>25569.485785611847</v>
      </c>
      <c r="M2514" t="b">
        <v>0</v>
      </c>
      <c r="N2514">
        <v>0</v>
      </c>
      <c r="O2514" t="b">
        <v>0</v>
      </c>
      <c r="P2514" t="s">
        <v>8297</v>
      </c>
    </row>
    <row r="2515" spans="1:16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9">
        <f t="shared" si="52"/>
        <v>42732.00681712963</v>
      </c>
      <c r="L2515" s="9">
        <f t="shared" si="52"/>
        <v>25569.494583412234</v>
      </c>
      <c r="M2515" t="b">
        <v>0</v>
      </c>
      <c r="N2515">
        <v>0</v>
      </c>
      <c r="O2515" t="b">
        <v>0</v>
      </c>
      <c r="P2515" t="s">
        <v>8297</v>
      </c>
    </row>
    <row r="2516" spans="1:16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9">
        <f t="shared" si="52"/>
        <v>41854.389780092592</v>
      </c>
      <c r="L2516" s="9">
        <f t="shared" si="52"/>
        <v>25569.484425807641</v>
      </c>
      <c r="M2516" t="b">
        <v>0</v>
      </c>
      <c r="N2516">
        <v>4</v>
      </c>
      <c r="O2516" t="b">
        <v>0</v>
      </c>
      <c r="P2516" t="s">
        <v>8297</v>
      </c>
    </row>
    <row r="2517" spans="1:16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9">
        <f t="shared" si="52"/>
        <v>42027.839733796296</v>
      </c>
      <c r="L2517" s="9">
        <f t="shared" si="52"/>
        <v>25569.486433330254</v>
      </c>
      <c r="M2517" t="b">
        <v>0</v>
      </c>
      <c r="N2517">
        <v>12</v>
      </c>
      <c r="O2517" t="b">
        <v>0</v>
      </c>
      <c r="P2517" t="s">
        <v>8297</v>
      </c>
    </row>
    <row r="2518" spans="1:16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9">
        <f t="shared" si="52"/>
        <v>41942.653379629628</v>
      </c>
      <c r="L2518" s="9">
        <f t="shared" si="52"/>
        <v>25569.485447377079</v>
      </c>
      <c r="M2518" t="b">
        <v>0</v>
      </c>
      <c r="N2518">
        <v>0</v>
      </c>
      <c r="O2518" t="b">
        <v>0</v>
      </c>
      <c r="P2518" t="s">
        <v>8297</v>
      </c>
    </row>
    <row r="2519" spans="1:16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9">
        <f t="shared" si="52"/>
        <v>42052.802430555559</v>
      </c>
      <c r="L2519" s="9">
        <f t="shared" si="52"/>
        <v>25569.486722250353</v>
      </c>
      <c r="M2519" t="b">
        <v>0</v>
      </c>
      <c r="N2519">
        <v>33</v>
      </c>
      <c r="O2519" t="b">
        <v>0</v>
      </c>
      <c r="P2519" t="s">
        <v>8297</v>
      </c>
    </row>
    <row r="2520" spans="1:16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9">
        <f t="shared" si="52"/>
        <v>41926.680879629632</v>
      </c>
      <c r="L2520" s="9">
        <f t="shared" si="52"/>
        <v>25569.485262510181</v>
      </c>
      <c r="M2520" t="b">
        <v>0</v>
      </c>
      <c r="N2520">
        <v>0</v>
      </c>
      <c r="O2520" t="b">
        <v>0</v>
      </c>
      <c r="P2520" t="s">
        <v>8297</v>
      </c>
    </row>
    <row r="2521" spans="1:16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9">
        <f t="shared" si="52"/>
        <v>41809.155138888891</v>
      </c>
      <c r="L2521" s="9">
        <f t="shared" si="52"/>
        <v>25569.483902258551</v>
      </c>
      <c r="M2521" t="b">
        <v>0</v>
      </c>
      <c r="N2521">
        <v>4</v>
      </c>
      <c r="O2521" t="b">
        <v>0</v>
      </c>
      <c r="P2521" t="s">
        <v>8297</v>
      </c>
    </row>
    <row r="2522" spans="1:16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9">
        <f t="shared" si="52"/>
        <v>42612.600520833337</v>
      </c>
      <c r="L2522" s="9">
        <f t="shared" si="52"/>
        <v>25569.493201394918</v>
      </c>
      <c r="M2522" t="b">
        <v>0</v>
      </c>
      <c r="N2522">
        <v>0</v>
      </c>
      <c r="O2522" t="b">
        <v>0</v>
      </c>
      <c r="P2522" t="s">
        <v>8297</v>
      </c>
    </row>
    <row r="2523" spans="1:16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9">
        <f t="shared" si="52"/>
        <v>42269.967835648145</v>
      </c>
      <c r="L2523" s="9">
        <f t="shared" si="52"/>
        <v>25569.489235738838</v>
      </c>
      <c r="M2523" t="b">
        <v>0</v>
      </c>
      <c r="N2523">
        <v>132</v>
      </c>
      <c r="O2523" t="b">
        <v>1</v>
      </c>
      <c r="P2523" t="s">
        <v>8298</v>
      </c>
    </row>
    <row r="2524" spans="1:16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9">
        <f t="shared" si="52"/>
        <v>42460.573611111111</v>
      </c>
      <c r="L2524" s="9">
        <f t="shared" si="52"/>
        <v>25569.491441824204</v>
      </c>
      <c r="M2524" t="b">
        <v>0</v>
      </c>
      <c r="N2524">
        <v>27</v>
      </c>
      <c r="O2524" t="b">
        <v>1</v>
      </c>
      <c r="P2524" t="s">
        <v>8298</v>
      </c>
    </row>
    <row r="2525" spans="1:16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9">
        <f t="shared" si="52"/>
        <v>41930.975601851853</v>
      </c>
      <c r="L2525" s="9">
        <f t="shared" si="52"/>
        <v>25569.485312217614</v>
      </c>
      <c r="M2525" t="b">
        <v>0</v>
      </c>
      <c r="N2525">
        <v>26</v>
      </c>
      <c r="O2525" t="b">
        <v>1</v>
      </c>
      <c r="P2525" t="s">
        <v>8298</v>
      </c>
    </row>
    <row r="2526" spans="1:16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9">
        <f t="shared" si="52"/>
        <v>41961.807372685187</v>
      </c>
      <c r="L2526" s="9">
        <f t="shared" si="52"/>
        <v>25569.485669066813</v>
      </c>
      <c r="M2526" t="b">
        <v>0</v>
      </c>
      <c r="N2526">
        <v>43</v>
      </c>
      <c r="O2526" t="b">
        <v>1</v>
      </c>
      <c r="P2526" t="s">
        <v>8298</v>
      </c>
    </row>
    <row r="2527" spans="1:16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9">
        <f t="shared" si="52"/>
        <v>41058.844571759255</v>
      </c>
      <c r="L2527" s="9">
        <f t="shared" si="52"/>
        <v>25569.47521810847</v>
      </c>
      <c r="M2527" t="b">
        <v>0</v>
      </c>
      <c r="N2527">
        <v>80</v>
      </c>
      <c r="O2527" t="b">
        <v>1</v>
      </c>
      <c r="P2527" t="s">
        <v>8298</v>
      </c>
    </row>
    <row r="2528" spans="1:16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9">
        <f t="shared" si="52"/>
        <v>41953.091134259259</v>
      </c>
      <c r="L2528" s="9">
        <f t="shared" si="52"/>
        <v>25569.485568184424</v>
      </c>
      <c r="M2528" t="b">
        <v>0</v>
      </c>
      <c r="N2528">
        <v>33</v>
      </c>
      <c r="O2528" t="b">
        <v>1</v>
      </c>
      <c r="P2528" t="s">
        <v>8298</v>
      </c>
    </row>
    <row r="2529" spans="1:16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9">
        <f t="shared" si="52"/>
        <v>41546.75105324074</v>
      </c>
      <c r="L2529" s="9">
        <f t="shared" si="52"/>
        <v>25569.480865174228</v>
      </c>
      <c r="M2529" t="b">
        <v>0</v>
      </c>
      <c r="N2529">
        <v>71</v>
      </c>
      <c r="O2529" t="b">
        <v>1</v>
      </c>
      <c r="P2529" t="s">
        <v>8298</v>
      </c>
    </row>
    <row r="2530" spans="1:16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9">
        <f t="shared" si="52"/>
        <v>42217.834525462968</v>
      </c>
      <c r="L2530" s="9">
        <f t="shared" si="52"/>
        <v>25569.488632344044</v>
      </c>
      <c r="M2530" t="b">
        <v>0</v>
      </c>
      <c r="N2530">
        <v>81</v>
      </c>
      <c r="O2530" t="b">
        <v>1</v>
      </c>
      <c r="P2530" t="s">
        <v>8298</v>
      </c>
    </row>
    <row r="2531" spans="1:16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9">
        <f t="shared" si="52"/>
        <v>40948.080729166664</v>
      </c>
      <c r="L2531" s="9">
        <f t="shared" si="52"/>
        <v>25569.47393611955</v>
      </c>
      <c r="M2531" t="b">
        <v>0</v>
      </c>
      <c r="N2531">
        <v>76</v>
      </c>
      <c r="O2531" t="b">
        <v>1</v>
      </c>
      <c r="P2531" t="s">
        <v>8298</v>
      </c>
    </row>
    <row r="2532" spans="1:16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9">
        <f t="shared" si="52"/>
        <v>42081.864641203705</v>
      </c>
      <c r="L2532" s="9">
        <f t="shared" si="52"/>
        <v>25569.487058618532</v>
      </c>
      <c r="M2532" t="b">
        <v>0</v>
      </c>
      <c r="N2532">
        <v>48</v>
      </c>
      <c r="O2532" t="b">
        <v>1</v>
      </c>
      <c r="P2532" t="s">
        <v>8298</v>
      </c>
    </row>
    <row r="2533" spans="1:16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9">
        <f t="shared" si="52"/>
        <v>42208.680023148147</v>
      </c>
      <c r="L2533" s="9">
        <f t="shared" si="52"/>
        <v>25569.488526389156</v>
      </c>
      <c r="M2533" t="b">
        <v>0</v>
      </c>
      <c r="N2533">
        <v>61</v>
      </c>
      <c r="O2533" t="b">
        <v>1</v>
      </c>
      <c r="P2533" t="s">
        <v>8298</v>
      </c>
    </row>
    <row r="2534" spans="1:16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9">
        <f t="shared" si="52"/>
        <v>41107.849143518521</v>
      </c>
      <c r="L2534" s="9">
        <f t="shared" si="52"/>
        <v>25569.475785291012</v>
      </c>
      <c r="M2534" t="b">
        <v>0</v>
      </c>
      <c r="N2534">
        <v>60</v>
      </c>
      <c r="O2534" t="b">
        <v>1</v>
      </c>
      <c r="P2534" t="s">
        <v>8298</v>
      </c>
    </row>
    <row r="2535" spans="1:16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9">
        <f t="shared" si="52"/>
        <v>41304.751284722224</v>
      </c>
      <c r="L2535" s="9">
        <f t="shared" si="52"/>
        <v>25569.47806425098</v>
      </c>
      <c r="M2535" t="b">
        <v>0</v>
      </c>
      <c r="N2535">
        <v>136</v>
      </c>
      <c r="O2535" t="b">
        <v>1</v>
      </c>
      <c r="P2535" t="s">
        <v>8298</v>
      </c>
    </row>
    <row r="2536" spans="1:16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9">
        <f t="shared" si="52"/>
        <v>40127.700370370367</v>
      </c>
      <c r="L2536" s="9">
        <f t="shared" si="52"/>
        <v>25569.46444097651</v>
      </c>
      <c r="M2536" t="b">
        <v>0</v>
      </c>
      <c r="N2536">
        <v>14</v>
      </c>
      <c r="O2536" t="b">
        <v>1</v>
      </c>
      <c r="P2536" t="s">
        <v>8298</v>
      </c>
    </row>
    <row r="2537" spans="1:16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9">
        <f t="shared" si="52"/>
        <v>41943.791030092594</v>
      </c>
      <c r="L2537" s="9">
        <f t="shared" si="52"/>
        <v>25569.485460544329</v>
      </c>
      <c r="M2537" t="b">
        <v>0</v>
      </c>
      <c r="N2537">
        <v>78</v>
      </c>
      <c r="O2537" t="b">
        <v>1</v>
      </c>
      <c r="P2537" t="s">
        <v>8298</v>
      </c>
    </row>
    <row r="2538" spans="1:16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9">
        <f t="shared" si="52"/>
        <v>41464.106087962966</v>
      </c>
      <c r="L2538" s="9">
        <f t="shared" si="52"/>
        <v>25569.479908635276</v>
      </c>
      <c r="M2538" t="b">
        <v>0</v>
      </c>
      <c r="N2538">
        <v>4</v>
      </c>
      <c r="O2538" t="b">
        <v>1</v>
      </c>
      <c r="P2538" t="s">
        <v>8298</v>
      </c>
    </row>
    <row r="2539" spans="1:16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9">
        <f t="shared" si="52"/>
        <v>40696.648784722223</v>
      </c>
      <c r="L2539" s="9">
        <f t="shared" si="52"/>
        <v>25569.471026027601</v>
      </c>
      <c r="M2539" t="b">
        <v>0</v>
      </c>
      <c r="N2539">
        <v>11</v>
      </c>
      <c r="O2539" t="b">
        <v>1</v>
      </c>
      <c r="P2539" t="s">
        <v>8298</v>
      </c>
    </row>
    <row r="2540" spans="1:16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9">
        <f t="shared" si="52"/>
        <v>41298.509965277779</v>
      </c>
      <c r="L2540" s="9">
        <f t="shared" si="52"/>
        <v>25569.477992013486</v>
      </c>
      <c r="M2540" t="b">
        <v>0</v>
      </c>
      <c r="N2540">
        <v>185</v>
      </c>
      <c r="O2540" t="b">
        <v>1</v>
      </c>
      <c r="P2540" t="s">
        <v>8298</v>
      </c>
    </row>
    <row r="2541" spans="1:16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9">
        <f t="shared" si="52"/>
        <v>41977.902222222227</v>
      </c>
      <c r="L2541" s="9">
        <f t="shared" si="52"/>
        <v>25569.485855349794</v>
      </c>
      <c r="M2541" t="b">
        <v>0</v>
      </c>
      <c r="N2541">
        <v>59</v>
      </c>
      <c r="O2541" t="b">
        <v>1</v>
      </c>
      <c r="P2541" t="s">
        <v>8298</v>
      </c>
    </row>
    <row r="2542" spans="1:16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9">
        <f t="shared" si="52"/>
        <v>40785.675011574072</v>
      </c>
      <c r="L2542" s="9">
        <f t="shared" si="52"/>
        <v>25569.472056423747</v>
      </c>
      <c r="M2542" t="b">
        <v>0</v>
      </c>
      <c r="N2542">
        <v>27</v>
      </c>
      <c r="O2542" t="b">
        <v>1</v>
      </c>
      <c r="P2542" t="s">
        <v>8298</v>
      </c>
    </row>
    <row r="2543" spans="1:16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9">
        <f t="shared" si="52"/>
        <v>41483.449282407411</v>
      </c>
      <c r="L2543" s="9">
        <f t="shared" si="52"/>
        <v>25569.480132514844</v>
      </c>
      <c r="M2543" t="b">
        <v>0</v>
      </c>
      <c r="N2543">
        <v>63</v>
      </c>
      <c r="O2543" t="b">
        <v>1</v>
      </c>
      <c r="P2543" t="s">
        <v>8298</v>
      </c>
    </row>
    <row r="2544" spans="1:16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9">
        <f t="shared" si="52"/>
        <v>41509.426585648151</v>
      </c>
      <c r="L2544" s="9">
        <f t="shared" si="52"/>
        <v>25569.480433178076</v>
      </c>
      <c r="M2544" t="b">
        <v>0</v>
      </c>
      <c r="N2544">
        <v>13</v>
      </c>
      <c r="O2544" t="b">
        <v>1</v>
      </c>
      <c r="P2544" t="s">
        <v>8298</v>
      </c>
    </row>
    <row r="2545" spans="1:16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9">
        <f t="shared" si="52"/>
        <v>40514.107615740737</v>
      </c>
      <c r="L2545" s="9">
        <f t="shared" si="52"/>
        <v>25569.468913282588</v>
      </c>
      <c r="M2545" t="b">
        <v>0</v>
      </c>
      <c r="N2545">
        <v>13</v>
      </c>
      <c r="O2545" t="b">
        <v>1</v>
      </c>
      <c r="P2545" t="s">
        <v>8298</v>
      </c>
    </row>
    <row r="2546" spans="1:16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9">
        <f t="shared" si="52"/>
        <v>41068.520474537036</v>
      </c>
      <c r="L2546" s="9">
        <f t="shared" si="52"/>
        <v>25569.475330098085</v>
      </c>
      <c r="M2546" t="b">
        <v>0</v>
      </c>
      <c r="N2546">
        <v>57</v>
      </c>
      <c r="O2546" t="b">
        <v>1</v>
      </c>
      <c r="P2546" t="s">
        <v>8298</v>
      </c>
    </row>
    <row r="2547" spans="1:16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9">
        <f t="shared" si="52"/>
        <v>42027.138171296298</v>
      </c>
      <c r="L2547" s="9">
        <f t="shared" si="52"/>
        <v>25569.486425210314</v>
      </c>
      <c r="M2547" t="b">
        <v>0</v>
      </c>
      <c r="N2547">
        <v>61</v>
      </c>
      <c r="O2547" t="b">
        <v>1</v>
      </c>
      <c r="P2547" t="s">
        <v>8298</v>
      </c>
    </row>
    <row r="2548" spans="1:16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9">
        <f t="shared" si="52"/>
        <v>41524.858553240745</v>
      </c>
      <c r="L2548" s="9">
        <f t="shared" si="52"/>
        <v>25569.480611788811</v>
      </c>
      <c r="M2548" t="b">
        <v>0</v>
      </c>
      <c r="N2548">
        <v>65</v>
      </c>
      <c r="O2548" t="b">
        <v>1</v>
      </c>
      <c r="P2548" t="s">
        <v>8298</v>
      </c>
    </row>
    <row r="2549" spans="1:16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9">
        <f t="shared" si="52"/>
        <v>40973.773182870369</v>
      </c>
      <c r="L2549" s="9">
        <f t="shared" si="52"/>
        <v>25569.474233485911</v>
      </c>
      <c r="M2549" t="b">
        <v>0</v>
      </c>
      <c r="N2549">
        <v>134</v>
      </c>
      <c r="O2549" t="b">
        <v>1</v>
      </c>
      <c r="P2549" t="s">
        <v>8298</v>
      </c>
    </row>
    <row r="2550" spans="1:16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9">
        <f t="shared" si="52"/>
        <v>42618.625428240739</v>
      </c>
      <c r="L2550" s="9">
        <f t="shared" si="52"/>
        <v>25569.493271127641</v>
      </c>
      <c r="M2550" t="b">
        <v>0</v>
      </c>
      <c r="N2550">
        <v>37</v>
      </c>
      <c r="O2550" t="b">
        <v>1</v>
      </c>
      <c r="P2550" t="s">
        <v>8298</v>
      </c>
    </row>
    <row r="2551" spans="1:16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9">
        <f t="shared" si="52"/>
        <v>41390.757754629631</v>
      </c>
      <c r="L2551" s="9">
        <f t="shared" si="52"/>
        <v>25569.479059696234</v>
      </c>
      <c r="M2551" t="b">
        <v>0</v>
      </c>
      <c r="N2551">
        <v>37</v>
      </c>
      <c r="O2551" t="b">
        <v>1</v>
      </c>
      <c r="P2551" t="s">
        <v>8298</v>
      </c>
    </row>
    <row r="2552" spans="1:16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9">
        <f t="shared" si="52"/>
        <v>42228.634328703702</v>
      </c>
      <c r="L2552" s="9">
        <f t="shared" si="52"/>
        <v>25569.488757341769</v>
      </c>
      <c r="M2552" t="b">
        <v>0</v>
      </c>
      <c r="N2552">
        <v>150</v>
      </c>
      <c r="O2552" t="b">
        <v>1</v>
      </c>
      <c r="P2552" t="s">
        <v>8298</v>
      </c>
    </row>
    <row r="2553" spans="1:16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9">
        <f t="shared" si="52"/>
        <v>40961.252141203702</v>
      </c>
      <c r="L2553" s="9">
        <f t="shared" si="52"/>
        <v>25569.474088566451</v>
      </c>
      <c r="M2553" t="b">
        <v>0</v>
      </c>
      <c r="N2553">
        <v>56</v>
      </c>
      <c r="O2553" t="b">
        <v>1</v>
      </c>
      <c r="P2553" t="s">
        <v>8298</v>
      </c>
    </row>
    <row r="2554" spans="1:16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9">
        <f t="shared" si="52"/>
        <v>42769.809965277775</v>
      </c>
      <c r="L2554" s="9">
        <f t="shared" si="52"/>
        <v>25569.495020948671</v>
      </c>
      <c r="M2554" t="b">
        <v>0</v>
      </c>
      <c r="N2554">
        <v>18</v>
      </c>
      <c r="O2554" t="b">
        <v>1</v>
      </c>
      <c r="P2554" t="s">
        <v>8298</v>
      </c>
    </row>
    <row r="2555" spans="1:16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9">
        <f t="shared" si="52"/>
        <v>41113.199155092589</v>
      </c>
      <c r="L2555" s="9">
        <f t="shared" si="52"/>
        <v>25569.475847212445</v>
      </c>
      <c r="M2555" t="b">
        <v>0</v>
      </c>
      <c r="N2555">
        <v>60</v>
      </c>
      <c r="O2555" t="b">
        <v>1</v>
      </c>
      <c r="P2555" t="s">
        <v>8298</v>
      </c>
    </row>
    <row r="2556" spans="1:16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9">
        <f t="shared" si="52"/>
        <v>42125.078275462962</v>
      </c>
      <c r="L2556" s="9">
        <f t="shared" si="52"/>
        <v>25569.487558776338</v>
      </c>
      <c r="M2556" t="b">
        <v>0</v>
      </c>
      <c r="N2556">
        <v>67</v>
      </c>
      <c r="O2556" t="b">
        <v>1</v>
      </c>
      <c r="P2556" t="s">
        <v>8298</v>
      </c>
    </row>
    <row r="2557" spans="1:16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9">
        <f t="shared" si="52"/>
        <v>41026.655011574076</v>
      </c>
      <c r="L2557" s="9">
        <f t="shared" si="52"/>
        <v>25569.474845544115</v>
      </c>
      <c r="M2557" t="b">
        <v>0</v>
      </c>
      <c r="N2557">
        <v>35</v>
      </c>
      <c r="O2557" t="b">
        <v>1</v>
      </c>
      <c r="P2557" t="s">
        <v>8298</v>
      </c>
    </row>
    <row r="2558" spans="1:16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9">
        <f t="shared" si="52"/>
        <v>41222.991400462961</v>
      </c>
      <c r="L2558" s="9">
        <f t="shared" si="52"/>
        <v>25569.477117956023</v>
      </c>
      <c r="M2558" t="b">
        <v>0</v>
      </c>
      <c r="N2558">
        <v>34</v>
      </c>
      <c r="O2558" t="b">
        <v>1</v>
      </c>
      <c r="P2558" t="s">
        <v>8298</v>
      </c>
    </row>
    <row r="2559" spans="1:16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9">
        <f t="shared" si="52"/>
        <v>41744.745208333334</v>
      </c>
      <c r="L2559" s="9">
        <f t="shared" si="52"/>
        <v>25569.483156773244</v>
      </c>
      <c r="M2559" t="b">
        <v>0</v>
      </c>
      <c r="N2559">
        <v>36</v>
      </c>
      <c r="O2559" t="b">
        <v>1</v>
      </c>
      <c r="P2559" t="s">
        <v>8298</v>
      </c>
    </row>
    <row r="2560" spans="1:16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9">
        <f t="shared" si="52"/>
        <v>42093.860023148147</v>
      </c>
      <c r="L2560" s="9">
        <f t="shared" si="52"/>
        <v>25569.487197453971</v>
      </c>
      <c r="M2560" t="b">
        <v>0</v>
      </c>
      <c r="N2560">
        <v>18</v>
      </c>
      <c r="O2560" t="b">
        <v>1</v>
      </c>
      <c r="P2560" t="s">
        <v>8298</v>
      </c>
    </row>
    <row r="2561" spans="1:16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9">
        <f t="shared" si="52"/>
        <v>40829.873657407406</v>
      </c>
      <c r="L2561" s="9">
        <f t="shared" si="52"/>
        <v>25569.472567982146</v>
      </c>
      <c r="M2561" t="b">
        <v>0</v>
      </c>
      <c r="N2561">
        <v>25</v>
      </c>
      <c r="O2561" t="b">
        <v>1</v>
      </c>
      <c r="P2561" t="s">
        <v>8298</v>
      </c>
    </row>
    <row r="2562" spans="1:16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9">
        <f t="shared" si="52"/>
        <v>42039.951087962967</v>
      </c>
      <c r="L2562" s="9">
        <f t="shared" si="52"/>
        <v>25569.486573507962</v>
      </c>
      <c r="M2562" t="b">
        <v>0</v>
      </c>
      <c r="N2562">
        <v>21</v>
      </c>
      <c r="O2562" t="b">
        <v>1</v>
      </c>
      <c r="P2562" t="s">
        <v>8298</v>
      </c>
    </row>
    <row r="2563" spans="1:16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9">
        <f t="shared" ref="K2563:L2626" si="53">J2563/86400+25569</f>
        <v>42260.528807870374</v>
      </c>
      <c r="L2563" s="9">
        <f t="shared" si="53"/>
        <v>25569.489126490833</v>
      </c>
      <c r="M2563" t="b">
        <v>0</v>
      </c>
      <c r="N2563">
        <v>0</v>
      </c>
      <c r="O2563" t="b">
        <v>0</v>
      </c>
      <c r="P2563" t="s">
        <v>8282</v>
      </c>
    </row>
    <row r="2564" spans="1:16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9">
        <f t="shared" si="53"/>
        <v>42594.524756944447</v>
      </c>
      <c r="L2564" s="9">
        <f t="shared" si="53"/>
        <v>25569.492992184685</v>
      </c>
      <c r="M2564" t="b">
        <v>0</v>
      </c>
      <c r="N2564">
        <v>3</v>
      </c>
      <c r="O2564" t="b">
        <v>0</v>
      </c>
      <c r="P2564" t="s">
        <v>8282</v>
      </c>
    </row>
    <row r="2565" spans="1:16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9">
        <f t="shared" si="53"/>
        <v>42155.139479166668</v>
      </c>
      <c r="L2565" s="9">
        <f t="shared" si="53"/>
        <v>25569.487906706934</v>
      </c>
      <c r="M2565" t="b">
        <v>0</v>
      </c>
      <c r="N2565">
        <v>0</v>
      </c>
      <c r="O2565" t="b">
        <v>0</v>
      </c>
      <c r="P2565" t="s">
        <v>8282</v>
      </c>
    </row>
    <row r="2566" spans="1:16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9">
        <f t="shared" si="53"/>
        <v>41822.040497685186</v>
      </c>
      <c r="L2566" s="9">
        <f t="shared" si="53"/>
        <v>25569.484051394647</v>
      </c>
      <c r="M2566" t="b">
        <v>0</v>
      </c>
      <c r="N2566">
        <v>0</v>
      </c>
      <c r="O2566" t="b">
        <v>0</v>
      </c>
      <c r="P2566" t="s">
        <v>8282</v>
      </c>
    </row>
    <row r="2567" spans="1:16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9">
        <f t="shared" si="53"/>
        <v>42440.650335648148</v>
      </c>
      <c r="L2567" s="9">
        <f t="shared" si="53"/>
        <v>25569.491211230736</v>
      </c>
      <c r="M2567" t="b">
        <v>0</v>
      </c>
      <c r="N2567">
        <v>1</v>
      </c>
      <c r="O2567" t="b">
        <v>0</v>
      </c>
      <c r="P2567" t="s">
        <v>8282</v>
      </c>
    </row>
    <row r="2568" spans="1:16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9">
        <f t="shared" si="53"/>
        <v>41842.980879629627</v>
      </c>
      <c r="L2568" s="9">
        <f t="shared" si="53"/>
        <v>25569.484293760182</v>
      </c>
      <c r="M2568" t="b">
        <v>0</v>
      </c>
      <c r="N2568">
        <v>0</v>
      </c>
      <c r="O2568" t="b">
        <v>0</v>
      </c>
      <c r="P2568" t="s">
        <v>8282</v>
      </c>
    </row>
    <row r="2569" spans="1:16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9">
        <f t="shared" si="53"/>
        <v>42087.878912037035</v>
      </c>
      <c r="L2569" s="9">
        <f t="shared" si="53"/>
        <v>25569.487128228149</v>
      </c>
      <c r="M2569" t="b">
        <v>0</v>
      </c>
      <c r="N2569">
        <v>2</v>
      </c>
      <c r="O2569" t="b">
        <v>0</v>
      </c>
      <c r="P2569" t="s">
        <v>8282</v>
      </c>
    </row>
    <row r="2570" spans="1:16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9">
        <f t="shared" si="53"/>
        <v>42584.666597222225</v>
      </c>
      <c r="L2570" s="9">
        <f t="shared" si="53"/>
        <v>25569.492878085617</v>
      </c>
      <c r="M2570" t="b">
        <v>0</v>
      </c>
      <c r="N2570">
        <v>1</v>
      </c>
      <c r="O2570" t="b">
        <v>0</v>
      </c>
      <c r="P2570" t="s">
        <v>8282</v>
      </c>
    </row>
    <row r="2571" spans="1:16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9">
        <f t="shared" si="53"/>
        <v>42234.105462962965</v>
      </c>
      <c r="L2571" s="9">
        <f t="shared" si="53"/>
        <v>25569.488820665079</v>
      </c>
      <c r="M2571" t="b">
        <v>0</v>
      </c>
      <c r="N2571">
        <v>2</v>
      </c>
      <c r="O2571" t="b">
        <v>0</v>
      </c>
      <c r="P2571" t="s">
        <v>8282</v>
      </c>
    </row>
    <row r="2572" spans="1:16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9">
        <f t="shared" si="53"/>
        <v>42744.903182870374</v>
      </c>
      <c r="L2572" s="9">
        <f t="shared" si="53"/>
        <v>25569.494732675728</v>
      </c>
      <c r="M2572" t="b">
        <v>0</v>
      </c>
      <c r="N2572">
        <v>2</v>
      </c>
      <c r="O2572" t="b">
        <v>0</v>
      </c>
      <c r="P2572" t="s">
        <v>8282</v>
      </c>
    </row>
    <row r="2573" spans="1:16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9">
        <f t="shared" si="53"/>
        <v>42449.341678240744</v>
      </c>
      <c r="L2573" s="9">
        <f t="shared" si="53"/>
        <v>25569.491311824979</v>
      </c>
      <c r="M2573" t="b">
        <v>0</v>
      </c>
      <c r="N2573">
        <v>4</v>
      </c>
      <c r="O2573" t="b">
        <v>0</v>
      </c>
      <c r="P2573" t="s">
        <v>8282</v>
      </c>
    </row>
    <row r="2574" spans="1:16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9">
        <f t="shared" si="53"/>
        <v>42077.119409722218</v>
      </c>
      <c r="L2574" s="9">
        <f t="shared" si="53"/>
        <v>25569.487003696871</v>
      </c>
      <c r="M2574" t="b">
        <v>0</v>
      </c>
      <c r="N2574">
        <v>0</v>
      </c>
      <c r="O2574" t="b">
        <v>0</v>
      </c>
      <c r="P2574" t="s">
        <v>8282</v>
      </c>
    </row>
    <row r="2575" spans="1:16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9">
        <f t="shared" si="53"/>
        <v>41829.592002314814</v>
      </c>
      <c r="L2575" s="9">
        <f t="shared" si="53"/>
        <v>25569.484138796324</v>
      </c>
      <c r="M2575" t="b">
        <v>0</v>
      </c>
      <c r="N2575">
        <v>0</v>
      </c>
      <c r="O2575" t="b">
        <v>0</v>
      </c>
      <c r="P2575" t="s">
        <v>8282</v>
      </c>
    </row>
    <row r="2576" spans="1:16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9">
        <f t="shared" si="53"/>
        <v>42487.825752314813</v>
      </c>
      <c r="L2576" s="9">
        <f t="shared" si="53"/>
        <v>25569.491757242504</v>
      </c>
      <c r="M2576" t="b">
        <v>0</v>
      </c>
      <c r="N2576">
        <v>0</v>
      </c>
      <c r="O2576" t="b">
        <v>0</v>
      </c>
      <c r="P2576" t="s">
        <v>8282</v>
      </c>
    </row>
    <row r="2577" spans="1:16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9">
        <f t="shared" si="53"/>
        <v>41986.108726851853</v>
      </c>
      <c r="L2577" s="9">
        <f t="shared" si="53"/>
        <v>25569.485950332488</v>
      </c>
      <c r="M2577" t="b">
        <v>0</v>
      </c>
      <c r="N2577">
        <v>0</v>
      </c>
      <c r="O2577" t="b">
        <v>0</v>
      </c>
      <c r="P2577" t="s">
        <v>8282</v>
      </c>
    </row>
    <row r="2578" spans="1:16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9">
        <f t="shared" si="53"/>
        <v>42060.00980324074</v>
      </c>
      <c r="L2578" s="9">
        <f t="shared" si="53"/>
        <v>25569.486805669017</v>
      </c>
      <c r="M2578" t="b">
        <v>0</v>
      </c>
      <c r="N2578">
        <v>0</v>
      </c>
      <c r="O2578" t="b">
        <v>0</v>
      </c>
      <c r="P2578" t="s">
        <v>8282</v>
      </c>
    </row>
    <row r="2579" spans="1:16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9">
        <f t="shared" si="53"/>
        <v>41830.820567129631</v>
      </c>
      <c r="L2579" s="9">
        <f t="shared" si="53"/>
        <v>25569.484153015823</v>
      </c>
      <c r="M2579" t="b">
        <v>0</v>
      </c>
      <c r="N2579">
        <v>0</v>
      </c>
      <c r="O2579" t="b">
        <v>0</v>
      </c>
      <c r="P2579" t="s">
        <v>8282</v>
      </c>
    </row>
    <row r="2580" spans="1:16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9">
        <f t="shared" si="53"/>
        <v>42238.022905092592</v>
      </c>
      <c r="L2580" s="9">
        <f t="shared" si="53"/>
        <v>25569.488866005846</v>
      </c>
      <c r="M2580" t="b">
        <v>0</v>
      </c>
      <c r="N2580">
        <v>0</v>
      </c>
      <c r="O2580" t="b">
        <v>0</v>
      </c>
      <c r="P2580" t="s">
        <v>8282</v>
      </c>
    </row>
    <row r="2581" spans="1:16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9">
        <f t="shared" si="53"/>
        <v>41837.829895833333</v>
      </c>
      <c r="L2581" s="9">
        <f t="shared" si="53"/>
        <v>25569.484234142314</v>
      </c>
      <c r="M2581" t="b">
        <v>0</v>
      </c>
      <c r="N2581">
        <v>12</v>
      </c>
      <c r="O2581" t="b">
        <v>0</v>
      </c>
      <c r="P2581" t="s">
        <v>8282</v>
      </c>
    </row>
    <row r="2582" spans="1:16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9">
        <f t="shared" si="53"/>
        <v>42110.326423611114</v>
      </c>
      <c r="L2582" s="9">
        <f t="shared" si="53"/>
        <v>25569.487388037309</v>
      </c>
      <c r="M2582" t="b">
        <v>0</v>
      </c>
      <c r="N2582">
        <v>2</v>
      </c>
      <c r="O2582" t="b">
        <v>0</v>
      </c>
      <c r="P2582" t="s">
        <v>8282</v>
      </c>
    </row>
    <row r="2583" spans="1:16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9">
        <f t="shared" si="53"/>
        <v>42294.628449074073</v>
      </c>
      <c r="L2583" s="9">
        <f t="shared" si="53"/>
        <v>25569.489521162606</v>
      </c>
      <c r="M2583" t="b">
        <v>0</v>
      </c>
      <c r="N2583">
        <v>11</v>
      </c>
      <c r="O2583" t="b">
        <v>0</v>
      </c>
      <c r="P2583" t="s">
        <v>8282</v>
      </c>
    </row>
    <row r="2584" spans="1:16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9">
        <f t="shared" si="53"/>
        <v>42642.988819444443</v>
      </c>
      <c r="L2584" s="9">
        <f t="shared" si="53"/>
        <v>25569.493553111337</v>
      </c>
      <c r="M2584" t="b">
        <v>0</v>
      </c>
      <c r="N2584">
        <v>1</v>
      </c>
      <c r="O2584" t="b">
        <v>0</v>
      </c>
      <c r="P2584" t="s">
        <v>8282</v>
      </c>
    </row>
    <row r="2585" spans="1:16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9">
        <f t="shared" si="53"/>
        <v>42019.76944444445</v>
      </c>
      <c r="L2585" s="9">
        <f t="shared" si="53"/>
        <v>25569.486339924126</v>
      </c>
      <c r="M2585" t="b">
        <v>0</v>
      </c>
      <c r="N2585">
        <v>5</v>
      </c>
      <c r="O2585" t="b">
        <v>0</v>
      </c>
      <c r="P2585" t="s">
        <v>8282</v>
      </c>
    </row>
    <row r="2586" spans="1:16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9">
        <f t="shared" si="53"/>
        <v>42140.173252314809</v>
      </c>
      <c r="L2586" s="9">
        <f t="shared" si="53"/>
        <v>25569.487733486716</v>
      </c>
      <c r="M2586" t="b">
        <v>0</v>
      </c>
      <c r="N2586">
        <v>0</v>
      </c>
      <c r="O2586" t="b">
        <v>0</v>
      </c>
      <c r="P2586" t="s">
        <v>8282</v>
      </c>
    </row>
    <row r="2587" spans="1:16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9">
        <f t="shared" si="53"/>
        <v>41795.963333333333</v>
      </c>
      <c r="L2587" s="9">
        <f t="shared" si="53"/>
        <v>25569.483749575618</v>
      </c>
      <c r="M2587" t="b">
        <v>0</v>
      </c>
      <c r="N2587">
        <v>1</v>
      </c>
      <c r="O2587" t="b">
        <v>0</v>
      </c>
      <c r="P2587" t="s">
        <v>8282</v>
      </c>
    </row>
    <row r="2588" spans="1:16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9">
        <f t="shared" si="53"/>
        <v>42333.330277777779</v>
      </c>
      <c r="L2588" s="9">
        <f t="shared" si="53"/>
        <v>25569.489969100436</v>
      </c>
      <c r="M2588" t="b">
        <v>0</v>
      </c>
      <c r="N2588">
        <v>1</v>
      </c>
      <c r="O2588" t="b">
        <v>0</v>
      </c>
      <c r="P2588" t="s">
        <v>8282</v>
      </c>
    </row>
    <row r="2589" spans="1:16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9">
        <f t="shared" si="53"/>
        <v>42338.675381944442</v>
      </c>
      <c r="L2589" s="9">
        <f t="shared" si="53"/>
        <v>25569.490030965069</v>
      </c>
      <c r="M2589" t="b">
        <v>0</v>
      </c>
      <c r="N2589">
        <v>6</v>
      </c>
      <c r="O2589" t="b">
        <v>0</v>
      </c>
      <c r="P2589" t="s">
        <v>8282</v>
      </c>
    </row>
    <row r="2590" spans="1:16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9">
        <f t="shared" si="53"/>
        <v>42042.676226851851</v>
      </c>
      <c r="L2590" s="9">
        <f t="shared" si="53"/>
        <v>25569.486605048922</v>
      </c>
      <c r="M2590" t="b">
        <v>0</v>
      </c>
      <c r="N2590">
        <v>8</v>
      </c>
      <c r="O2590" t="b">
        <v>0</v>
      </c>
      <c r="P2590" t="s">
        <v>8282</v>
      </c>
    </row>
    <row r="2591" spans="1:16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9">
        <f t="shared" si="53"/>
        <v>42422.536192129628</v>
      </c>
      <c r="L2591" s="9">
        <f t="shared" si="53"/>
        <v>25569.491001576298</v>
      </c>
      <c r="M2591" t="b">
        <v>0</v>
      </c>
      <c r="N2591">
        <v>1</v>
      </c>
      <c r="O2591" t="b">
        <v>0</v>
      </c>
      <c r="P2591" t="s">
        <v>8282</v>
      </c>
    </row>
    <row r="2592" spans="1:16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9">
        <f t="shared" si="53"/>
        <v>42388.589085648149</v>
      </c>
      <c r="L2592" s="9">
        <f t="shared" si="53"/>
        <v>25569.490608669974</v>
      </c>
      <c r="M2592" t="b">
        <v>0</v>
      </c>
      <c r="N2592">
        <v>0</v>
      </c>
      <c r="O2592" t="b">
        <v>0</v>
      </c>
      <c r="P2592" t="s">
        <v>8282</v>
      </c>
    </row>
    <row r="2593" spans="1:16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9">
        <f t="shared" si="53"/>
        <v>42382.906527777777</v>
      </c>
      <c r="L2593" s="9">
        <f t="shared" si="53"/>
        <v>25569.490542899628</v>
      </c>
      <c r="M2593" t="b">
        <v>0</v>
      </c>
      <c r="N2593">
        <v>2</v>
      </c>
      <c r="O2593" t="b">
        <v>0</v>
      </c>
      <c r="P2593" t="s">
        <v>8282</v>
      </c>
    </row>
    <row r="2594" spans="1:16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9">
        <f t="shared" si="53"/>
        <v>41887.801168981481</v>
      </c>
      <c r="L2594" s="9">
        <f t="shared" si="53"/>
        <v>25569.484812513529</v>
      </c>
      <c r="M2594" t="b">
        <v>0</v>
      </c>
      <c r="N2594">
        <v>1</v>
      </c>
      <c r="O2594" t="b">
        <v>0</v>
      </c>
      <c r="P2594" t="s">
        <v>8282</v>
      </c>
    </row>
    <row r="2595" spans="1:16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9">
        <f t="shared" si="53"/>
        <v>42089.845208333332</v>
      </c>
      <c r="L2595" s="9">
        <f t="shared" si="53"/>
        <v>25569.487150986206</v>
      </c>
      <c r="M2595" t="b">
        <v>0</v>
      </c>
      <c r="N2595">
        <v>0</v>
      </c>
      <c r="O2595" t="b">
        <v>0</v>
      </c>
      <c r="P2595" t="s">
        <v>8282</v>
      </c>
    </row>
    <row r="2596" spans="1:16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9">
        <f t="shared" si="53"/>
        <v>41828.967916666668</v>
      </c>
      <c r="L2596" s="9">
        <f t="shared" si="53"/>
        <v>25569.48413157311</v>
      </c>
      <c r="M2596" t="b">
        <v>0</v>
      </c>
      <c r="N2596">
        <v>1</v>
      </c>
      <c r="O2596" t="b">
        <v>0</v>
      </c>
      <c r="P2596" t="s">
        <v>8282</v>
      </c>
    </row>
    <row r="2597" spans="1:16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9">
        <f t="shared" si="53"/>
        <v>42760.244212962964</v>
      </c>
      <c r="L2597" s="9">
        <f t="shared" si="53"/>
        <v>25569.494910233945</v>
      </c>
      <c r="M2597" t="b">
        <v>0</v>
      </c>
      <c r="N2597">
        <v>19</v>
      </c>
      <c r="O2597" t="b">
        <v>0</v>
      </c>
      <c r="P2597" t="s">
        <v>8282</v>
      </c>
    </row>
    <row r="2598" spans="1:16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9">
        <f t="shared" si="53"/>
        <v>41828.664456018516</v>
      </c>
      <c r="L2598" s="9">
        <f t="shared" si="53"/>
        <v>25569.484128060834</v>
      </c>
      <c r="M2598" t="b">
        <v>0</v>
      </c>
      <c r="N2598">
        <v>27</v>
      </c>
      <c r="O2598" t="b">
        <v>0</v>
      </c>
      <c r="P2598" t="s">
        <v>8282</v>
      </c>
    </row>
    <row r="2599" spans="1:16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9">
        <f t="shared" si="53"/>
        <v>42510.341631944444</v>
      </c>
      <c r="L2599" s="9">
        <f t="shared" si="53"/>
        <v>25569.492017842964</v>
      </c>
      <c r="M2599" t="b">
        <v>0</v>
      </c>
      <c r="N2599">
        <v>7</v>
      </c>
      <c r="O2599" t="b">
        <v>0</v>
      </c>
      <c r="P2599" t="s">
        <v>8282</v>
      </c>
    </row>
    <row r="2600" spans="1:16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9">
        <f t="shared" si="53"/>
        <v>42240.840289351851</v>
      </c>
      <c r="L2600" s="9">
        <f t="shared" si="53"/>
        <v>25569.488898614462</v>
      </c>
      <c r="M2600" t="b">
        <v>0</v>
      </c>
      <c r="N2600">
        <v>14</v>
      </c>
      <c r="O2600" t="b">
        <v>0</v>
      </c>
      <c r="P2600" t="s">
        <v>8282</v>
      </c>
    </row>
    <row r="2601" spans="1:16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9">
        <f t="shared" si="53"/>
        <v>41809.754016203704</v>
      </c>
      <c r="L2601" s="9">
        <f t="shared" si="53"/>
        <v>25569.483909190003</v>
      </c>
      <c r="M2601" t="b">
        <v>0</v>
      </c>
      <c r="N2601">
        <v>5</v>
      </c>
      <c r="O2601" t="b">
        <v>0</v>
      </c>
      <c r="P2601" t="s">
        <v>8282</v>
      </c>
    </row>
    <row r="2602" spans="1:16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9">
        <f t="shared" si="53"/>
        <v>42394.900462962964</v>
      </c>
      <c r="L2602" s="9">
        <f t="shared" si="53"/>
        <v>25569.490681718322</v>
      </c>
      <c r="M2602" t="b">
        <v>0</v>
      </c>
      <c r="N2602">
        <v>30</v>
      </c>
      <c r="O2602" t="b">
        <v>0</v>
      </c>
      <c r="P2602" t="s">
        <v>8282</v>
      </c>
    </row>
    <row r="2603" spans="1:16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9">
        <f t="shared" si="53"/>
        <v>41150.902187500003</v>
      </c>
      <c r="L2603" s="9">
        <f t="shared" si="53"/>
        <v>25569.476283590135</v>
      </c>
      <c r="M2603" t="b">
        <v>1</v>
      </c>
      <c r="N2603">
        <v>151</v>
      </c>
      <c r="O2603" t="b">
        <v>1</v>
      </c>
      <c r="P2603" t="s">
        <v>8299</v>
      </c>
    </row>
    <row r="2604" spans="1:16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9">
        <f t="shared" si="53"/>
        <v>41915.747314814813</v>
      </c>
      <c r="L2604" s="9">
        <f t="shared" si="53"/>
        <v>25569.485135964293</v>
      </c>
      <c r="M2604" t="b">
        <v>1</v>
      </c>
      <c r="N2604">
        <v>489</v>
      </c>
      <c r="O2604" t="b">
        <v>1</v>
      </c>
      <c r="P2604" t="s">
        <v>8299</v>
      </c>
    </row>
    <row r="2605" spans="1:16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9">
        <f t="shared" si="53"/>
        <v>41617.912662037037</v>
      </c>
      <c r="L2605" s="9">
        <f t="shared" si="53"/>
        <v>25569.48168880396</v>
      </c>
      <c r="M2605" t="b">
        <v>1</v>
      </c>
      <c r="N2605">
        <v>50</v>
      </c>
      <c r="O2605" t="b">
        <v>1</v>
      </c>
      <c r="P2605" t="s">
        <v>8299</v>
      </c>
    </row>
    <row r="2606" spans="1:16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9">
        <f t="shared" si="53"/>
        <v>40998.051192129627</v>
      </c>
      <c r="L2606" s="9">
        <f t="shared" si="53"/>
        <v>25569.47451448139</v>
      </c>
      <c r="M2606" t="b">
        <v>1</v>
      </c>
      <c r="N2606">
        <v>321</v>
      </c>
      <c r="O2606" t="b">
        <v>1</v>
      </c>
      <c r="P2606" t="s">
        <v>8299</v>
      </c>
    </row>
    <row r="2607" spans="1:16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9">
        <f t="shared" si="53"/>
        <v>42508.541550925926</v>
      </c>
      <c r="L2607" s="9">
        <f t="shared" si="53"/>
        <v>25569.491997008692</v>
      </c>
      <c r="M2607" t="b">
        <v>1</v>
      </c>
      <c r="N2607">
        <v>1762</v>
      </c>
      <c r="O2607" t="b">
        <v>1</v>
      </c>
      <c r="P2607" t="s">
        <v>8299</v>
      </c>
    </row>
    <row r="2608" spans="1:16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9">
        <f t="shared" si="53"/>
        <v>41726.712754629625</v>
      </c>
      <c r="L2608" s="9">
        <f t="shared" si="53"/>
        <v>25569.482948064291</v>
      </c>
      <c r="M2608" t="b">
        <v>1</v>
      </c>
      <c r="N2608">
        <v>385</v>
      </c>
      <c r="O2608" t="b">
        <v>1</v>
      </c>
      <c r="P2608" t="s">
        <v>8299</v>
      </c>
    </row>
    <row r="2609" spans="1:16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9">
        <f t="shared" si="53"/>
        <v>42184.874675925923</v>
      </c>
      <c r="L2609" s="9">
        <f t="shared" si="53"/>
        <v>25569.488250864306</v>
      </c>
      <c r="M2609" t="b">
        <v>1</v>
      </c>
      <c r="N2609">
        <v>398</v>
      </c>
      <c r="O2609" t="b">
        <v>1</v>
      </c>
      <c r="P2609" t="s">
        <v>8299</v>
      </c>
    </row>
    <row r="2610" spans="1:16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9">
        <f t="shared" si="53"/>
        <v>42767.801712962959</v>
      </c>
      <c r="L2610" s="9">
        <f t="shared" si="53"/>
        <v>25569.494997705013</v>
      </c>
      <c r="M2610" t="b">
        <v>1</v>
      </c>
      <c r="N2610">
        <v>304</v>
      </c>
      <c r="O2610" t="b">
        <v>1</v>
      </c>
      <c r="P2610" t="s">
        <v>8299</v>
      </c>
    </row>
    <row r="2611" spans="1:16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9">
        <f t="shared" si="53"/>
        <v>41075.237858796296</v>
      </c>
      <c r="L2611" s="9">
        <f t="shared" si="53"/>
        <v>25569.475407845588</v>
      </c>
      <c r="M2611" t="b">
        <v>1</v>
      </c>
      <c r="N2611">
        <v>676</v>
      </c>
      <c r="O2611" t="b">
        <v>1</v>
      </c>
      <c r="P2611" t="s">
        <v>8299</v>
      </c>
    </row>
    <row r="2612" spans="1:16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9">
        <f t="shared" si="53"/>
        <v>42564.881076388891</v>
      </c>
      <c r="L2612" s="9">
        <f t="shared" si="53"/>
        <v>25569.492649086533</v>
      </c>
      <c r="M2612" t="b">
        <v>1</v>
      </c>
      <c r="N2612">
        <v>577</v>
      </c>
      <c r="O2612" t="b">
        <v>1</v>
      </c>
      <c r="P2612" t="s">
        <v>8299</v>
      </c>
    </row>
    <row r="2613" spans="1:16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9">
        <f t="shared" si="53"/>
        <v>42704.335810185185</v>
      </c>
      <c r="L2613" s="9">
        <f t="shared" si="53"/>
        <v>25569.494263145953</v>
      </c>
      <c r="M2613" t="b">
        <v>1</v>
      </c>
      <c r="N2613">
        <v>3663</v>
      </c>
      <c r="O2613" t="b">
        <v>1</v>
      </c>
      <c r="P2613" t="s">
        <v>8299</v>
      </c>
    </row>
    <row r="2614" spans="1:16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9">
        <f t="shared" si="53"/>
        <v>41982.143171296295</v>
      </c>
      <c r="L2614" s="9">
        <f t="shared" si="53"/>
        <v>25569.485904434852</v>
      </c>
      <c r="M2614" t="b">
        <v>1</v>
      </c>
      <c r="N2614">
        <v>294</v>
      </c>
      <c r="O2614" t="b">
        <v>1</v>
      </c>
      <c r="P2614" t="s">
        <v>8299</v>
      </c>
    </row>
    <row r="2615" spans="1:16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9">
        <f t="shared" si="53"/>
        <v>41143.81821759259</v>
      </c>
      <c r="L2615" s="9">
        <f t="shared" si="53"/>
        <v>25569.47620159974</v>
      </c>
      <c r="M2615" t="b">
        <v>1</v>
      </c>
      <c r="N2615">
        <v>28</v>
      </c>
      <c r="O2615" t="b">
        <v>1</v>
      </c>
      <c r="P2615" t="s">
        <v>8299</v>
      </c>
    </row>
    <row r="2616" spans="1:16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9">
        <f t="shared" si="53"/>
        <v>41730.708472222221</v>
      </c>
      <c r="L2616" s="9">
        <f t="shared" si="53"/>
        <v>25569.48299431102</v>
      </c>
      <c r="M2616" t="b">
        <v>1</v>
      </c>
      <c r="N2616">
        <v>100</v>
      </c>
      <c r="O2616" t="b">
        <v>1</v>
      </c>
      <c r="P2616" t="s">
        <v>8299</v>
      </c>
    </row>
    <row r="2617" spans="1:16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9">
        <f t="shared" si="53"/>
        <v>42453.49726851852</v>
      </c>
      <c r="L2617" s="9">
        <f t="shared" si="53"/>
        <v>25569.491359922089</v>
      </c>
      <c r="M2617" t="b">
        <v>0</v>
      </c>
      <c r="N2617">
        <v>72</v>
      </c>
      <c r="O2617" t="b">
        <v>1</v>
      </c>
      <c r="P2617" t="s">
        <v>8299</v>
      </c>
    </row>
    <row r="2618" spans="1:16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9">
        <f t="shared" si="53"/>
        <v>42211.99454861111</v>
      </c>
      <c r="L2618" s="9">
        <f t="shared" si="53"/>
        <v>25569.488564751719</v>
      </c>
      <c r="M2618" t="b">
        <v>1</v>
      </c>
      <c r="N2618">
        <v>238</v>
      </c>
      <c r="O2618" t="b">
        <v>1</v>
      </c>
      <c r="P2618" t="s">
        <v>8299</v>
      </c>
    </row>
    <row r="2619" spans="1:16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9">
        <f t="shared" si="53"/>
        <v>41902.874432870369</v>
      </c>
      <c r="L2619" s="9">
        <f t="shared" si="53"/>
        <v>25569.484986972602</v>
      </c>
      <c r="M2619" t="b">
        <v>1</v>
      </c>
      <c r="N2619">
        <v>159</v>
      </c>
      <c r="O2619" t="b">
        <v>1</v>
      </c>
      <c r="P2619" t="s">
        <v>8299</v>
      </c>
    </row>
    <row r="2620" spans="1:16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9">
        <f t="shared" si="53"/>
        <v>42279.792372685188</v>
      </c>
      <c r="L2620" s="9">
        <f t="shared" si="53"/>
        <v>25569.489349448759</v>
      </c>
      <c r="M2620" t="b">
        <v>1</v>
      </c>
      <c r="N2620">
        <v>77</v>
      </c>
      <c r="O2620" t="b">
        <v>1</v>
      </c>
      <c r="P2620" t="s">
        <v>8299</v>
      </c>
    </row>
    <row r="2621" spans="1:16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9">
        <f t="shared" si="53"/>
        <v>42273.884305555555</v>
      </c>
      <c r="L2621" s="9">
        <f t="shared" si="53"/>
        <v>25569.489281068352</v>
      </c>
      <c r="M2621" t="b">
        <v>1</v>
      </c>
      <c r="N2621">
        <v>53</v>
      </c>
      <c r="O2621" t="b">
        <v>1</v>
      </c>
      <c r="P2621" t="s">
        <v>8299</v>
      </c>
    </row>
    <row r="2622" spans="1:16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9">
        <f t="shared" si="53"/>
        <v>42251.16715277778</v>
      </c>
      <c r="L2622" s="9">
        <f t="shared" si="53"/>
        <v>25569.489018138342</v>
      </c>
      <c r="M2622" t="b">
        <v>1</v>
      </c>
      <c r="N2622">
        <v>1251</v>
      </c>
      <c r="O2622" t="b">
        <v>1</v>
      </c>
      <c r="P2622" t="s">
        <v>8299</v>
      </c>
    </row>
    <row r="2623" spans="1:16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9">
        <f t="shared" si="53"/>
        <v>42115.747546296298</v>
      </c>
      <c r="L2623" s="9">
        <f t="shared" si="53"/>
        <v>25569.487450781788</v>
      </c>
      <c r="M2623" t="b">
        <v>1</v>
      </c>
      <c r="N2623">
        <v>465</v>
      </c>
      <c r="O2623" t="b">
        <v>1</v>
      </c>
      <c r="P2623" t="s">
        <v>8299</v>
      </c>
    </row>
    <row r="2624" spans="1:16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9">
        <f t="shared" si="53"/>
        <v>42689.74324074074</v>
      </c>
      <c r="L2624" s="9">
        <f t="shared" si="53"/>
        <v>25569.494094250473</v>
      </c>
      <c r="M2624" t="b">
        <v>0</v>
      </c>
      <c r="N2624">
        <v>74</v>
      </c>
      <c r="O2624" t="b">
        <v>1</v>
      </c>
      <c r="P2624" t="s">
        <v>8299</v>
      </c>
    </row>
    <row r="2625" spans="1:16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9">
        <f t="shared" si="53"/>
        <v>42692.256550925929</v>
      </c>
      <c r="L2625" s="9">
        <f t="shared" si="53"/>
        <v>25569.494123339711</v>
      </c>
      <c r="M2625" t="b">
        <v>0</v>
      </c>
      <c r="N2625">
        <v>62</v>
      </c>
      <c r="O2625" t="b">
        <v>1</v>
      </c>
      <c r="P2625" t="s">
        <v>8299</v>
      </c>
    </row>
    <row r="2626" spans="1:16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9">
        <f t="shared" si="53"/>
        <v>41144.421550925923</v>
      </c>
      <c r="L2626" s="9">
        <f t="shared" si="53"/>
        <v>25569.476208582764</v>
      </c>
      <c r="M2626" t="b">
        <v>0</v>
      </c>
      <c r="N2626">
        <v>3468</v>
      </c>
      <c r="O2626" t="b">
        <v>1</v>
      </c>
      <c r="P2626" t="s">
        <v>8299</v>
      </c>
    </row>
    <row r="2627" spans="1:16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9">
        <f t="shared" ref="K2627:L2690" si="54">J2627/86400+25569</f>
        <v>42658.810277777782</v>
      </c>
      <c r="L2627" s="9">
        <f t="shared" si="54"/>
        <v>25569.493736230066</v>
      </c>
      <c r="M2627" t="b">
        <v>0</v>
      </c>
      <c r="N2627">
        <v>52</v>
      </c>
      <c r="O2627" t="b">
        <v>1</v>
      </c>
      <c r="P2627" t="s">
        <v>8299</v>
      </c>
    </row>
    <row r="2628" spans="1:16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9">
        <f t="shared" si="54"/>
        <v>42128.628113425926</v>
      </c>
      <c r="L2628" s="9">
        <f t="shared" si="54"/>
        <v>25569.487599862423</v>
      </c>
      <c r="M2628" t="b">
        <v>0</v>
      </c>
      <c r="N2628">
        <v>50</v>
      </c>
      <c r="O2628" t="b">
        <v>1</v>
      </c>
      <c r="P2628" t="s">
        <v>8299</v>
      </c>
    </row>
    <row r="2629" spans="1:16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9">
        <f t="shared" si="54"/>
        <v>42304.829409722224</v>
      </c>
      <c r="L2629" s="9">
        <f t="shared" si="54"/>
        <v>25569.489639229279</v>
      </c>
      <c r="M2629" t="b">
        <v>0</v>
      </c>
      <c r="N2629">
        <v>45</v>
      </c>
      <c r="O2629" t="b">
        <v>1</v>
      </c>
      <c r="P2629" t="s">
        <v>8299</v>
      </c>
    </row>
    <row r="2630" spans="1:16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9">
        <f t="shared" si="54"/>
        <v>41953.966053240743</v>
      </c>
      <c r="L2630" s="9">
        <f t="shared" si="54"/>
        <v>25569.4855783108</v>
      </c>
      <c r="M2630" t="b">
        <v>0</v>
      </c>
      <c r="N2630">
        <v>21</v>
      </c>
      <c r="O2630" t="b">
        <v>1</v>
      </c>
      <c r="P2630" t="s">
        <v>8299</v>
      </c>
    </row>
    <row r="2631" spans="1:16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9">
        <f t="shared" si="54"/>
        <v>42108.538449074069</v>
      </c>
      <c r="L2631" s="9">
        <f t="shared" si="54"/>
        <v>25569.487367343161</v>
      </c>
      <c r="M2631" t="b">
        <v>0</v>
      </c>
      <c r="N2631">
        <v>100</v>
      </c>
      <c r="O2631" t="b">
        <v>1</v>
      </c>
      <c r="P2631" t="s">
        <v>8299</v>
      </c>
    </row>
    <row r="2632" spans="1:16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9">
        <f t="shared" si="54"/>
        <v>42524.105462962965</v>
      </c>
      <c r="L2632" s="9">
        <f t="shared" si="54"/>
        <v>25569.492177146563</v>
      </c>
      <c r="M2632" t="b">
        <v>0</v>
      </c>
      <c r="N2632">
        <v>81</v>
      </c>
      <c r="O2632" t="b">
        <v>1</v>
      </c>
      <c r="P2632" t="s">
        <v>8299</v>
      </c>
    </row>
    <row r="2633" spans="1:16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9">
        <f t="shared" si="54"/>
        <v>42218.169293981482</v>
      </c>
      <c r="L2633" s="9">
        <f t="shared" si="54"/>
        <v>25569.488636218681</v>
      </c>
      <c r="M2633" t="b">
        <v>0</v>
      </c>
      <c r="N2633">
        <v>286</v>
      </c>
      <c r="O2633" t="b">
        <v>1</v>
      </c>
      <c r="P2633" t="s">
        <v>8299</v>
      </c>
    </row>
    <row r="2634" spans="1:16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9">
        <f t="shared" si="54"/>
        <v>42494.061793981484</v>
      </c>
      <c r="L2634" s="9">
        <f t="shared" si="54"/>
        <v>25569.491829418912</v>
      </c>
      <c r="M2634" t="b">
        <v>0</v>
      </c>
      <c r="N2634">
        <v>42</v>
      </c>
      <c r="O2634" t="b">
        <v>1</v>
      </c>
      <c r="P2634" t="s">
        <v>8299</v>
      </c>
    </row>
    <row r="2635" spans="1:16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9">
        <f t="shared" si="54"/>
        <v>41667.823287037041</v>
      </c>
      <c r="L2635" s="9">
        <f t="shared" si="54"/>
        <v>25569.482266473231</v>
      </c>
      <c r="M2635" t="b">
        <v>0</v>
      </c>
      <c r="N2635">
        <v>199</v>
      </c>
      <c r="O2635" t="b">
        <v>1</v>
      </c>
      <c r="P2635" t="s">
        <v>8299</v>
      </c>
    </row>
    <row r="2636" spans="1:16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9">
        <f t="shared" si="54"/>
        <v>42612.656493055554</v>
      </c>
      <c r="L2636" s="9">
        <f t="shared" si="54"/>
        <v>25569.493202042744</v>
      </c>
      <c r="M2636" t="b">
        <v>0</v>
      </c>
      <c r="N2636">
        <v>25</v>
      </c>
      <c r="O2636" t="b">
        <v>1</v>
      </c>
      <c r="P2636" t="s">
        <v>8299</v>
      </c>
    </row>
    <row r="2637" spans="1:16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9">
        <f t="shared" si="54"/>
        <v>42037.950937500005</v>
      </c>
      <c r="L2637" s="9">
        <f t="shared" si="54"/>
        <v>25569.486550358073</v>
      </c>
      <c r="M2637" t="b">
        <v>0</v>
      </c>
      <c r="N2637">
        <v>84</v>
      </c>
      <c r="O2637" t="b">
        <v>1</v>
      </c>
      <c r="P2637" t="s">
        <v>8299</v>
      </c>
    </row>
    <row r="2638" spans="1:16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9">
        <f t="shared" si="54"/>
        <v>42636.614745370374</v>
      </c>
      <c r="L2638" s="9">
        <f t="shared" si="54"/>
        <v>25569.493479337332</v>
      </c>
      <c r="M2638" t="b">
        <v>0</v>
      </c>
      <c r="N2638">
        <v>50</v>
      </c>
      <c r="O2638" t="b">
        <v>1</v>
      </c>
      <c r="P2638" t="s">
        <v>8299</v>
      </c>
    </row>
    <row r="2639" spans="1:16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9">
        <f t="shared" si="54"/>
        <v>42639.549479166672</v>
      </c>
      <c r="L2639" s="9">
        <f t="shared" si="54"/>
        <v>25569.493513304158</v>
      </c>
      <c r="M2639" t="b">
        <v>0</v>
      </c>
      <c r="N2639">
        <v>26</v>
      </c>
      <c r="O2639" t="b">
        <v>1</v>
      </c>
      <c r="P2639" t="s">
        <v>8299</v>
      </c>
    </row>
    <row r="2640" spans="1:16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9">
        <f t="shared" si="54"/>
        <v>41989.913136574076</v>
      </c>
      <c r="L2640" s="9">
        <f t="shared" si="54"/>
        <v>25569.485994365008</v>
      </c>
      <c r="M2640" t="b">
        <v>0</v>
      </c>
      <c r="N2640">
        <v>14</v>
      </c>
      <c r="O2640" t="b">
        <v>1</v>
      </c>
      <c r="P2640" t="s">
        <v>8299</v>
      </c>
    </row>
    <row r="2641" spans="1:16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9">
        <f t="shared" si="54"/>
        <v>42024.86513888889</v>
      </c>
      <c r="L2641" s="9">
        <f t="shared" si="54"/>
        <v>25569.486398902071</v>
      </c>
      <c r="M2641" t="b">
        <v>0</v>
      </c>
      <c r="N2641">
        <v>49</v>
      </c>
      <c r="O2641" t="b">
        <v>1</v>
      </c>
      <c r="P2641" t="s">
        <v>8299</v>
      </c>
    </row>
    <row r="2642" spans="1:16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9">
        <f t="shared" si="54"/>
        <v>42103.160578703704</v>
      </c>
      <c r="L2642" s="9">
        <f t="shared" si="54"/>
        <v>25569.48730509929</v>
      </c>
      <c r="M2642" t="b">
        <v>0</v>
      </c>
      <c r="N2642">
        <v>69</v>
      </c>
      <c r="O2642" t="b">
        <v>1</v>
      </c>
      <c r="P2642" t="s">
        <v>8299</v>
      </c>
    </row>
    <row r="2643" spans="1:16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9">
        <f t="shared" si="54"/>
        <v>41880.827118055553</v>
      </c>
      <c r="L2643" s="9">
        <f t="shared" si="54"/>
        <v>25569.484731795346</v>
      </c>
      <c r="M2643" t="b">
        <v>0</v>
      </c>
      <c r="N2643">
        <v>1</v>
      </c>
      <c r="O2643" t="b">
        <v>0</v>
      </c>
      <c r="P2643" t="s">
        <v>8299</v>
      </c>
    </row>
    <row r="2644" spans="1:16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9">
        <f t="shared" si="54"/>
        <v>42536.246620370366</v>
      </c>
      <c r="L2644" s="9">
        <f t="shared" si="54"/>
        <v>25569.492317669217</v>
      </c>
      <c r="M2644" t="b">
        <v>0</v>
      </c>
      <c r="N2644">
        <v>0</v>
      </c>
      <c r="O2644" t="b">
        <v>0</v>
      </c>
      <c r="P2644" t="s">
        <v>8299</v>
      </c>
    </row>
    <row r="2645" spans="1:16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9">
        <f t="shared" si="54"/>
        <v>42689.582349537042</v>
      </c>
      <c r="L2645" s="9">
        <f t="shared" si="54"/>
        <v>25569.494092388304</v>
      </c>
      <c r="M2645" t="b">
        <v>1</v>
      </c>
      <c r="N2645">
        <v>1501</v>
      </c>
      <c r="O2645" t="b">
        <v>0</v>
      </c>
      <c r="P2645" t="s">
        <v>8299</v>
      </c>
    </row>
    <row r="2646" spans="1:16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9">
        <f t="shared" si="54"/>
        <v>42774.792071759264</v>
      </c>
      <c r="L2646" s="9">
        <f t="shared" si="54"/>
        <v>25569.495078611941</v>
      </c>
      <c r="M2646" t="b">
        <v>1</v>
      </c>
      <c r="N2646">
        <v>52</v>
      </c>
      <c r="O2646" t="b">
        <v>0</v>
      </c>
      <c r="P2646" t="s">
        <v>8299</v>
      </c>
    </row>
    <row r="2647" spans="1:16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9">
        <f t="shared" si="54"/>
        <v>41921.842627314814</v>
      </c>
      <c r="L2647" s="9">
        <f t="shared" si="54"/>
        <v>25569.48520651189</v>
      </c>
      <c r="M2647" t="b">
        <v>1</v>
      </c>
      <c r="N2647">
        <v>23</v>
      </c>
      <c r="O2647" t="b">
        <v>0</v>
      </c>
      <c r="P2647" t="s">
        <v>8299</v>
      </c>
    </row>
    <row r="2648" spans="1:16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9">
        <f t="shared" si="54"/>
        <v>42226.313298611116</v>
      </c>
      <c r="L2648" s="9">
        <f t="shared" si="54"/>
        <v>25569.488730477995</v>
      </c>
      <c r="M2648" t="b">
        <v>1</v>
      </c>
      <c r="N2648">
        <v>535</v>
      </c>
      <c r="O2648" t="b">
        <v>0</v>
      </c>
      <c r="P2648" t="s">
        <v>8299</v>
      </c>
    </row>
    <row r="2649" spans="1:16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9">
        <f t="shared" si="54"/>
        <v>42200.261793981481</v>
      </c>
      <c r="L2649" s="9">
        <f t="shared" si="54"/>
        <v>25569.488428955949</v>
      </c>
      <c r="M2649" t="b">
        <v>0</v>
      </c>
      <c r="N2649">
        <v>3</v>
      </c>
      <c r="O2649" t="b">
        <v>0</v>
      </c>
      <c r="P2649" t="s">
        <v>8299</v>
      </c>
    </row>
    <row r="2650" spans="1:16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9">
        <f t="shared" si="54"/>
        <v>42408.714814814812</v>
      </c>
      <c r="L2650" s="9">
        <f t="shared" si="54"/>
        <v>25569.490841606654</v>
      </c>
      <c r="M2650" t="b">
        <v>0</v>
      </c>
      <c r="N2650">
        <v>6</v>
      </c>
      <c r="O2650" t="b">
        <v>0</v>
      </c>
      <c r="P2650" t="s">
        <v>8299</v>
      </c>
    </row>
    <row r="2651" spans="1:16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9">
        <f t="shared" si="54"/>
        <v>42341.99700231482</v>
      </c>
      <c r="L2651" s="9">
        <f t="shared" si="54"/>
        <v>25569.490069409749</v>
      </c>
      <c r="M2651" t="b">
        <v>0</v>
      </c>
      <c r="N2651">
        <v>3</v>
      </c>
      <c r="O2651" t="b">
        <v>0</v>
      </c>
      <c r="P2651" t="s">
        <v>8299</v>
      </c>
    </row>
    <row r="2652" spans="1:16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9">
        <f t="shared" si="54"/>
        <v>42695.624340277776</v>
      </c>
      <c r="L2652" s="9">
        <f t="shared" si="54"/>
        <v>25569.494162318751</v>
      </c>
      <c r="M2652" t="b">
        <v>0</v>
      </c>
      <c r="N2652">
        <v>5</v>
      </c>
      <c r="O2652" t="b">
        <v>0</v>
      </c>
      <c r="P2652" t="s">
        <v>8299</v>
      </c>
    </row>
    <row r="2653" spans="1:16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9">
        <f t="shared" si="54"/>
        <v>42327.805659722224</v>
      </c>
      <c r="L2653" s="9">
        <f t="shared" si="54"/>
        <v>25569.489905158098</v>
      </c>
      <c r="M2653" t="b">
        <v>0</v>
      </c>
      <c r="N2653">
        <v>17</v>
      </c>
      <c r="O2653" t="b">
        <v>0</v>
      </c>
      <c r="P2653" t="s">
        <v>8299</v>
      </c>
    </row>
    <row r="2654" spans="1:16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9">
        <f t="shared" si="54"/>
        <v>41953.158854166672</v>
      </c>
      <c r="L2654" s="9">
        <f t="shared" si="54"/>
        <v>25569.485568968219</v>
      </c>
      <c r="M2654" t="b">
        <v>0</v>
      </c>
      <c r="N2654">
        <v>11</v>
      </c>
      <c r="O2654" t="b">
        <v>0</v>
      </c>
      <c r="P2654" t="s">
        <v>8299</v>
      </c>
    </row>
    <row r="2655" spans="1:16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9">
        <f t="shared" si="54"/>
        <v>41771.651932870373</v>
      </c>
      <c r="L2655" s="9">
        <f t="shared" si="54"/>
        <v>25569.483468193666</v>
      </c>
      <c r="M2655" t="b">
        <v>0</v>
      </c>
      <c r="N2655">
        <v>70</v>
      </c>
      <c r="O2655" t="b">
        <v>0</v>
      </c>
      <c r="P2655" t="s">
        <v>8299</v>
      </c>
    </row>
    <row r="2656" spans="1:16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9">
        <f t="shared" si="54"/>
        <v>42055.600995370369</v>
      </c>
      <c r="L2656" s="9">
        <f t="shared" si="54"/>
        <v>25569.486754641151</v>
      </c>
      <c r="M2656" t="b">
        <v>0</v>
      </c>
      <c r="N2656">
        <v>6</v>
      </c>
      <c r="O2656" t="b">
        <v>0</v>
      </c>
      <c r="P2656" t="s">
        <v>8299</v>
      </c>
    </row>
    <row r="2657" spans="1:16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9">
        <f t="shared" si="54"/>
        <v>42381.866284722222</v>
      </c>
      <c r="L2657" s="9">
        <f t="shared" si="54"/>
        <v>25569.490530859777</v>
      </c>
      <c r="M2657" t="b">
        <v>0</v>
      </c>
      <c r="N2657">
        <v>43</v>
      </c>
      <c r="O2657" t="b">
        <v>0</v>
      </c>
      <c r="P2657" t="s">
        <v>8299</v>
      </c>
    </row>
    <row r="2658" spans="1:16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9">
        <f t="shared" si="54"/>
        <v>42767.688518518524</v>
      </c>
      <c r="L2658" s="9">
        <f t="shared" si="54"/>
        <v>25569.494996394889</v>
      </c>
      <c r="M2658" t="b">
        <v>0</v>
      </c>
      <c r="N2658">
        <v>152</v>
      </c>
      <c r="O2658" t="b">
        <v>0</v>
      </c>
      <c r="P2658" t="s">
        <v>8299</v>
      </c>
    </row>
    <row r="2659" spans="1:16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9">
        <f t="shared" si="54"/>
        <v>42551.928854166668</v>
      </c>
      <c r="L2659" s="9">
        <f t="shared" si="54"/>
        <v>25569.492499176551</v>
      </c>
      <c r="M2659" t="b">
        <v>0</v>
      </c>
      <c r="N2659">
        <v>59</v>
      </c>
      <c r="O2659" t="b">
        <v>0</v>
      </c>
      <c r="P2659" t="s">
        <v>8299</v>
      </c>
    </row>
    <row r="2660" spans="1:16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9">
        <f t="shared" si="54"/>
        <v>42551.884189814809</v>
      </c>
      <c r="L2660" s="9">
        <f t="shared" si="54"/>
        <v>25569.492498659605</v>
      </c>
      <c r="M2660" t="b">
        <v>0</v>
      </c>
      <c r="N2660">
        <v>4</v>
      </c>
      <c r="O2660" t="b">
        <v>0</v>
      </c>
      <c r="P2660" t="s">
        <v>8299</v>
      </c>
    </row>
    <row r="2661" spans="1:16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9">
        <f t="shared" si="54"/>
        <v>42082.069560185184</v>
      </c>
      <c r="L2661" s="9">
        <f t="shared" si="54"/>
        <v>25569.487060990279</v>
      </c>
      <c r="M2661" t="b">
        <v>0</v>
      </c>
      <c r="N2661">
        <v>10</v>
      </c>
      <c r="O2661" t="b">
        <v>0</v>
      </c>
      <c r="P2661" t="s">
        <v>8299</v>
      </c>
    </row>
    <row r="2662" spans="1:16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9">
        <f t="shared" si="54"/>
        <v>42272.713171296295</v>
      </c>
      <c r="L2662" s="9">
        <f t="shared" si="54"/>
        <v>25569.489267513556</v>
      </c>
      <c r="M2662" t="b">
        <v>0</v>
      </c>
      <c r="N2662">
        <v>5</v>
      </c>
      <c r="O2662" t="b">
        <v>0</v>
      </c>
      <c r="P2662" t="s">
        <v>8299</v>
      </c>
    </row>
    <row r="2663" spans="1:16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9">
        <f t="shared" si="54"/>
        <v>41542.958449074074</v>
      </c>
      <c r="L2663" s="9">
        <f t="shared" si="54"/>
        <v>25569.480821278346</v>
      </c>
      <c r="M2663" t="b">
        <v>0</v>
      </c>
      <c r="N2663">
        <v>60</v>
      </c>
      <c r="O2663" t="b">
        <v>1</v>
      </c>
      <c r="P2663" t="s">
        <v>8300</v>
      </c>
    </row>
    <row r="2664" spans="1:16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9">
        <f t="shared" si="54"/>
        <v>42207.746678240743</v>
      </c>
      <c r="L2664" s="9">
        <f t="shared" si="54"/>
        <v>25569.488515586552</v>
      </c>
      <c r="M2664" t="b">
        <v>0</v>
      </c>
      <c r="N2664">
        <v>80</v>
      </c>
      <c r="O2664" t="b">
        <v>1</v>
      </c>
      <c r="P2664" t="s">
        <v>8300</v>
      </c>
    </row>
    <row r="2665" spans="1:16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9">
        <f t="shared" si="54"/>
        <v>42222.622766203705</v>
      </c>
      <c r="L2665" s="9">
        <f t="shared" si="54"/>
        <v>25569.488687763496</v>
      </c>
      <c r="M2665" t="b">
        <v>0</v>
      </c>
      <c r="N2665">
        <v>56</v>
      </c>
      <c r="O2665" t="b">
        <v>1</v>
      </c>
      <c r="P2665" t="s">
        <v>8300</v>
      </c>
    </row>
    <row r="2666" spans="1:16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9">
        <f t="shared" si="54"/>
        <v>42313.02542824074</v>
      </c>
      <c r="L2666" s="9">
        <f t="shared" si="54"/>
        <v>25569.489734090606</v>
      </c>
      <c r="M2666" t="b">
        <v>0</v>
      </c>
      <c r="N2666">
        <v>104</v>
      </c>
      <c r="O2666" t="b">
        <v>1</v>
      </c>
      <c r="P2666" t="s">
        <v>8300</v>
      </c>
    </row>
    <row r="2667" spans="1:16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9">
        <f t="shared" si="54"/>
        <v>42083.895532407405</v>
      </c>
      <c r="L2667" s="9">
        <f t="shared" si="54"/>
        <v>25569.487082124218</v>
      </c>
      <c r="M2667" t="b">
        <v>0</v>
      </c>
      <c r="N2667">
        <v>46</v>
      </c>
      <c r="O2667" t="b">
        <v>1</v>
      </c>
      <c r="P2667" t="s">
        <v>8300</v>
      </c>
    </row>
    <row r="2668" spans="1:16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9">
        <f t="shared" si="54"/>
        <v>42235.764340277776</v>
      </c>
      <c r="L2668" s="9">
        <f t="shared" si="54"/>
        <v>25569.488839865051</v>
      </c>
      <c r="M2668" t="b">
        <v>0</v>
      </c>
      <c r="N2668">
        <v>206</v>
      </c>
      <c r="O2668" t="b">
        <v>1</v>
      </c>
      <c r="P2668" t="s">
        <v>8300</v>
      </c>
    </row>
    <row r="2669" spans="1:16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9">
        <f t="shared" si="54"/>
        <v>42380.926111111112</v>
      </c>
      <c r="L2669" s="9">
        <f t="shared" si="54"/>
        <v>25569.490519978139</v>
      </c>
      <c r="M2669" t="b">
        <v>0</v>
      </c>
      <c r="N2669">
        <v>18</v>
      </c>
      <c r="O2669" t="b">
        <v>1</v>
      </c>
      <c r="P2669" t="s">
        <v>8300</v>
      </c>
    </row>
    <row r="2670" spans="1:16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9">
        <f t="shared" si="54"/>
        <v>42275.58871527778</v>
      </c>
      <c r="L2670" s="9">
        <f t="shared" si="54"/>
        <v>25569.489300795314</v>
      </c>
      <c r="M2670" t="b">
        <v>0</v>
      </c>
      <c r="N2670">
        <v>28</v>
      </c>
      <c r="O2670" t="b">
        <v>1</v>
      </c>
      <c r="P2670" t="s">
        <v>8300</v>
      </c>
    </row>
    <row r="2671" spans="1:16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9">
        <f t="shared" si="54"/>
        <v>42319.035833333328</v>
      </c>
      <c r="L2671" s="9">
        <f t="shared" si="54"/>
        <v>25569.489803655477</v>
      </c>
      <c r="M2671" t="b">
        <v>0</v>
      </c>
      <c r="N2671">
        <v>11</v>
      </c>
      <c r="O2671" t="b">
        <v>1</v>
      </c>
      <c r="P2671" t="s">
        <v>8300</v>
      </c>
    </row>
    <row r="2672" spans="1:16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9">
        <f t="shared" si="54"/>
        <v>41821.020601851851</v>
      </c>
      <c r="L2672" s="9">
        <f t="shared" si="54"/>
        <v>25569.484039590297</v>
      </c>
      <c r="M2672" t="b">
        <v>1</v>
      </c>
      <c r="N2672">
        <v>60</v>
      </c>
      <c r="O2672" t="b">
        <v>0</v>
      </c>
      <c r="P2672" t="s">
        <v>8300</v>
      </c>
    </row>
    <row r="2673" spans="1:16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9">
        <f t="shared" si="54"/>
        <v>41962.749027777776</v>
      </c>
      <c r="L2673" s="9">
        <f t="shared" si="54"/>
        <v>25569.485679965601</v>
      </c>
      <c r="M2673" t="b">
        <v>1</v>
      </c>
      <c r="N2673">
        <v>84</v>
      </c>
      <c r="O2673" t="b">
        <v>0</v>
      </c>
      <c r="P2673" t="s">
        <v>8300</v>
      </c>
    </row>
    <row r="2674" spans="1:16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9">
        <f t="shared" si="54"/>
        <v>42344.884143518517</v>
      </c>
      <c r="L2674" s="9">
        <f t="shared" si="54"/>
        <v>25569.490102825734</v>
      </c>
      <c r="M2674" t="b">
        <v>1</v>
      </c>
      <c r="N2674">
        <v>47</v>
      </c>
      <c r="O2674" t="b">
        <v>0</v>
      </c>
      <c r="P2674" t="s">
        <v>8300</v>
      </c>
    </row>
    <row r="2675" spans="1:16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9">
        <f t="shared" si="54"/>
        <v>41912.541655092595</v>
      </c>
      <c r="L2675" s="9">
        <f t="shared" si="54"/>
        <v>25569.485098861747</v>
      </c>
      <c r="M2675" t="b">
        <v>1</v>
      </c>
      <c r="N2675">
        <v>66</v>
      </c>
      <c r="O2675" t="b">
        <v>0</v>
      </c>
      <c r="P2675" t="s">
        <v>8300</v>
      </c>
    </row>
    <row r="2676" spans="1:16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9">
        <f t="shared" si="54"/>
        <v>42529.632754629631</v>
      </c>
      <c r="L2676" s="9">
        <f t="shared" si="54"/>
        <v>25569.492241119846</v>
      </c>
      <c r="M2676" t="b">
        <v>1</v>
      </c>
      <c r="N2676">
        <v>171</v>
      </c>
      <c r="O2676" t="b">
        <v>0</v>
      </c>
      <c r="P2676" t="s">
        <v>8300</v>
      </c>
    </row>
    <row r="2677" spans="1:16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9">
        <f t="shared" si="54"/>
        <v>41923.857511574075</v>
      </c>
      <c r="L2677" s="9">
        <f t="shared" si="54"/>
        <v>25569.485229832309</v>
      </c>
      <c r="M2677" t="b">
        <v>1</v>
      </c>
      <c r="N2677">
        <v>29</v>
      </c>
      <c r="O2677" t="b">
        <v>0</v>
      </c>
      <c r="P2677" t="s">
        <v>8300</v>
      </c>
    </row>
    <row r="2678" spans="1:16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9">
        <f t="shared" si="54"/>
        <v>42482.624699074076</v>
      </c>
      <c r="L2678" s="9">
        <f t="shared" si="54"/>
        <v>25569.491697045127</v>
      </c>
      <c r="M2678" t="b">
        <v>0</v>
      </c>
      <c r="N2678">
        <v>9</v>
      </c>
      <c r="O2678" t="b">
        <v>0</v>
      </c>
      <c r="P2678" t="s">
        <v>8300</v>
      </c>
    </row>
    <row r="2679" spans="1:16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9">
        <f t="shared" si="54"/>
        <v>41793.029432870375</v>
      </c>
      <c r="L2679" s="9">
        <f t="shared" si="54"/>
        <v>25569.483715618437</v>
      </c>
      <c r="M2679" t="b">
        <v>0</v>
      </c>
      <c r="N2679">
        <v>27</v>
      </c>
      <c r="O2679" t="b">
        <v>0</v>
      </c>
      <c r="P2679" t="s">
        <v>8300</v>
      </c>
    </row>
    <row r="2680" spans="1:16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9">
        <f t="shared" si="54"/>
        <v>42241.798206018517</v>
      </c>
      <c r="L2680" s="9">
        <f t="shared" si="54"/>
        <v>25569.48890970146</v>
      </c>
      <c r="M2680" t="b">
        <v>0</v>
      </c>
      <c r="N2680">
        <v>2</v>
      </c>
      <c r="O2680" t="b">
        <v>0</v>
      </c>
      <c r="P2680" t="s">
        <v>8300</v>
      </c>
    </row>
    <row r="2681" spans="1:16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9">
        <f t="shared" si="54"/>
        <v>42033.001087962963</v>
      </c>
      <c r="L2681" s="9">
        <f t="shared" si="54"/>
        <v>25569.486493068147</v>
      </c>
      <c r="M2681" t="b">
        <v>0</v>
      </c>
      <c r="N2681">
        <v>3</v>
      </c>
      <c r="O2681" t="b">
        <v>0</v>
      </c>
      <c r="P2681" t="s">
        <v>8300</v>
      </c>
    </row>
    <row r="2682" spans="1:16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9">
        <f t="shared" si="54"/>
        <v>42436.211701388893</v>
      </c>
      <c r="L2682" s="9">
        <f t="shared" si="54"/>
        <v>25569.491159857655</v>
      </c>
      <c r="M2682" t="b">
        <v>0</v>
      </c>
      <c r="N2682">
        <v>4</v>
      </c>
      <c r="O2682" t="b">
        <v>0</v>
      </c>
      <c r="P2682" t="s">
        <v>8300</v>
      </c>
    </row>
    <row r="2683" spans="1:16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9">
        <f t="shared" si="54"/>
        <v>41805.895254629628</v>
      </c>
      <c r="L2683" s="9">
        <f t="shared" si="54"/>
        <v>25569.483864528411</v>
      </c>
      <c r="M2683" t="b">
        <v>0</v>
      </c>
      <c r="N2683">
        <v>2</v>
      </c>
      <c r="O2683" t="b">
        <v>0</v>
      </c>
      <c r="P2683" t="s">
        <v>8282</v>
      </c>
    </row>
    <row r="2684" spans="1:16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9">
        <f t="shared" si="54"/>
        <v>41932.871990740743</v>
      </c>
      <c r="L2684" s="9">
        <f t="shared" si="54"/>
        <v>25569.485334166558</v>
      </c>
      <c r="M2684" t="b">
        <v>0</v>
      </c>
      <c r="N2684">
        <v>20</v>
      </c>
      <c r="O2684" t="b">
        <v>0</v>
      </c>
      <c r="P2684" t="s">
        <v>8282</v>
      </c>
    </row>
    <row r="2685" spans="1:16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9">
        <f t="shared" si="54"/>
        <v>42034.75509259259</v>
      </c>
      <c r="L2685" s="9">
        <f t="shared" si="54"/>
        <v>25569.486513369127</v>
      </c>
      <c r="M2685" t="b">
        <v>0</v>
      </c>
      <c r="N2685">
        <v>3</v>
      </c>
      <c r="O2685" t="b">
        <v>0</v>
      </c>
      <c r="P2685" t="s">
        <v>8282</v>
      </c>
    </row>
    <row r="2686" spans="1:16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9">
        <f t="shared" si="54"/>
        <v>41820.914641203708</v>
      </c>
      <c r="L2686" s="9">
        <f t="shared" si="54"/>
        <v>25569.484038363902</v>
      </c>
      <c r="M2686" t="b">
        <v>0</v>
      </c>
      <c r="N2686">
        <v>4</v>
      </c>
      <c r="O2686" t="b">
        <v>0</v>
      </c>
      <c r="P2686" t="s">
        <v>8282</v>
      </c>
    </row>
    <row r="2687" spans="1:16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9">
        <f t="shared" si="54"/>
        <v>42061.69594907407</v>
      </c>
      <c r="L2687" s="9">
        <f t="shared" si="54"/>
        <v>25569.486825184595</v>
      </c>
      <c r="M2687" t="b">
        <v>0</v>
      </c>
      <c r="N2687">
        <v>1</v>
      </c>
      <c r="O2687" t="b">
        <v>0</v>
      </c>
      <c r="P2687" t="s">
        <v>8282</v>
      </c>
    </row>
    <row r="2688" spans="1:16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9">
        <f t="shared" si="54"/>
        <v>41892.974803240737</v>
      </c>
      <c r="L2688" s="9">
        <f t="shared" si="54"/>
        <v>25569.484872393557</v>
      </c>
      <c r="M2688" t="b">
        <v>0</v>
      </c>
      <c r="N2688">
        <v>0</v>
      </c>
      <c r="O2688" t="b">
        <v>0</v>
      </c>
      <c r="P2688" t="s">
        <v>8282</v>
      </c>
    </row>
    <row r="2689" spans="1:16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9">
        <f t="shared" si="54"/>
        <v>42154.64025462963</v>
      </c>
      <c r="L2689" s="9">
        <f t="shared" si="54"/>
        <v>25569.487900928874</v>
      </c>
      <c r="M2689" t="b">
        <v>0</v>
      </c>
      <c r="N2689">
        <v>0</v>
      </c>
      <c r="O2689" t="b">
        <v>0</v>
      </c>
      <c r="P2689" t="s">
        <v>8282</v>
      </c>
    </row>
    <row r="2690" spans="1:16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9">
        <f t="shared" si="54"/>
        <v>42028.11886574074</v>
      </c>
      <c r="L2690" s="9">
        <f t="shared" si="54"/>
        <v>25569.486436560946</v>
      </c>
      <c r="M2690" t="b">
        <v>0</v>
      </c>
      <c r="N2690">
        <v>14</v>
      </c>
      <c r="O2690" t="b">
        <v>0</v>
      </c>
      <c r="P2690" t="s">
        <v>8282</v>
      </c>
    </row>
    <row r="2691" spans="1:16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9">
        <f t="shared" ref="K2691:L2754" si="55">J2691/86400+25569</f>
        <v>42551.961689814816</v>
      </c>
      <c r="L2691" s="9">
        <f t="shared" si="55"/>
        <v>25569.492499556596</v>
      </c>
      <c r="M2691" t="b">
        <v>0</v>
      </c>
      <c r="N2691">
        <v>1</v>
      </c>
      <c r="O2691" t="b">
        <v>0</v>
      </c>
      <c r="P2691" t="s">
        <v>8282</v>
      </c>
    </row>
    <row r="2692" spans="1:16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9">
        <f t="shared" si="55"/>
        <v>42113.105046296296</v>
      </c>
      <c r="L2692" s="9">
        <f t="shared" si="55"/>
        <v>25569.487420197296</v>
      </c>
      <c r="M2692" t="b">
        <v>0</v>
      </c>
      <c r="N2692">
        <v>118</v>
      </c>
      <c r="O2692" t="b">
        <v>0</v>
      </c>
      <c r="P2692" t="s">
        <v>8282</v>
      </c>
    </row>
    <row r="2693" spans="1:16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9">
        <f t="shared" si="55"/>
        <v>42089.724039351851</v>
      </c>
      <c r="L2693" s="9">
        <f t="shared" si="55"/>
        <v>25569.487149583791</v>
      </c>
      <c r="M2693" t="b">
        <v>0</v>
      </c>
      <c r="N2693">
        <v>2</v>
      </c>
      <c r="O2693" t="b">
        <v>0</v>
      </c>
      <c r="P2693" t="s">
        <v>8282</v>
      </c>
    </row>
    <row r="2694" spans="1:16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9">
        <f t="shared" si="55"/>
        <v>42058.334027777775</v>
      </c>
      <c r="L2694" s="9">
        <f t="shared" si="55"/>
        <v>25569.486786273468</v>
      </c>
      <c r="M2694" t="b">
        <v>0</v>
      </c>
      <c r="N2694">
        <v>1</v>
      </c>
      <c r="O2694" t="b">
        <v>0</v>
      </c>
      <c r="P2694" t="s">
        <v>8282</v>
      </c>
    </row>
    <row r="2695" spans="1:16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9">
        <f t="shared" si="55"/>
        <v>41834.138495370367</v>
      </c>
      <c r="L2695" s="9">
        <f t="shared" si="55"/>
        <v>25569.48419141777</v>
      </c>
      <c r="M2695" t="b">
        <v>0</v>
      </c>
      <c r="N2695">
        <v>3</v>
      </c>
      <c r="O2695" t="b">
        <v>0</v>
      </c>
      <c r="P2695" t="s">
        <v>8282</v>
      </c>
    </row>
    <row r="2696" spans="1:16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9">
        <f t="shared" si="55"/>
        <v>41878.140497685185</v>
      </c>
      <c r="L2696" s="9">
        <f t="shared" si="55"/>
        <v>25569.484700700206</v>
      </c>
      <c r="M2696" t="b">
        <v>0</v>
      </c>
      <c r="N2696">
        <v>1</v>
      </c>
      <c r="O2696" t="b">
        <v>0</v>
      </c>
      <c r="P2696" t="s">
        <v>8282</v>
      </c>
    </row>
    <row r="2697" spans="1:16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9">
        <f t="shared" si="55"/>
        <v>42048.181921296295</v>
      </c>
      <c r="L2697" s="9">
        <f t="shared" si="55"/>
        <v>25569.486668772239</v>
      </c>
      <c r="M2697" t="b">
        <v>0</v>
      </c>
      <c r="N2697">
        <v>3</v>
      </c>
      <c r="O2697" t="b">
        <v>0</v>
      </c>
      <c r="P2697" t="s">
        <v>8282</v>
      </c>
    </row>
    <row r="2698" spans="1:16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9">
        <f t="shared" si="55"/>
        <v>41964.844444444447</v>
      </c>
      <c r="L2698" s="9">
        <f t="shared" si="55"/>
        <v>25569.485704218107</v>
      </c>
      <c r="M2698" t="b">
        <v>0</v>
      </c>
      <c r="N2698">
        <v>38</v>
      </c>
      <c r="O2698" t="b">
        <v>0</v>
      </c>
      <c r="P2698" t="s">
        <v>8282</v>
      </c>
    </row>
    <row r="2699" spans="1:16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9">
        <f t="shared" si="55"/>
        <v>42187.940081018518</v>
      </c>
      <c r="L2699" s="9">
        <f t="shared" si="55"/>
        <v>25569.48828634353</v>
      </c>
      <c r="M2699" t="b">
        <v>0</v>
      </c>
      <c r="N2699">
        <v>52</v>
      </c>
      <c r="O2699" t="b">
        <v>0</v>
      </c>
      <c r="P2699" t="s">
        <v>8282</v>
      </c>
    </row>
    <row r="2700" spans="1:16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9">
        <f t="shared" si="55"/>
        <v>41787.898240740738</v>
      </c>
      <c r="L2700" s="9">
        <f t="shared" si="55"/>
        <v>25569.483656229637</v>
      </c>
      <c r="M2700" t="b">
        <v>0</v>
      </c>
      <c r="N2700">
        <v>2</v>
      </c>
      <c r="O2700" t="b">
        <v>0</v>
      </c>
      <c r="P2700" t="s">
        <v>8282</v>
      </c>
    </row>
    <row r="2701" spans="1:16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9">
        <f t="shared" si="55"/>
        <v>41829.896562499998</v>
      </c>
      <c r="L2701" s="9">
        <f t="shared" si="55"/>
        <v>25569.484142321326</v>
      </c>
      <c r="M2701" t="b">
        <v>0</v>
      </c>
      <c r="N2701">
        <v>0</v>
      </c>
      <c r="O2701" t="b">
        <v>0</v>
      </c>
      <c r="P2701" t="s">
        <v>8282</v>
      </c>
    </row>
    <row r="2702" spans="1:16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9">
        <f t="shared" si="55"/>
        <v>41870.874675925923</v>
      </c>
      <c r="L2702" s="9">
        <f t="shared" si="55"/>
        <v>25569.484616605045</v>
      </c>
      <c r="M2702" t="b">
        <v>0</v>
      </c>
      <c r="N2702">
        <v>4</v>
      </c>
      <c r="O2702" t="b">
        <v>0</v>
      </c>
      <c r="P2702" t="s">
        <v>8282</v>
      </c>
    </row>
    <row r="2703" spans="1:16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9">
        <f t="shared" si="55"/>
        <v>42801.774699074071</v>
      </c>
      <c r="L2703" s="9">
        <f t="shared" si="55"/>
        <v>25569.49539091087</v>
      </c>
      <c r="M2703" t="b">
        <v>0</v>
      </c>
      <c r="N2703">
        <v>46</v>
      </c>
      <c r="O2703" t="b">
        <v>0</v>
      </c>
      <c r="P2703" t="s">
        <v>8301</v>
      </c>
    </row>
    <row r="2704" spans="1:16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9">
        <f t="shared" si="55"/>
        <v>42800.801817129628</v>
      </c>
      <c r="L2704" s="9">
        <f t="shared" si="55"/>
        <v>25569.49537965066</v>
      </c>
      <c r="M2704" t="b">
        <v>1</v>
      </c>
      <c r="N2704">
        <v>26</v>
      </c>
      <c r="O2704" t="b">
        <v>0</v>
      </c>
      <c r="P2704" t="s">
        <v>8301</v>
      </c>
    </row>
    <row r="2705" spans="1:16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9">
        <f t="shared" si="55"/>
        <v>42756.690162037034</v>
      </c>
      <c r="L2705" s="9">
        <f t="shared" si="55"/>
        <v>25569.494869099097</v>
      </c>
      <c r="M2705" t="b">
        <v>0</v>
      </c>
      <c r="N2705">
        <v>45</v>
      </c>
      <c r="O2705" t="b">
        <v>0</v>
      </c>
      <c r="P2705" t="s">
        <v>8301</v>
      </c>
    </row>
    <row r="2706" spans="1:16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9">
        <f t="shared" si="55"/>
        <v>42787.862430555557</v>
      </c>
      <c r="L2706" s="9">
        <f t="shared" si="55"/>
        <v>25569.495229889242</v>
      </c>
      <c r="M2706" t="b">
        <v>0</v>
      </c>
      <c r="N2706">
        <v>7</v>
      </c>
      <c r="O2706" t="b">
        <v>0</v>
      </c>
      <c r="P2706" t="s">
        <v>8301</v>
      </c>
    </row>
    <row r="2707" spans="1:16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9">
        <f t="shared" si="55"/>
        <v>42773.916180555556</v>
      </c>
      <c r="L2707" s="9">
        <f t="shared" si="55"/>
        <v>25569.495068474313</v>
      </c>
      <c r="M2707" t="b">
        <v>0</v>
      </c>
      <c r="N2707">
        <v>8</v>
      </c>
      <c r="O2707" t="b">
        <v>0</v>
      </c>
      <c r="P2707" t="s">
        <v>8301</v>
      </c>
    </row>
    <row r="2708" spans="1:16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9">
        <f t="shared" si="55"/>
        <v>41899.294942129629</v>
      </c>
      <c r="L2708" s="9">
        <f t="shared" si="55"/>
        <v>25569.48494554331</v>
      </c>
      <c r="M2708" t="b">
        <v>1</v>
      </c>
      <c r="N2708">
        <v>263</v>
      </c>
      <c r="O2708" t="b">
        <v>1</v>
      </c>
      <c r="P2708" t="s">
        <v>8301</v>
      </c>
    </row>
    <row r="2709" spans="1:16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9">
        <f t="shared" si="55"/>
        <v>41391.782905092594</v>
      </c>
      <c r="L2709" s="9">
        <f t="shared" si="55"/>
        <v>25569.4790715614</v>
      </c>
      <c r="M2709" t="b">
        <v>1</v>
      </c>
      <c r="N2709">
        <v>394</v>
      </c>
      <c r="O2709" t="b">
        <v>1</v>
      </c>
      <c r="P2709" t="s">
        <v>8301</v>
      </c>
    </row>
    <row r="2710" spans="1:16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9">
        <f t="shared" si="55"/>
        <v>42512.698217592595</v>
      </c>
      <c r="L2710" s="9">
        <f t="shared" si="55"/>
        <v>25569.492045118259</v>
      </c>
      <c r="M2710" t="b">
        <v>1</v>
      </c>
      <c r="N2710">
        <v>1049</v>
      </c>
      <c r="O2710" t="b">
        <v>1</v>
      </c>
      <c r="P2710" t="s">
        <v>8301</v>
      </c>
    </row>
    <row r="2711" spans="1:16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9">
        <f t="shared" si="55"/>
        <v>42612.149780092594</v>
      </c>
      <c r="L2711" s="9">
        <f t="shared" si="55"/>
        <v>25569.493196178009</v>
      </c>
      <c r="M2711" t="b">
        <v>1</v>
      </c>
      <c r="N2711">
        <v>308</v>
      </c>
      <c r="O2711" t="b">
        <v>1</v>
      </c>
      <c r="P2711" t="s">
        <v>8301</v>
      </c>
    </row>
    <row r="2712" spans="1:16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9">
        <f t="shared" si="55"/>
        <v>41828.229490740741</v>
      </c>
      <c r="L2712" s="9">
        <f t="shared" si="55"/>
        <v>25569.484123026512</v>
      </c>
      <c r="M2712" t="b">
        <v>1</v>
      </c>
      <c r="N2712">
        <v>1088</v>
      </c>
      <c r="O2712" t="b">
        <v>1</v>
      </c>
      <c r="P2712" t="s">
        <v>8301</v>
      </c>
    </row>
    <row r="2713" spans="1:16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9">
        <f t="shared" si="55"/>
        <v>41780.745254629626</v>
      </c>
      <c r="L2713" s="9">
        <f t="shared" si="55"/>
        <v>25569.483573440448</v>
      </c>
      <c r="M2713" t="b">
        <v>1</v>
      </c>
      <c r="N2713">
        <v>73</v>
      </c>
      <c r="O2713" t="b">
        <v>1</v>
      </c>
      <c r="P2713" t="s">
        <v>8301</v>
      </c>
    </row>
    <row r="2714" spans="1:16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9">
        <f t="shared" si="55"/>
        <v>41432.062037037038</v>
      </c>
      <c r="L2714" s="9">
        <f t="shared" si="55"/>
        <v>25569.479537755058</v>
      </c>
      <c r="M2714" t="b">
        <v>1</v>
      </c>
      <c r="N2714">
        <v>143</v>
      </c>
      <c r="O2714" t="b">
        <v>1</v>
      </c>
      <c r="P2714" t="s">
        <v>8301</v>
      </c>
    </row>
    <row r="2715" spans="1:16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9">
        <f t="shared" si="55"/>
        <v>42322.653749999998</v>
      </c>
      <c r="L2715" s="9">
        <f t="shared" si="55"/>
        <v>25569.489845529515</v>
      </c>
      <c r="M2715" t="b">
        <v>1</v>
      </c>
      <c r="N2715">
        <v>1420</v>
      </c>
      <c r="O2715" t="b">
        <v>1</v>
      </c>
      <c r="P2715" t="s">
        <v>8301</v>
      </c>
    </row>
    <row r="2716" spans="1:16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9">
        <f t="shared" si="55"/>
        <v>42629.655046296291</v>
      </c>
      <c r="L2716" s="9">
        <f t="shared" si="55"/>
        <v>25569.493398785256</v>
      </c>
      <c r="M2716" t="b">
        <v>1</v>
      </c>
      <c r="N2716">
        <v>305</v>
      </c>
      <c r="O2716" t="b">
        <v>1</v>
      </c>
      <c r="P2716" t="s">
        <v>8301</v>
      </c>
    </row>
    <row r="2717" spans="1:16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9">
        <f t="shared" si="55"/>
        <v>42387.398472222223</v>
      </c>
      <c r="L2717" s="9">
        <f t="shared" si="55"/>
        <v>25569.490594889725</v>
      </c>
      <c r="M2717" t="b">
        <v>1</v>
      </c>
      <c r="N2717">
        <v>551</v>
      </c>
      <c r="O2717" t="b">
        <v>1</v>
      </c>
      <c r="P2717" t="s">
        <v>8301</v>
      </c>
    </row>
    <row r="2718" spans="1:16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9">
        <f t="shared" si="55"/>
        <v>42255.333252314813</v>
      </c>
      <c r="L2718" s="9">
        <f t="shared" si="55"/>
        <v>25569.489066357088</v>
      </c>
      <c r="M2718" t="b">
        <v>1</v>
      </c>
      <c r="N2718">
        <v>187</v>
      </c>
      <c r="O2718" t="b">
        <v>1</v>
      </c>
      <c r="P2718" t="s">
        <v>8301</v>
      </c>
    </row>
    <row r="2719" spans="1:16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9">
        <f t="shared" si="55"/>
        <v>41934.914918981478</v>
      </c>
      <c r="L2719" s="9">
        <f t="shared" si="55"/>
        <v>25569.485357811562</v>
      </c>
      <c r="M2719" t="b">
        <v>1</v>
      </c>
      <c r="N2719">
        <v>325</v>
      </c>
      <c r="O2719" t="b">
        <v>1</v>
      </c>
      <c r="P2719" t="s">
        <v>8301</v>
      </c>
    </row>
    <row r="2720" spans="1:16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9">
        <f t="shared" si="55"/>
        <v>42465.596585648149</v>
      </c>
      <c r="L2720" s="9">
        <f t="shared" si="55"/>
        <v>25569.491499960481</v>
      </c>
      <c r="M2720" t="b">
        <v>1</v>
      </c>
      <c r="N2720">
        <v>148</v>
      </c>
      <c r="O2720" t="b">
        <v>1</v>
      </c>
      <c r="P2720" t="s">
        <v>8301</v>
      </c>
    </row>
    <row r="2721" spans="1:16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9">
        <f t="shared" si="55"/>
        <v>42418.031180555554</v>
      </c>
      <c r="L2721" s="9">
        <f t="shared" si="55"/>
        <v>25569.490949434959</v>
      </c>
      <c r="M2721" t="b">
        <v>0</v>
      </c>
      <c r="N2721">
        <v>69</v>
      </c>
      <c r="O2721" t="b">
        <v>1</v>
      </c>
      <c r="P2721" t="s">
        <v>8301</v>
      </c>
    </row>
    <row r="2722" spans="1:16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9">
        <f t="shared" si="55"/>
        <v>42655.465891203705</v>
      </c>
      <c r="L2722" s="9">
        <f t="shared" si="55"/>
        <v>25569.493697521888</v>
      </c>
      <c r="M2722" t="b">
        <v>0</v>
      </c>
      <c r="N2722">
        <v>173</v>
      </c>
      <c r="O2722" t="b">
        <v>1</v>
      </c>
      <c r="P2722" t="s">
        <v>8301</v>
      </c>
    </row>
    <row r="2723" spans="1:16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9">
        <f t="shared" si="55"/>
        <v>41493.543958333335</v>
      </c>
      <c r="L2723" s="9">
        <f t="shared" si="55"/>
        <v>25569.480249351371</v>
      </c>
      <c r="M2723" t="b">
        <v>0</v>
      </c>
      <c r="N2723">
        <v>269</v>
      </c>
      <c r="O2723" t="b">
        <v>1</v>
      </c>
      <c r="P2723" t="s">
        <v>8293</v>
      </c>
    </row>
    <row r="2724" spans="1:16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9">
        <f t="shared" si="55"/>
        <v>42704.857094907406</v>
      </c>
      <c r="L2724" s="9">
        <f t="shared" si="55"/>
        <v>25569.49426917934</v>
      </c>
      <c r="M2724" t="b">
        <v>0</v>
      </c>
      <c r="N2724">
        <v>185</v>
      </c>
      <c r="O2724" t="b">
        <v>1</v>
      </c>
      <c r="P2724" t="s">
        <v>8293</v>
      </c>
    </row>
    <row r="2725" spans="1:16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9">
        <f t="shared" si="55"/>
        <v>41944.83898148148</v>
      </c>
      <c r="L2725" s="9">
        <f t="shared" si="55"/>
        <v>25569.485472673397</v>
      </c>
      <c r="M2725" t="b">
        <v>0</v>
      </c>
      <c r="N2725">
        <v>176</v>
      </c>
      <c r="O2725" t="b">
        <v>1</v>
      </c>
      <c r="P2725" t="s">
        <v>8293</v>
      </c>
    </row>
    <row r="2726" spans="1:16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9">
        <f t="shared" si="55"/>
        <v>42199.32707175926</v>
      </c>
      <c r="L2726" s="9">
        <f t="shared" si="55"/>
        <v>25569.488418137404</v>
      </c>
      <c r="M2726" t="b">
        <v>0</v>
      </c>
      <c r="N2726">
        <v>1019</v>
      </c>
      <c r="O2726" t="b">
        <v>1</v>
      </c>
      <c r="P2726" t="s">
        <v>8293</v>
      </c>
    </row>
    <row r="2727" spans="1:16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9">
        <f t="shared" si="55"/>
        <v>42745.744618055556</v>
      </c>
      <c r="L2727" s="9">
        <f t="shared" si="55"/>
        <v>25569.494742414561</v>
      </c>
      <c r="M2727" t="b">
        <v>0</v>
      </c>
      <c r="N2727">
        <v>113</v>
      </c>
      <c r="O2727" t="b">
        <v>1</v>
      </c>
      <c r="P2727" t="s">
        <v>8293</v>
      </c>
    </row>
    <row r="2728" spans="1:16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9">
        <f t="shared" si="55"/>
        <v>42452.579988425925</v>
      </c>
      <c r="L2728" s="9">
        <f t="shared" si="55"/>
        <v>25569.491349305423</v>
      </c>
      <c r="M2728" t="b">
        <v>0</v>
      </c>
      <c r="N2728">
        <v>404</v>
      </c>
      <c r="O2728" t="b">
        <v>1</v>
      </c>
      <c r="P2728" t="s">
        <v>8293</v>
      </c>
    </row>
    <row r="2729" spans="1:16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9">
        <f t="shared" si="55"/>
        <v>42198.676655092597</v>
      </c>
      <c r="L2729" s="9">
        <f t="shared" si="55"/>
        <v>25569.488410609432</v>
      </c>
      <c r="M2729" t="b">
        <v>0</v>
      </c>
      <c r="N2729">
        <v>707</v>
      </c>
      <c r="O2729" t="b">
        <v>1</v>
      </c>
      <c r="P2729" t="s">
        <v>8293</v>
      </c>
    </row>
    <row r="2730" spans="1:16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9">
        <f t="shared" si="55"/>
        <v>42333.59993055556</v>
      </c>
      <c r="L2730" s="9">
        <f t="shared" si="55"/>
        <v>25569.489972221418</v>
      </c>
      <c r="M2730" t="b">
        <v>0</v>
      </c>
      <c r="N2730">
        <v>392</v>
      </c>
      <c r="O2730" t="b">
        <v>1</v>
      </c>
      <c r="P2730" t="s">
        <v>8293</v>
      </c>
    </row>
    <row r="2731" spans="1:16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9">
        <f t="shared" si="55"/>
        <v>42095.240706018521</v>
      </c>
      <c r="L2731" s="9">
        <f t="shared" si="55"/>
        <v>25569.487213434099</v>
      </c>
      <c r="M2731" t="b">
        <v>0</v>
      </c>
      <c r="N2731">
        <v>23</v>
      </c>
      <c r="O2731" t="b">
        <v>1</v>
      </c>
      <c r="P2731" t="s">
        <v>8293</v>
      </c>
    </row>
    <row r="2732" spans="1:16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9">
        <f t="shared" si="55"/>
        <v>41351.541377314818</v>
      </c>
      <c r="L2732" s="9">
        <f t="shared" si="55"/>
        <v>25569.478605802979</v>
      </c>
      <c r="M2732" t="b">
        <v>0</v>
      </c>
      <c r="N2732">
        <v>682</v>
      </c>
      <c r="O2732" t="b">
        <v>1</v>
      </c>
      <c r="P2732" t="s">
        <v>8293</v>
      </c>
    </row>
    <row r="2733" spans="1:16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9">
        <f t="shared" si="55"/>
        <v>41872.525717592594</v>
      </c>
      <c r="L2733" s="9">
        <f t="shared" si="55"/>
        <v>25569.484635714325</v>
      </c>
      <c r="M2733" t="b">
        <v>0</v>
      </c>
      <c r="N2733">
        <v>37</v>
      </c>
      <c r="O2733" t="b">
        <v>1</v>
      </c>
      <c r="P2733" t="s">
        <v>8293</v>
      </c>
    </row>
    <row r="2734" spans="1:16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9">
        <f t="shared" si="55"/>
        <v>41389.808194444442</v>
      </c>
      <c r="L2734" s="9">
        <f t="shared" si="55"/>
        <v>25569.479048705954</v>
      </c>
      <c r="M2734" t="b">
        <v>0</v>
      </c>
      <c r="N2734">
        <v>146</v>
      </c>
      <c r="O2734" t="b">
        <v>1</v>
      </c>
      <c r="P2734" t="s">
        <v>8293</v>
      </c>
    </row>
    <row r="2735" spans="1:16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9">
        <f t="shared" si="55"/>
        <v>42044.272847222222</v>
      </c>
      <c r="L2735" s="9">
        <f t="shared" si="55"/>
        <v>25569.486623528323</v>
      </c>
      <c r="M2735" t="b">
        <v>0</v>
      </c>
      <c r="N2735">
        <v>119</v>
      </c>
      <c r="O2735" t="b">
        <v>1</v>
      </c>
      <c r="P2735" t="s">
        <v>8293</v>
      </c>
    </row>
    <row r="2736" spans="1:16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9">
        <f t="shared" si="55"/>
        <v>42626.668888888889</v>
      </c>
      <c r="L2736" s="9">
        <f t="shared" si="55"/>
        <v>25569.49336422325</v>
      </c>
      <c r="M2736" t="b">
        <v>0</v>
      </c>
      <c r="N2736">
        <v>163</v>
      </c>
      <c r="O2736" t="b">
        <v>1</v>
      </c>
      <c r="P2736" t="s">
        <v>8293</v>
      </c>
    </row>
    <row r="2737" spans="1:16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9">
        <f t="shared" si="55"/>
        <v>41316.120949074073</v>
      </c>
      <c r="L2737" s="9">
        <f t="shared" si="55"/>
        <v>25569.478195844316</v>
      </c>
      <c r="M2737" t="b">
        <v>0</v>
      </c>
      <c r="N2737">
        <v>339</v>
      </c>
      <c r="O2737" t="b">
        <v>1</v>
      </c>
      <c r="P2737" t="s">
        <v>8293</v>
      </c>
    </row>
    <row r="2738" spans="1:16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9">
        <f t="shared" si="55"/>
        <v>41722.666354166664</v>
      </c>
      <c r="L2738" s="9">
        <f t="shared" si="55"/>
        <v>25569.482901230949</v>
      </c>
      <c r="M2738" t="b">
        <v>0</v>
      </c>
      <c r="N2738">
        <v>58</v>
      </c>
      <c r="O2738" t="b">
        <v>1</v>
      </c>
      <c r="P2738" t="s">
        <v>8293</v>
      </c>
    </row>
    <row r="2739" spans="1:16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9">
        <f t="shared" si="55"/>
        <v>41611.917673611111</v>
      </c>
      <c r="L2739" s="9">
        <f t="shared" si="55"/>
        <v>25569.481619417518</v>
      </c>
      <c r="M2739" t="b">
        <v>0</v>
      </c>
      <c r="N2739">
        <v>456</v>
      </c>
      <c r="O2739" t="b">
        <v>1</v>
      </c>
      <c r="P2739" t="s">
        <v>8293</v>
      </c>
    </row>
    <row r="2740" spans="1:16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9">
        <f t="shared" si="55"/>
        <v>42620.143564814818</v>
      </c>
      <c r="L2740" s="9">
        <f t="shared" si="55"/>
        <v>25569.493288698668</v>
      </c>
      <c r="M2740" t="b">
        <v>0</v>
      </c>
      <c r="N2740">
        <v>15</v>
      </c>
      <c r="O2740" t="b">
        <v>1</v>
      </c>
      <c r="P2740" t="s">
        <v>8293</v>
      </c>
    </row>
    <row r="2741" spans="1:16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9">
        <f t="shared" si="55"/>
        <v>41719.887928240743</v>
      </c>
      <c r="L2741" s="9">
        <f t="shared" si="55"/>
        <v>25569.482869073243</v>
      </c>
      <c r="M2741" t="b">
        <v>0</v>
      </c>
      <c r="N2741">
        <v>191</v>
      </c>
      <c r="O2741" t="b">
        <v>1</v>
      </c>
      <c r="P2741" t="s">
        <v>8293</v>
      </c>
    </row>
    <row r="2742" spans="1:16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9">
        <f t="shared" si="55"/>
        <v>42045.031851851847</v>
      </c>
      <c r="L2742" s="9">
        <f t="shared" si="55"/>
        <v>25569.486632313099</v>
      </c>
      <c r="M2742" t="b">
        <v>0</v>
      </c>
      <c r="N2742">
        <v>17</v>
      </c>
      <c r="O2742" t="b">
        <v>1</v>
      </c>
      <c r="P2742" t="s">
        <v>8293</v>
      </c>
    </row>
    <row r="2743" spans="1:16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9">
        <f t="shared" si="55"/>
        <v>41911.657430555555</v>
      </c>
      <c r="L2743" s="9">
        <f t="shared" si="55"/>
        <v>25569.485088627669</v>
      </c>
      <c r="M2743" t="b">
        <v>0</v>
      </c>
      <c r="N2743">
        <v>4</v>
      </c>
      <c r="O2743" t="b">
        <v>0</v>
      </c>
      <c r="P2743" t="s">
        <v>8302</v>
      </c>
    </row>
    <row r="2744" spans="1:16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9">
        <f t="shared" si="55"/>
        <v>41030.719756944447</v>
      </c>
      <c r="L2744" s="9">
        <f t="shared" si="55"/>
        <v>25569.47489258978</v>
      </c>
      <c r="M2744" t="b">
        <v>0</v>
      </c>
      <c r="N2744">
        <v>18</v>
      </c>
      <c r="O2744" t="b">
        <v>0</v>
      </c>
      <c r="P2744" t="s">
        <v>8302</v>
      </c>
    </row>
    <row r="2745" spans="1:16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9">
        <f t="shared" si="55"/>
        <v>42632.328784722224</v>
      </c>
      <c r="L2745" s="9">
        <f t="shared" si="55"/>
        <v>25569.493429731305</v>
      </c>
      <c r="M2745" t="b">
        <v>0</v>
      </c>
      <c r="N2745">
        <v>0</v>
      </c>
      <c r="O2745" t="b">
        <v>0</v>
      </c>
      <c r="P2745" t="s">
        <v>8302</v>
      </c>
    </row>
    <row r="2746" spans="1:16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9">
        <f t="shared" si="55"/>
        <v>40938.062476851854</v>
      </c>
      <c r="L2746" s="9">
        <f t="shared" si="55"/>
        <v>25569.473820167557</v>
      </c>
      <c r="M2746" t="b">
        <v>0</v>
      </c>
      <c r="N2746">
        <v>22</v>
      </c>
      <c r="O2746" t="b">
        <v>0</v>
      </c>
      <c r="P2746" t="s">
        <v>8302</v>
      </c>
    </row>
    <row r="2747" spans="1:16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9">
        <f t="shared" si="55"/>
        <v>41044.988055555557</v>
      </c>
      <c r="L2747" s="9">
        <f t="shared" si="55"/>
        <v>25569.475057732125</v>
      </c>
      <c r="M2747" t="b">
        <v>0</v>
      </c>
      <c r="N2747">
        <v>49</v>
      </c>
      <c r="O2747" t="b">
        <v>0</v>
      </c>
      <c r="P2747" t="s">
        <v>8302</v>
      </c>
    </row>
    <row r="2748" spans="1:16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9">
        <f t="shared" si="55"/>
        <v>41850.781377314815</v>
      </c>
      <c r="L2748" s="9">
        <f t="shared" si="55"/>
        <v>25569.484384043721</v>
      </c>
      <c r="M2748" t="b">
        <v>0</v>
      </c>
      <c r="N2748">
        <v>19</v>
      </c>
      <c r="O2748" t="b">
        <v>0</v>
      </c>
      <c r="P2748" t="s">
        <v>8302</v>
      </c>
    </row>
    <row r="2749" spans="1:16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9">
        <f t="shared" si="55"/>
        <v>41044.648113425923</v>
      </c>
      <c r="L2749" s="9">
        <f t="shared" si="55"/>
        <v>25569.475053797611</v>
      </c>
      <c r="M2749" t="b">
        <v>0</v>
      </c>
      <c r="N2749">
        <v>4</v>
      </c>
      <c r="O2749" t="b">
        <v>0</v>
      </c>
      <c r="P2749" t="s">
        <v>8302</v>
      </c>
    </row>
    <row r="2750" spans="1:16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9">
        <f t="shared" si="55"/>
        <v>42585.7106712963</v>
      </c>
      <c r="L2750" s="9">
        <f t="shared" si="55"/>
        <v>25569.492890169808</v>
      </c>
      <c r="M2750" t="b">
        <v>0</v>
      </c>
      <c r="N2750">
        <v>4</v>
      </c>
      <c r="O2750" t="b">
        <v>0</v>
      </c>
      <c r="P2750" t="s">
        <v>8302</v>
      </c>
    </row>
    <row r="2751" spans="1:16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9">
        <f t="shared" si="55"/>
        <v>42068.799039351856</v>
      </c>
      <c r="L2751" s="9">
        <f t="shared" si="55"/>
        <v>25569.486907396287</v>
      </c>
      <c r="M2751" t="b">
        <v>0</v>
      </c>
      <c r="N2751">
        <v>2</v>
      </c>
      <c r="O2751" t="b">
        <v>0</v>
      </c>
      <c r="P2751" t="s">
        <v>8302</v>
      </c>
    </row>
    <row r="2752" spans="1:16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9">
        <f t="shared" si="55"/>
        <v>41078.899826388893</v>
      </c>
      <c r="L2752" s="9">
        <f t="shared" si="55"/>
        <v>25569.475450229471</v>
      </c>
      <c r="M2752" t="b">
        <v>0</v>
      </c>
      <c r="N2752">
        <v>0</v>
      </c>
      <c r="O2752" t="b">
        <v>0</v>
      </c>
      <c r="P2752" t="s">
        <v>8302</v>
      </c>
    </row>
    <row r="2753" spans="1:16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9">
        <f t="shared" si="55"/>
        <v>41747.887060185181</v>
      </c>
      <c r="L2753" s="9">
        <f t="shared" si="55"/>
        <v>25569.483193137272</v>
      </c>
      <c r="M2753" t="b">
        <v>0</v>
      </c>
      <c r="N2753">
        <v>0</v>
      </c>
      <c r="O2753" t="b">
        <v>0</v>
      </c>
      <c r="P2753" t="s">
        <v>8302</v>
      </c>
    </row>
    <row r="2754" spans="1:16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9">
        <f t="shared" si="55"/>
        <v>40855.765092592592</v>
      </c>
      <c r="L2754" s="9">
        <f t="shared" si="55"/>
        <v>25569.472867651533</v>
      </c>
      <c r="M2754" t="b">
        <v>0</v>
      </c>
      <c r="N2754">
        <v>14</v>
      </c>
      <c r="O2754" t="b">
        <v>0</v>
      </c>
      <c r="P2754" t="s">
        <v>8302</v>
      </c>
    </row>
    <row r="2755" spans="1:16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9">
        <f t="shared" ref="K2755:L2818" si="56">J2755/86400+25569</f>
        <v>41117.900729166664</v>
      </c>
      <c r="L2755" s="9">
        <f t="shared" si="56"/>
        <v>25569.475901628808</v>
      </c>
      <c r="M2755" t="b">
        <v>0</v>
      </c>
      <c r="N2755">
        <v>8</v>
      </c>
      <c r="O2755" t="b">
        <v>0</v>
      </c>
      <c r="P2755" t="s">
        <v>8302</v>
      </c>
    </row>
    <row r="2756" spans="1:16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9">
        <f t="shared" si="56"/>
        <v>41863.636006944442</v>
      </c>
      <c r="L2756" s="9">
        <f t="shared" si="56"/>
        <v>25569.484532824154</v>
      </c>
      <c r="M2756" t="b">
        <v>0</v>
      </c>
      <c r="N2756">
        <v>0</v>
      </c>
      <c r="O2756" t="b">
        <v>0</v>
      </c>
      <c r="P2756" t="s">
        <v>8302</v>
      </c>
    </row>
    <row r="2757" spans="1:16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9">
        <f t="shared" si="56"/>
        <v>42072.790821759263</v>
      </c>
      <c r="L2757" s="9">
        <f t="shared" si="56"/>
        <v>25569.486953597476</v>
      </c>
      <c r="M2757" t="b">
        <v>0</v>
      </c>
      <c r="N2757">
        <v>15</v>
      </c>
      <c r="O2757" t="b">
        <v>0</v>
      </c>
      <c r="P2757" t="s">
        <v>8302</v>
      </c>
    </row>
    <row r="2758" spans="1:16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9">
        <f t="shared" si="56"/>
        <v>41620.900474537033</v>
      </c>
      <c r="L2758" s="9">
        <f t="shared" si="56"/>
        <v>25569.481723385121</v>
      </c>
      <c r="M2758" t="b">
        <v>0</v>
      </c>
      <c r="N2758">
        <v>33</v>
      </c>
      <c r="O2758" t="b">
        <v>0</v>
      </c>
      <c r="P2758" t="s">
        <v>8302</v>
      </c>
    </row>
    <row r="2759" spans="1:16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9">
        <f t="shared" si="56"/>
        <v>42573.65662037037</v>
      </c>
      <c r="L2759" s="9">
        <f t="shared" si="56"/>
        <v>25569.492750655329</v>
      </c>
      <c r="M2759" t="b">
        <v>0</v>
      </c>
      <c r="N2759">
        <v>2</v>
      </c>
      <c r="O2759" t="b">
        <v>0</v>
      </c>
      <c r="P2759" t="s">
        <v>8302</v>
      </c>
    </row>
    <row r="2760" spans="1:16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9">
        <f t="shared" si="56"/>
        <v>42639.441932870366</v>
      </c>
      <c r="L2760" s="9">
        <f t="shared" si="56"/>
        <v>25569.493512059409</v>
      </c>
      <c r="M2760" t="b">
        <v>0</v>
      </c>
      <c r="N2760">
        <v>6</v>
      </c>
      <c r="O2760" t="b">
        <v>0</v>
      </c>
      <c r="P2760" t="s">
        <v>8302</v>
      </c>
    </row>
    <row r="2761" spans="1:16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9">
        <f t="shared" si="56"/>
        <v>42524.36650462963</v>
      </c>
      <c r="L2761" s="9">
        <f t="shared" si="56"/>
        <v>25569.492180167879</v>
      </c>
      <c r="M2761" t="b">
        <v>0</v>
      </c>
      <c r="N2761">
        <v>2</v>
      </c>
      <c r="O2761" t="b">
        <v>0</v>
      </c>
      <c r="P2761" t="s">
        <v>8302</v>
      </c>
    </row>
    <row r="2762" spans="1:16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9">
        <f t="shared" si="56"/>
        <v>41415.461319444446</v>
      </c>
      <c r="L2762" s="9">
        <f t="shared" si="56"/>
        <v>25569.479345617125</v>
      </c>
      <c r="M2762" t="b">
        <v>0</v>
      </c>
      <c r="N2762">
        <v>0</v>
      </c>
      <c r="O2762" t="b">
        <v>0</v>
      </c>
      <c r="P2762" t="s">
        <v>8302</v>
      </c>
    </row>
    <row r="2763" spans="1:16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9">
        <f t="shared" si="56"/>
        <v>41247.063576388886</v>
      </c>
      <c r="L2763" s="9">
        <f t="shared" si="56"/>
        <v>25569.477396569171</v>
      </c>
      <c r="M2763" t="b">
        <v>0</v>
      </c>
      <c r="N2763">
        <v>4</v>
      </c>
      <c r="O2763" t="b">
        <v>0</v>
      </c>
      <c r="P2763" t="s">
        <v>8302</v>
      </c>
    </row>
    <row r="2764" spans="1:16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9">
        <f t="shared" si="56"/>
        <v>40927.036979166667</v>
      </c>
      <c r="L2764" s="9">
        <f t="shared" si="56"/>
        <v>25569.473692557629</v>
      </c>
      <c r="M2764" t="b">
        <v>0</v>
      </c>
      <c r="N2764">
        <v>1</v>
      </c>
      <c r="O2764" t="b">
        <v>0</v>
      </c>
      <c r="P2764" t="s">
        <v>8302</v>
      </c>
    </row>
    <row r="2765" spans="1:16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9">
        <f t="shared" si="56"/>
        <v>41373.579675925925</v>
      </c>
      <c r="L2765" s="9">
        <f t="shared" si="56"/>
        <v>25569.478860875879</v>
      </c>
      <c r="M2765" t="b">
        <v>0</v>
      </c>
      <c r="N2765">
        <v>3</v>
      </c>
      <c r="O2765" t="b">
        <v>0</v>
      </c>
      <c r="P2765" t="s">
        <v>8302</v>
      </c>
    </row>
    <row r="2766" spans="1:16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9">
        <f t="shared" si="56"/>
        <v>41030.292025462964</v>
      </c>
      <c r="L2766" s="9">
        <f t="shared" si="56"/>
        <v>25569.474887639182</v>
      </c>
      <c r="M2766" t="b">
        <v>0</v>
      </c>
      <c r="N2766">
        <v>4</v>
      </c>
      <c r="O2766" t="b">
        <v>0</v>
      </c>
      <c r="P2766" t="s">
        <v>8302</v>
      </c>
    </row>
    <row r="2767" spans="1:16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9">
        <f t="shared" si="56"/>
        <v>41194.579027777778</v>
      </c>
      <c r="L2767" s="9">
        <f t="shared" si="56"/>
        <v>25569.476789109118</v>
      </c>
      <c r="M2767" t="b">
        <v>0</v>
      </c>
      <c r="N2767">
        <v>0</v>
      </c>
      <c r="O2767" t="b">
        <v>0</v>
      </c>
      <c r="P2767" t="s">
        <v>8302</v>
      </c>
    </row>
    <row r="2768" spans="1:16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9">
        <f t="shared" si="56"/>
        <v>40736.668032407411</v>
      </c>
      <c r="L2768" s="9">
        <f t="shared" si="56"/>
        <v>25569.471489213338</v>
      </c>
      <c r="M2768" t="b">
        <v>0</v>
      </c>
      <c r="N2768">
        <v>4</v>
      </c>
      <c r="O2768" t="b">
        <v>0</v>
      </c>
      <c r="P2768" t="s">
        <v>8302</v>
      </c>
    </row>
    <row r="2769" spans="1:16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9">
        <f t="shared" si="56"/>
        <v>42172.958912037036</v>
      </c>
      <c r="L2769" s="9">
        <f t="shared" si="56"/>
        <v>25569.48811295037</v>
      </c>
      <c r="M2769" t="b">
        <v>0</v>
      </c>
      <c r="N2769">
        <v>3</v>
      </c>
      <c r="O2769" t="b">
        <v>0</v>
      </c>
      <c r="P2769" t="s">
        <v>8302</v>
      </c>
    </row>
    <row r="2770" spans="1:16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9">
        <f t="shared" si="56"/>
        <v>40967.614849537036</v>
      </c>
      <c r="L2770" s="9">
        <f t="shared" si="56"/>
        <v>25569.474162208906</v>
      </c>
      <c r="M2770" t="b">
        <v>0</v>
      </c>
      <c r="N2770">
        <v>34</v>
      </c>
      <c r="O2770" t="b">
        <v>0</v>
      </c>
      <c r="P2770" t="s">
        <v>8302</v>
      </c>
    </row>
    <row r="2771" spans="1:16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9">
        <f t="shared" si="56"/>
        <v>41745.826273148152</v>
      </c>
      <c r="L2771" s="9">
        <f t="shared" si="56"/>
        <v>25569.48316928557</v>
      </c>
      <c r="M2771" t="b">
        <v>0</v>
      </c>
      <c r="N2771">
        <v>2</v>
      </c>
      <c r="O2771" t="b">
        <v>0</v>
      </c>
      <c r="P2771" t="s">
        <v>8302</v>
      </c>
    </row>
    <row r="2772" spans="1:16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9">
        <f t="shared" si="56"/>
        <v>41686.705208333333</v>
      </c>
      <c r="L2772" s="9">
        <f t="shared" si="56"/>
        <v>25569.482485013985</v>
      </c>
      <c r="M2772" t="b">
        <v>0</v>
      </c>
      <c r="N2772">
        <v>33</v>
      </c>
      <c r="O2772" t="b">
        <v>0</v>
      </c>
      <c r="P2772" t="s">
        <v>8302</v>
      </c>
    </row>
    <row r="2773" spans="1:16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9">
        <f t="shared" si="56"/>
        <v>41257.531712962962</v>
      </c>
      <c r="L2773" s="9">
        <f t="shared" si="56"/>
        <v>25569.477517728159</v>
      </c>
      <c r="M2773" t="b">
        <v>0</v>
      </c>
      <c r="N2773">
        <v>0</v>
      </c>
      <c r="O2773" t="b">
        <v>0</v>
      </c>
      <c r="P2773" t="s">
        <v>8302</v>
      </c>
    </row>
    <row r="2774" spans="1:16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9">
        <f t="shared" si="56"/>
        <v>41537.869143518517</v>
      </c>
      <c r="L2774" s="9">
        <f t="shared" si="56"/>
        <v>25569.480762374347</v>
      </c>
      <c r="M2774" t="b">
        <v>0</v>
      </c>
      <c r="N2774">
        <v>0</v>
      </c>
      <c r="O2774" t="b">
        <v>0</v>
      </c>
      <c r="P2774" t="s">
        <v>8302</v>
      </c>
    </row>
    <row r="2775" spans="1:16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9">
        <f t="shared" si="56"/>
        <v>42474.86482638889</v>
      </c>
      <c r="L2775" s="9">
        <f t="shared" si="56"/>
        <v>25569.491607231786</v>
      </c>
      <c r="M2775" t="b">
        <v>0</v>
      </c>
      <c r="N2775">
        <v>1</v>
      </c>
      <c r="O2775" t="b">
        <v>0</v>
      </c>
      <c r="P2775" t="s">
        <v>8302</v>
      </c>
    </row>
    <row r="2776" spans="1:16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9">
        <f t="shared" si="56"/>
        <v>41311.126481481479</v>
      </c>
      <c r="L2776" s="9">
        <f t="shared" si="56"/>
        <v>25569.478138037979</v>
      </c>
      <c r="M2776" t="b">
        <v>0</v>
      </c>
      <c r="N2776">
        <v>13</v>
      </c>
      <c r="O2776" t="b">
        <v>0</v>
      </c>
      <c r="P2776" t="s">
        <v>8302</v>
      </c>
    </row>
    <row r="2777" spans="1:16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9">
        <f t="shared" si="56"/>
        <v>40863.013356481482</v>
      </c>
      <c r="L2777" s="9">
        <f t="shared" si="56"/>
        <v>25569.472951543477</v>
      </c>
      <c r="M2777" t="b">
        <v>0</v>
      </c>
      <c r="N2777">
        <v>2</v>
      </c>
      <c r="O2777" t="b">
        <v>0</v>
      </c>
      <c r="P2777" t="s">
        <v>8302</v>
      </c>
    </row>
    <row r="2778" spans="1:16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9">
        <f t="shared" si="56"/>
        <v>42136.297175925924</v>
      </c>
      <c r="L2778" s="9">
        <f t="shared" si="56"/>
        <v>25569.487688624722</v>
      </c>
      <c r="M2778" t="b">
        <v>0</v>
      </c>
      <c r="N2778">
        <v>36</v>
      </c>
      <c r="O2778" t="b">
        <v>0</v>
      </c>
      <c r="P2778" t="s">
        <v>8302</v>
      </c>
    </row>
    <row r="2779" spans="1:16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9">
        <f t="shared" si="56"/>
        <v>42172.669027777782</v>
      </c>
      <c r="L2779" s="9">
        <f t="shared" si="56"/>
        <v>25569.48810959523</v>
      </c>
      <c r="M2779" t="b">
        <v>0</v>
      </c>
      <c r="N2779">
        <v>1</v>
      </c>
      <c r="O2779" t="b">
        <v>0</v>
      </c>
      <c r="P2779" t="s">
        <v>8302</v>
      </c>
    </row>
    <row r="2780" spans="1:16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9">
        <f t="shared" si="56"/>
        <v>41846.978078703702</v>
      </c>
      <c r="L2780" s="9">
        <f t="shared" si="56"/>
        <v>25569.484340024061</v>
      </c>
      <c r="M2780" t="b">
        <v>0</v>
      </c>
      <c r="N2780">
        <v>15</v>
      </c>
      <c r="O2780" t="b">
        <v>0</v>
      </c>
      <c r="P2780" t="s">
        <v>8302</v>
      </c>
    </row>
    <row r="2781" spans="1:16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9">
        <f t="shared" si="56"/>
        <v>42300.585891203707</v>
      </c>
      <c r="L2781" s="9">
        <f t="shared" si="56"/>
        <v>25569.489590114481</v>
      </c>
      <c r="M2781" t="b">
        <v>0</v>
      </c>
      <c r="N2781">
        <v>1</v>
      </c>
      <c r="O2781" t="b">
        <v>0</v>
      </c>
      <c r="P2781" t="s">
        <v>8302</v>
      </c>
    </row>
    <row r="2782" spans="1:16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9">
        <f t="shared" si="56"/>
        <v>42774.447777777779</v>
      </c>
      <c r="L2782" s="9">
        <f t="shared" si="56"/>
        <v>25569.495074627059</v>
      </c>
      <c r="M2782" t="b">
        <v>0</v>
      </c>
      <c r="N2782">
        <v>0</v>
      </c>
      <c r="O2782" t="b">
        <v>0</v>
      </c>
      <c r="P2782" t="s">
        <v>8302</v>
      </c>
    </row>
    <row r="2783" spans="1:16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9">
        <f t="shared" si="56"/>
        <v>42018.94159722222</v>
      </c>
      <c r="L2783" s="9">
        <f t="shared" si="56"/>
        <v>25569.486330342559</v>
      </c>
      <c r="M2783" t="b">
        <v>0</v>
      </c>
      <c r="N2783">
        <v>28</v>
      </c>
      <c r="O2783" t="b">
        <v>1</v>
      </c>
      <c r="P2783" t="s">
        <v>8269</v>
      </c>
    </row>
    <row r="2784" spans="1:16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9">
        <f t="shared" si="56"/>
        <v>42026.924976851849</v>
      </c>
      <c r="L2784" s="9">
        <f t="shared" si="56"/>
        <v>25569.486422742786</v>
      </c>
      <c r="M2784" t="b">
        <v>0</v>
      </c>
      <c r="N2784">
        <v>18</v>
      </c>
      <c r="O2784" t="b">
        <v>1</v>
      </c>
      <c r="P2784" t="s">
        <v>8269</v>
      </c>
    </row>
    <row r="2785" spans="1:16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9">
        <f t="shared" si="56"/>
        <v>42103.535254629634</v>
      </c>
      <c r="L2785" s="9">
        <f t="shared" si="56"/>
        <v>25569.487309435819</v>
      </c>
      <c r="M2785" t="b">
        <v>0</v>
      </c>
      <c r="N2785">
        <v>61</v>
      </c>
      <c r="O2785" t="b">
        <v>1</v>
      </c>
      <c r="P2785" t="s">
        <v>8269</v>
      </c>
    </row>
    <row r="2786" spans="1:16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9">
        <f t="shared" si="56"/>
        <v>41920.787534722222</v>
      </c>
      <c r="L2786" s="9">
        <f t="shared" si="56"/>
        <v>25569.48519430017</v>
      </c>
      <c r="M2786" t="b">
        <v>0</v>
      </c>
      <c r="N2786">
        <v>108</v>
      </c>
      <c r="O2786" t="b">
        <v>1</v>
      </c>
      <c r="P2786" t="s">
        <v>8269</v>
      </c>
    </row>
    <row r="2787" spans="1:16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9">
        <f t="shared" si="56"/>
        <v>42558.189432870371</v>
      </c>
      <c r="L2787" s="9">
        <f t="shared" si="56"/>
        <v>25569.492571636954</v>
      </c>
      <c r="M2787" t="b">
        <v>0</v>
      </c>
      <c r="N2787">
        <v>142</v>
      </c>
      <c r="O2787" t="b">
        <v>1</v>
      </c>
      <c r="P2787" t="s">
        <v>8269</v>
      </c>
    </row>
    <row r="2788" spans="1:16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9">
        <f t="shared" si="56"/>
        <v>41815.569212962961</v>
      </c>
      <c r="L2788" s="9">
        <f t="shared" si="56"/>
        <v>25569.483976495521</v>
      </c>
      <c r="M2788" t="b">
        <v>0</v>
      </c>
      <c r="N2788">
        <v>74</v>
      </c>
      <c r="O2788" t="b">
        <v>1</v>
      </c>
      <c r="P2788" t="s">
        <v>8269</v>
      </c>
    </row>
    <row r="2789" spans="1:16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9">
        <f t="shared" si="56"/>
        <v>41808.198518518519</v>
      </c>
      <c r="L2789" s="9">
        <f t="shared" si="56"/>
        <v>25569.483891186555</v>
      </c>
      <c r="M2789" t="b">
        <v>0</v>
      </c>
      <c r="N2789">
        <v>38</v>
      </c>
      <c r="O2789" t="b">
        <v>1</v>
      </c>
      <c r="P2789" t="s">
        <v>8269</v>
      </c>
    </row>
    <row r="2790" spans="1:16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9">
        <f t="shared" si="56"/>
        <v>42550.701886574076</v>
      </c>
      <c r="L2790" s="9">
        <f t="shared" si="56"/>
        <v>25569.492484975541</v>
      </c>
      <c r="M2790" t="b">
        <v>0</v>
      </c>
      <c r="N2790">
        <v>20</v>
      </c>
      <c r="O2790" t="b">
        <v>1</v>
      </c>
      <c r="P2790" t="s">
        <v>8269</v>
      </c>
    </row>
    <row r="2791" spans="1:16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9">
        <f t="shared" si="56"/>
        <v>42056.013124999998</v>
      </c>
      <c r="L2791" s="9">
        <f t="shared" si="56"/>
        <v>25569.486759411167</v>
      </c>
      <c r="M2791" t="b">
        <v>0</v>
      </c>
      <c r="N2791">
        <v>24</v>
      </c>
      <c r="O2791" t="b">
        <v>1</v>
      </c>
      <c r="P2791" t="s">
        <v>8269</v>
      </c>
    </row>
    <row r="2792" spans="1:16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9">
        <f t="shared" si="56"/>
        <v>42016.938692129625</v>
      </c>
      <c r="L2792" s="9">
        <f t="shared" si="56"/>
        <v>25569.486307160787</v>
      </c>
      <c r="M2792" t="b">
        <v>0</v>
      </c>
      <c r="N2792">
        <v>66</v>
      </c>
      <c r="O2792" t="b">
        <v>1</v>
      </c>
      <c r="P2792" t="s">
        <v>8269</v>
      </c>
    </row>
    <row r="2793" spans="1:16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9">
        <f t="shared" si="56"/>
        <v>42591.899988425925</v>
      </c>
      <c r="L2793" s="9">
        <f t="shared" si="56"/>
        <v>25569.492961805423</v>
      </c>
      <c r="M2793" t="b">
        <v>0</v>
      </c>
      <c r="N2793">
        <v>28</v>
      </c>
      <c r="O2793" t="b">
        <v>1</v>
      </c>
      <c r="P2793" t="s">
        <v>8269</v>
      </c>
    </row>
    <row r="2794" spans="1:16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9">
        <f t="shared" si="56"/>
        <v>42183.231006944443</v>
      </c>
      <c r="L2794" s="9">
        <f t="shared" si="56"/>
        <v>25569.488231840358</v>
      </c>
      <c r="M2794" t="b">
        <v>0</v>
      </c>
      <c r="N2794">
        <v>24</v>
      </c>
      <c r="O2794" t="b">
        <v>1</v>
      </c>
      <c r="P2794" t="s">
        <v>8269</v>
      </c>
    </row>
    <row r="2795" spans="1:16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9">
        <f t="shared" si="56"/>
        <v>42176.419039351851</v>
      </c>
      <c r="L2795" s="9">
        <f t="shared" si="56"/>
        <v>25569.488152998139</v>
      </c>
      <c r="M2795" t="b">
        <v>0</v>
      </c>
      <c r="N2795">
        <v>73</v>
      </c>
      <c r="O2795" t="b">
        <v>1</v>
      </c>
      <c r="P2795" t="s">
        <v>8269</v>
      </c>
    </row>
    <row r="2796" spans="1:16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9">
        <f t="shared" si="56"/>
        <v>42416.691655092596</v>
      </c>
      <c r="L2796" s="9">
        <f t="shared" si="56"/>
        <v>25569.490933931193</v>
      </c>
      <c r="M2796" t="b">
        <v>0</v>
      </c>
      <c r="N2796">
        <v>3</v>
      </c>
      <c r="O2796" t="b">
        <v>1</v>
      </c>
      <c r="P2796" t="s">
        <v>8269</v>
      </c>
    </row>
    <row r="2797" spans="1:16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9">
        <f t="shared" si="56"/>
        <v>41780.525937500002</v>
      </c>
      <c r="L2797" s="9">
        <f t="shared" si="56"/>
        <v>25569.483570902055</v>
      </c>
      <c r="M2797" t="b">
        <v>0</v>
      </c>
      <c r="N2797">
        <v>20</v>
      </c>
      <c r="O2797" t="b">
        <v>1</v>
      </c>
      <c r="P2797" t="s">
        <v>8269</v>
      </c>
    </row>
    <row r="2798" spans="1:16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9">
        <f t="shared" si="56"/>
        <v>41795.528101851851</v>
      </c>
      <c r="L2798" s="9">
        <f t="shared" si="56"/>
        <v>25569.483744538215</v>
      </c>
      <c r="M2798" t="b">
        <v>0</v>
      </c>
      <c r="N2798">
        <v>21</v>
      </c>
      <c r="O2798" t="b">
        <v>1</v>
      </c>
      <c r="P2798" t="s">
        <v>8269</v>
      </c>
    </row>
    <row r="2799" spans="1:16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9">
        <f t="shared" si="56"/>
        <v>41798.94027777778</v>
      </c>
      <c r="L2799" s="9">
        <f t="shared" si="56"/>
        <v>25569.483784030992</v>
      </c>
      <c r="M2799" t="b">
        <v>0</v>
      </c>
      <c r="N2799">
        <v>94</v>
      </c>
      <c r="O2799" t="b">
        <v>1</v>
      </c>
      <c r="P2799" t="s">
        <v>8269</v>
      </c>
    </row>
    <row r="2800" spans="1:16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9">
        <f t="shared" si="56"/>
        <v>42201.675011574072</v>
      </c>
      <c r="L2800" s="9">
        <f t="shared" si="56"/>
        <v>25569.488445312632</v>
      </c>
      <c r="M2800" t="b">
        <v>0</v>
      </c>
      <c r="N2800">
        <v>139</v>
      </c>
      <c r="O2800" t="b">
        <v>1</v>
      </c>
      <c r="P2800" t="s">
        <v>8269</v>
      </c>
    </row>
    <row r="2801" spans="1:16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9">
        <f t="shared" si="56"/>
        <v>42507.264699074076</v>
      </c>
      <c r="L2801" s="9">
        <f t="shared" si="56"/>
        <v>25569.491982230313</v>
      </c>
      <c r="M2801" t="b">
        <v>0</v>
      </c>
      <c r="N2801">
        <v>130</v>
      </c>
      <c r="O2801" t="b">
        <v>1</v>
      </c>
      <c r="P2801" t="s">
        <v>8269</v>
      </c>
    </row>
    <row r="2802" spans="1:16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9">
        <f t="shared" si="56"/>
        <v>41948.552847222221</v>
      </c>
      <c r="L2802" s="9">
        <f t="shared" si="56"/>
        <v>25569.485515657954</v>
      </c>
      <c r="M2802" t="b">
        <v>0</v>
      </c>
      <c r="N2802">
        <v>31</v>
      </c>
      <c r="O2802" t="b">
        <v>1</v>
      </c>
      <c r="P2802" t="s">
        <v>8269</v>
      </c>
    </row>
    <row r="2803" spans="1:16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9">
        <f t="shared" si="56"/>
        <v>41900.243159722224</v>
      </c>
      <c r="L2803" s="9">
        <f t="shared" si="56"/>
        <v>25569.484956518052</v>
      </c>
      <c r="M2803" t="b">
        <v>0</v>
      </c>
      <c r="N2803">
        <v>13</v>
      </c>
      <c r="O2803" t="b">
        <v>1</v>
      </c>
      <c r="P2803" t="s">
        <v>8269</v>
      </c>
    </row>
    <row r="2804" spans="1:16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9">
        <f t="shared" si="56"/>
        <v>42192.64707175926</v>
      </c>
      <c r="L2804" s="9">
        <f t="shared" si="56"/>
        <v>25569.488340822591</v>
      </c>
      <c r="M2804" t="b">
        <v>0</v>
      </c>
      <c r="N2804">
        <v>90</v>
      </c>
      <c r="O2804" t="b">
        <v>1</v>
      </c>
      <c r="P2804" t="s">
        <v>8269</v>
      </c>
    </row>
    <row r="2805" spans="1:16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9">
        <f t="shared" si="56"/>
        <v>42158.065694444449</v>
      </c>
      <c r="L2805" s="9">
        <f t="shared" si="56"/>
        <v>25569.487940575167</v>
      </c>
      <c r="M2805" t="b">
        <v>0</v>
      </c>
      <c r="N2805">
        <v>141</v>
      </c>
      <c r="O2805" t="b">
        <v>1</v>
      </c>
      <c r="P2805" t="s">
        <v>8269</v>
      </c>
    </row>
    <row r="2806" spans="1:16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9">
        <f t="shared" si="56"/>
        <v>41881.453587962962</v>
      </c>
      <c r="L2806" s="9">
        <f t="shared" si="56"/>
        <v>25569.484739046158</v>
      </c>
      <c r="M2806" t="b">
        <v>0</v>
      </c>
      <c r="N2806">
        <v>23</v>
      </c>
      <c r="O2806" t="b">
        <v>1</v>
      </c>
      <c r="P2806" t="s">
        <v>8269</v>
      </c>
    </row>
    <row r="2807" spans="1:16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9">
        <f t="shared" si="56"/>
        <v>42213.505474537036</v>
      </c>
      <c r="L2807" s="9">
        <f t="shared" si="56"/>
        <v>25569.48858223929</v>
      </c>
      <c r="M2807" t="b">
        <v>0</v>
      </c>
      <c r="N2807">
        <v>18</v>
      </c>
      <c r="O2807" t="b">
        <v>1</v>
      </c>
      <c r="P2807" t="s">
        <v>8269</v>
      </c>
    </row>
    <row r="2808" spans="1:16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9">
        <f t="shared" si="56"/>
        <v>42185.267245370371</v>
      </c>
      <c r="L2808" s="9">
        <f t="shared" si="56"/>
        <v>25569.488255407934</v>
      </c>
      <c r="M2808" t="b">
        <v>0</v>
      </c>
      <c r="N2808">
        <v>76</v>
      </c>
      <c r="O2808" t="b">
        <v>1</v>
      </c>
      <c r="P2808" t="s">
        <v>8269</v>
      </c>
    </row>
    <row r="2809" spans="1:16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9">
        <f t="shared" si="56"/>
        <v>42154.873124999998</v>
      </c>
      <c r="L2809" s="9">
        <f t="shared" si="56"/>
        <v>25569.487903624133</v>
      </c>
      <c r="M2809" t="b">
        <v>0</v>
      </c>
      <c r="N2809">
        <v>93</v>
      </c>
      <c r="O2809" t="b">
        <v>1</v>
      </c>
      <c r="P2809" t="s">
        <v>8269</v>
      </c>
    </row>
    <row r="2810" spans="1:16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9">
        <f t="shared" si="56"/>
        <v>42208.84646990741</v>
      </c>
      <c r="L2810" s="9">
        <f t="shared" si="56"/>
        <v>25569.488528315625</v>
      </c>
      <c r="M2810" t="b">
        <v>0</v>
      </c>
      <c r="N2810">
        <v>69</v>
      </c>
      <c r="O2810" t="b">
        <v>1</v>
      </c>
      <c r="P2810" t="s">
        <v>8269</v>
      </c>
    </row>
    <row r="2811" spans="1:16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9">
        <f t="shared" si="56"/>
        <v>42451.496817129635</v>
      </c>
      <c r="L2811" s="9">
        <f t="shared" si="56"/>
        <v>25569.491336768715</v>
      </c>
      <c r="M2811" t="b">
        <v>0</v>
      </c>
      <c r="N2811">
        <v>21</v>
      </c>
      <c r="O2811" t="b">
        <v>1</v>
      </c>
      <c r="P2811" t="s">
        <v>8269</v>
      </c>
    </row>
    <row r="2812" spans="1:16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9">
        <f t="shared" si="56"/>
        <v>41759.13962962963</v>
      </c>
      <c r="L2812" s="9">
        <f t="shared" si="56"/>
        <v>25569.483323375342</v>
      </c>
      <c r="M2812" t="b">
        <v>0</v>
      </c>
      <c r="N2812">
        <v>57</v>
      </c>
      <c r="O2812" t="b">
        <v>1</v>
      </c>
      <c r="P2812" t="s">
        <v>8269</v>
      </c>
    </row>
    <row r="2813" spans="1:16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9">
        <f t="shared" si="56"/>
        <v>42028.496562500004</v>
      </c>
      <c r="L2813" s="9">
        <f t="shared" si="56"/>
        <v>25569.486440932436</v>
      </c>
      <c r="M2813" t="b">
        <v>0</v>
      </c>
      <c r="N2813">
        <v>108</v>
      </c>
      <c r="O2813" t="b">
        <v>1</v>
      </c>
      <c r="P2813" t="s">
        <v>8269</v>
      </c>
    </row>
    <row r="2814" spans="1:16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9">
        <f t="shared" si="56"/>
        <v>42054.74418981481</v>
      </c>
      <c r="L2814" s="9">
        <f t="shared" si="56"/>
        <v>25569.486744724418</v>
      </c>
      <c r="M2814" t="b">
        <v>0</v>
      </c>
      <c r="N2814">
        <v>83</v>
      </c>
      <c r="O2814" t="b">
        <v>1</v>
      </c>
      <c r="P2814" t="s">
        <v>8269</v>
      </c>
    </row>
    <row r="2815" spans="1:16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9">
        <f t="shared" si="56"/>
        <v>42693.742604166662</v>
      </c>
      <c r="L2815" s="9">
        <f t="shared" si="56"/>
        <v>25569.494140539398</v>
      </c>
      <c r="M2815" t="b">
        <v>0</v>
      </c>
      <c r="N2815">
        <v>96</v>
      </c>
      <c r="O2815" t="b">
        <v>1</v>
      </c>
      <c r="P2815" t="s">
        <v>8269</v>
      </c>
    </row>
    <row r="2816" spans="1:16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9">
        <f t="shared" si="56"/>
        <v>42103.399479166663</v>
      </c>
      <c r="L2816" s="9">
        <f t="shared" si="56"/>
        <v>25569.487307864343</v>
      </c>
      <c r="M2816" t="b">
        <v>0</v>
      </c>
      <c r="N2816">
        <v>64</v>
      </c>
      <c r="O2816" t="b">
        <v>1</v>
      </c>
      <c r="P2816" t="s">
        <v>8269</v>
      </c>
    </row>
    <row r="2817" spans="1:16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9">
        <f t="shared" si="56"/>
        <v>42559.776724537034</v>
      </c>
      <c r="L2817" s="9">
        <f t="shared" si="56"/>
        <v>25569.492590008387</v>
      </c>
      <c r="M2817" t="b">
        <v>0</v>
      </c>
      <c r="N2817">
        <v>14</v>
      </c>
      <c r="O2817" t="b">
        <v>1</v>
      </c>
      <c r="P2817" t="s">
        <v>8269</v>
      </c>
    </row>
    <row r="2818" spans="1:16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9">
        <f t="shared" si="56"/>
        <v>42188.467499999999</v>
      </c>
      <c r="L2818" s="9">
        <f t="shared" si="56"/>
        <v>25569.488292447917</v>
      </c>
      <c r="M2818" t="b">
        <v>0</v>
      </c>
      <c r="N2818">
        <v>169</v>
      </c>
      <c r="O2818" t="b">
        <v>1</v>
      </c>
      <c r="P2818" t="s">
        <v>8269</v>
      </c>
    </row>
    <row r="2819" spans="1:16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9">
        <f t="shared" ref="K2819:L2882" si="57">J2819/86400+25569</f>
        <v>42023.634976851856</v>
      </c>
      <c r="L2819" s="9">
        <f t="shared" si="57"/>
        <v>25569.486384664084</v>
      </c>
      <c r="M2819" t="b">
        <v>0</v>
      </c>
      <c r="N2819">
        <v>33</v>
      </c>
      <c r="O2819" t="b">
        <v>1</v>
      </c>
      <c r="P2819" t="s">
        <v>8269</v>
      </c>
    </row>
    <row r="2820" spans="1:16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9">
        <f t="shared" si="57"/>
        <v>42250.598217592589</v>
      </c>
      <c r="L2820" s="9">
        <f t="shared" si="57"/>
        <v>25569.489011553444</v>
      </c>
      <c r="M2820" t="b">
        <v>0</v>
      </c>
      <c r="N2820">
        <v>102</v>
      </c>
      <c r="O2820" t="b">
        <v>1</v>
      </c>
      <c r="P2820" t="s">
        <v>8269</v>
      </c>
    </row>
    <row r="2821" spans="1:16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9">
        <f t="shared" si="57"/>
        <v>42139.525567129633</v>
      </c>
      <c r="L2821" s="9">
        <f t="shared" si="57"/>
        <v>25569.487725990359</v>
      </c>
      <c r="M2821" t="b">
        <v>0</v>
      </c>
      <c r="N2821">
        <v>104</v>
      </c>
      <c r="O2821" t="b">
        <v>1</v>
      </c>
      <c r="P2821" t="s">
        <v>8269</v>
      </c>
    </row>
    <row r="2822" spans="1:16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9">
        <f t="shared" si="57"/>
        <v>42401.610983796301</v>
      </c>
      <c r="L2822" s="9">
        <f t="shared" si="57"/>
        <v>25569.490759386386</v>
      </c>
      <c r="M2822" t="b">
        <v>0</v>
      </c>
      <c r="N2822">
        <v>20</v>
      </c>
      <c r="O2822" t="b">
        <v>1</v>
      </c>
      <c r="P2822" t="s">
        <v>8269</v>
      </c>
    </row>
    <row r="2823" spans="1:16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9">
        <f t="shared" si="57"/>
        <v>41875.922858796301</v>
      </c>
      <c r="L2823" s="9">
        <f t="shared" si="57"/>
        <v>25569.484675033087</v>
      </c>
      <c r="M2823" t="b">
        <v>0</v>
      </c>
      <c r="N2823">
        <v>35</v>
      </c>
      <c r="O2823" t="b">
        <v>1</v>
      </c>
      <c r="P2823" t="s">
        <v>8269</v>
      </c>
    </row>
    <row r="2824" spans="1:16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9">
        <f t="shared" si="57"/>
        <v>42060.683935185181</v>
      </c>
      <c r="L2824" s="9">
        <f t="shared" si="57"/>
        <v>25569.486813471471</v>
      </c>
      <c r="M2824" t="b">
        <v>0</v>
      </c>
      <c r="N2824">
        <v>94</v>
      </c>
      <c r="O2824" t="b">
        <v>1</v>
      </c>
      <c r="P2824" t="s">
        <v>8269</v>
      </c>
    </row>
    <row r="2825" spans="1:16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9">
        <f t="shared" si="57"/>
        <v>42067.011643518519</v>
      </c>
      <c r="L2825" s="9">
        <f t="shared" si="57"/>
        <v>25569.486886708837</v>
      </c>
      <c r="M2825" t="b">
        <v>0</v>
      </c>
      <c r="N2825">
        <v>14</v>
      </c>
      <c r="O2825" t="b">
        <v>1</v>
      </c>
      <c r="P2825" t="s">
        <v>8269</v>
      </c>
    </row>
    <row r="2826" spans="1:16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9">
        <f t="shared" si="57"/>
        <v>42136.270787037036</v>
      </c>
      <c r="L2826" s="9">
        <f t="shared" si="57"/>
        <v>25569.487688319296</v>
      </c>
      <c r="M2826" t="b">
        <v>0</v>
      </c>
      <c r="N2826">
        <v>15</v>
      </c>
      <c r="O2826" t="b">
        <v>1</v>
      </c>
      <c r="P2826" t="s">
        <v>8269</v>
      </c>
    </row>
    <row r="2827" spans="1:16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9">
        <f t="shared" si="57"/>
        <v>42312.792662037042</v>
      </c>
      <c r="L2827" s="9">
        <f t="shared" si="57"/>
        <v>25569.489731396552</v>
      </c>
      <c r="M2827" t="b">
        <v>0</v>
      </c>
      <c r="N2827">
        <v>51</v>
      </c>
      <c r="O2827" t="b">
        <v>1</v>
      </c>
      <c r="P2827" t="s">
        <v>8269</v>
      </c>
    </row>
    <row r="2828" spans="1:16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9">
        <f t="shared" si="57"/>
        <v>42171.034861111111</v>
      </c>
      <c r="L2828" s="9">
        <f t="shared" si="57"/>
        <v>25569.488090681261</v>
      </c>
      <c r="M2828" t="b">
        <v>0</v>
      </c>
      <c r="N2828">
        <v>19</v>
      </c>
      <c r="O2828" t="b">
        <v>1</v>
      </c>
      <c r="P2828" t="s">
        <v>8269</v>
      </c>
    </row>
    <row r="2829" spans="1:16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9">
        <f t="shared" si="57"/>
        <v>42494.683634259258</v>
      </c>
      <c r="L2829" s="9">
        <f t="shared" si="57"/>
        <v>25569.491836616136</v>
      </c>
      <c r="M2829" t="b">
        <v>0</v>
      </c>
      <c r="N2829">
        <v>23</v>
      </c>
      <c r="O2829" t="b">
        <v>1</v>
      </c>
      <c r="P2829" t="s">
        <v>8269</v>
      </c>
    </row>
    <row r="2830" spans="1:16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9">
        <f t="shared" si="57"/>
        <v>42254.264687499999</v>
      </c>
      <c r="L2830" s="9">
        <f t="shared" si="57"/>
        <v>25569.48905398944</v>
      </c>
      <c r="M2830" t="b">
        <v>0</v>
      </c>
      <c r="N2830">
        <v>97</v>
      </c>
      <c r="O2830" t="b">
        <v>1</v>
      </c>
      <c r="P2830" t="s">
        <v>8269</v>
      </c>
    </row>
    <row r="2831" spans="1:16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9">
        <f t="shared" si="57"/>
        <v>42495.434236111112</v>
      </c>
      <c r="L2831" s="9">
        <f t="shared" si="57"/>
        <v>25569.491845303659</v>
      </c>
      <c r="M2831" t="b">
        <v>0</v>
      </c>
      <c r="N2831">
        <v>76</v>
      </c>
      <c r="O2831" t="b">
        <v>1</v>
      </c>
      <c r="P2831" t="s">
        <v>8269</v>
      </c>
    </row>
    <row r="2832" spans="1:16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9">
        <f t="shared" si="57"/>
        <v>41758.839675925927</v>
      </c>
      <c r="L2832" s="9">
        <f t="shared" si="57"/>
        <v>25569.483319903655</v>
      </c>
      <c r="M2832" t="b">
        <v>0</v>
      </c>
      <c r="N2832">
        <v>11</v>
      </c>
      <c r="O2832" t="b">
        <v>1</v>
      </c>
      <c r="P2832" t="s">
        <v>8269</v>
      </c>
    </row>
    <row r="2833" spans="1:16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9">
        <f t="shared" si="57"/>
        <v>42171.824884259258</v>
      </c>
      <c r="L2833" s="9">
        <f t="shared" si="57"/>
        <v>25569.488099825048</v>
      </c>
      <c r="M2833" t="b">
        <v>0</v>
      </c>
      <c r="N2833">
        <v>52</v>
      </c>
      <c r="O2833" t="b">
        <v>1</v>
      </c>
      <c r="P2833" t="s">
        <v>8269</v>
      </c>
    </row>
    <row r="2834" spans="1:16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9">
        <f t="shared" si="57"/>
        <v>41938.709421296298</v>
      </c>
      <c r="L2834" s="9">
        <f t="shared" si="57"/>
        <v>25569.485401729413</v>
      </c>
      <c r="M2834" t="b">
        <v>0</v>
      </c>
      <c r="N2834">
        <v>95</v>
      </c>
      <c r="O2834" t="b">
        <v>1</v>
      </c>
      <c r="P2834" t="s">
        <v>8269</v>
      </c>
    </row>
    <row r="2835" spans="1:16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9">
        <f t="shared" si="57"/>
        <v>42268.127696759257</v>
      </c>
      <c r="L2835" s="9">
        <f t="shared" si="57"/>
        <v>25569.489214440935</v>
      </c>
      <c r="M2835" t="b">
        <v>0</v>
      </c>
      <c r="N2835">
        <v>35</v>
      </c>
      <c r="O2835" t="b">
        <v>1</v>
      </c>
      <c r="P2835" t="s">
        <v>8269</v>
      </c>
    </row>
    <row r="2836" spans="1:16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9">
        <f t="shared" si="57"/>
        <v>42019.959837962961</v>
      </c>
      <c r="L2836" s="9">
        <f t="shared" si="57"/>
        <v>25569.486342127755</v>
      </c>
      <c r="M2836" t="b">
        <v>0</v>
      </c>
      <c r="N2836">
        <v>21</v>
      </c>
      <c r="O2836" t="b">
        <v>1</v>
      </c>
      <c r="P2836" t="s">
        <v>8269</v>
      </c>
    </row>
    <row r="2837" spans="1:16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9">
        <f t="shared" si="57"/>
        <v>42313.703900462962</v>
      </c>
      <c r="L2837" s="9">
        <f t="shared" si="57"/>
        <v>25569.489741943293</v>
      </c>
      <c r="M2837" t="b">
        <v>0</v>
      </c>
      <c r="N2837">
        <v>93</v>
      </c>
      <c r="O2837" t="b">
        <v>1</v>
      </c>
      <c r="P2837" t="s">
        <v>8269</v>
      </c>
    </row>
    <row r="2838" spans="1:16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9">
        <f t="shared" si="57"/>
        <v>42746.261782407411</v>
      </c>
      <c r="L2838" s="9">
        <f t="shared" si="57"/>
        <v>25569.494748400259</v>
      </c>
      <c r="M2838" t="b">
        <v>0</v>
      </c>
      <c r="N2838">
        <v>11</v>
      </c>
      <c r="O2838" t="b">
        <v>1</v>
      </c>
      <c r="P2838" t="s">
        <v>8269</v>
      </c>
    </row>
    <row r="2839" spans="1:16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9">
        <f t="shared" si="57"/>
        <v>42307.908379629633</v>
      </c>
      <c r="L2839" s="9">
        <f t="shared" si="57"/>
        <v>25569.489674865505</v>
      </c>
      <c r="M2839" t="b">
        <v>0</v>
      </c>
      <c r="N2839">
        <v>21</v>
      </c>
      <c r="O2839" t="b">
        <v>1</v>
      </c>
      <c r="P2839" t="s">
        <v>8269</v>
      </c>
    </row>
    <row r="2840" spans="1:16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9">
        <f t="shared" si="57"/>
        <v>41842.607592592591</v>
      </c>
      <c r="L2840" s="9">
        <f t="shared" si="57"/>
        <v>25569.48428943973</v>
      </c>
      <c r="M2840" t="b">
        <v>0</v>
      </c>
      <c r="N2840">
        <v>54</v>
      </c>
      <c r="O2840" t="b">
        <v>1</v>
      </c>
      <c r="P2840" t="s">
        <v>8269</v>
      </c>
    </row>
    <row r="2841" spans="1:16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9">
        <f t="shared" si="57"/>
        <v>41853.240208333329</v>
      </c>
      <c r="L2841" s="9">
        <f t="shared" si="57"/>
        <v>25569.48441250241</v>
      </c>
      <c r="M2841" t="b">
        <v>0</v>
      </c>
      <c r="N2841">
        <v>31</v>
      </c>
      <c r="O2841" t="b">
        <v>1</v>
      </c>
      <c r="P2841" t="s">
        <v>8269</v>
      </c>
    </row>
    <row r="2842" spans="1:16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9">
        <f t="shared" si="57"/>
        <v>42060.035636574074</v>
      </c>
      <c r="L2842" s="9">
        <f t="shared" si="57"/>
        <v>25569.486805968016</v>
      </c>
      <c r="M2842" t="b">
        <v>0</v>
      </c>
      <c r="N2842">
        <v>132</v>
      </c>
      <c r="O2842" t="b">
        <v>1</v>
      </c>
      <c r="P2842" t="s">
        <v>8269</v>
      </c>
    </row>
    <row r="2843" spans="1:16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9">
        <f t="shared" si="57"/>
        <v>42291.739548611113</v>
      </c>
      <c r="L2843" s="9">
        <f t="shared" si="57"/>
        <v>25569.489487726256</v>
      </c>
      <c r="M2843" t="b">
        <v>0</v>
      </c>
      <c r="N2843">
        <v>1</v>
      </c>
      <c r="O2843" t="b">
        <v>0</v>
      </c>
      <c r="P2843" t="s">
        <v>8269</v>
      </c>
    </row>
    <row r="2844" spans="1:16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9">
        <f t="shared" si="57"/>
        <v>41784.95248842593</v>
      </c>
      <c r="L2844" s="9">
        <f t="shared" si="57"/>
        <v>25569.483622135282</v>
      </c>
      <c r="M2844" t="b">
        <v>0</v>
      </c>
      <c r="N2844">
        <v>0</v>
      </c>
      <c r="O2844" t="b">
        <v>0</v>
      </c>
      <c r="P2844" t="s">
        <v>8269</v>
      </c>
    </row>
    <row r="2845" spans="1:16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9">
        <f t="shared" si="57"/>
        <v>42492.737847222219</v>
      </c>
      <c r="L2845" s="9">
        <f t="shared" si="57"/>
        <v>25569.491814095454</v>
      </c>
      <c r="M2845" t="b">
        <v>0</v>
      </c>
      <c r="N2845">
        <v>0</v>
      </c>
      <c r="O2845" t="b">
        <v>0</v>
      </c>
      <c r="P2845" t="s">
        <v>8269</v>
      </c>
    </row>
    <row r="2846" spans="1:16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9">
        <f t="shared" si="57"/>
        <v>42709.546064814815</v>
      </c>
      <c r="L2846" s="9">
        <f t="shared" si="57"/>
        <v>25569.494323449824</v>
      </c>
      <c r="M2846" t="b">
        <v>0</v>
      </c>
      <c r="N2846">
        <v>1</v>
      </c>
      <c r="O2846" t="b">
        <v>0</v>
      </c>
      <c r="P2846" t="s">
        <v>8269</v>
      </c>
    </row>
    <row r="2847" spans="1:16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9">
        <f t="shared" si="57"/>
        <v>42103.016585648147</v>
      </c>
      <c r="L2847" s="9">
        <f t="shared" si="57"/>
        <v>25569.487303432703</v>
      </c>
      <c r="M2847" t="b">
        <v>0</v>
      </c>
      <c r="N2847">
        <v>39</v>
      </c>
      <c r="O2847" t="b">
        <v>0</v>
      </c>
      <c r="P2847" t="s">
        <v>8269</v>
      </c>
    </row>
    <row r="2848" spans="1:16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9">
        <f t="shared" si="57"/>
        <v>42108.692060185189</v>
      </c>
      <c r="L2848" s="9">
        <f t="shared" si="57"/>
        <v>25569.487369121067</v>
      </c>
      <c r="M2848" t="b">
        <v>0</v>
      </c>
      <c r="N2848">
        <v>0</v>
      </c>
      <c r="O2848" t="b">
        <v>0</v>
      </c>
      <c r="P2848" t="s">
        <v>8269</v>
      </c>
    </row>
    <row r="2849" spans="1:16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9">
        <f t="shared" si="57"/>
        <v>42453.806307870371</v>
      </c>
      <c r="L2849" s="9">
        <f t="shared" si="57"/>
        <v>25569.491363498935</v>
      </c>
      <c r="M2849" t="b">
        <v>0</v>
      </c>
      <c r="N2849">
        <v>0</v>
      </c>
      <c r="O2849" t="b">
        <v>0</v>
      </c>
      <c r="P2849" t="s">
        <v>8269</v>
      </c>
    </row>
    <row r="2850" spans="1:16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9">
        <f t="shared" si="57"/>
        <v>42123.648831018523</v>
      </c>
      <c r="L2850" s="9">
        <f t="shared" si="57"/>
        <v>25569.48754223184</v>
      </c>
      <c r="M2850" t="b">
        <v>0</v>
      </c>
      <c r="N2850">
        <v>3</v>
      </c>
      <c r="O2850" t="b">
        <v>0</v>
      </c>
      <c r="P2850" t="s">
        <v>8269</v>
      </c>
    </row>
    <row r="2851" spans="1:16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9">
        <f t="shared" si="57"/>
        <v>42453.428240740745</v>
      </c>
      <c r="L2851" s="9">
        <f t="shared" si="57"/>
        <v>25569.491359123156</v>
      </c>
      <c r="M2851" t="b">
        <v>0</v>
      </c>
      <c r="N2851">
        <v>1</v>
      </c>
      <c r="O2851" t="b">
        <v>0</v>
      </c>
      <c r="P2851" t="s">
        <v>8269</v>
      </c>
    </row>
    <row r="2852" spans="1:16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9">
        <f t="shared" si="57"/>
        <v>41858.007071759261</v>
      </c>
      <c r="L2852" s="9">
        <f t="shared" si="57"/>
        <v>25569.484467674443</v>
      </c>
      <c r="M2852" t="b">
        <v>0</v>
      </c>
      <c r="N2852">
        <v>13</v>
      </c>
      <c r="O2852" t="b">
        <v>0</v>
      </c>
      <c r="P2852" t="s">
        <v>8269</v>
      </c>
    </row>
    <row r="2853" spans="1:16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9">
        <f t="shared" si="57"/>
        <v>42390.002650462964</v>
      </c>
      <c r="L2853" s="9">
        <f t="shared" si="57"/>
        <v>25569.490625030678</v>
      </c>
      <c r="M2853" t="b">
        <v>0</v>
      </c>
      <c r="N2853">
        <v>0</v>
      </c>
      <c r="O2853" t="b">
        <v>0</v>
      </c>
      <c r="P2853" t="s">
        <v>8269</v>
      </c>
    </row>
    <row r="2854" spans="1:16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9">
        <f t="shared" si="57"/>
        <v>41781.045173611114</v>
      </c>
      <c r="L2854" s="9">
        <f t="shared" si="57"/>
        <v>25569.483576911731</v>
      </c>
      <c r="M2854" t="b">
        <v>0</v>
      </c>
      <c r="N2854">
        <v>6</v>
      </c>
      <c r="O2854" t="b">
        <v>0</v>
      </c>
      <c r="P2854" t="s">
        <v>8269</v>
      </c>
    </row>
    <row r="2855" spans="1:16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9">
        <f t="shared" si="57"/>
        <v>41836.190937499996</v>
      </c>
      <c r="L2855" s="9">
        <f t="shared" si="57"/>
        <v>25569.484215172888</v>
      </c>
      <c r="M2855" t="b">
        <v>0</v>
      </c>
      <c r="N2855">
        <v>0</v>
      </c>
      <c r="O2855" t="b">
        <v>0</v>
      </c>
      <c r="P2855" t="s">
        <v>8269</v>
      </c>
    </row>
    <row r="2856" spans="1:16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9">
        <f t="shared" si="57"/>
        <v>42111.71665509259</v>
      </c>
      <c r="L2856" s="9">
        <f t="shared" si="57"/>
        <v>25569.487404127951</v>
      </c>
      <c r="M2856" t="b">
        <v>0</v>
      </c>
      <c r="N2856">
        <v>14</v>
      </c>
      <c r="O2856" t="b">
        <v>0</v>
      </c>
      <c r="P2856" t="s">
        <v>8269</v>
      </c>
    </row>
    <row r="2857" spans="1:16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9">
        <f t="shared" si="57"/>
        <v>42370.007766203707</v>
      </c>
      <c r="L2857" s="9">
        <f t="shared" si="57"/>
        <v>25569.490393608405</v>
      </c>
      <c r="M2857" t="b">
        <v>0</v>
      </c>
      <c r="N2857">
        <v>5</v>
      </c>
      <c r="O2857" t="b">
        <v>0</v>
      </c>
      <c r="P2857" t="s">
        <v>8269</v>
      </c>
    </row>
    <row r="2858" spans="1:16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9">
        <f t="shared" si="57"/>
        <v>42165.037581018521</v>
      </c>
      <c r="L2858" s="9">
        <f t="shared" si="57"/>
        <v>25569.488021268298</v>
      </c>
      <c r="M2858" t="b">
        <v>0</v>
      </c>
      <c r="N2858">
        <v>6</v>
      </c>
      <c r="O2858" t="b">
        <v>0</v>
      </c>
      <c r="P2858" t="s">
        <v>8269</v>
      </c>
    </row>
    <row r="2859" spans="1:16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9">
        <f t="shared" si="57"/>
        <v>42726.920081018514</v>
      </c>
      <c r="L2859" s="9">
        <f t="shared" si="57"/>
        <v>25569.494524537975</v>
      </c>
      <c r="M2859" t="b">
        <v>0</v>
      </c>
      <c r="N2859">
        <v>15</v>
      </c>
      <c r="O2859" t="b">
        <v>0</v>
      </c>
      <c r="P2859" t="s">
        <v>8269</v>
      </c>
    </row>
    <row r="2860" spans="1:16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9">
        <f t="shared" si="57"/>
        <v>41954.545081018514</v>
      </c>
      <c r="L2860" s="9">
        <f t="shared" si="57"/>
        <v>25569.485585012513</v>
      </c>
      <c r="M2860" t="b">
        <v>0</v>
      </c>
      <c r="N2860">
        <v>0</v>
      </c>
      <c r="O2860" t="b">
        <v>0</v>
      </c>
      <c r="P2860" t="s">
        <v>8269</v>
      </c>
    </row>
    <row r="2861" spans="1:16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9">
        <f t="shared" si="57"/>
        <v>42233.362314814818</v>
      </c>
      <c r="L2861" s="9">
        <f t="shared" si="57"/>
        <v>25569.488812063828</v>
      </c>
      <c r="M2861" t="b">
        <v>0</v>
      </c>
      <c r="N2861">
        <v>1</v>
      </c>
      <c r="O2861" t="b">
        <v>0</v>
      </c>
      <c r="P2861" t="s">
        <v>8269</v>
      </c>
    </row>
    <row r="2862" spans="1:16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9">
        <f t="shared" si="57"/>
        <v>42480.80064814815</v>
      </c>
      <c r="L2862" s="9">
        <f t="shared" si="57"/>
        <v>25569.491675933426</v>
      </c>
      <c r="M2862" t="b">
        <v>0</v>
      </c>
      <c r="N2862">
        <v>9</v>
      </c>
      <c r="O2862" t="b">
        <v>0</v>
      </c>
      <c r="P2862" t="s">
        <v>8269</v>
      </c>
    </row>
    <row r="2863" spans="1:16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9">
        <f t="shared" si="57"/>
        <v>42257.590833333335</v>
      </c>
      <c r="L2863" s="9">
        <f t="shared" si="57"/>
        <v>25569.489092486496</v>
      </c>
      <c r="M2863" t="b">
        <v>0</v>
      </c>
      <c r="N2863">
        <v>3</v>
      </c>
      <c r="O2863" t="b">
        <v>0</v>
      </c>
      <c r="P2863" t="s">
        <v>8269</v>
      </c>
    </row>
    <row r="2864" spans="1:16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9">
        <f t="shared" si="57"/>
        <v>41784.789687500001</v>
      </c>
      <c r="L2864" s="9">
        <f t="shared" si="57"/>
        <v>25569.483620251012</v>
      </c>
      <c r="M2864" t="b">
        <v>0</v>
      </c>
      <c r="N2864">
        <v>3</v>
      </c>
      <c r="O2864" t="b">
        <v>0</v>
      </c>
      <c r="P2864" t="s">
        <v>8269</v>
      </c>
    </row>
    <row r="2865" spans="1:16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9">
        <f t="shared" si="57"/>
        <v>41831.675034722226</v>
      </c>
      <c r="L2865" s="9">
        <f t="shared" si="57"/>
        <v>25569.484162905494</v>
      </c>
      <c r="M2865" t="b">
        <v>0</v>
      </c>
      <c r="N2865">
        <v>1</v>
      </c>
      <c r="O2865" t="b">
        <v>0</v>
      </c>
      <c r="P2865" t="s">
        <v>8269</v>
      </c>
    </row>
    <row r="2866" spans="1:16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9">
        <f t="shared" si="57"/>
        <v>42172.613506944443</v>
      </c>
      <c r="L2866" s="9">
        <f t="shared" si="57"/>
        <v>25569.488108952628</v>
      </c>
      <c r="M2866" t="b">
        <v>0</v>
      </c>
      <c r="N2866">
        <v>3</v>
      </c>
      <c r="O2866" t="b">
        <v>0</v>
      </c>
      <c r="P2866" t="s">
        <v>8269</v>
      </c>
    </row>
    <row r="2867" spans="1:16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9">
        <f t="shared" si="57"/>
        <v>41950.114108796297</v>
      </c>
      <c r="L2867" s="9">
        <f t="shared" si="57"/>
        <v>25569.485533728111</v>
      </c>
      <c r="M2867" t="b">
        <v>0</v>
      </c>
      <c r="N2867">
        <v>0</v>
      </c>
      <c r="O2867" t="b">
        <v>0</v>
      </c>
      <c r="P2867" t="s">
        <v>8269</v>
      </c>
    </row>
    <row r="2868" spans="1:16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9">
        <f t="shared" si="57"/>
        <v>42627.955104166671</v>
      </c>
      <c r="L2868" s="9">
        <f t="shared" si="57"/>
        <v>25569.493379110001</v>
      </c>
      <c r="M2868" t="b">
        <v>0</v>
      </c>
      <c r="N2868">
        <v>2</v>
      </c>
      <c r="O2868" t="b">
        <v>0</v>
      </c>
      <c r="P2868" t="s">
        <v>8269</v>
      </c>
    </row>
    <row r="2869" spans="1:16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9">
        <f t="shared" si="57"/>
        <v>42531.195277777777</v>
      </c>
      <c r="L2869" s="9">
        <f t="shared" si="57"/>
        <v>25569.492259204602</v>
      </c>
      <c r="M2869" t="b">
        <v>0</v>
      </c>
      <c r="N2869">
        <v>10</v>
      </c>
      <c r="O2869" t="b">
        <v>0</v>
      </c>
      <c r="P2869" t="s">
        <v>8269</v>
      </c>
    </row>
    <row r="2870" spans="1:16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9">
        <f t="shared" si="57"/>
        <v>42618.827013888891</v>
      </c>
      <c r="L2870" s="9">
        <f t="shared" si="57"/>
        <v>25569.493273460808</v>
      </c>
      <c r="M2870" t="b">
        <v>0</v>
      </c>
      <c r="N2870">
        <v>60</v>
      </c>
      <c r="O2870" t="b">
        <v>0</v>
      </c>
      <c r="P2870" t="s">
        <v>8269</v>
      </c>
    </row>
    <row r="2871" spans="1:16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9">
        <f t="shared" si="57"/>
        <v>42540.593530092592</v>
      </c>
      <c r="L2871" s="9">
        <f t="shared" si="57"/>
        <v>25569.492367980671</v>
      </c>
      <c r="M2871" t="b">
        <v>0</v>
      </c>
      <c r="N2871">
        <v>5</v>
      </c>
      <c r="O2871" t="b">
        <v>0</v>
      </c>
      <c r="P2871" t="s">
        <v>8269</v>
      </c>
    </row>
    <row r="2872" spans="1:16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9">
        <f t="shared" si="57"/>
        <v>41746.189409722225</v>
      </c>
      <c r="L2872" s="9">
        <f t="shared" si="57"/>
        <v>25569.483173488537</v>
      </c>
      <c r="M2872" t="b">
        <v>0</v>
      </c>
      <c r="N2872">
        <v>9</v>
      </c>
      <c r="O2872" t="b">
        <v>0</v>
      </c>
      <c r="P2872" t="s">
        <v>8269</v>
      </c>
    </row>
    <row r="2873" spans="1:16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9">
        <f t="shared" si="57"/>
        <v>41974.738576388889</v>
      </c>
      <c r="L2873" s="9">
        <f t="shared" si="57"/>
        <v>25569.485818733523</v>
      </c>
      <c r="M2873" t="b">
        <v>0</v>
      </c>
      <c r="N2873">
        <v>13</v>
      </c>
      <c r="O2873" t="b">
        <v>0</v>
      </c>
      <c r="P2873" t="s">
        <v>8269</v>
      </c>
    </row>
    <row r="2874" spans="1:16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9">
        <f t="shared" si="57"/>
        <v>42115.11618055556</v>
      </c>
      <c r="L2874" s="9">
        <f t="shared" si="57"/>
        <v>25569.487443474311</v>
      </c>
      <c r="M2874" t="b">
        <v>0</v>
      </c>
      <c r="N2874">
        <v>0</v>
      </c>
      <c r="O2874" t="b">
        <v>0</v>
      </c>
      <c r="P2874" t="s">
        <v>8269</v>
      </c>
    </row>
    <row r="2875" spans="1:16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9">
        <f t="shared" si="57"/>
        <v>42002.817488425921</v>
      </c>
      <c r="L2875" s="9">
        <f t="shared" si="57"/>
        <v>25569.486143720929</v>
      </c>
      <c r="M2875" t="b">
        <v>0</v>
      </c>
      <c r="N2875">
        <v>8</v>
      </c>
      <c r="O2875" t="b">
        <v>0</v>
      </c>
      <c r="P2875" t="s">
        <v>8269</v>
      </c>
    </row>
    <row r="2876" spans="1:16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9">
        <f t="shared" si="57"/>
        <v>42722.84474537037</v>
      </c>
      <c r="L2876" s="9">
        <f t="shared" si="57"/>
        <v>25569.494477369739</v>
      </c>
      <c r="M2876" t="b">
        <v>0</v>
      </c>
      <c r="N2876">
        <v>3</v>
      </c>
      <c r="O2876" t="b">
        <v>0</v>
      </c>
      <c r="P2876" t="s">
        <v>8269</v>
      </c>
    </row>
    <row r="2877" spans="1:16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9">
        <f t="shared" si="57"/>
        <v>42465.128391203703</v>
      </c>
      <c r="L2877" s="9">
        <f t="shared" si="57"/>
        <v>25569.491494541566</v>
      </c>
      <c r="M2877" t="b">
        <v>0</v>
      </c>
      <c r="N2877">
        <v>3</v>
      </c>
      <c r="O2877" t="b">
        <v>0</v>
      </c>
      <c r="P2877" t="s">
        <v>8269</v>
      </c>
    </row>
    <row r="2878" spans="1:16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9">
        <f t="shared" si="57"/>
        <v>42171.743969907402</v>
      </c>
      <c r="L2878" s="9">
        <f t="shared" si="57"/>
        <v>25569.488098888542</v>
      </c>
      <c r="M2878" t="b">
        <v>0</v>
      </c>
      <c r="N2878">
        <v>0</v>
      </c>
      <c r="O2878" t="b">
        <v>0</v>
      </c>
      <c r="P2878" t="s">
        <v>8269</v>
      </c>
    </row>
    <row r="2879" spans="1:16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9">
        <f t="shared" si="57"/>
        <v>42672.955138888894</v>
      </c>
      <c r="L2879" s="9">
        <f t="shared" si="57"/>
        <v>25569.493899943736</v>
      </c>
      <c r="M2879" t="b">
        <v>0</v>
      </c>
      <c r="N2879">
        <v>6</v>
      </c>
      <c r="O2879" t="b">
        <v>0</v>
      </c>
      <c r="P2879" t="s">
        <v>8269</v>
      </c>
    </row>
    <row r="2880" spans="1:16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9">
        <f t="shared" si="57"/>
        <v>42128.615682870368</v>
      </c>
      <c r="L2880" s="9">
        <f t="shared" si="57"/>
        <v>25569.487599718552</v>
      </c>
      <c r="M2880" t="b">
        <v>0</v>
      </c>
      <c r="N2880">
        <v>4</v>
      </c>
      <c r="O2880" t="b">
        <v>0</v>
      </c>
      <c r="P2880" t="s">
        <v>8269</v>
      </c>
    </row>
    <row r="2881" spans="1:16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9">
        <f t="shared" si="57"/>
        <v>42359.725243055553</v>
      </c>
      <c r="L2881" s="9">
        <f t="shared" si="57"/>
        <v>25569.49027459772</v>
      </c>
      <c r="M2881" t="b">
        <v>0</v>
      </c>
      <c r="N2881">
        <v>1</v>
      </c>
      <c r="O2881" t="b">
        <v>0</v>
      </c>
      <c r="P2881" t="s">
        <v>8269</v>
      </c>
    </row>
    <row r="2882" spans="1:16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9">
        <f t="shared" si="57"/>
        <v>42192.905694444446</v>
      </c>
      <c r="L2882" s="9">
        <f t="shared" si="57"/>
        <v>25569.488343815909</v>
      </c>
      <c r="M2882" t="b">
        <v>0</v>
      </c>
      <c r="N2882">
        <v>29</v>
      </c>
      <c r="O2882" t="b">
        <v>0</v>
      </c>
      <c r="P2882" t="s">
        <v>8269</v>
      </c>
    </row>
    <row r="2883" spans="1:16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9">
        <f t="shared" ref="K2883:L2946" si="58">J2883/86400+25569</f>
        <v>41916.597638888888</v>
      </c>
      <c r="L2883" s="9">
        <f t="shared" si="58"/>
        <v>25569.485145806004</v>
      </c>
      <c r="M2883" t="b">
        <v>0</v>
      </c>
      <c r="N2883">
        <v>0</v>
      </c>
      <c r="O2883" t="b">
        <v>0</v>
      </c>
      <c r="P2883" t="s">
        <v>8269</v>
      </c>
    </row>
    <row r="2884" spans="1:16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9">
        <f t="shared" si="58"/>
        <v>42461.596273148149</v>
      </c>
      <c r="L2884" s="9">
        <f t="shared" si="58"/>
        <v>25569.491453660568</v>
      </c>
      <c r="M2884" t="b">
        <v>0</v>
      </c>
      <c r="N2884">
        <v>4</v>
      </c>
      <c r="O2884" t="b">
        <v>0</v>
      </c>
      <c r="P2884" t="s">
        <v>8269</v>
      </c>
    </row>
    <row r="2885" spans="1:16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9">
        <f t="shared" si="58"/>
        <v>42370.90320601852</v>
      </c>
      <c r="L2885" s="9">
        <f t="shared" si="58"/>
        <v>25569.490403972293</v>
      </c>
      <c r="M2885" t="b">
        <v>0</v>
      </c>
      <c r="N2885">
        <v>5</v>
      </c>
      <c r="O2885" t="b">
        <v>0</v>
      </c>
      <c r="P2885" t="s">
        <v>8269</v>
      </c>
    </row>
    <row r="2886" spans="1:16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9">
        <f t="shared" si="58"/>
        <v>41948.727256944447</v>
      </c>
      <c r="L2886" s="9">
        <f t="shared" si="58"/>
        <v>25569.485517676585</v>
      </c>
      <c r="M2886" t="b">
        <v>0</v>
      </c>
      <c r="N2886">
        <v>4</v>
      </c>
      <c r="O2886" t="b">
        <v>0</v>
      </c>
      <c r="P2886" t="s">
        <v>8269</v>
      </c>
    </row>
    <row r="2887" spans="1:16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9">
        <f t="shared" si="58"/>
        <v>42047.07640046296</v>
      </c>
      <c r="L2887" s="9">
        <f t="shared" si="58"/>
        <v>25569.486655976856</v>
      </c>
      <c r="M2887" t="b">
        <v>0</v>
      </c>
      <c r="N2887">
        <v>5</v>
      </c>
      <c r="O2887" t="b">
        <v>0</v>
      </c>
      <c r="P2887" t="s">
        <v>8269</v>
      </c>
    </row>
    <row r="2888" spans="1:16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9">
        <f t="shared" si="58"/>
        <v>42261.632916666669</v>
      </c>
      <c r="L2888" s="9">
        <f t="shared" si="58"/>
        <v>25569.48913926987</v>
      </c>
      <c r="M2888" t="b">
        <v>0</v>
      </c>
      <c r="N2888">
        <v>1</v>
      </c>
      <c r="O2888" t="b">
        <v>0</v>
      </c>
      <c r="P2888" t="s">
        <v>8269</v>
      </c>
    </row>
    <row r="2889" spans="1:16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9">
        <f t="shared" si="58"/>
        <v>41985.427361111113</v>
      </c>
      <c r="L2889" s="9">
        <f t="shared" si="58"/>
        <v>25569.48594244631</v>
      </c>
      <c r="M2889" t="b">
        <v>0</v>
      </c>
      <c r="N2889">
        <v>1</v>
      </c>
      <c r="O2889" t="b">
        <v>0</v>
      </c>
      <c r="P2889" t="s">
        <v>8269</v>
      </c>
    </row>
    <row r="2890" spans="1:16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9">
        <f t="shared" si="58"/>
        <v>41922.535185185188</v>
      </c>
      <c r="L2890" s="9">
        <f t="shared" si="58"/>
        <v>25569.485214527605</v>
      </c>
      <c r="M2890" t="b">
        <v>0</v>
      </c>
      <c r="N2890">
        <v>0</v>
      </c>
      <c r="O2890" t="b">
        <v>0</v>
      </c>
      <c r="P2890" t="s">
        <v>8269</v>
      </c>
    </row>
    <row r="2891" spans="1:16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9">
        <f t="shared" si="58"/>
        <v>41850.863252314812</v>
      </c>
      <c r="L2891" s="9">
        <f t="shared" si="58"/>
        <v>25569.484384991345</v>
      </c>
      <c r="M2891" t="b">
        <v>0</v>
      </c>
      <c r="N2891">
        <v>14</v>
      </c>
      <c r="O2891" t="b">
        <v>0</v>
      </c>
      <c r="P2891" t="s">
        <v>8269</v>
      </c>
    </row>
    <row r="2892" spans="1:16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9">
        <f t="shared" si="58"/>
        <v>41831.742962962962</v>
      </c>
      <c r="L2892" s="9">
        <f t="shared" si="58"/>
        <v>25569.484163691701</v>
      </c>
      <c r="M2892" t="b">
        <v>0</v>
      </c>
      <c r="N2892">
        <v>3</v>
      </c>
      <c r="O2892" t="b">
        <v>0</v>
      </c>
      <c r="P2892" t="s">
        <v>8269</v>
      </c>
    </row>
    <row r="2893" spans="1:16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9">
        <f t="shared" si="58"/>
        <v>42415.883425925931</v>
      </c>
      <c r="L2893" s="9">
        <f t="shared" si="58"/>
        <v>25569.49092457669</v>
      </c>
      <c r="M2893" t="b">
        <v>0</v>
      </c>
      <c r="N2893">
        <v>10</v>
      </c>
      <c r="O2893" t="b">
        <v>0</v>
      </c>
      <c r="P2893" t="s">
        <v>8269</v>
      </c>
    </row>
    <row r="2894" spans="1:16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9">
        <f t="shared" si="58"/>
        <v>41869.714166666665</v>
      </c>
      <c r="L2894" s="9">
        <f t="shared" si="58"/>
        <v>25569.484603173227</v>
      </c>
      <c r="M2894" t="b">
        <v>0</v>
      </c>
      <c r="N2894">
        <v>17</v>
      </c>
      <c r="O2894" t="b">
        <v>0</v>
      </c>
      <c r="P2894" t="s">
        <v>8269</v>
      </c>
    </row>
    <row r="2895" spans="1:16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9">
        <f t="shared" si="58"/>
        <v>41953.773090277777</v>
      </c>
      <c r="L2895" s="9">
        <f t="shared" si="58"/>
        <v>25569.485576077434</v>
      </c>
      <c r="M2895" t="b">
        <v>0</v>
      </c>
      <c r="N2895">
        <v>2</v>
      </c>
      <c r="O2895" t="b">
        <v>0</v>
      </c>
      <c r="P2895" t="s">
        <v>8269</v>
      </c>
    </row>
    <row r="2896" spans="1:16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9">
        <f t="shared" si="58"/>
        <v>42037.986284722225</v>
      </c>
      <c r="L2896" s="9">
        <f t="shared" si="58"/>
        <v>25569.486550767186</v>
      </c>
      <c r="M2896" t="b">
        <v>0</v>
      </c>
      <c r="N2896">
        <v>0</v>
      </c>
      <c r="O2896" t="b">
        <v>0</v>
      </c>
      <c r="P2896" t="s">
        <v>8269</v>
      </c>
    </row>
    <row r="2897" spans="1:16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9">
        <f t="shared" si="58"/>
        <v>41811.555462962962</v>
      </c>
      <c r="L2897" s="9">
        <f t="shared" si="58"/>
        <v>25569.483930040082</v>
      </c>
      <c r="M2897" t="b">
        <v>0</v>
      </c>
      <c r="N2897">
        <v>4</v>
      </c>
      <c r="O2897" t="b">
        <v>0</v>
      </c>
      <c r="P2897" t="s">
        <v>8269</v>
      </c>
    </row>
    <row r="2898" spans="1:16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9">
        <f t="shared" si="58"/>
        <v>42701.908807870372</v>
      </c>
      <c r="L2898" s="9">
        <f t="shared" si="58"/>
        <v>25569.494235055648</v>
      </c>
      <c r="M2898" t="b">
        <v>0</v>
      </c>
      <c r="N2898">
        <v>12</v>
      </c>
      <c r="O2898" t="b">
        <v>0</v>
      </c>
      <c r="P2898" t="s">
        <v>8269</v>
      </c>
    </row>
    <row r="2899" spans="1:16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9">
        <f t="shared" si="58"/>
        <v>42258.646504629629</v>
      </c>
      <c r="L2899" s="9">
        <f t="shared" si="58"/>
        <v>25569.489104704913</v>
      </c>
      <c r="M2899" t="b">
        <v>0</v>
      </c>
      <c r="N2899">
        <v>3</v>
      </c>
      <c r="O2899" t="b">
        <v>0</v>
      </c>
      <c r="P2899" t="s">
        <v>8269</v>
      </c>
    </row>
    <row r="2900" spans="1:16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9">
        <f t="shared" si="58"/>
        <v>42278.664965277778</v>
      </c>
      <c r="L2900" s="9">
        <f t="shared" si="58"/>
        <v>25569.48933640006</v>
      </c>
      <c r="M2900" t="b">
        <v>0</v>
      </c>
      <c r="N2900">
        <v>12</v>
      </c>
      <c r="O2900" t="b">
        <v>0</v>
      </c>
      <c r="P2900" t="s">
        <v>8269</v>
      </c>
    </row>
    <row r="2901" spans="1:16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9">
        <f t="shared" si="58"/>
        <v>42515.078217592592</v>
      </c>
      <c r="L2901" s="9">
        <f t="shared" si="58"/>
        <v>25569.492072664554</v>
      </c>
      <c r="M2901" t="b">
        <v>0</v>
      </c>
      <c r="N2901">
        <v>0</v>
      </c>
      <c r="O2901" t="b">
        <v>0</v>
      </c>
      <c r="P2901" t="s">
        <v>8269</v>
      </c>
    </row>
    <row r="2902" spans="1:16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9">
        <f t="shared" si="58"/>
        <v>41830.234166666669</v>
      </c>
      <c r="L2902" s="9">
        <f t="shared" si="58"/>
        <v>25569.48414622878</v>
      </c>
      <c r="M2902" t="b">
        <v>0</v>
      </c>
      <c r="N2902">
        <v>7</v>
      </c>
      <c r="O2902" t="b">
        <v>0</v>
      </c>
      <c r="P2902" t="s">
        <v>8269</v>
      </c>
    </row>
    <row r="2903" spans="1:16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9">
        <f t="shared" si="58"/>
        <v>41982.904386574075</v>
      </c>
      <c r="L2903" s="9">
        <f t="shared" si="58"/>
        <v>25569.485913245215</v>
      </c>
      <c r="M2903" t="b">
        <v>0</v>
      </c>
      <c r="N2903">
        <v>2</v>
      </c>
      <c r="O2903" t="b">
        <v>0</v>
      </c>
      <c r="P2903" t="s">
        <v>8269</v>
      </c>
    </row>
    <row r="2904" spans="1:16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9">
        <f t="shared" si="58"/>
        <v>42210.439768518518</v>
      </c>
      <c r="L2904" s="9">
        <f t="shared" si="58"/>
        <v>25569.48854675658</v>
      </c>
      <c r="M2904" t="b">
        <v>0</v>
      </c>
      <c r="N2904">
        <v>1</v>
      </c>
      <c r="O2904" t="b">
        <v>0</v>
      </c>
      <c r="P2904" t="s">
        <v>8269</v>
      </c>
    </row>
    <row r="2905" spans="1:16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9">
        <f t="shared" si="58"/>
        <v>42196.166874999995</v>
      </c>
      <c r="L2905" s="9">
        <f t="shared" si="58"/>
        <v>25569.488381561052</v>
      </c>
      <c r="M2905" t="b">
        <v>0</v>
      </c>
      <c r="N2905">
        <v>4</v>
      </c>
      <c r="O2905" t="b">
        <v>0</v>
      </c>
      <c r="P2905" t="s">
        <v>8269</v>
      </c>
    </row>
    <row r="2906" spans="1:16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9">
        <f t="shared" si="58"/>
        <v>41940.967951388891</v>
      </c>
      <c r="L2906" s="9">
        <f t="shared" si="58"/>
        <v>25569.485427869808</v>
      </c>
      <c r="M2906" t="b">
        <v>0</v>
      </c>
      <c r="N2906">
        <v>4</v>
      </c>
      <c r="O2906" t="b">
        <v>0</v>
      </c>
      <c r="P2906" t="s">
        <v>8269</v>
      </c>
    </row>
    <row r="2907" spans="1:16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9">
        <f t="shared" si="58"/>
        <v>42606.056863425925</v>
      </c>
      <c r="L2907" s="9">
        <f t="shared" si="58"/>
        <v>25569.49312565814</v>
      </c>
      <c r="M2907" t="b">
        <v>0</v>
      </c>
      <c r="N2907">
        <v>17</v>
      </c>
      <c r="O2907" t="b">
        <v>0</v>
      </c>
      <c r="P2907" t="s">
        <v>8269</v>
      </c>
    </row>
    <row r="2908" spans="1:16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9">
        <f t="shared" si="58"/>
        <v>42199.648912037039</v>
      </c>
      <c r="L2908" s="9">
        <f t="shared" si="58"/>
        <v>25569.488421862407</v>
      </c>
      <c r="M2908" t="b">
        <v>0</v>
      </c>
      <c r="N2908">
        <v>7</v>
      </c>
      <c r="O2908" t="b">
        <v>0</v>
      </c>
      <c r="P2908" t="s">
        <v>8269</v>
      </c>
    </row>
    <row r="2909" spans="1:16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9">
        <f t="shared" si="58"/>
        <v>42444.877743055556</v>
      </c>
      <c r="L2909" s="9">
        <f t="shared" si="58"/>
        <v>25569.491260159062</v>
      </c>
      <c r="M2909" t="b">
        <v>0</v>
      </c>
      <c r="N2909">
        <v>2</v>
      </c>
      <c r="O2909" t="b">
        <v>0</v>
      </c>
      <c r="P2909" t="s">
        <v>8269</v>
      </c>
    </row>
    <row r="2910" spans="1:16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9">
        <f t="shared" si="58"/>
        <v>42499.73170138889</v>
      </c>
      <c r="L2910" s="9">
        <f t="shared" si="58"/>
        <v>25569.49189504284</v>
      </c>
      <c r="M2910" t="b">
        <v>0</v>
      </c>
      <c r="N2910">
        <v>5</v>
      </c>
      <c r="O2910" t="b">
        <v>0</v>
      </c>
      <c r="P2910" t="s">
        <v>8269</v>
      </c>
    </row>
    <row r="2911" spans="1:16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9">
        <f t="shared" si="58"/>
        <v>41929.266215277778</v>
      </c>
      <c r="L2911" s="9">
        <f t="shared" si="58"/>
        <v>25569.485292433048</v>
      </c>
      <c r="M2911" t="b">
        <v>0</v>
      </c>
      <c r="N2911">
        <v>1</v>
      </c>
      <c r="O2911" t="b">
        <v>0</v>
      </c>
      <c r="P2911" t="s">
        <v>8269</v>
      </c>
    </row>
    <row r="2912" spans="1:16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9">
        <f t="shared" si="58"/>
        <v>42107.841284722221</v>
      </c>
      <c r="L2912" s="9">
        <f t="shared" si="58"/>
        <v>25569.487359274128</v>
      </c>
      <c r="M2912" t="b">
        <v>0</v>
      </c>
      <c r="N2912">
        <v>1</v>
      </c>
      <c r="O2912" t="b">
        <v>0</v>
      </c>
      <c r="P2912" t="s">
        <v>8269</v>
      </c>
    </row>
    <row r="2913" spans="1:16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9">
        <f t="shared" si="58"/>
        <v>42142.768819444449</v>
      </c>
      <c r="L2913" s="9">
        <f t="shared" si="58"/>
        <v>25569.487763528003</v>
      </c>
      <c r="M2913" t="b">
        <v>0</v>
      </c>
      <c r="N2913">
        <v>14</v>
      </c>
      <c r="O2913" t="b">
        <v>0</v>
      </c>
      <c r="P2913" t="s">
        <v>8269</v>
      </c>
    </row>
    <row r="2914" spans="1:16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9">
        <f t="shared" si="58"/>
        <v>42354.131643518514</v>
      </c>
      <c r="L2914" s="9">
        <f t="shared" si="58"/>
        <v>25569.490209856984</v>
      </c>
      <c r="M2914" t="b">
        <v>0</v>
      </c>
      <c r="N2914">
        <v>26</v>
      </c>
      <c r="O2914" t="b">
        <v>0</v>
      </c>
      <c r="P2914" t="s">
        <v>8269</v>
      </c>
    </row>
    <row r="2915" spans="1:16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9">
        <f t="shared" si="58"/>
        <v>41828.922905092593</v>
      </c>
      <c r="L2915" s="9">
        <f t="shared" si="58"/>
        <v>25569.484131052141</v>
      </c>
      <c r="M2915" t="b">
        <v>0</v>
      </c>
      <c r="N2915">
        <v>2</v>
      </c>
      <c r="O2915" t="b">
        <v>0</v>
      </c>
      <c r="P2915" t="s">
        <v>8269</v>
      </c>
    </row>
    <row r="2916" spans="1:16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9">
        <f t="shared" si="58"/>
        <v>42017.907337962963</v>
      </c>
      <c r="L2916" s="9">
        <f t="shared" si="58"/>
        <v>25569.486318371968</v>
      </c>
      <c r="M2916" t="b">
        <v>0</v>
      </c>
      <c r="N2916">
        <v>1</v>
      </c>
      <c r="O2916" t="b">
        <v>0</v>
      </c>
      <c r="P2916" t="s">
        <v>8269</v>
      </c>
    </row>
    <row r="2917" spans="1:16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9">
        <f t="shared" si="58"/>
        <v>42415.398032407407</v>
      </c>
      <c r="L2917" s="9">
        <f t="shared" si="58"/>
        <v>25569.490918958709</v>
      </c>
      <c r="M2917" t="b">
        <v>0</v>
      </c>
      <c r="N2917">
        <v>3</v>
      </c>
      <c r="O2917" t="b">
        <v>0</v>
      </c>
      <c r="P2917" t="s">
        <v>8269</v>
      </c>
    </row>
    <row r="2918" spans="1:16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9">
        <f t="shared" si="58"/>
        <v>41755.476724537039</v>
      </c>
      <c r="L2918" s="9">
        <f t="shared" si="58"/>
        <v>25569.483280980607</v>
      </c>
      <c r="M2918" t="b">
        <v>0</v>
      </c>
      <c r="N2918">
        <v>7</v>
      </c>
      <c r="O2918" t="b">
        <v>0</v>
      </c>
      <c r="P2918" t="s">
        <v>8269</v>
      </c>
    </row>
    <row r="2919" spans="1:16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9">
        <f t="shared" si="58"/>
        <v>42245.234340277777</v>
      </c>
      <c r="L2919" s="9">
        <f t="shared" si="58"/>
        <v>25569.488949471532</v>
      </c>
      <c r="M2919" t="b">
        <v>0</v>
      </c>
      <c r="N2919">
        <v>9</v>
      </c>
      <c r="O2919" t="b">
        <v>0</v>
      </c>
      <c r="P2919" t="s">
        <v>8269</v>
      </c>
    </row>
    <row r="2920" spans="1:16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9">
        <f t="shared" si="58"/>
        <v>42278.629710648151</v>
      </c>
      <c r="L2920" s="9">
        <f t="shared" si="58"/>
        <v>25569.489335992021</v>
      </c>
      <c r="M2920" t="b">
        <v>0</v>
      </c>
      <c r="N2920">
        <v>20</v>
      </c>
      <c r="O2920" t="b">
        <v>0</v>
      </c>
      <c r="P2920" t="s">
        <v>8269</v>
      </c>
    </row>
    <row r="2921" spans="1:16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9">
        <f t="shared" si="58"/>
        <v>41826.61954861111</v>
      </c>
      <c r="L2921" s="9">
        <f t="shared" si="58"/>
        <v>25569.484104392923</v>
      </c>
      <c r="M2921" t="b">
        <v>0</v>
      </c>
      <c r="N2921">
        <v>6</v>
      </c>
      <c r="O2921" t="b">
        <v>0</v>
      </c>
      <c r="P2921" t="s">
        <v>8269</v>
      </c>
    </row>
    <row r="2922" spans="1:16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9">
        <f t="shared" si="58"/>
        <v>42058.792476851857</v>
      </c>
      <c r="L2922" s="9">
        <f t="shared" si="58"/>
        <v>25569.486791579595</v>
      </c>
      <c r="M2922" t="b">
        <v>0</v>
      </c>
      <c r="N2922">
        <v>13</v>
      </c>
      <c r="O2922" t="b">
        <v>0</v>
      </c>
      <c r="P2922" t="s">
        <v>8269</v>
      </c>
    </row>
    <row r="2923" spans="1:16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9">
        <f t="shared" si="58"/>
        <v>41877.886620370373</v>
      </c>
      <c r="L2923" s="9">
        <f t="shared" si="58"/>
        <v>25569.484697761811</v>
      </c>
      <c r="M2923" t="b">
        <v>0</v>
      </c>
      <c r="N2923">
        <v>3</v>
      </c>
      <c r="O2923" t="b">
        <v>1</v>
      </c>
      <c r="P2923" t="s">
        <v>8303</v>
      </c>
    </row>
    <row r="2924" spans="1:16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9">
        <f t="shared" si="58"/>
        <v>42097.874155092592</v>
      </c>
      <c r="L2924" s="9">
        <f t="shared" si="58"/>
        <v>25569.487243913831</v>
      </c>
      <c r="M2924" t="b">
        <v>0</v>
      </c>
      <c r="N2924">
        <v>6</v>
      </c>
      <c r="O2924" t="b">
        <v>1</v>
      </c>
      <c r="P2924" t="s">
        <v>8303</v>
      </c>
    </row>
    <row r="2925" spans="1:16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9">
        <f t="shared" si="58"/>
        <v>42013.15253472222</v>
      </c>
      <c r="L2925" s="9">
        <f t="shared" si="58"/>
        <v>25569.486263339521</v>
      </c>
      <c r="M2925" t="b">
        <v>0</v>
      </c>
      <c r="N2925">
        <v>10</v>
      </c>
      <c r="O2925" t="b">
        <v>1</v>
      </c>
      <c r="P2925" t="s">
        <v>8303</v>
      </c>
    </row>
    <row r="2926" spans="1:16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9">
        <f t="shared" si="58"/>
        <v>42103.556828703702</v>
      </c>
      <c r="L2926" s="9">
        <f t="shared" si="58"/>
        <v>25569.487309685519</v>
      </c>
      <c r="M2926" t="b">
        <v>0</v>
      </c>
      <c r="N2926">
        <v>147</v>
      </c>
      <c r="O2926" t="b">
        <v>1</v>
      </c>
      <c r="P2926" t="s">
        <v>8303</v>
      </c>
    </row>
    <row r="2927" spans="1:16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9">
        <f t="shared" si="58"/>
        <v>41863.584120370375</v>
      </c>
      <c r="L2927" s="9">
        <f t="shared" si="58"/>
        <v>25569.484532223614</v>
      </c>
      <c r="M2927" t="b">
        <v>0</v>
      </c>
      <c r="N2927">
        <v>199</v>
      </c>
      <c r="O2927" t="b">
        <v>1</v>
      </c>
      <c r="P2927" t="s">
        <v>8303</v>
      </c>
    </row>
    <row r="2928" spans="1:16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9">
        <f t="shared" si="58"/>
        <v>42044.765960648147</v>
      </c>
      <c r="L2928" s="9">
        <f t="shared" si="58"/>
        <v>25569.486629235656</v>
      </c>
      <c r="M2928" t="b">
        <v>0</v>
      </c>
      <c r="N2928">
        <v>50</v>
      </c>
      <c r="O2928" t="b">
        <v>1</v>
      </c>
      <c r="P2928" t="s">
        <v>8303</v>
      </c>
    </row>
    <row r="2929" spans="1:16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9">
        <f t="shared" si="58"/>
        <v>41806.669317129628</v>
      </c>
      <c r="L2929" s="9">
        <f t="shared" si="58"/>
        <v>25569.483873487468</v>
      </c>
      <c r="M2929" t="b">
        <v>0</v>
      </c>
      <c r="N2929">
        <v>21</v>
      </c>
      <c r="O2929" t="b">
        <v>1</v>
      </c>
      <c r="P2929" t="s">
        <v>8303</v>
      </c>
    </row>
    <row r="2930" spans="1:16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9">
        <f t="shared" si="58"/>
        <v>42403.998217592598</v>
      </c>
      <c r="L2930" s="9">
        <f t="shared" si="58"/>
        <v>25569.490787016406</v>
      </c>
      <c r="M2930" t="b">
        <v>0</v>
      </c>
      <c r="N2930">
        <v>24</v>
      </c>
      <c r="O2930" t="b">
        <v>1</v>
      </c>
      <c r="P2930" t="s">
        <v>8303</v>
      </c>
    </row>
    <row r="2931" spans="1:16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9">
        <f t="shared" si="58"/>
        <v>41754.564328703702</v>
      </c>
      <c r="L2931" s="9">
        <f t="shared" si="58"/>
        <v>25569.483270420471</v>
      </c>
      <c r="M2931" t="b">
        <v>0</v>
      </c>
      <c r="N2931">
        <v>32</v>
      </c>
      <c r="O2931" t="b">
        <v>1</v>
      </c>
      <c r="P2931" t="s">
        <v>8303</v>
      </c>
    </row>
    <row r="2932" spans="1:16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9">
        <f t="shared" si="58"/>
        <v>42101.584074074075</v>
      </c>
      <c r="L2932" s="9">
        <f t="shared" si="58"/>
        <v>25569.487286852709</v>
      </c>
      <c r="M2932" t="b">
        <v>0</v>
      </c>
      <c r="N2932">
        <v>62</v>
      </c>
      <c r="O2932" t="b">
        <v>1</v>
      </c>
      <c r="P2932" t="s">
        <v>8303</v>
      </c>
    </row>
    <row r="2933" spans="1:16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9">
        <f t="shared" si="58"/>
        <v>41872.291238425925</v>
      </c>
      <c r="L2933" s="9">
        <f t="shared" si="58"/>
        <v>25569.484633000444</v>
      </c>
      <c r="M2933" t="b">
        <v>0</v>
      </c>
      <c r="N2933">
        <v>9</v>
      </c>
      <c r="O2933" t="b">
        <v>1</v>
      </c>
      <c r="P2933" t="s">
        <v>8303</v>
      </c>
    </row>
    <row r="2934" spans="1:16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9">
        <f t="shared" si="58"/>
        <v>42025.164780092593</v>
      </c>
      <c r="L2934" s="9">
        <f t="shared" si="58"/>
        <v>25569.486402370141</v>
      </c>
      <c r="M2934" t="b">
        <v>0</v>
      </c>
      <c r="N2934">
        <v>38</v>
      </c>
      <c r="O2934" t="b">
        <v>1</v>
      </c>
      <c r="P2934" t="s">
        <v>8303</v>
      </c>
    </row>
    <row r="2935" spans="1:16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9">
        <f t="shared" si="58"/>
        <v>42495.956631944442</v>
      </c>
      <c r="L2935" s="9">
        <f t="shared" si="58"/>
        <v>25569.491851349907</v>
      </c>
      <c r="M2935" t="b">
        <v>0</v>
      </c>
      <c r="N2935">
        <v>54</v>
      </c>
      <c r="O2935" t="b">
        <v>1</v>
      </c>
      <c r="P2935" t="s">
        <v>8303</v>
      </c>
    </row>
    <row r="2936" spans="1:16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9">
        <f t="shared" si="58"/>
        <v>41775.636157407411</v>
      </c>
      <c r="L2936" s="9">
        <f t="shared" si="58"/>
        <v>25569.483514307376</v>
      </c>
      <c r="M2936" t="b">
        <v>0</v>
      </c>
      <c r="N2936">
        <v>37</v>
      </c>
      <c r="O2936" t="b">
        <v>1</v>
      </c>
      <c r="P2936" t="s">
        <v>8303</v>
      </c>
    </row>
    <row r="2937" spans="1:16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9">
        <f t="shared" si="58"/>
        <v>42553.583425925928</v>
      </c>
      <c r="L2937" s="9">
        <f t="shared" si="58"/>
        <v>25569.49251832669</v>
      </c>
      <c r="M2937" t="b">
        <v>0</v>
      </c>
      <c r="N2937">
        <v>39</v>
      </c>
      <c r="O2937" t="b">
        <v>1</v>
      </c>
      <c r="P2937" t="s">
        <v>8303</v>
      </c>
    </row>
    <row r="2938" spans="1:16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9">
        <f t="shared" si="58"/>
        <v>41912.650729166664</v>
      </c>
      <c r="L2938" s="9">
        <f t="shared" si="58"/>
        <v>25569.48510012418</v>
      </c>
      <c r="M2938" t="b">
        <v>0</v>
      </c>
      <c r="N2938">
        <v>34</v>
      </c>
      <c r="O2938" t="b">
        <v>1</v>
      </c>
      <c r="P2938" t="s">
        <v>8303</v>
      </c>
    </row>
    <row r="2939" spans="1:16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9">
        <f t="shared" si="58"/>
        <v>41803.457326388889</v>
      </c>
      <c r="L2939" s="9">
        <f t="shared" si="58"/>
        <v>25569.483836311647</v>
      </c>
      <c r="M2939" t="b">
        <v>0</v>
      </c>
      <c r="N2939">
        <v>55</v>
      </c>
      <c r="O2939" t="b">
        <v>1</v>
      </c>
      <c r="P2939" t="s">
        <v>8303</v>
      </c>
    </row>
    <row r="2940" spans="1:16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9">
        <f t="shared" si="58"/>
        <v>42004.703865740739</v>
      </c>
      <c r="L2940" s="9">
        <f t="shared" si="58"/>
        <v>25569.486165554001</v>
      </c>
      <c r="M2940" t="b">
        <v>0</v>
      </c>
      <c r="N2940">
        <v>32</v>
      </c>
      <c r="O2940" t="b">
        <v>1</v>
      </c>
      <c r="P2940" t="s">
        <v>8303</v>
      </c>
    </row>
    <row r="2941" spans="1:16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9">
        <f t="shared" si="58"/>
        <v>41845.809166666666</v>
      </c>
      <c r="L2941" s="9">
        <f t="shared" si="58"/>
        <v>25569.484326494985</v>
      </c>
      <c r="M2941" t="b">
        <v>0</v>
      </c>
      <c r="N2941">
        <v>25</v>
      </c>
      <c r="O2941" t="b">
        <v>1</v>
      </c>
      <c r="P2941" t="s">
        <v>8303</v>
      </c>
    </row>
    <row r="2942" spans="1:16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9">
        <f t="shared" si="58"/>
        <v>41982.773356481484</v>
      </c>
      <c r="L2942" s="9">
        <f t="shared" si="58"/>
        <v>25569.485911728661</v>
      </c>
      <c r="M2942" t="b">
        <v>0</v>
      </c>
      <c r="N2942">
        <v>33</v>
      </c>
      <c r="O2942" t="b">
        <v>1</v>
      </c>
      <c r="P2942" t="s">
        <v>8303</v>
      </c>
    </row>
    <row r="2943" spans="1:16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9">
        <f t="shared" si="58"/>
        <v>42034.960127314815</v>
      </c>
      <c r="L2943" s="9">
        <f t="shared" si="58"/>
        <v>25569.486515742214</v>
      </c>
      <c r="M2943" t="b">
        <v>0</v>
      </c>
      <c r="N2943">
        <v>1</v>
      </c>
      <c r="O2943" t="b">
        <v>0</v>
      </c>
      <c r="P2943" t="s">
        <v>8301</v>
      </c>
    </row>
    <row r="2944" spans="1:16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9">
        <f t="shared" si="58"/>
        <v>42334.803923611107</v>
      </c>
      <c r="L2944" s="9">
        <f t="shared" si="58"/>
        <v>25569.489986156525</v>
      </c>
      <c r="M2944" t="b">
        <v>0</v>
      </c>
      <c r="N2944">
        <v>202</v>
      </c>
      <c r="O2944" t="b">
        <v>0</v>
      </c>
      <c r="P2944" t="s">
        <v>8301</v>
      </c>
    </row>
    <row r="2945" spans="1:16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9">
        <f t="shared" si="58"/>
        <v>42077.129398148143</v>
      </c>
      <c r="L2945" s="9">
        <f t="shared" si="58"/>
        <v>25569.487003812479</v>
      </c>
      <c r="M2945" t="b">
        <v>0</v>
      </c>
      <c r="N2945">
        <v>0</v>
      </c>
      <c r="O2945" t="b">
        <v>0</v>
      </c>
      <c r="P2945" t="s">
        <v>8301</v>
      </c>
    </row>
    <row r="2946" spans="1:16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9">
        <f t="shared" si="58"/>
        <v>42132.9143287037</v>
      </c>
      <c r="L2946" s="9">
        <f t="shared" si="58"/>
        <v>25569.487649471397</v>
      </c>
      <c r="M2946" t="b">
        <v>0</v>
      </c>
      <c r="N2946">
        <v>1</v>
      </c>
      <c r="O2946" t="b">
        <v>0</v>
      </c>
      <c r="P2946" t="s">
        <v>8301</v>
      </c>
    </row>
    <row r="2947" spans="1:16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9">
        <f t="shared" ref="K2947:L3010" si="59">J2947/86400+25569</f>
        <v>42118.139583333337</v>
      </c>
      <c r="L2947" s="9">
        <f t="shared" si="59"/>
        <v>25569.487478467399</v>
      </c>
      <c r="M2947" t="b">
        <v>0</v>
      </c>
      <c r="N2947">
        <v>0</v>
      </c>
      <c r="O2947" t="b">
        <v>0</v>
      </c>
      <c r="P2947" t="s">
        <v>8301</v>
      </c>
    </row>
    <row r="2948" spans="1:16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9">
        <f t="shared" si="59"/>
        <v>42567.531157407408</v>
      </c>
      <c r="L2948" s="9">
        <f t="shared" si="59"/>
        <v>25569.492679758765</v>
      </c>
      <c r="M2948" t="b">
        <v>0</v>
      </c>
      <c r="N2948">
        <v>2</v>
      </c>
      <c r="O2948" t="b">
        <v>0</v>
      </c>
      <c r="P2948" t="s">
        <v>8301</v>
      </c>
    </row>
    <row r="2949" spans="1:16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9">
        <f t="shared" si="59"/>
        <v>42649.562118055561</v>
      </c>
      <c r="L2949" s="9">
        <f t="shared" si="59"/>
        <v>25569.49362919118</v>
      </c>
      <c r="M2949" t="b">
        <v>0</v>
      </c>
      <c r="N2949">
        <v>13</v>
      </c>
      <c r="O2949" t="b">
        <v>0</v>
      </c>
      <c r="P2949" t="s">
        <v>8301</v>
      </c>
    </row>
    <row r="2950" spans="1:16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9">
        <f t="shared" si="59"/>
        <v>42097.649224537032</v>
      </c>
      <c r="L2950" s="9">
        <f t="shared" si="59"/>
        <v>25569.487241310468</v>
      </c>
      <c r="M2950" t="b">
        <v>0</v>
      </c>
      <c r="N2950">
        <v>9</v>
      </c>
      <c r="O2950" t="b">
        <v>0</v>
      </c>
      <c r="P2950" t="s">
        <v>8301</v>
      </c>
    </row>
    <row r="2951" spans="1:16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9">
        <f t="shared" si="59"/>
        <v>42297.823113425926</v>
      </c>
      <c r="L2951" s="9">
        <f t="shared" si="59"/>
        <v>25569.489558137888</v>
      </c>
      <c r="M2951" t="b">
        <v>0</v>
      </c>
      <c r="N2951">
        <v>2</v>
      </c>
      <c r="O2951" t="b">
        <v>0</v>
      </c>
      <c r="P2951" t="s">
        <v>8301</v>
      </c>
    </row>
    <row r="2952" spans="1:16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9">
        <f t="shared" si="59"/>
        <v>42362.36518518519</v>
      </c>
      <c r="L2952" s="9">
        <f t="shared" si="59"/>
        <v>25569.490305152605</v>
      </c>
      <c r="M2952" t="b">
        <v>0</v>
      </c>
      <c r="N2952">
        <v>0</v>
      </c>
      <c r="O2952" t="b">
        <v>0</v>
      </c>
      <c r="P2952" t="s">
        <v>8301</v>
      </c>
    </row>
    <row r="2953" spans="1:16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9">
        <f t="shared" si="59"/>
        <v>41872.802928240737</v>
      </c>
      <c r="L2953" s="9">
        <f t="shared" si="59"/>
        <v>25569.484638922782</v>
      </c>
      <c r="M2953" t="b">
        <v>0</v>
      </c>
      <c r="N2953">
        <v>58</v>
      </c>
      <c r="O2953" t="b">
        <v>0</v>
      </c>
      <c r="P2953" t="s">
        <v>8301</v>
      </c>
    </row>
    <row r="2954" spans="1:16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9">
        <f t="shared" si="59"/>
        <v>42628.690266203703</v>
      </c>
      <c r="L2954" s="9">
        <f t="shared" si="59"/>
        <v>25569.493387618822</v>
      </c>
      <c r="M2954" t="b">
        <v>0</v>
      </c>
      <c r="N2954">
        <v>8</v>
      </c>
      <c r="O2954" t="b">
        <v>0</v>
      </c>
      <c r="P2954" t="s">
        <v>8301</v>
      </c>
    </row>
    <row r="2955" spans="1:16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9">
        <f t="shared" si="59"/>
        <v>42255.791909722218</v>
      </c>
      <c r="L2955" s="9">
        <f t="shared" si="59"/>
        <v>25569.489071665623</v>
      </c>
      <c r="M2955" t="b">
        <v>0</v>
      </c>
      <c r="N2955">
        <v>3</v>
      </c>
      <c r="O2955" t="b">
        <v>0</v>
      </c>
      <c r="P2955" t="s">
        <v>8301</v>
      </c>
    </row>
    <row r="2956" spans="1:16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9">
        <f t="shared" si="59"/>
        <v>42790.583368055552</v>
      </c>
      <c r="L2956" s="9">
        <f t="shared" si="59"/>
        <v>25569.495261381573</v>
      </c>
      <c r="M2956" t="b">
        <v>0</v>
      </c>
      <c r="N2956">
        <v>0</v>
      </c>
      <c r="O2956" t="b">
        <v>0</v>
      </c>
      <c r="P2956" t="s">
        <v>8301</v>
      </c>
    </row>
    <row r="2957" spans="1:16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9">
        <f t="shared" si="59"/>
        <v>42141.741307870368</v>
      </c>
      <c r="L2957" s="9">
        <f t="shared" si="59"/>
        <v>25569.487751635508</v>
      </c>
      <c r="M2957" t="b">
        <v>0</v>
      </c>
      <c r="N2957">
        <v>11</v>
      </c>
      <c r="O2957" t="b">
        <v>0</v>
      </c>
      <c r="P2957" t="s">
        <v>8301</v>
      </c>
    </row>
    <row r="2958" spans="1:16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9">
        <f t="shared" si="59"/>
        <v>42464.958912037036</v>
      </c>
      <c r="L2958" s="9">
        <f t="shared" si="59"/>
        <v>25569.49149258</v>
      </c>
      <c r="M2958" t="b">
        <v>0</v>
      </c>
      <c r="N2958">
        <v>20</v>
      </c>
      <c r="O2958" t="b">
        <v>0</v>
      </c>
      <c r="P2958" t="s">
        <v>8301</v>
      </c>
    </row>
    <row r="2959" spans="1:16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9">
        <f t="shared" si="59"/>
        <v>42031.011249999996</v>
      </c>
      <c r="L2959" s="9">
        <f t="shared" si="59"/>
        <v>25569.486470037617</v>
      </c>
      <c r="M2959" t="b">
        <v>0</v>
      </c>
      <c r="N2959">
        <v>3</v>
      </c>
      <c r="O2959" t="b">
        <v>0</v>
      </c>
      <c r="P2959" t="s">
        <v>8301</v>
      </c>
    </row>
    <row r="2960" spans="1:16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9">
        <f t="shared" si="59"/>
        <v>42438.779131944444</v>
      </c>
      <c r="L2960" s="9">
        <f t="shared" si="59"/>
        <v>25569.491189573288</v>
      </c>
      <c r="M2960" t="b">
        <v>0</v>
      </c>
      <c r="N2960">
        <v>0</v>
      </c>
      <c r="O2960" t="b">
        <v>0</v>
      </c>
      <c r="P2960" t="s">
        <v>8301</v>
      </c>
    </row>
    <row r="2961" spans="1:16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9">
        <f t="shared" si="59"/>
        <v>42498.008391203708</v>
      </c>
      <c r="L2961" s="9">
        <f t="shared" si="59"/>
        <v>25569.491875097119</v>
      </c>
      <c r="M2961" t="b">
        <v>0</v>
      </c>
      <c r="N2961">
        <v>0</v>
      </c>
      <c r="O2961" t="b">
        <v>0</v>
      </c>
      <c r="P2961" t="s">
        <v>8301</v>
      </c>
    </row>
    <row r="2962" spans="1:16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9">
        <f t="shared" si="59"/>
        <v>41863.757210648146</v>
      </c>
      <c r="L2962" s="9">
        <f t="shared" si="59"/>
        <v>25569.484534226976</v>
      </c>
      <c r="M2962" t="b">
        <v>0</v>
      </c>
      <c r="N2962">
        <v>0</v>
      </c>
      <c r="O2962" t="b">
        <v>0</v>
      </c>
      <c r="P2962" t="s">
        <v>8301</v>
      </c>
    </row>
    <row r="2963" spans="1:16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9">
        <f t="shared" si="59"/>
        <v>42061.212488425925</v>
      </c>
      <c r="L2963" s="9">
        <f t="shared" si="59"/>
        <v>25569.486819588987</v>
      </c>
      <c r="M2963" t="b">
        <v>0</v>
      </c>
      <c r="N2963">
        <v>108</v>
      </c>
      <c r="O2963" t="b">
        <v>1</v>
      </c>
      <c r="P2963" t="s">
        <v>8269</v>
      </c>
    </row>
    <row r="2964" spans="1:16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9">
        <f t="shared" si="59"/>
        <v>42036.24428240741</v>
      </c>
      <c r="L2964" s="9">
        <f t="shared" si="59"/>
        <v>25569.486530605122</v>
      </c>
      <c r="M2964" t="b">
        <v>0</v>
      </c>
      <c r="N2964">
        <v>20</v>
      </c>
      <c r="O2964" t="b">
        <v>1</v>
      </c>
      <c r="P2964" t="s">
        <v>8269</v>
      </c>
    </row>
    <row r="2965" spans="1:16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9">
        <f t="shared" si="59"/>
        <v>42157.470185185186</v>
      </c>
      <c r="L2965" s="9">
        <f t="shared" si="59"/>
        <v>25569.4879336827</v>
      </c>
      <c r="M2965" t="b">
        <v>0</v>
      </c>
      <c r="N2965">
        <v>98</v>
      </c>
      <c r="O2965" t="b">
        <v>1</v>
      </c>
      <c r="P2965" t="s">
        <v>8269</v>
      </c>
    </row>
    <row r="2966" spans="1:16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9">
        <f t="shared" si="59"/>
        <v>41827.909942129627</v>
      </c>
      <c r="L2966" s="9">
        <f t="shared" si="59"/>
        <v>25569.484119328034</v>
      </c>
      <c r="M2966" t="b">
        <v>0</v>
      </c>
      <c r="N2966">
        <v>196</v>
      </c>
      <c r="O2966" t="b">
        <v>1</v>
      </c>
      <c r="P2966" t="s">
        <v>8269</v>
      </c>
    </row>
    <row r="2967" spans="1:16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9">
        <f t="shared" si="59"/>
        <v>42162.729548611111</v>
      </c>
      <c r="L2967" s="9">
        <f t="shared" si="59"/>
        <v>25569.487994554962</v>
      </c>
      <c r="M2967" t="b">
        <v>0</v>
      </c>
      <c r="N2967">
        <v>39</v>
      </c>
      <c r="O2967" t="b">
        <v>1</v>
      </c>
      <c r="P2967" t="s">
        <v>8269</v>
      </c>
    </row>
    <row r="2968" spans="1:16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9">
        <f t="shared" si="59"/>
        <v>42233.738564814819</v>
      </c>
      <c r="L2968" s="9">
        <f t="shared" si="59"/>
        <v>25569.488816418576</v>
      </c>
      <c r="M2968" t="b">
        <v>0</v>
      </c>
      <c r="N2968">
        <v>128</v>
      </c>
      <c r="O2968" t="b">
        <v>1</v>
      </c>
      <c r="P2968" t="s">
        <v>8269</v>
      </c>
    </row>
    <row r="2969" spans="1:16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9">
        <f t="shared" si="59"/>
        <v>42042.197824074072</v>
      </c>
      <c r="L2969" s="9">
        <f t="shared" si="59"/>
        <v>25569.486599511853</v>
      </c>
      <c r="M2969" t="b">
        <v>0</v>
      </c>
      <c r="N2969">
        <v>71</v>
      </c>
      <c r="O2969" t="b">
        <v>1</v>
      </c>
      <c r="P2969" t="s">
        <v>8269</v>
      </c>
    </row>
    <row r="2970" spans="1:16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9">
        <f t="shared" si="59"/>
        <v>42585.523842592593</v>
      </c>
      <c r="L2970" s="9">
        <f t="shared" si="59"/>
        <v>25569.492888007437</v>
      </c>
      <c r="M2970" t="b">
        <v>0</v>
      </c>
      <c r="N2970">
        <v>47</v>
      </c>
      <c r="O2970" t="b">
        <v>1</v>
      </c>
      <c r="P2970" t="s">
        <v>8269</v>
      </c>
    </row>
    <row r="2971" spans="1:16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9">
        <f t="shared" si="59"/>
        <v>42097.786493055552</v>
      </c>
      <c r="L2971" s="9">
        <f t="shared" si="59"/>
        <v>25569.487242899224</v>
      </c>
      <c r="M2971" t="b">
        <v>0</v>
      </c>
      <c r="N2971">
        <v>17</v>
      </c>
      <c r="O2971" t="b">
        <v>1</v>
      </c>
      <c r="P2971" t="s">
        <v>8269</v>
      </c>
    </row>
    <row r="2972" spans="1:16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9">
        <f t="shared" si="59"/>
        <v>41808.669571759259</v>
      </c>
      <c r="L2972" s="9">
        <f t="shared" si="59"/>
        <v>25569.483896638561</v>
      </c>
      <c r="M2972" t="b">
        <v>0</v>
      </c>
      <c r="N2972">
        <v>91</v>
      </c>
      <c r="O2972" t="b">
        <v>1</v>
      </c>
      <c r="P2972" t="s">
        <v>8269</v>
      </c>
    </row>
    <row r="2973" spans="1:16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9">
        <f t="shared" si="59"/>
        <v>41852.658310185187</v>
      </c>
      <c r="L2973" s="9">
        <f t="shared" si="59"/>
        <v>25569.484405767478</v>
      </c>
      <c r="M2973" t="b">
        <v>0</v>
      </c>
      <c r="N2973">
        <v>43</v>
      </c>
      <c r="O2973" t="b">
        <v>1</v>
      </c>
      <c r="P2973" t="s">
        <v>8269</v>
      </c>
    </row>
    <row r="2974" spans="1:16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9">
        <f t="shared" si="59"/>
        <v>42694.110185185185</v>
      </c>
      <c r="L2974" s="9">
        <f t="shared" si="59"/>
        <v>25569.494144793811</v>
      </c>
      <c r="M2974" t="b">
        <v>0</v>
      </c>
      <c r="N2974">
        <v>17</v>
      </c>
      <c r="O2974" t="b">
        <v>1</v>
      </c>
      <c r="P2974" t="s">
        <v>8269</v>
      </c>
    </row>
    <row r="2975" spans="1:16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9">
        <f t="shared" si="59"/>
        <v>42341.818379629629</v>
      </c>
      <c r="L2975" s="9">
        <f t="shared" si="59"/>
        <v>25569.490067342358</v>
      </c>
      <c r="M2975" t="b">
        <v>0</v>
      </c>
      <c r="N2975">
        <v>33</v>
      </c>
      <c r="O2975" t="b">
        <v>1</v>
      </c>
      <c r="P2975" t="s">
        <v>8269</v>
      </c>
    </row>
    <row r="2976" spans="1:16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9">
        <f t="shared" si="59"/>
        <v>41880.061006944445</v>
      </c>
      <c r="L2976" s="9">
        <f t="shared" si="59"/>
        <v>25569.484722928322</v>
      </c>
      <c r="M2976" t="b">
        <v>0</v>
      </c>
      <c r="N2976">
        <v>87</v>
      </c>
      <c r="O2976" t="b">
        <v>1</v>
      </c>
      <c r="P2976" t="s">
        <v>8269</v>
      </c>
    </row>
    <row r="2977" spans="1:16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9">
        <f t="shared" si="59"/>
        <v>41941.683865740742</v>
      </c>
      <c r="L2977" s="9">
        <f t="shared" si="59"/>
        <v>25569.485436155854</v>
      </c>
      <c r="M2977" t="b">
        <v>0</v>
      </c>
      <c r="N2977">
        <v>113</v>
      </c>
      <c r="O2977" t="b">
        <v>1</v>
      </c>
      <c r="P2977" t="s">
        <v>8269</v>
      </c>
    </row>
    <row r="2978" spans="1:16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9">
        <f t="shared" si="59"/>
        <v>42425.730671296296</v>
      </c>
      <c r="L2978" s="9">
        <f t="shared" si="59"/>
        <v>25569.491038549437</v>
      </c>
      <c r="M2978" t="b">
        <v>0</v>
      </c>
      <c r="N2978">
        <v>14</v>
      </c>
      <c r="O2978" t="b">
        <v>1</v>
      </c>
      <c r="P2978" t="s">
        <v>8269</v>
      </c>
    </row>
    <row r="2979" spans="1:16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9">
        <f t="shared" si="59"/>
        <v>42026.88118055556</v>
      </c>
      <c r="L2979" s="9">
        <f t="shared" si="59"/>
        <v>25569.486422235885</v>
      </c>
      <c r="M2979" t="b">
        <v>0</v>
      </c>
      <c r="N2979">
        <v>30</v>
      </c>
      <c r="O2979" t="b">
        <v>1</v>
      </c>
      <c r="P2979" t="s">
        <v>8269</v>
      </c>
    </row>
    <row r="2980" spans="1:16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9">
        <f t="shared" si="59"/>
        <v>41922.640590277777</v>
      </c>
      <c r="L2980" s="9">
        <f t="shared" si="59"/>
        <v>25569.485215747573</v>
      </c>
      <c r="M2980" t="b">
        <v>0</v>
      </c>
      <c r="N2980">
        <v>16</v>
      </c>
      <c r="O2980" t="b">
        <v>1</v>
      </c>
      <c r="P2980" t="s">
        <v>8269</v>
      </c>
    </row>
    <row r="2981" spans="1:16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9">
        <f t="shared" si="59"/>
        <v>41993.824340277773</v>
      </c>
      <c r="L2981" s="9">
        <f t="shared" si="59"/>
        <v>25569.486039633568</v>
      </c>
      <c r="M2981" t="b">
        <v>0</v>
      </c>
      <c r="N2981">
        <v>46</v>
      </c>
      <c r="O2981" t="b">
        <v>1</v>
      </c>
      <c r="P2981" t="s">
        <v>8269</v>
      </c>
    </row>
    <row r="2982" spans="1:16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9">
        <f t="shared" si="59"/>
        <v>42219.915856481486</v>
      </c>
      <c r="L2982" s="9">
        <f t="shared" si="59"/>
        <v>25569.488656433525</v>
      </c>
      <c r="M2982" t="b">
        <v>0</v>
      </c>
      <c r="N2982">
        <v>24</v>
      </c>
      <c r="O2982" t="b">
        <v>1</v>
      </c>
      <c r="P2982" t="s">
        <v>8269</v>
      </c>
    </row>
    <row r="2983" spans="1:16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9">
        <f t="shared" si="59"/>
        <v>42225.559675925921</v>
      </c>
      <c r="L2983" s="9">
        <f t="shared" si="59"/>
        <v>25569.488721755508</v>
      </c>
      <c r="M2983" t="b">
        <v>1</v>
      </c>
      <c r="N2983">
        <v>97</v>
      </c>
      <c r="O2983" t="b">
        <v>1</v>
      </c>
      <c r="P2983" t="s">
        <v>8301</v>
      </c>
    </row>
    <row r="2984" spans="1:16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9">
        <f t="shared" si="59"/>
        <v>42381.686840277776</v>
      </c>
      <c r="L2984" s="9">
        <f t="shared" si="59"/>
        <v>25569.490528782873</v>
      </c>
      <c r="M2984" t="b">
        <v>1</v>
      </c>
      <c r="N2984">
        <v>59</v>
      </c>
      <c r="O2984" t="b">
        <v>1</v>
      </c>
      <c r="P2984" t="s">
        <v>8301</v>
      </c>
    </row>
    <row r="2985" spans="1:16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9">
        <f t="shared" si="59"/>
        <v>41894.632361111115</v>
      </c>
      <c r="L2985" s="9">
        <f t="shared" si="59"/>
        <v>25569.484891578253</v>
      </c>
      <c r="M2985" t="b">
        <v>1</v>
      </c>
      <c r="N2985">
        <v>1095</v>
      </c>
      <c r="O2985" t="b">
        <v>1</v>
      </c>
      <c r="P2985" t="s">
        <v>8301</v>
      </c>
    </row>
    <row r="2986" spans="1:16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9">
        <f t="shared" si="59"/>
        <v>42576.278715277775</v>
      </c>
      <c r="L2986" s="9">
        <f t="shared" si="59"/>
        <v>25569.49278100365</v>
      </c>
      <c r="M2986" t="b">
        <v>1</v>
      </c>
      <c r="N2986">
        <v>218</v>
      </c>
      <c r="O2986" t="b">
        <v>1</v>
      </c>
      <c r="P2986" t="s">
        <v>8301</v>
      </c>
    </row>
    <row r="2987" spans="1:16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9">
        <f t="shared" si="59"/>
        <v>42654.973703703705</v>
      </c>
      <c r="L2987" s="9">
        <f t="shared" si="59"/>
        <v>25569.493691825275</v>
      </c>
      <c r="M2987" t="b">
        <v>0</v>
      </c>
      <c r="N2987">
        <v>111</v>
      </c>
      <c r="O2987" t="b">
        <v>1</v>
      </c>
      <c r="P2987" t="s">
        <v>8301</v>
      </c>
    </row>
    <row r="2988" spans="1:16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9">
        <f t="shared" si="59"/>
        <v>42431.500069444446</v>
      </c>
      <c r="L2988" s="9">
        <f t="shared" si="59"/>
        <v>25569.491105324876</v>
      </c>
      <c r="M2988" t="b">
        <v>0</v>
      </c>
      <c r="N2988">
        <v>56</v>
      </c>
      <c r="O2988" t="b">
        <v>1</v>
      </c>
      <c r="P2988" t="s">
        <v>8301</v>
      </c>
    </row>
    <row r="2989" spans="1:16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9">
        <f t="shared" si="59"/>
        <v>42627.307303240741</v>
      </c>
      <c r="L2989" s="9">
        <f t="shared" si="59"/>
        <v>25569.493371612305</v>
      </c>
      <c r="M2989" t="b">
        <v>0</v>
      </c>
      <c r="N2989">
        <v>265</v>
      </c>
      <c r="O2989" t="b">
        <v>1</v>
      </c>
      <c r="P2989" t="s">
        <v>8301</v>
      </c>
    </row>
    <row r="2990" spans="1:16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9">
        <f t="shared" si="59"/>
        <v>42511.36204861111</v>
      </c>
      <c r="L2990" s="9">
        <f t="shared" si="59"/>
        <v>25569.492029653342</v>
      </c>
      <c r="M2990" t="b">
        <v>0</v>
      </c>
      <c r="N2990">
        <v>28</v>
      </c>
      <c r="O2990" t="b">
        <v>1</v>
      </c>
      <c r="P2990" t="s">
        <v>8301</v>
      </c>
    </row>
    <row r="2991" spans="1:16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9">
        <f t="shared" si="59"/>
        <v>42337.02039351852</v>
      </c>
      <c r="L2991" s="9">
        <f t="shared" si="59"/>
        <v>25569.49001181011</v>
      </c>
      <c r="M2991" t="b">
        <v>0</v>
      </c>
      <c r="N2991">
        <v>364</v>
      </c>
      <c r="O2991" t="b">
        <v>1</v>
      </c>
      <c r="P2991" t="s">
        <v>8301</v>
      </c>
    </row>
    <row r="2992" spans="1:16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9">
        <f t="shared" si="59"/>
        <v>42341.57430555555</v>
      </c>
      <c r="L2992" s="9">
        <f t="shared" si="59"/>
        <v>25569.490064517424</v>
      </c>
      <c r="M2992" t="b">
        <v>0</v>
      </c>
      <c r="N2992">
        <v>27</v>
      </c>
      <c r="O2992" t="b">
        <v>1</v>
      </c>
      <c r="P2992" t="s">
        <v>8301</v>
      </c>
    </row>
    <row r="2993" spans="1:16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9">
        <f t="shared" si="59"/>
        <v>42740.837152777778</v>
      </c>
      <c r="L2993" s="9">
        <f t="shared" si="59"/>
        <v>25569.494685615195</v>
      </c>
      <c r="M2993" t="b">
        <v>0</v>
      </c>
      <c r="N2993">
        <v>93</v>
      </c>
      <c r="O2993" t="b">
        <v>1</v>
      </c>
      <c r="P2993" t="s">
        <v>8301</v>
      </c>
    </row>
    <row r="2994" spans="1:16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9">
        <f t="shared" si="59"/>
        <v>42622.767476851848</v>
      </c>
      <c r="L2994" s="9">
        <f t="shared" si="59"/>
        <v>25569.49331906802</v>
      </c>
      <c r="M2994" t="b">
        <v>0</v>
      </c>
      <c r="N2994">
        <v>64</v>
      </c>
      <c r="O2994" t="b">
        <v>1</v>
      </c>
      <c r="P2994" t="s">
        <v>8301</v>
      </c>
    </row>
    <row r="2995" spans="1:16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9">
        <f t="shared" si="59"/>
        <v>42390.838738425926</v>
      </c>
      <c r="L2995" s="9">
        <f t="shared" si="59"/>
        <v>25569.490634707621</v>
      </c>
      <c r="M2995" t="b">
        <v>0</v>
      </c>
      <c r="N2995">
        <v>22</v>
      </c>
      <c r="O2995" t="b">
        <v>1</v>
      </c>
      <c r="P2995" t="s">
        <v>8301</v>
      </c>
    </row>
    <row r="2996" spans="1:16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9">
        <f t="shared" si="59"/>
        <v>41885.478842592594</v>
      </c>
      <c r="L2996" s="9">
        <f t="shared" si="59"/>
        <v>25569.484785634751</v>
      </c>
      <c r="M2996" t="b">
        <v>0</v>
      </c>
      <c r="N2996">
        <v>59</v>
      </c>
      <c r="O2996" t="b">
        <v>1</v>
      </c>
      <c r="P2996" t="s">
        <v>8301</v>
      </c>
    </row>
    <row r="2997" spans="1:16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9">
        <f t="shared" si="59"/>
        <v>42724.665173611109</v>
      </c>
      <c r="L2997" s="9">
        <f t="shared" si="59"/>
        <v>25569.494498439508</v>
      </c>
      <c r="M2997" t="b">
        <v>0</v>
      </c>
      <c r="N2997">
        <v>249</v>
      </c>
      <c r="O2997" t="b">
        <v>1</v>
      </c>
      <c r="P2997" t="s">
        <v>8301</v>
      </c>
    </row>
    <row r="2998" spans="1:16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9">
        <f t="shared" si="59"/>
        <v>42090.912499999999</v>
      </c>
      <c r="L2998" s="9">
        <f t="shared" si="59"/>
        <v>25569.487163339119</v>
      </c>
      <c r="M2998" t="b">
        <v>0</v>
      </c>
      <c r="N2998">
        <v>392</v>
      </c>
      <c r="O2998" t="b">
        <v>1</v>
      </c>
      <c r="P2998" t="s">
        <v>8301</v>
      </c>
    </row>
    <row r="2999" spans="1:16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9">
        <f t="shared" si="59"/>
        <v>42775.733715277776</v>
      </c>
      <c r="L2999" s="9">
        <f t="shared" si="59"/>
        <v>25569.495089510594</v>
      </c>
      <c r="M2999" t="b">
        <v>0</v>
      </c>
      <c r="N2999">
        <v>115</v>
      </c>
      <c r="O2999" t="b">
        <v>1</v>
      </c>
      <c r="P2999" t="s">
        <v>8301</v>
      </c>
    </row>
    <row r="3000" spans="1:16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9">
        <f t="shared" si="59"/>
        <v>41778.193622685183</v>
      </c>
      <c r="L3000" s="9">
        <f t="shared" si="59"/>
        <v>25569.483543907671</v>
      </c>
      <c r="M3000" t="b">
        <v>0</v>
      </c>
      <c r="N3000">
        <v>433</v>
      </c>
      <c r="O3000" t="b">
        <v>1</v>
      </c>
      <c r="P3000" t="s">
        <v>8301</v>
      </c>
    </row>
    <row r="3001" spans="1:16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9">
        <f t="shared" si="59"/>
        <v>42780.740277777775</v>
      </c>
      <c r="L3001" s="9">
        <f t="shared" si="59"/>
        <v>25569.495147456917</v>
      </c>
      <c r="M3001" t="b">
        <v>0</v>
      </c>
      <c r="N3001">
        <v>20</v>
      </c>
      <c r="O3001" t="b">
        <v>1</v>
      </c>
      <c r="P3001" t="s">
        <v>8301</v>
      </c>
    </row>
    <row r="3002" spans="1:16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9">
        <f t="shared" si="59"/>
        <v>42752.827199074076</v>
      </c>
      <c r="L3002" s="9">
        <f t="shared" si="59"/>
        <v>25569.494824388879</v>
      </c>
      <c r="M3002" t="b">
        <v>0</v>
      </c>
      <c r="N3002">
        <v>8</v>
      </c>
      <c r="O3002" t="b">
        <v>1</v>
      </c>
      <c r="P3002" t="s">
        <v>8301</v>
      </c>
    </row>
    <row r="3003" spans="1:16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9">
        <f t="shared" si="59"/>
        <v>42534.895625000005</v>
      </c>
      <c r="L3003" s="9">
        <f t="shared" si="59"/>
        <v>25569.492302032697</v>
      </c>
      <c r="M3003" t="b">
        <v>0</v>
      </c>
      <c r="N3003">
        <v>175</v>
      </c>
      <c r="O3003" t="b">
        <v>1</v>
      </c>
      <c r="P3003" t="s">
        <v>8301</v>
      </c>
    </row>
    <row r="3004" spans="1:16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9">
        <f t="shared" si="59"/>
        <v>41239.83625</v>
      </c>
      <c r="L3004" s="9">
        <f t="shared" si="59"/>
        <v>25569.47731291956</v>
      </c>
      <c r="M3004" t="b">
        <v>0</v>
      </c>
      <c r="N3004">
        <v>104</v>
      </c>
      <c r="O3004" t="b">
        <v>1</v>
      </c>
      <c r="P3004" t="s">
        <v>8301</v>
      </c>
    </row>
    <row r="3005" spans="1:16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9">
        <f t="shared" si="59"/>
        <v>42398.849259259259</v>
      </c>
      <c r="L3005" s="9">
        <f t="shared" si="59"/>
        <v>25569.49072742198</v>
      </c>
      <c r="M3005" t="b">
        <v>0</v>
      </c>
      <c r="N3005">
        <v>17</v>
      </c>
      <c r="O3005" t="b">
        <v>1</v>
      </c>
      <c r="P3005" t="s">
        <v>8301</v>
      </c>
    </row>
    <row r="3006" spans="1:16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9">
        <f t="shared" si="59"/>
        <v>41928.881064814814</v>
      </c>
      <c r="L3006" s="9">
        <f t="shared" si="59"/>
        <v>25569.485287975287</v>
      </c>
      <c r="M3006" t="b">
        <v>0</v>
      </c>
      <c r="N3006">
        <v>277</v>
      </c>
      <c r="O3006" t="b">
        <v>1</v>
      </c>
      <c r="P3006" t="s">
        <v>8301</v>
      </c>
    </row>
    <row r="3007" spans="1:16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9">
        <f t="shared" si="59"/>
        <v>41888.674826388888</v>
      </c>
      <c r="L3007" s="9">
        <f t="shared" si="59"/>
        <v>25569.484822625305</v>
      </c>
      <c r="M3007" t="b">
        <v>0</v>
      </c>
      <c r="N3007">
        <v>118</v>
      </c>
      <c r="O3007" t="b">
        <v>1</v>
      </c>
      <c r="P3007" t="s">
        <v>8301</v>
      </c>
    </row>
    <row r="3008" spans="1:16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9">
        <f t="shared" si="59"/>
        <v>41957.756840277776</v>
      </c>
      <c r="L3008" s="9">
        <f t="shared" si="59"/>
        <v>25569.48562218565</v>
      </c>
      <c r="M3008" t="b">
        <v>0</v>
      </c>
      <c r="N3008">
        <v>97</v>
      </c>
      <c r="O3008" t="b">
        <v>1</v>
      </c>
      <c r="P3008" t="s">
        <v>8301</v>
      </c>
    </row>
    <row r="3009" spans="1:16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9">
        <f t="shared" si="59"/>
        <v>42098.216238425928</v>
      </c>
      <c r="L3009" s="9">
        <f t="shared" si="59"/>
        <v>25569.48724787313</v>
      </c>
      <c r="M3009" t="b">
        <v>0</v>
      </c>
      <c r="N3009">
        <v>20</v>
      </c>
      <c r="O3009" t="b">
        <v>1</v>
      </c>
      <c r="P3009" t="s">
        <v>8301</v>
      </c>
    </row>
    <row r="3010" spans="1:16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9">
        <f t="shared" si="59"/>
        <v>42360.212025462963</v>
      </c>
      <c r="L3010" s="9">
        <f t="shared" si="59"/>
        <v>25569.490280231777</v>
      </c>
      <c r="M3010" t="b">
        <v>0</v>
      </c>
      <c r="N3010">
        <v>26</v>
      </c>
      <c r="O3010" t="b">
        <v>1</v>
      </c>
      <c r="P3010" t="s">
        <v>8301</v>
      </c>
    </row>
    <row r="3011" spans="1:16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9">
        <f t="shared" ref="K3011:L3074" si="60">J3011/86400+25569</f>
        <v>41939.569907407407</v>
      </c>
      <c r="L3011" s="9">
        <f t="shared" si="60"/>
        <v>25569.485411688744</v>
      </c>
      <c r="M3011" t="b">
        <v>0</v>
      </c>
      <c r="N3011">
        <v>128</v>
      </c>
      <c r="O3011" t="b">
        <v>1</v>
      </c>
      <c r="P3011" t="s">
        <v>8301</v>
      </c>
    </row>
    <row r="3012" spans="1:16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9">
        <f t="shared" si="60"/>
        <v>41996.832395833335</v>
      </c>
      <c r="L3012" s="9">
        <f t="shared" si="60"/>
        <v>25569.486074449025</v>
      </c>
      <c r="M3012" t="b">
        <v>0</v>
      </c>
      <c r="N3012">
        <v>15</v>
      </c>
      <c r="O3012" t="b">
        <v>1</v>
      </c>
      <c r="P3012" t="s">
        <v>8301</v>
      </c>
    </row>
    <row r="3013" spans="1:16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9">
        <f t="shared" si="60"/>
        <v>42334.468935185185</v>
      </c>
      <c r="L3013" s="9">
        <f t="shared" si="60"/>
        <v>25569.489982279341</v>
      </c>
      <c r="M3013" t="b">
        <v>0</v>
      </c>
      <c r="N3013">
        <v>25</v>
      </c>
      <c r="O3013" t="b">
        <v>1</v>
      </c>
      <c r="P3013" t="s">
        <v>8301</v>
      </c>
    </row>
    <row r="3014" spans="1:16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9">
        <f t="shared" si="60"/>
        <v>42024.702893518523</v>
      </c>
      <c r="L3014" s="9">
        <f t="shared" si="60"/>
        <v>25569.48639702423</v>
      </c>
      <c r="M3014" t="b">
        <v>0</v>
      </c>
      <c r="N3014">
        <v>55</v>
      </c>
      <c r="O3014" t="b">
        <v>1</v>
      </c>
      <c r="P3014" t="s">
        <v>8301</v>
      </c>
    </row>
    <row r="3015" spans="1:16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9">
        <f t="shared" si="60"/>
        <v>42146.836215277777</v>
      </c>
      <c r="L3015" s="9">
        <f t="shared" si="60"/>
        <v>25569.487810604343</v>
      </c>
      <c r="M3015" t="b">
        <v>0</v>
      </c>
      <c r="N3015">
        <v>107</v>
      </c>
      <c r="O3015" t="b">
        <v>1</v>
      </c>
      <c r="P3015" t="s">
        <v>8301</v>
      </c>
    </row>
    <row r="3016" spans="1:16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9">
        <f t="shared" si="60"/>
        <v>41920.123611111107</v>
      </c>
      <c r="L3016" s="9">
        <f t="shared" si="60"/>
        <v>25569.485186615868</v>
      </c>
      <c r="M3016" t="b">
        <v>0</v>
      </c>
      <c r="N3016">
        <v>557</v>
      </c>
      <c r="O3016" t="b">
        <v>1</v>
      </c>
      <c r="P3016" t="s">
        <v>8301</v>
      </c>
    </row>
    <row r="3017" spans="1:16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9">
        <f t="shared" si="60"/>
        <v>41785.72729166667</v>
      </c>
      <c r="L3017" s="9">
        <f t="shared" si="60"/>
        <v>25569.483631102914</v>
      </c>
      <c r="M3017" t="b">
        <v>0</v>
      </c>
      <c r="N3017">
        <v>40</v>
      </c>
      <c r="O3017" t="b">
        <v>1</v>
      </c>
      <c r="P3017" t="s">
        <v>8301</v>
      </c>
    </row>
    <row r="3018" spans="1:16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9">
        <f t="shared" si="60"/>
        <v>41778.548055555555</v>
      </c>
      <c r="L3018" s="9">
        <f t="shared" si="60"/>
        <v>25569.483548009903</v>
      </c>
      <c r="M3018" t="b">
        <v>0</v>
      </c>
      <c r="N3018">
        <v>36</v>
      </c>
      <c r="O3018" t="b">
        <v>1</v>
      </c>
      <c r="P3018" t="s">
        <v>8301</v>
      </c>
    </row>
    <row r="3019" spans="1:16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9">
        <f t="shared" si="60"/>
        <v>41841.850034722222</v>
      </c>
      <c r="L3019" s="9">
        <f t="shared" si="60"/>
        <v>25569.484280671699</v>
      </c>
      <c r="M3019" t="b">
        <v>0</v>
      </c>
      <c r="N3019">
        <v>159</v>
      </c>
      <c r="O3019" t="b">
        <v>1</v>
      </c>
      <c r="P3019" t="s">
        <v>8301</v>
      </c>
    </row>
    <row r="3020" spans="1:16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9">
        <f t="shared" si="60"/>
        <v>42163.298333333332</v>
      </c>
      <c r="L3020" s="9">
        <f t="shared" si="60"/>
        <v>25569.488001138117</v>
      </c>
      <c r="M3020" t="b">
        <v>0</v>
      </c>
      <c r="N3020">
        <v>41</v>
      </c>
      <c r="O3020" t="b">
        <v>1</v>
      </c>
      <c r="P3020" t="s">
        <v>8301</v>
      </c>
    </row>
    <row r="3021" spans="1:16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9">
        <f t="shared" si="60"/>
        <v>41758.833564814813</v>
      </c>
      <c r="L3021" s="9">
        <f t="shared" si="60"/>
        <v>25569.483319832925</v>
      </c>
      <c r="M3021" t="b">
        <v>0</v>
      </c>
      <c r="N3021">
        <v>226</v>
      </c>
      <c r="O3021" t="b">
        <v>1</v>
      </c>
      <c r="P3021" t="s">
        <v>8301</v>
      </c>
    </row>
    <row r="3022" spans="1:16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9">
        <f t="shared" si="60"/>
        <v>42170.846446759257</v>
      </c>
      <c r="L3022" s="9">
        <f t="shared" si="60"/>
        <v>25569.48808850054</v>
      </c>
      <c r="M3022" t="b">
        <v>0</v>
      </c>
      <c r="N3022">
        <v>30</v>
      </c>
      <c r="O3022" t="b">
        <v>1</v>
      </c>
      <c r="P3022" t="s">
        <v>8301</v>
      </c>
    </row>
    <row r="3023" spans="1:16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9">
        <f t="shared" si="60"/>
        <v>42660.618854166663</v>
      </c>
      <c r="L3023" s="9">
        <f t="shared" si="60"/>
        <v>25569.493757162665</v>
      </c>
      <c r="M3023" t="b">
        <v>0</v>
      </c>
      <c r="N3023">
        <v>103</v>
      </c>
      <c r="O3023" t="b">
        <v>1</v>
      </c>
      <c r="P3023" t="s">
        <v>8301</v>
      </c>
    </row>
    <row r="3024" spans="1:16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9">
        <f t="shared" si="60"/>
        <v>42564.95380787037</v>
      </c>
      <c r="L3024" s="9">
        <f t="shared" si="60"/>
        <v>25569.492649928332</v>
      </c>
      <c r="M3024" t="b">
        <v>0</v>
      </c>
      <c r="N3024">
        <v>62</v>
      </c>
      <c r="O3024" t="b">
        <v>1</v>
      </c>
      <c r="P3024" t="s">
        <v>8301</v>
      </c>
    </row>
    <row r="3025" spans="1:16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9">
        <f t="shared" si="60"/>
        <v>42121.675763888888</v>
      </c>
      <c r="L3025" s="9">
        <f t="shared" si="60"/>
        <v>25569.487519395414</v>
      </c>
      <c r="M3025" t="b">
        <v>0</v>
      </c>
      <c r="N3025">
        <v>6</v>
      </c>
      <c r="O3025" t="b">
        <v>1</v>
      </c>
      <c r="P3025" t="s">
        <v>8301</v>
      </c>
    </row>
    <row r="3026" spans="1:16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9">
        <f t="shared" si="60"/>
        <v>41158.993923611109</v>
      </c>
      <c r="L3026" s="9">
        <f t="shared" si="60"/>
        <v>25569.476377244486</v>
      </c>
      <c r="M3026" t="b">
        <v>0</v>
      </c>
      <c r="N3026">
        <v>182</v>
      </c>
      <c r="O3026" t="b">
        <v>1</v>
      </c>
      <c r="P3026" t="s">
        <v>8301</v>
      </c>
    </row>
    <row r="3027" spans="1:16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9">
        <f t="shared" si="60"/>
        <v>41761.509409722225</v>
      </c>
      <c r="L3027" s="9">
        <f t="shared" si="60"/>
        <v>25569.483350803352</v>
      </c>
      <c r="M3027" t="b">
        <v>0</v>
      </c>
      <c r="N3027">
        <v>145</v>
      </c>
      <c r="O3027" t="b">
        <v>1</v>
      </c>
      <c r="P3027" t="s">
        <v>8301</v>
      </c>
    </row>
    <row r="3028" spans="1:16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9">
        <f t="shared" si="60"/>
        <v>42783.459398148145</v>
      </c>
      <c r="L3028" s="9">
        <f t="shared" si="60"/>
        <v>25569.49517892822</v>
      </c>
      <c r="M3028" t="b">
        <v>0</v>
      </c>
      <c r="N3028">
        <v>25</v>
      </c>
      <c r="O3028" t="b">
        <v>1</v>
      </c>
      <c r="P3028" t="s">
        <v>8301</v>
      </c>
    </row>
    <row r="3029" spans="1:16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9">
        <f t="shared" si="60"/>
        <v>42053.704293981486</v>
      </c>
      <c r="L3029" s="9">
        <f t="shared" si="60"/>
        <v>25569.486732688587</v>
      </c>
      <c r="M3029" t="b">
        <v>0</v>
      </c>
      <c r="N3029">
        <v>320</v>
      </c>
      <c r="O3029" t="b">
        <v>1</v>
      </c>
      <c r="P3029" t="s">
        <v>8301</v>
      </c>
    </row>
    <row r="3030" spans="1:16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9">
        <f t="shared" si="60"/>
        <v>42567.264178240745</v>
      </c>
      <c r="L3030" s="9">
        <f t="shared" si="60"/>
        <v>25569.492676668731</v>
      </c>
      <c r="M3030" t="b">
        <v>0</v>
      </c>
      <c r="N3030">
        <v>99</v>
      </c>
      <c r="O3030" t="b">
        <v>1</v>
      </c>
      <c r="P3030" t="s">
        <v>8301</v>
      </c>
    </row>
    <row r="3031" spans="1:16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9">
        <f t="shared" si="60"/>
        <v>41932.708877314813</v>
      </c>
      <c r="L3031" s="9">
        <f t="shared" si="60"/>
        <v>25569.485332278673</v>
      </c>
      <c r="M3031" t="b">
        <v>0</v>
      </c>
      <c r="N3031">
        <v>348</v>
      </c>
      <c r="O3031" t="b">
        <v>1</v>
      </c>
      <c r="P3031" t="s">
        <v>8301</v>
      </c>
    </row>
    <row r="3032" spans="1:16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9">
        <f t="shared" si="60"/>
        <v>42233.747349537036</v>
      </c>
      <c r="L3032" s="9">
        <f t="shared" si="60"/>
        <v>25569.48881652025</v>
      </c>
      <c r="M3032" t="b">
        <v>0</v>
      </c>
      <c r="N3032">
        <v>41</v>
      </c>
      <c r="O3032" t="b">
        <v>1</v>
      </c>
      <c r="P3032" t="s">
        <v>8301</v>
      </c>
    </row>
    <row r="3033" spans="1:16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9">
        <f t="shared" si="60"/>
        <v>42597.882488425923</v>
      </c>
      <c r="L3033" s="9">
        <f t="shared" si="60"/>
        <v>25569.493031047321</v>
      </c>
      <c r="M3033" t="b">
        <v>0</v>
      </c>
      <c r="N3033">
        <v>29</v>
      </c>
      <c r="O3033" t="b">
        <v>1</v>
      </c>
      <c r="P3033" t="s">
        <v>8301</v>
      </c>
    </row>
    <row r="3034" spans="1:16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9">
        <f t="shared" si="60"/>
        <v>42228.044664351852</v>
      </c>
      <c r="L3034" s="9">
        <f t="shared" si="60"/>
        <v>25569.48875051695</v>
      </c>
      <c r="M3034" t="b">
        <v>0</v>
      </c>
      <c r="N3034">
        <v>25</v>
      </c>
      <c r="O3034" t="b">
        <v>1</v>
      </c>
      <c r="P3034" t="s">
        <v>8301</v>
      </c>
    </row>
    <row r="3035" spans="1:16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9">
        <f t="shared" si="60"/>
        <v>42570.110243055555</v>
      </c>
      <c r="L3035" s="9">
        <f t="shared" si="60"/>
        <v>25569.492709609294</v>
      </c>
      <c r="M3035" t="b">
        <v>0</v>
      </c>
      <c r="N3035">
        <v>23</v>
      </c>
      <c r="O3035" t="b">
        <v>1</v>
      </c>
      <c r="P3035" t="s">
        <v>8301</v>
      </c>
    </row>
    <row r="3036" spans="1:16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9">
        <f t="shared" si="60"/>
        <v>42644.535358796296</v>
      </c>
      <c r="L3036" s="9">
        <f t="shared" si="60"/>
        <v>25569.493571011099</v>
      </c>
      <c r="M3036" t="b">
        <v>0</v>
      </c>
      <c r="N3036">
        <v>1260</v>
      </c>
      <c r="O3036" t="b">
        <v>1</v>
      </c>
      <c r="P3036" t="s">
        <v>8301</v>
      </c>
    </row>
    <row r="3037" spans="1:16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9">
        <f t="shared" si="60"/>
        <v>41368.560289351852</v>
      </c>
      <c r="L3037" s="9">
        <f t="shared" si="60"/>
        <v>25569.478802781126</v>
      </c>
      <c r="M3037" t="b">
        <v>0</v>
      </c>
      <c r="N3037">
        <v>307</v>
      </c>
      <c r="O3037" t="b">
        <v>1</v>
      </c>
      <c r="P3037" t="s">
        <v>8301</v>
      </c>
    </row>
    <row r="3038" spans="1:16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9">
        <f t="shared" si="60"/>
        <v>41466.785231481481</v>
      </c>
      <c r="L3038" s="9">
        <f t="shared" si="60"/>
        <v>25569.479939643883</v>
      </c>
      <c r="M3038" t="b">
        <v>0</v>
      </c>
      <c r="N3038">
        <v>329</v>
      </c>
      <c r="O3038" t="b">
        <v>1</v>
      </c>
      <c r="P3038" t="s">
        <v>8301</v>
      </c>
    </row>
    <row r="3039" spans="1:16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9">
        <f t="shared" si="60"/>
        <v>40378.893206018518</v>
      </c>
      <c r="L3039" s="9">
        <f t="shared" si="60"/>
        <v>25569.467348300997</v>
      </c>
      <c r="M3039" t="b">
        <v>0</v>
      </c>
      <c r="N3039">
        <v>32</v>
      </c>
      <c r="O3039" t="b">
        <v>1</v>
      </c>
      <c r="P3039" t="s">
        <v>8301</v>
      </c>
    </row>
    <row r="3040" spans="1:16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9">
        <f t="shared" si="60"/>
        <v>42373.252280092594</v>
      </c>
      <c r="L3040" s="9">
        <f t="shared" si="60"/>
        <v>25569.490431160648</v>
      </c>
      <c r="M3040" t="b">
        <v>0</v>
      </c>
      <c r="N3040">
        <v>27</v>
      </c>
      <c r="O3040" t="b">
        <v>1</v>
      </c>
      <c r="P3040" t="s">
        <v>8301</v>
      </c>
    </row>
    <row r="3041" spans="1:16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9">
        <f t="shared" si="60"/>
        <v>41610.794421296298</v>
      </c>
      <c r="L3041" s="9">
        <f t="shared" si="60"/>
        <v>25569.481606416914</v>
      </c>
      <c r="M3041" t="b">
        <v>0</v>
      </c>
      <c r="N3041">
        <v>236</v>
      </c>
      <c r="O3041" t="b">
        <v>1</v>
      </c>
      <c r="P3041" t="s">
        <v>8301</v>
      </c>
    </row>
    <row r="3042" spans="1:16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9">
        <f t="shared" si="60"/>
        <v>42177.791909722218</v>
      </c>
      <c r="L3042" s="9">
        <f t="shared" si="60"/>
        <v>25569.488168887845</v>
      </c>
      <c r="M3042" t="b">
        <v>0</v>
      </c>
      <c r="N3042">
        <v>42</v>
      </c>
      <c r="O3042" t="b">
        <v>1</v>
      </c>
      <c r="P3042" t="s">
        <v>8301</v>
      </c>
    </row>
    <row r="3043" spans="1:16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9">
        <f t="shared" si="60"/>
        <v>42359.868611111116</v>
      </c>
      <c r="L3043" s="9">
        <f t="shared" si="60"/>
        <v>25569.490276257075</v>
      </c>
      <c r="M3043" t="b">
        <v>0</v>
      </c>
      <c r="N3043">
        <v>95</v>
      </c>
      <c r="O3043" t="b">
        <v>1</v>
      </c>
      <c r="P3043" t="s">
        <v>8301</v>
      </c>
    </row>
    <row r="3044" spans="1:16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9">
        <f t="shared" si="60"/>
        <v>42253.688043981485</v>
      </c>
      <c r="L3044" s="9">
        <f t="shared" si="60"/>
        <v>25569.489047315325</v>
      </c>
      <c r="M3044" t="b">
        <v>0</v>
      </c>
      <c r="N3044">
        <v>37</v>
      </c>
      <c r="O3044" t="b">
        <v>1</v>
      </c>
      <c r="P3044" t="s">
        <v>8301</v>
      </c>
    </row>
    <row r="3045" spans="1:16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9">
        <f t="shared" si="60"/>
        <v>42083.070590277777</v>
      </c>
      <c r="L3045" s="9">
        <f t="shared" si="60"/>
        <v>25569.487072576278</v>
      </c>
      <c r="M3045" t="b">
        <v>0</v>
      </c>
      <c r="N3045">
        <v>128</v>
      </c>
      <c r="O3045" t="b">
        <v>1</v>
      </c>
      <c r="P3045" t="s">
        <v>8301</v>
      </c>
    </row>
    <row r="3046" spans="1:16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9">
        <f t="shared" si="60"/>
        <v>42387.7268287037</v>
      </c>
      <c r="L3046" s="9">
        <f t="shared" si="60"/>
        <v>25569.490598690147</v>
      </c>
      <c r="M3046" t="b">
        <v>0</v>
      </c>
      <c r="N3046">
        <v>156</v>
      </c>
      <c r="O3046" t="b">
        <v>1</v>
      </c>
      <c r="P3046" t="s">
        <v>8301</v>
      </c>
    </row>
    <row r="3047" spans="1:16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9">
        <f t="shared" si="60"/>
        <v>41843.155729166669</v>
      </c>
      <c r="L3047" s="9">
        <f t="shared" si="60"/>
        <v>25569.484295783903</v>
      </c>
      <c r="M3047" t="b">
        <v>0</v>
      </c>
      <c r="N3047">
        <v>64</v>
      </c>
      <c r="O3047" t="b">
        <v>1</v>
      </c>
      <c r="P3047" t="s">
        <v>8301</v>
      </c>
    </row>
    <row r="3048" spans="1:16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9">
        <f t="shared" si="60"/>
        <v>41862.803078703706</v>
      </c>
      <c r="L3048" s="9">
        <f t="shared" si="60"/>
        <v>25569.484523183783</v>
      </c>
      <c r="M3048" t="b">
        <v>0</v>
      </c>
      <c r="N3048">
        <v>58</v>
      </c>
      <c r="O3048" t="b">
        <v>1</v>
      </c>
      <c r="P3048" t="s">
        <v>8301</v>
      </c>
    </row>
    <row r="3049" spans="1:16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9">
        <f t="shared" si="60"/>
        <v>42443.989050925928</v>
      </c>
      <c r="L3049" s="9">
        <f t="shared" si="60"/>
        <v>25569.491249873274</v>
      </c>
      <c r="M3049" t="b">
        <v>0</v>
      </c>
      <c r="N3049">
        <v>20</v>
      </c>
      <c r="O3049" t="b">
        <v>1</v>
      </c>
      <c r="P3049" t="s">
        <v>8301</v>
      </c>
    </row>
    <row r="3050" spans="1:16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9">
        <f t="shared" si="60"/>
        <v>41975.901180555556</v>
      </c>
      <c r="L3050" s="9">
        <f t="shared" si="60"/>
        <v>25569.485832189588</v>
      </c>
      <c r="M3050" t="b">
        <v>0</v>
      </c>
      <c r="N3050">
        <v>47</v>
      </c>
      <c r="O3050" t="b">
        <v>1</v>
      </c>
      <c r="P3050" t="s">
        <v>8301</v>
      </c>
    </row>
    <row r="3051" spans="1:16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9">
        <f t="shared" si="60"/>
        <v>42139.014525462961</v>
      </c>
      <c r="L3051" s="9">
        <f t="shared" si="60"/>
        <v>25569.487720075525</v>
      </c>
      <c r="M3051" t="b">
        <v>0</v>
      </c>
      <c r="N3051">
        <v>54</v>
      </c>
      <c r="O3051" t="b">
        <v>1</v>
      </c>
      <c r="P3051" t="s">
        <v>8301</v>
      </c>
    </row>
    <row r="3052" spans="1:16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9">
        <f t="shared" si="60"/>
        <v>42465.16851851852</v>
      </c>
      <c r="L3052" s="9">
        <f t="shared" si="60"/>
        <v>25569.491495006001</v>
      </c>
      <c r="M3052" t="b">
        <v>0</v>
      </c>
      <c r="N3052">
        <v>9</v>
      </c>
      <c r="O3052" t="b">
        <v>1</v>
      </c>
      <c r="P3052" t="s">
        <v>8301</v>
      </c>
    </row>
    <row r="3053" spans="1:16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9">
        <f t="shared" si="60"/>
        <v>42744.416030092594</v>
      </c>
      <c r="L3053" s="9">
        <f t="shared" si="60"/>
        <v>25569.494727037385</v>
      </c>
      <c r="M3053" t="b">
        <v>1</v>
      </c>
      <c r="N3053">
        <v>35</v>
      </c>
      <c r="O3053" t="b">
        <v>0</v>
      </c>
      <c r="P3053" t="s">
        <v>8301</v>
      </c>
    </row>
    <row r="3054" spans="1:16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9">
        <f t="shared" si="60"/>
        <v>42122.670069444444</v>
      </c>
      <c r="L3054" s="9">
        <f t="shared" si="60"/>
        <v>25569.487530903582</v>
      </c>
      <c r="M3054" t="b">
        <v>0</v>
      </c>
      <c r="N3054">
        <v>2</v>
      </c>
      <c r="O3054" t="b">
        <v>0</v>
      </c>
      <c r="P3054" t="s">
        <v>8301</v>
      </c>
    </row>
    <row r="3055" spans="1:16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9">
        <f t="shared" si="60"/>
        <v>41862.761724537035</v>
      </c>
      <c r="L3055" s="9">
        <f t="shared" si="60"/>
        <v>25569.484522705145</v>
      </c>
      <c r="M3055" t="b">
        <v>0</v>
      </c>
      <c r="N3055">
        <v>3</v>
      </c>
      <c r="O3055" t="b">
        <v>0</v>
      </c>
      <c r="P3055" t="s">
        <v>8301</v>
      </c>
    </row>
    <row r="3056" spans="1:16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9">
        <f t="shared" si="60"/>
        <v>42027.832800925928</v>
      </c>
      <c r="L3056" s="9">
        <f t="shared" si="60"/>
        <v>25569.486433250011</v>
      </c>
      <c r="M3056" t="b">
        <v>0</v>
      </c>
      <c r="N3056">
        <v>0</v>
      </c>
      <c r="O3056" t="b">
        <v>0</v>
      </c>
      <c r="P3056" t="s">
        <v>8301</v>
      </c>
    </row>
    <row r="3057" spans="1:16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9">
        <f t="shared" si="60"/>
        <v>41953.95821759259</v>
      </c>
      <c r="L3057" s="9">
        <f t="shared" si="60"/>
        <v>25569.485578220112</v>
      </c>
      <c r="M3057" t="b">
        <v>0</v>
      </c>
      <c r="N3057">
        <v>1</v>
      </c>
      <c r="O3057" t="b">
        <v>0</v>
      </c>
      <c r="P3057" t="s">
        <v>8301</v>
      </c>
    </row>
    <row r="3058" spans="1:16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9">
        <f t="shared" si="60"/>
        <v>41851.636388888888</v>
      </c>
      <c r="L3058" s="9">
        <f t="shared" si="60"/>
        <v>25569.484393939685</v>
      </c>
      <c r="M3058" t="b">
        <v>0</v>
      </c>
      <c r="N3058">
        <v>0</v>
      </c>
      <c r="O3058" t="b">
        <v>0</v>
      </c>
      <c r="P3058" t="s">
        <v>8301</v>
      </c>
    </row>
    <row r="3059" spans="1:16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9">
        <f t="shared" si="60"/>
        <v>42433.650590277779</v>
      </c>
      <c r="L3059" s="9">
        <f t="shared" si="60"/>
        <v>25569.491130215167</v>
      </c>
      <c r="M3059" t="b">
        <v>0</v>
      </c>
      <c r="N3059">
        <v>0</v>
      </c>
      <c r="O3059" t="b">
        <v>0</v>
      </c>
      <c r="P3059" t="s">
        <v>8301</v>
      </c>
    </row>
    <row r="3060" spans="1:16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9">
        <f t="shared" si="60"/>
        <v>42460.374305555553</v>
      </c>
      <c r="L3060" s="9">
        <f t="shared" si="60"/>
        <v>25569.491439517424</v>
      </c>
      <c r="M3060" t="b">
        <v>0</v>
      </c>
      <c r="N3060">
        <v>3</v>
      </c>
      <c r="O3060" t="b">
        <v>0</v>
      </c>
      <c r="P3060" t="s">
        <v>8301</v>
      </c>
    </row>
    <row r="3061" spans="1:16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9">
        <f t="shared" si="60"/>
        <v>41829.935717592591</v>
      </c>
      <c r="L3061" s="9">
        <f t="shared" si="60"/>
        <v>25569.484142774509</v>
      </c>
      <c r="M3061" t="b">
        <v>0</v>
      </c>
      <c r="N3061">
        <v>11</v>
      </c>
      <c r="O3061" t="b">
        <v>0</v>
      </c>
      <c r="P3061" t="s">
        <v>8301</v>
      </c>
    </row>
    <row r="3062" spans="1:16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9">
        <f t="shared" si="60"/>
        <v>42245.274699074071</v>
      </c>
      <c r="L3062" s="9">
        <f t="shared" si="60"/>
        <v>25569.488949938648</v>
      </c>
      <c r="M3062" t="b">
        <v>0</v>
      </c>
      <c r="N3062">
        <v>6</v>
      </c>
      <c r="O3062" t="b">
        <v>0</v>
      </c>
      <c r="P3062" t="s">
        <v>8301</v>
      </c>
    </row>
    <row r="3063" spans="1:16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9">
        <f t="shared" si="60"/>
        <v>41834.784120370372</v>
      </c>
      <c r="L3063" s="9">
        <f t="shared" si="60"/>
        <v>25569.484198890281</v>
      </c>
      <c r="M3063" t="b">
        <v>0</v>
      </c>
      <c r="N3063">
        <v>0</v>
      </c>
      <c r="O3063" t="b">
        <v>0</v>
      </c>
      <c r="P3063" t="s">
        <v>8301</v>
      </c>
    </row>
    <row r="3064" spans="1:16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9">
        <f t="shared" si="60"/>
        <v>42248.535787037035</v>
      </c>
      <c r="L3064" s="9">
        <f t="shared" si="60"/>
        <v>25569.488987682722</v>
      </c>
      <c r="M3064" t="b">
        <v>0</v>
      </c>
      <c r="N3064">
        <v>67</v>
      </c>
      <c r="O3064" t="b">
        <v>0</v>
      </c>
      <c r="P3064" t="s">
        <v>8301</v>
      </c>
    </row>
    <row r="3065" spans="1:16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9">
        <f t="shared" si="60"/>
        <v>42630.922893518524</v>
      </c>
      <c r="L3065" s="9">
        <f t="shared" si="60"/>
        <v>25569.493413459415</v>
      </c>
      <c r="M3065" t="b">
        <v>0</v>
      </c>
      <c r="N3065">
        <v>23</v>
      </c>
      <c r="O3065" t="b">
        <v>0</v>
      </c>
      <c r="P3065" t="s">
        <v>8301</v>
      </c>
    </row>
    <row r="3066" spans="1:16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9">
        <f t="shared" si="60"/>
        <v>42299.130162037036</v>
      </c>
      <c r="L3066" s="9">
        <f t="shared" si="60"/>
        <v>25569.489573265764</v>
      </c>
      <c r="M3066" t="b">
        <v>0</v>
      </c>
      <c r="N3066">
        <v>72</v>
      </c>
      <c r="O3066" t="b">
        <v>0</v>
      </c>
      <c r="P3066" t="s">
        <v>8301</v>
      </c>
    </row>
    <row r="3067" spans="1:16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9">
        <f t="shared" si="60"/>
        <v>41825.055231481485</v>
      </c>
      <c r="L3067" s="9">
        <f t="shared" si="60"/>
        <v>25569.484086287401</v>
      </c>
      <c r="M3067" t="b">
        <v>0</v>
      </c>
      <c r="N3067">
        <v>2</v>
      </c>
      <c r="O3067" t="b">
        <v>0</v>
      </c>
      <c r="P3067" t="s">
        <v>8301</v>
      </c>
    </row>
    <row r="3068" spans="1:16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9">
        <f t="shared" si="60"/>
        <v>42531.228437500002</v>
      </c>
      <c r="L3068" s="9">
        <f t="shared" si="60"/>
        <v>25569.492259588398</v>
      </c>
      <c r="M3068" t="b">
        <v>0</v>
      </c>
      <c r="N3068">
        <v>15</v>
      </c>
      <c r="O3068" t="b">
        <v>0</v>
      </c>
      <c r="P3068" t="s">
        <v>8301</v>
      </c>
    </row>
    <row r="3069" spans="1:16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9">
        <f t="shared" si="60"/>
        <v>42226.938414351855</v>
      </c>
      <c r="L3069" s="9">
        <f t="shared" si="60"/>
        <v>25569.488737713131</v>
      </c>
      <c r="M3069" t="b">
        <v>0</v>
      </c>
      <c r="N3069">
        <v>1</v>
      </c>
      <c r="O3069" t="b">
        <v>0</v>
      </c>
      <c r="P3069" t="s">
        <v>8301</v>
      </c>
    </row>
    <row r="3070" spans="1:16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9">
        <f t="shared" si="60"/>
        <v>42263.691574074073</v>
      </c>
      <c r="L3070" s="9">
        <f t="shared" si="60"/>
        <v>25569.489163096921</v>
      </c>
      <c r="M3070" t="b">
        <v>0</v>
      </c>
      <c r="N3070">
        <v>2</v>
      </c>
      <c r="O3070" t="b">
        <v>0</v>
      </c>
      <c r="P3070" t="s">
        <v>8301</v>
      </c>
    </row>
    <row r="3071" spans="1:16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9">
        <f t="shared" si="60"/>
        <v>41957.833726851852</v>
      </c>
      <c r="L3071" s="9">
        <f t="shared" si="60"/>
        <v>25569.485623075543</v>
      </c>
      <c r="M3071" t="b">
        <v>0</v>
      </c>
      <c r="N3071">
        <v>7</v>
      </c>
      <c r="O3071" t="b">
        <v>0</v>
      </c>
      <c r="P3071" t="s">
        <v>8301</v>
      </c>
    </row>
    <row r="3072" spans="1:16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9">
        <f t="shared" si="60"/>
        <v>42690.733437499999</v>
      </c>
      <c r="L3072" s="9">
        <f t="shared" si="60"/>
        <v>25569.494105711081</v>
      </c>
      <c r="M3072" t="b">
        <v>0</v>
      </c>
      <c r="N3072">
        <v>16</v>
      </c>
      <c r="O3072" t="b">
        <v>0</v>
      </c>
      <c r="P3072" t="s">
        <v>8301</v>
      </c>
    </row>
    <row r="3073" spans="1:16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9">
        <f t="shared" si="60"/>
        <v>42097.732418981483</v>
      </c>
      <c r="L3073" s="9">
        <f t="shared" si="60"/>
        <v>25569.487242273368</v>
      </c>
      <c r="M3073" t="b">
        <v>0</v>
      </c>
      <c r="N3073">
        <v>117</v>
      </c>
      <c r="O3073" t="b">
        <v>0</v>
      </c>
      <c r="P3073" t="s">
        <v>8301</v>
      </c>
    </row>
    <row r="3074" spans="1:16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9">
        <f t="shared" si="60"/>
        <v>42658.690532407403</v>
      </c>
      <c r="L3074" s="9">
        <f t="shared" si="60"/>
        <v>25569.493734844124</v>
      </c>
      <c r="M3074" t="b">
        <v>0</v>
      </c>
      <c r="N3074">
        <v>2</v>
      </c>
      <c r="O3074" t="b">
        <v>0</v>
      </c>
      <c r="P3074" t="s">
        <v>8301</v>
      </c>
    </row>
    <row r="3075" spans="1:16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9">
        <f t="shared" ref="K3075:L3138" si="61">J3075/86400+25569</f>
        <v>42111.684027777781</v>
      </c>
      <c r="L3075" s="9">
        <f t="shared" si="61"/>
        <v>25569.487403750321</v>
      </c>
      <c r="M3075" t="b">
        <v>0</v>
      </c>
      <c r="N3075">
        <v>7</v>
      </c>
      <c r="O3075" t="b">
        <v>0</v>
      </c>
      <c r="P3075" t="s">
        <v>8301</v>
      </c>
    </row>
    <row r="3076" spans="1:16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9">
        <f t="shared" si="61"/>
        <v>42409.571284722224</v>
      </c>
      <c r="L3076" s="9">
        <f t="shared" si="61"/>
        <v>25569.490851519498</v>
      </c>
      <c r="M3076" t="b">
        <v>0</v>
      </c>
      <c r="N3076">
        <v>3</v>
      </c>
      <c r="O3076" t="b">
        <v>0</v>
      </c>
      <c r="P3076" t="s">
        <v>8301</v>
      </c>
    </row>
    <row r="3077" spans="1:16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9">
        <f t="shared" si="61"/>
        <v>42551.102314814816</v>
      </c>
      <c r="L3077" s="9">
        <f t="shared" si="61"/>
        <v>25569.492489610126</v>
      </c>
      <c r="M3077" t="b">
        <v>0</v>
      </c>
      <c r="N3077">
        <v>20</v>
      </c>
      <c r="O3077" t="b">
        <v>0</v>
      </c>
      <c r="P3077" t="s">
        <v>8301</v>
      </c>
    </row>
    <row r="3078" spans="1:16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9">
        <f t="shared" si="61"/>
        <v>42226.651886574073</v>
      </c>
      <c r="L3078" s="9">
        <f t="shared" si="61"/>
        <v>25569.488734396837</v>
      </c>
      <c r="M3078" t="b">
        <v>0</v>
      </c>
      <c r="N3078">
        <v>50</v>
      </c>
      <c r="O3078" t="b">
        <v>0</v>
      </c>
      <c r="P3078" t="s">
        <v>8301</v>
      </c>
    </row>
    <row r="3079" spans="1:16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9">
        <f t="shared" si="61"/>
        <v>42766.956921296296</v>
      </c>
      <c r="L3079" s="9">
        <f t="shared" si="61"/>
        <v>25569.49498792733</v>
      </c>
      <c r="M3079" t="b">
        <v>0</v>
      </c>
      <c r="N3079">
        <v>2</v>
      </c>
      <c r="O3079" t="b">
        <v>0</v>
      </c>
      <c r="P3079" t="s">
        <v>8301</v>
      </c>
    </row>
    <row r="3080" spans="1:16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9">
        <f t="shared" si="61"/>
        <v>42031.138831018514</v>
      </c>
      <c r="L3080" s="9">
        <f t="shared" si="61"/>
        <v>25569.486471514247</v>
      </c>
      <c r="M3080" t="b">
        <v>0</v>
      </c>
      <c r="N3080">
        <v>3</v>
      </c>
      <c r="O3080" t="b">
        <v>0</v>
      </c>
      <c r="P3080" t="s">
        <v>8301</v>
      </c>
    </row>
    <row r="3081" spans="1:16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9">
        <f t="shared" si="61"/>
        <v>42055.713368055556</v>
      </c>
      <c r="L3081" s="9">
        <f t="shared" si="61"/>
        <v>25569.486755941762</v>
      </c>
      <c r="M3081" t="b">
        <v>0</v>
      </c>
      <c r="N3081">
        <v>27</v>
      </c>
      <c r="O3081" t="b">
        <v>0</v>
      </c>
      <c r="P3081" t="s">
        <v>8301</v>
      </c>
    </row>
    <row r="3082" spans="1:16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9">
        <f t="shared" si="61"/>
        <v>41940.028287037036</v>
      </c>
      <c r="L3082" s="9">
        <f t="shared" si="61"/>
        <v>25569.485416994063</v>
      </c>
      <c r="M3082" t="b">
        <v>0</v>
      </c>
      <c r="N3082">
        <v>7</v>
      </c>
      <c r="O3082" t="b">
        <v>0</v>
      </c>
      <c r="P3082" t="s">
        <v>8301</v>
      </c>
    </row>
    <row r="3083" spans="1:16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9">
        <f t="shared" si="61"/>
        <v>42237.181608796294</v>
      </c>
      <c r="L3083" s="9">
        <f t="shared" si="61"/>
        <v>25569.488856268621</v>
      </c>
      <c r="M3083" t="b">
        <v>0</v>
      </c>
      <c r="N3083">
        <v>5</v>
      </c>
      <c r="O3083" t="b">
        <v>0</v>
      </c>
      <c r="P3083" t="s">
        <v>8301</v>
      </c>
    </row>
    <row r="3084" spans="1:16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9">
        <f t="shared" si="61"/>
        <v>42293.922986111109</v>
      </c>
      <c r="L3084" s="9">
        <f t="shared" si="61"/>
        <v>25569.489512997523</v>
      </c>
      <c r="M3084" t="b">
        <v>0</v>
      </c>
      <c r="N3084">
        <v>0</v>
      </c>
      <c r="O3084" t="b">
        <v>0</v>
      </c>
      <c r="P3084" t="s">
        <v>8301</v>
      </c>
    </row>
    <row r="3085" spans="1:16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9">
        <f t="shared" si="61"/>
        <v>41853.563402777778</v>
      </c>
      <c r="L3085" s="9">
        <f t="shared" si="61"/>
        <v>25569.484416243089</v>
      </c>
      <c r="M3085" t="b">
        <v>0</v>
      </c>
      <c r="N3085">
        <v>3</v>
      </c>
      <c r="O3085" t="b">
        <v>0</v>
      </c>
      <c r="P3085" t="s">
        <v>8301</v>
      </c>
    </row>
    <row r="3086" spans="1:16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9">
        <f t="shared" si="61"/>
        <v>42100.723738425921</v>
      </c>
      <c r="L3086" s="9">
        <f t="shared" si="61"/>
        <v>25569.487276895121</v>
      </c>
      <c r="M3086" t="b">
        <v>0</v>
      </c>
      <c r="N3086">
        <v>6</v>
      </c>
      <c r="O3086" t="b">
        <v>0</v>
      </c>
      <c r="P3086" t="s">
        <v>8301</v>
      </c>
    </row>
    <row r="3087" spans="1:16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9">
        <f t="shared" si="61"/>
        <v>42246.883784722224</v>
      </c>
      <c r="L3087" s="9">
        <f t="shared" si="61"/>
        <v>25569.488968562324</v>
      </c>
      <c r="M3087" t="b">
        <v>0</v>
      </c>
      <c r="N3087">
        <v>9</v>
      </c>
      <c r="O3087" t="b">
        <v>0</v>
      </c>
      <c r="P3087" t="s">
        <v>8301</v>
      </c>
    </row>
    <row r="3088" spans="1:16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9">
        <f t="shared" si="61"/>
        <v>42173.67082175926</v>
      </c>
      <c r="L3088" s="9">
        <f t="shared" si="61"/>
        <v>25569.488121190068</v>
      </c>
      <c r="M3088" t="b">
        <v>0</v>
      </c>
      <c r="N3088">
        <v>3</v>
      </c>
      <c r="O3088" t="b">
        <v>0</v>
      </c>
      <c r="P3088" t="s">
        <v>8301</v>
      </c>
    </row>
    <row r="3089" spans="1:16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9">
        <f t="shared" si="61"/>
        <v>42665.150347222225</v>
      </c>
      <c r="L3089" s="9">
        <f t="shared" si="61"/>
        <v>25569.4938096105</v>
      </c>
      <c r="M3089" t="b">
        <v>0</v>
      </c>
      <c r="N3089">
        <v>2</v>
      </c>
      <c r="O3089" t="b">
        <v>0</v>
      </c>
      <c r="P3089" t="s">
        <v>8301</v>
      </c>
    </row>
    <row r="3090" spans="1:16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9">
        <f t="shared" si="61"/>
        <v>41981.57230324074</v>
      </c>
      <c r="L3090" s="9">
        <f t="shared" si="61"/>
        <v>25569.485897827584</v>
      </c>
      <c r="M3090" t="b">
        <v>0</v>
      </c>
      <c r="N3090">
        <v>3</v>
      </c>
      <c r="O3090" t="b">
        <v>0</v>
      </c>
      <c r="P3090" t="s">
        <v>8301</v>
      </c>
    </row>
    <row r="3091" spans="1:16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9">
        <f t="shared" si="61"/>
        <v>42528.542627314819</v>
      </c>
      <c r="L3091" s="9">
        <f t="shared" si="61"/>
        <v>25569.49222850263</v>
      </c>
      <c r="M3091" t="b">
        <v>0</v>
      </c>
      <c r="N3091">
        <v>45</v>
      </c>
      <c r="O3091" t="b">
        <v>0</v>
      </c>
      <c r="P3091" t="s">
        <v>8301</v>
      </c>
    </row>
    <row r="3092" spans="1:16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9">
        <f t="shared" si="61"/>
        <v>42065.818807870368</v>
      </c>
      <c r="L3092" s="9">
        <f t="shared" si="61"/>
        <v>25569.486872902868</v>
      </c>
      <c r="M3092" t="b">
        <v>0</v>
      </c>
      <c r="N3092">
        <v>9</v>
      </c>
      <c r="O3092" t="b">
        <v>0</v>
      </c>
      <c r="P3092" t="s">
        <v>8301</v>
      </c>
    </row>
    <row r="3093" spans="1:16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9">
        <f t="shared" si="61"/>
        <v>42566.948414351849</v>
      </c>
      <c r="L3093" s="9">
        <f t="shared" si="61"/>
        <v>25569.492673014054</v>
      </c>
      <c r="M3093" t="b">
        <v>0</v>
      </c>
      <c r="N3093">
        <v>9</v>
      </c>
      <c r="O3093" t="b">
        <v>0</v>
      </c>
      <c r="P3093" t="s">
        <v>8301</v>
      </c>
    </row>
    <row r="3094" spans="1:16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9">
        <f t="shared" si="61"/>
        <v>42255.619351851856</v>
      </c>
      <c r="L3094" s="9">
        <f t="shared" si="61"/>
        <v>25569.489069668423</v>
      </c>
      <c r="M3094" t="b">
        <v>0</v>
      </c>
      <c r="N3094">
        <v>21</v>
      </c>
      <c r="O3094" t="b">
        <v>0</v>
      </c>
      <c r="P3094" t="s">
        <v>8301</v>
      </c>
    </row>
    <row r="3095" spans="1:16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9">
        <f t="shared" si="61"/>
        <v>41760.909039351856</v>
      </c>
      <c r="L3095" s="9">
        <f t="shared" si="61"/>
        <v>25569.483343854623</v>
      </c>
      <c r="M3095" t="b">
        <v>0</v>
      </c>
      <c r="N3095">
        <v>17</v>
      </c>
      <c r="O3095" t="b">
        <v>0</v>
      </c>
      <c r="P3095" t="s">
        <v>8301</v>
      </c>
    </row>
    <row r="3096" spans="1:16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9">
        <f t="shared" si="61"/>
        <v>42207.795787037037</v>
      </c>
      <c r="L3096" s="9">
        <f t="shared" si="61"/>
        <v>25569.488516154943</v>
      </c>
      <c r="M3096" t="b">
        <v>0</v>
      </c>
      <c r="N3096">
        <v>1</v>
      </c>
      <c r="O3096" t="b">
        <v>0</v>
      </c>
      <c r="P3096" t="s">
        <v>8301</v>
      </c>
    </row>
    <row r="3097" spans="1:16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9">
        <f t="shared" si="61"/>
        <v>42523.025231481486</v>
      </c>
      <c r="L3097" s="9">
        <f t="shared" si="61"/>
        <v>25569.492164643882</v>
      </c>
      <c r="M3097" t="b">
        <v>0</v>
      </c>
      <c r="N3097">
        <v>1</v>
      </c>
      <c r="O3097" t="b">
        <v>0</v>
      </c>
      <c r="P3097" t="s">
        <v>8301</v>
      </c>
    </row>
    <row r="3098" spans="1:16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9">
        <f t="shared" si="61"/>
        <v>42114.825532407413</v>
      </c>
      <c r="L3098" s="9">
        <f t="shared" si="61"/>
        <v>25569.48744011033</v>
      </c>
      <c r="M3098" t="b">
        <v>0</v>
      </c>
      <c r="N3098">
        <v>14</v>
      </c>
      <c r="O3098" t="b">
        <v>0</v>
      </c>
      <c r="P3098" t="s">
        <v>8301</v>
      </c>
    </row>
    <row r="3099" spans="1:16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9">
        <f t="shared" si="61"/>
        <v>42629.503483796296</v>
      </c>
      <c r="L3099" s="9">
        <f t="shared" si="61"/>
        <v>25569.493397031063</v>
      </c>
      <c r="M3099" t="b">
        <v>0</v>
      </c>
      <c r="N3099">
        <v>42</v>
      </c>
      <c r="O3099" t="b">
        <v>0</v>
      </c>
      <c r="P3099" t="s">
        <v>8301</v>
      </c>
    </row>
    <row r="3100" spans="1:16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9">
        <f t="shared" si="61"/>
        <v>42359.792233796295</v>
      </c>
      <c r="L3100" s="9">
        <f t="shared" si="61"/>
        <v>25569.490275373075</v>
      </c>
      <c r="M3100" t="b">
        <v>0</v>
      </c>
      <c r="N3100">
        <v>27</v>
      </c>
      <c r="O3100" t="b">
        <v>0</v>
      </c>
      <c r="P3100" t="s">
        <v>8301</v>
      </c>
    </row>
    <row r="3101" spans="1:16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9">
        <f t="shared" si="61"/>
        <v>42382.189710648148</v>
      </c>
      <c r="L3101" s="9">
        <f t="shared" si="61"/>
        <v>25569.490534603134</v>
      </c>
      <c r="M3101" t="b">
        <v>0</v>
      </c>
      <c r="N3101">
        <v>5</v>
      </c>
      <c r="O3101" t="b">
        <v>0</v>
      </c>
      <c r="P3101" t="s">
        <v>8301</v>
      </c>
    </row>
    <row r="3102" spans="1:16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9">
        <f t="shared" si="61"/>
        <v>41902.622395833336</v>
      </c>
      <c r="L3102" s="9">
        <f t="shared" si="61"/>
        <v>25569.484984055507</v>
      </c>
      <c r="M3102" t="b">
        <v>0</v>
      </c>
      <c r="N3102">
        <v>13</v>
      </c>
      <c r="O3102" t="b">
        <v>0</v>
      </c>
      <c r="P3102" t="s">
        <v>8301</v>
      </c>
    </row>
    <row r="3103" spans="1:16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9">
        <f t="shared" si="61"/>
        <v>42171.383530092593</v>
      </c>
      <c r="L3103" s="9">
        <f t="shared" si="61"/>
        <v>25569.488094716784</v>
      </c>
      <c r="M3103" t="b">
        <v>0</v>
      </c>
      <c r="N3103">
        <v>12</v>
      </c>
      <c r="O3103" t="b">
        <v>0</v>
      </c>
      <c r="P3103" t="s">
        <v>8301</v>
      </c>
    </row>
    <row r="3104" spans="1:16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9">
        <f t="shared" si="61"/>
        <v>42555.340486111112</v>
      </c>
      <c r="L3104" s="9">
        <f t="shared" si="61"/>
        <v>25569.492538663035</v>
      </c>
      <c r="M3104" t="b">
        <v>0</v>
      </c>
      <c r="N3104">
        <v>90</v>
      </c>
      <c r="O3104" t="b">
        <v>0</v>
      </c>
      <c r="P3104" t="s">
        <v>8301</v>
      </c>
    </row>
    <row r="3105" spans="1:16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9">
        <f t="shared" si="61"/>
        <v>42107.156319444446</v>
      </c>
      <c r="L3105" s="9">
        <f t="shared" si="61"/>
        <v>25569.487351346288</v>
      </c>
      <c r="M3105" t="b">
        <v>0</v>
      </c>
      <c r="N3105">
        <v>2</v>
      </c>
      <c r="O3105" t="b">
        <v>0</v>
      </c>
      <c r="P3105" t="s">
        <v>8301</v>
      </c>
    </row>
    <row r="3106" spans="1:16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9">
        <f t="shared" si="61"/>
        <v>42006.908692129626</v>
      </c>
      <c r="L3106" s="9">
        <f t="shared" si="61"/>
        <v>25569.486191072825</v>
      </c>
      <c r="M3106" t="b">
        <v>0</v>
      </c>
      <c r="N3106">
        <v>5</v>
      </c>
      <c r="O3106" t="b">
        <v>0</v>
      </c>
      <c r="P3106" t="s">
        <v>8301</v>
      </c>
    </row>
    <row r="3107" spans="1:16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9">
        <f t="shared" si="61"/>
        <v>41876.718935185185</v>
      </c>
      <c r="L3107" s="9">
        <f t="shared" si="61"/>
        <v>25569.484684246934</v>
      </c>
      <c r="M3107" t="b">
        <v>0</v>
      </c>
      <c r="N3107">
        <v>31</v>
      </c>
      <c r="O3107" t="b">
        <v>0</v>
      </c>
      <c r="P3107" t="s">
        <v>8301</v>
      </c>
    </row>
    <row r="3108" spans="1:16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9">
        <f t="shared" si="61"/>
        <v>42241.429120370369</v>
      </c>
      <c r="L3108" s="9">
        <f t="shared" si="61"/>
        <v>25569.488905429633</v>
      </c>
      <c r="M3108" t="b">
        <v>0</v>
      </c>
      <c r="N3108">
        <v>4</v>
      </c>
      <c r="O3108" t="b">
        <v>0</v>
      </c>
      <c r="P3108" t="s">
        <v>8301</v>
      </c>
    </row>
    <row r="3109" spans="1:16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9">
        <f t="shared" si="61"/>
        <v>42128.814247685186</v>
      </c>
      <c r="L3109" s="9">
        <f t="shared" si="61"/>
        <v>25569.487602016754</v>
      </c>
      <c r="M3109" t="b">
        <v>0</v>
      </c>
      <c r="N3109">
        <v>29</v>
      </c>
      <c r="O3109" t="b">
        <v>0</v>
      </c>
      <c r="P3109" t="s">
        <v>8301</v>
      </c>
    </row>
    <row r="3110" spans="1:16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9">
        <f t="shared" si="61"/>
        <v>42062.680486111116</v>
      </c>
      <c r="L3110" s="9">
        <f t="shared" si="61"/>
        <v>25569.486836579701</v>
      </c>
      <c r="M3110" t="b">
        <v>0</v>
      </c>
      <c r="N3110">
        <v>2</v>
      </c>
      <c r="O3110" t="b">
        <v>0</v>
      </c>
      <c r="P3110" t="s">
        <v>8301</v>
      </c>
    </row>
    <row r="3111" spans="1:16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9">
        <f t="shared" si="61"/>
        <v>41844.125115740739</v>
      </c>
      <c r="L3111" s="9">
        <f t="shared" si="61"/>
        <v>25569.484307003655</v>
      </c>
      <c r="M3111" t="b">
        <v>0</v>
      </c>
      <c r="N3111">
        <v>114</v>
      </c>
      <c r="O3111" t="b">
        <v>0</v>
      </c>
      <c r="P3111" t="s">
        <v>8301</v>
      </c>
    </row>
    <row r="3112" spans="1:16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9">
        <f t="shared" si="61"/>
        <v>42745.031469907408</v>
      </c>
      <c r="L3112" s="9">
        <f t="shared" si="61"/>
        <v>25569.494734160533</v>
      </c>
      <c r="M3112" t="b">
        <v>0</v>
      </c>
      <c r="N3112">
        <v>1</v>
      </c>
      <c r="O3112" t="b">
        <v>0</v>
      </c>
      <c r="P3112" t="s">
        <v>8301</v>
      </c>
    </row>
    <row r="3113" spans="1:16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9">
        <f t="shared" si="61"/>
        <v>41885.595138888893</v>
      </c>
      <c r="L3113" s="9">
        <f t="shared" si="61"/>
        <v>25569.484786980775</v>
      </c>
      <c r="M3113" t="b">
        <v>0</v>
      </c>
      <c r="N3113">
        <v>76</v>
      </c>
      <c r="O3113" t="b">
        <v>0</v>
      </c>
      <c r="P3113" t="s">
        <v>8301</v>
      </c>
    </row>
    <row r="3114" spans="1:16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9">
        <f t="shared" si="61"/>
        <v>42615.121921296297</v>
      </c>
      <c r="L3114" s="9">
        <f t="shared" si="61"/>
        <v>25569.493230577791</v>
      </c>
      <c r="M3114" t="b">
        <v>0</v>
      </c>
      <c r="N3114">
        <v>9</v>
      </c>
      <c r="O3114" t="b">
        <v>0</v>
      </c>
      <c r="P3114" t="s">
        <v>8301</v>
      </c>
    </row>
    <row r="3115" spans="1:16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9">
        <f t="shared" si="61"/>
        <v>42081.731273148151</v>
      </c>
      <c r="L3115" s="9">
        <f t="shared" si="61"/>
        <v>25569.487057074919</v>
      </c>
      <c r="M3115" t="b">
        <v>0</v>
      </c>
      <c r="N3115">
        <v>37</v>
      </c>
      <c r="O3115" t="b">
        <v>0</v>
      </c>
      <c r="P3115" t="s">
        <v>8301</v>
      </c>
    </row>
    <row r="3116" spans="1:16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9">
        <f t="shared" si="61"/>
        <v>41843.632523148146</v>
      </c>
      <c r="L3116" s="9">
        <f t="shared" si="61"/>
        <v>25569.484301302353</v>
      </c>
      <c r="M3116" t="b">
        <v>0</v>
      </c>
      <c r="N3116">
        <v>0</v>
      </c>
      <c r="O3116" t="b">
        <v>0</v>
      </c>
      <c r="P3116" t="s">
        <v>8301</v>
      </c>
    </row>
    <row r="3117" spans="1:16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9">
        <f t="shared" si="61"/>
        <v>42496.447071759263</v>
      </c>
      <c r="L3117" s="9">
        <f t="shared" si="61"/>
        <v>25569.491857026293</v>
      </c>
      <c r="M3117" t="b">
        <v>0</v>
      </c>
      <c r="N3117">
        <v>1</v>
      </c>
      <c r="O3117" t="b">
        <v>0</v>
      </c>
      <c r="P3117" t="s">
        <v>8301</v>
      </c>
    </row>
    <row r="3118" spans="1:16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9">
        <f t="shared" si="61"/>
        <v>42081.515335648146</v>
      </c>
      <c r="L3118" s="9">
        <f t="shared" si="61"/>
        <v>25569.487054575646</v>
      </c>
      <c r="M3118" t="b">
        <v>0</v>
      </c>
      <c r="N3118">
        <v>10</v>
      </c>
      <c r="O3118" t="b">
        <v>0</v>
      </c>
      <c r="P3118" t="s">
        <v>8301</v>
      </c>
    </row>
    <row r="3119" spans="1:16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9">
        <f t="shared" si="61"/>
        <v>42509.374537037038</v>
      </c>
      <c r="L3119" s="9">
        <f t="shared" si="61"/>
        <v>25569.492006649733</v>
      </c>
      <c r="M3119" t="b">
        <v>0</v>
      </c>
      <c r="N3119">
        <v>1</v>
      </c>
      <c r="O3119" t="b">
        <v>0</v>
      </c>
      <c r="P3119" t="s">
        <v>8301</v>
      </c>
    </row>
    <row r="3120" spans="1:16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9">
        <f t="shared" si="61"/>
        <v>42534.649571759262</v>
      </c>
      <c r="L3120" s="9">
        <f t="shared" si="61"/>
        <v>25569.492299184858</v>
      </c>
      <c r="M3120" t="b">
        <v>0</v>
      </c>
      <c r="N3120">
        <v>2</v>
      </c>
      <c r="O3120" t="b">
        <v>0</v>
      </c>
      <c r="P3120" t="s">
        <v>8301</v>
      </c>
    </row>
    <row r="3121" spans="1:16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9">
        <f t="shared" si="61"/>
        <v>42060.04550925926</v>
      </c>
      <c r="L3121" s="9">
        <f t="shared" si="61"/>
        <v>25569.486806082285</v>
      </c>
      <c r="M3121" t="b">
        <v>0</v>
      </c>
      <c r="N3121">
        <v>1</v>
      </c>
      <c r="O3121" t="b">
        <v>0</v>
      </c>
      <c r="P3121" t="s">
        <v>8301</v>
      </c>
    </row>
    <row r="3122" spans="1:16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9">
        <f t="shared" si="61"/>
        <v>42435.942083333328</v>
      </c>
      <c r="L3122" s="9">
        <f t="shared" si="61"/>
        <v>25569.491156737076</v>
      </c>
      <c r="M3122" t="b">
        <v>0</v>
      </c>
      <c r="N3122">
        <v>10</v>
      </c>
      <c r="O3122" t="b">
        <v>0</v>
      </c>
      <c r="P3122" t="s">
        <v>8301</v>
      </c>
    </row>
    <row r="3123" spans="1:16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9">
        <f t="shared" si="61"/>
        <v>41848.679803240739</v>
      </c>
      <c r="L3123" s="9">
        <f t="shared" si="61"/>
        <v>25569.484359719943</v>
      </c>
      <c r="M3123" t="b">
        <v>0</v>
      </c>
      <c r="N3123">
        <v>1</v>
      </c>
      <c r="O3123" t="b">
        <v>0</v>
      </c>
      <c r="P3123" t="s">
        <v>8301</v>
      </c>
    </row>
    <row r="3124" spans="1:16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9">
        <f t="shared" si="61"/>
        <v>42678.932083333333</v>
      </c>
      <c r="L3124" s="9">
        <f t="shared" si="61"/>
        <v>25569.493969121333</v>
      </c>
      <c r="M3124" t="b">
        <v>0</v>
      </c>
      <c r="N3124">
        <v>2</v>
      </c>
      <c r="O3124" t="b">
        <v>0</v>
      </c>
      <c r="P3124" t="s">
        <v>8301</v>
      </c>
    </row>
    <row r="3125" spans="1:16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9">
        <f t="shared" si="61"/>
        <v>42530.993032407408</v>
      </c>
      <c r="L3125" s="9">
        <f t="shared" si="61"/>
        <v>25569.492256863799</v>
      </c>
      <c r="M3125" t="b">
        <v>0</v>
      </c>
      <c r="N3125">
        <v>348</v>
      </c>
      <c r="O3125" t="b">
        <v>0</v>
      </c>
      <c r="P3125" t="s">
        <v>8301</v>
      </c>
    </row>
    <row r="3126" spans="1:16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9">
        <f t="shared" si="61"/>
        <v>41977.780104166668</v>
      </c>
      <c r="L3126" s="9">
        <f t="shared" si="61"/>
        <v>25569.485853936392</v>
      </c>
      <c r="M3126" t="b">
        <v>0</v>
      </c>
      <c r="N3126">
        <v>4</v>
      </c>
      <c r="O3126" t="b">
        <v>0</v>
      </c>
      <c r="P3126" t="s">
        <v>8301</v>
      </c>
    </row>
    <row r="3127" spans="1:16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9">
        <f t="shared" si="61"/>
        <v>42346.20685185185</v>
      </c>
      <c r="L3127" s="9">
        <f t="shared" si="61"/>
        <v>25569.490118134858</v>
      </c>
      <c r="M3127" t="b">
        <v>0</v>
      </c>
      <c r="N3127">
        <v>0</v>
      </c>
      <c r="O3127" t="b">
        <v>0</v>
      </c>
      <c r="P3127" t="s">
        <v>8301</v>
      </c>
    </row>
    <row r="3128" spans="1:16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9">
        <f t="shared" si="61"/>
        <v>42427.018078703702</v>
      </c>
      <c r="L3128" s="9">
        <f t="shared" si="61"/>
        <v>25569.491053449987</v>
      </c>
      <c r="M3128" t="b">
        <v>0</v>
      </c>
      <c r="N3128">
        <v>17</v>
      </c>
      <c r="O3128" t="b">
        <v>0</v>
      </c>
      <c r="P3128" t="s">
        <v>8301</v>
      </c>
    </row>
    <row r="3129" spans="1:16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9">
        <f t="shared" si="61"/>
        <v>42034.856817129628</v>
      </c>
      <c r="L3129" s="9">
        <f t="shared" si="61"/>
        <v>25569.486514546494</v>
      </c>
      <c r="M3129" t="b">
        <v>0</v>
      </c>
      <c r="N3129">
        <v>0</v>
      </c>
      <c r="O3129" t="b">
        <v>0</v>
      </c>
      <c r="P3129" t="s">
        <v>8301</v>
      </c>
    </row>
    <row r="3130" spans="1:16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9">
        <f t="shared" si="61"/>
        <v>42780.825706018513</v>
      </c>
      <c r="L3130" s="9">
        <f t="shared" si="61"/>
        <v>25569.495148445672</v>
      </c>
      <c r="M3130" t="b">
        <v>0</v>
      </c>
      <c r="N3130">
        <v>117</v>
      </c>
      <c r="O3130" t="b">
        <v>0</v>
      </c>
      <c r="P3130" t="s">
        <v>8269</v>
      </c>
    </row>
    <row r="3131" spans="1:16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9">
        <f t="shared" si="61"/>
        <v>42803.842812499999</v>
      </c>
      <c r="L3131" s="9">
        <f t="shared" si="61"/>
        <v>25569.495414847366</v>
      </c>
      <c r="M3131" t="b">
        <v>0</v>
      </c>
      <c r="N3131">
        <v>1</v>
      </c>
      <c r="O3131" t="b">
        <v>0</v>
      </c>
      <c r="P3131" t="s">
        <v>8269</v>
      </c>
    </row>
    <row r="3132" spans="1:16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9">
        <f t="shared" si="61"/>
        <v>42808.640231481477</v>
      </c>
      <c r="L3132" s="9">
        <f t="shared" si="61"/>
        <v>25569.495470373051</v>
      </c>
      <c r="M3132" t="b">
        <v>0</v>
      </c>
      <c r="N3132">
        <v>4</v>
      </c>
      <c r="O3132" t="b">
        <v>0</v>
      </c>
      <c r="P3132" t="s">
        <v>8269</v>
      </c>
    </row>
    <row r="3133" spans="1:16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9">
        <f t="shared" si="61"/>
        <v>42803.579224537039</v>
      </c>
      <c r="L3133" s="9">
        <f t="shared" si="61"/>
        <v>25569.495411796579</v>
      </c>
      <c r="M3133" t="b">
        <v>0</v>
      </c>
      <c r="N3133">
        <v>12</v>
      </c>
      <c r="O3133" t="b">
        <v>0</v>
      </c>
      <c r="P3133" t="s">
        <v>8269</v>
      </c>
    </row>
    <row r="3134" spans="1:16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9">
        <f t="shared" si="61"/>
        <v>42786.350231481483</v>
      </c>
      <c r="L3134" s="9">
        <f t="shared" si="61"/>
        <v>25569.495212386937</v>
      </c>
      <c r="M3134" t="b">
        <v>0</v>
      </c>
      <c r="N3134">
        <v>1</v>
      </c>
      <c r="O3134" t="b">
        <v>0</v>
      </c>
      <c r="P3134" t="s">
        <v>8269</v>
      </c>
    </row>
    <row r="3135" spans="1:16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9">
        <f t="shared" si="61"/>
        <v>42788.565208333333</v>
      </c>
      <c r="L3135" s="9">
        <f t="shared" si="61"/>
        <v>25569.495238023246</v>
      </c>
      <c r="M3135" t="b">
        <v>0</v>
      </c>
      <c r="N3135">
        <v>16</v>
      </c>
      <c r="O3135" t="b">
        <v>0</v>
      </c>
      <c r="P3135" t="s">
        <v>8269</v>
      </c>
    </row>
    <row r="3136" spans="1:16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9">
        <f t="shared" si="61"/>
        <v>42800.720127314809</v>
      </c>
      <c r="L3136" s="9">
        <f t="shared" si="61"/>
        <v>25569.495378705178</v>
      </c>
      <c r="M3136" t="b">
        <v>0</v>
      </c>
      <c r="N3136">
        <v>12</v>
      </c>
      <c r="O3136" t="b">
        <v>0</v>
      </c>
      <c r="P3136" t="s">
        <v>8269</v>
      </c>
    </row>
    <row r="3137" spans="1:16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9">
        <f t="shared" si="61"/>
        <v>42807.151863425926</v>
      </c>
      <c r="L3137" s="9">
        <f t="shared" si="61"/>
        <v>25569.495453146566</v>
      </c>
      <c r="M3137" t="b">
        <v>0</v>
      </c>
      <c r="N3137">
        <v>7</v>
      </c>
      <c r="O3137" t="b">
        <v>0</v>
      </c>
      <c r="P3137" t="s">
        <v>8269</v>
      </c>
    </row>
    <row r="3138" spans="1:16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9">
        <f t="shared" si="61"/>
        <v>42789.462430555555</v>
      </c>
      <c r="L3138" s="9">
        <f t="shared" si="61"/>
        <v>25569.495248407762</v>
      </c>
      <c r="M3138" t="b">
        <v>0</v>
      </c>
      <c r="N3138">
        <v>22</v>
      </c>
      <c r="O3138" t="b">
        <v>0</v>
      </c>
      <c r="P3138" t="s">
        <v>8269</v>
      </c>
    </row>
    <row r="3139" spans="1:16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9">
        <f t="shared" ref="K3139:L3202" si="62">J3139/86400+25569</f>
        <v>42807.885057870371</v>
      </c>
      <c r="L3139" s="9">
        <f t="shared" si="62"/>
        <v>25569.495461632614</v>
      </c>
      <c r="M3139" t="b">
        <v>0</v>
      </c>
      <c r="N3139">
        <v>1</v>
      </c>
      <c r="O3139" t="b">
        <v>0</v>
      </c>
      <c r="P3139" t="s">
        <v>8269</v>
      </c>
    </row>
    <row r="3140" spans="1:16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9">
        <f t="shared" si="62"/>
        <v>42809.645914351851</v>
      </c>
      <c r="L3140" s="9">
        <f t="shared" si="62"/>
        <v>25569.495482012899</v>
      </c>
      <c r="M3140" t="b">
        <v>0</v>
      </c>
      <c r="N3140">
        <v>0</v>
      </c>
      <c r="O3140" t="b">
        <v>0</v>
      </c>
      <c r="P3140" t="s">
        <v>8269</v>
      </c>
    </row>
    <row r="3141" spans="1:16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9">
        <f t="shared" si="62"/>
        <v>42785.270370370374</v>
      </c>
      <c r="L3141" s="9">
        <f t="shared" si="62"/>
        <v>25569.495199888544</v>
      </c>
      <c r="M3141" t="b">
        <v>0</v>
      </c>
      <c r="N3141">
        <v>6</v>
      </c>
      <c r="O3141" t="b">
        <v>0</v>
      </c>
      <c r="P3141" t="s">
        <v>8269</v>
      </c>
    </row>
    <row r="3142" spans="1:16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9">
        <f t="shared" si="62"/>
        <v>42802.718784722223</v>
      </c>
      <c r="L3142" s="9">
        <f t="shared" si="62"/>
        <v>25569.495401837787</v>
      </c>
      <c r="M3142" t="b">
        <v>0</v>
      </c>
      <c r="N3142">
        <v>4</v>
      </c>
      <c r="O3142" t="b">
        <v>0</v>
      </c>
      <c r="P3142" t="s">
        <v>8269</v>
      </c>
    </row>
    <row r="3143" spans="1:16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9">
        <f t="shared" si="62"/>
        <v>42800.753333333334</v>
      </c>
      <c r="L3143" s="9">
        <f t="shared" si="62"/>
        <v>25569.495379089505</v>
      </c>
      <c r="M3143" t="b">
        <v>0</v>
      </c>
      <c r="N3143">
        <v>8</v>
      </c>
      <c r="O3143" t="b">
        <v>0</v>
      </c>
      <c r="P3143" t="s">
        <v>8269</v>
      </c>
    </row>
    <row r="3144" spans="1:16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9">
        <f t="shared" si="62"/>
        <v>42783.513182870374</v>
      </c>
      <c r="L3144" s="9">
        <f t="shared" si="62"/>
        <v>25569.495179550726</v>
      </c>
      <c r="M3144" t="b">
        <v>0</v>
      </c>
      <c r="N3144">
        <v>3</v>
      </c>
      <c r="O3144" t="b">
        <v>0</v>
      </c>
      <c r="P3144" t="s">
        <v>8269</v>
      </c>
    </row>
    <row r="3145" spans="1:16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9">
        <f t="shared" si="62"/>
        <v>42808.358287037037</v>
      </c>
      <c r="L3145" s="9">
        <f t="shared" si="62"/>
        <v>25569.495467109802</v>
      </c>
      <c r="M3145" t="b">
        <v>0</v>
      </c>
      <c r="N3145">
        <v>0</v>
      </c>
      <c r="O3145" t="b">
        <v>0</v>
      </c>
      <c r="P3145" t="s">
        <v>8269</v>
      </c>
    </row>
    <row r="3146" spans="1:16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9">
        <f t="shared" si="62"/>
        <v>42796.538275462968</v>
      </c>
      <c r="L3146" s="9">
        <f t="shared" si="62"/>
        <v>25569.495330304115</v>
      </c>
      <c r="M3146" t="b">
        <v>0</v>
      </c>
      <c r="N3146">
        <v>30</v>
      </c>
      <c r="O3146" t="b">
        <v>0</v>
      </c>
      <c r="P3146" t="s">
        <v>8269</v>
      </c>
    </row>
    <row r="3147" spans="1:16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9">
        <f t="shared" si="62"/>
        <v>42762.040902777779</v>
      </c>
      <c r="L3147" s="9">
        <f t="shared" si="62"/>
        <v>25569.494931028967</v>
      </c>
      <c r="M3147" t="b">
        <v>0</v>
      </c>
      <c r="N3147">
        <v>0</v>
      </c>
      <c r="O3147" t="b">
        <v>0</v>
      </c>
      <c r="P3147" t="s">
        <v>8269</v>
      </c>
    </row>
    <row r="3148" spans="1:16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9">
        <f t="shared" si="62"/>
        <v>42796.682476851856</v>
      </c>
      <c r="L3148" s="9">
        <f t="shared" si="62"/>
        <v>25569.49533197311</v>
      </c>
      <c r="M3148" t="b">
        <v>0</v>
      </c>
      <c r="N3148">
        <v>12</v>
      </c>
      <c r="O3148" t="b">
        <v>0</v>
      </c>
      <c r="P3148" t="s">
        <v>8269</v>
      </c>
    </row>
    <row r="3149" spans="1:16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9">
        <f t="shared" si="62"/>
        <v>41909.96938657407</v>
      </c>
      <c r="L3149" s="9">
        <f t="shared" si="62"/>
        <v>25569.485069090122</v>
      </c>
      <c r="M3149" t="b">
        <v>1</v>
      </c>
      <c r="N3149">
        <v>213</v>
      </c>
      <c r="O3149" t="b">
        <v>1</v>
      </c>
      <c r="P3149" t="s">
        <v>8269</v>
      </c>
    </row>
    <row r="3150" spans="1:16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9">
        <f t="shared" si="62"/>
        <v>41891.665324074071</v>
      </c>
      <c r="L3150" s="9">
        <f t="shared" si="62"/>
        <v>25569.484857237549</v>
      </c>
      <c r="M3150" t="b">
        <v>1</v>
      </c>
      <c r="N3150">
        <v>57</v>
      </c>
      <c r="O3150" t="b">
        <v>1</v>
      </c>
      <c r="P3150" t="s">
        <v>8269</v>
      </c>
    </row>
    <row r="3151" spans="1:16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9">
        <f t="shared" si="62"/>
        <v>41226.017361111109</v>
      </c>
      <c r="L3151" s="9">
        <f t="shared" si="62"/>
        <v>25569.477152978718</v>
      </c>
      <c r="M3151" t="b">
        <v>1</v>
      </c>
      <c r="N3151">
        <v>25</v>
      </c>
      <c r="O3151" t="b">
        <v>1</v>
      </c>
      <c r="P3151" t="s">
        <v>8269</v>
      </c>
    </row>
    <row r="3152" spans="1:16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9">
        <f t="shared" si="62"/>
        <v>40478.263923611114</v>
      </c>
      <c r="L3152" s="9">
        <f t="shared" si="62"/>
        <v>25569.468498425042</v>
      </c>
      <c r="M3152" t="b">
        <v>1</v>
      </c>
      <c r="N3152">
        <v>104</v>
      </c>
      <c r="O3152" t="b">
        <v>1</v>
      </c>
      <c r="P3152" t="s">
        <v>8269</v>
      </c>
    </row>
    <row r="3153" spans="1:16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9">
        <f t="shared" si="62"/>
        <v>41862.83997685185</v>
      </c>
      <c r="L3153" s="9">
        <f t="shared" si="62"/>
        <v>25569.484523610845</v>
      </c>
      <c r="M3153" t="b">
        <v>1</v>
      </c>
      <c r="N3153">
        <v>34</v>
      </c>
      <c r="O3153" t="b">
        <v>1</v>
      </c>
      <c r="P3153" t="s">
        <v>8269</v>
      </c>
    </row>
    <row r="3154" spans="1:16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9">
        <f t="shared" si="62"/>
        <v>41550.867673611108</v>
      </c>
      <c r="L3154" s="9">
        <f t="shared" si="62"/>
        <v>25569.480912820298</v>
      </c>
      <c r="M3154" t="b">
        <v>1</v>
      </c>
      <c r="N3154">
        <v>67</v>
      </c>
      <c r="O3154" t="b">
        <v>1</v>
      </c>
      <c r="P3154" t="s">
        <v>8269</v>
      </c>
    </row>
    <row r="3155" spans="1:16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9">
        <f t="shared" si="62"/>
        <v>40633.154363425929</v>
      </c>
      <c r="L3155" s="9">
        <f t="shared" si="62"/>
        <v>25569.470291138467</v>
      </c>
      <c r="M3155" t="b">
        <v>1</v>
      </c>
      <c r="N3155">
        <v>241</v>
      </c>
      <c r="O3155" t="b">
        <v>1</v>
      </c>
      <c r="P3155" t="s">
        <v>8269</v>
      </c>
    </row>
    <row r="3156" spans="1:16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9">
        <f t="shared" si="62"/>
        <v>40970.875671296293</v>
      </c>
      <c r="L3156" s="9">
        <f t="shared" si="62"/>
        <v>25569.474199949898</v>
      </c>
      <c r="M3156" t="b">
        <v>1</v>
      </c>
      <c r="N3156">
        <v>123</v>
      </c>
      <c r="O3156" t="b">
        <v>1</v>
      </c>
      <c r="P3156" t="s">
        <v>8269</v>
      </c>
    </row>
    <row r="3157" spans="1:16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9">
        <f t="shared" si="62"/>
        <v>41233.499131944445</v>
      </c>
      <c r="L3157" s="9">
        <f t="shared" si="62"/>
        <v>25569.477239573287</v>
      </c>
      <c r="M3157" t="b">
        <v>1</v>
      </c>
      <c r="N3157">
        <v>302</v>
      </c>
      <c r="O3157" t="b">
        <v>1</v>
      </c>
      <c r="P3157" t="s">
        <v>8269</v>
      </c>
    </row>
    <row r="3158" spans="1:16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9">
        <f t="shared" si="62"/>
        <v>41026.953055555554</v>
      </c>
      <c r="L3158" s="9">
        <f t="shared" si="62"/>
        <v>25569.474848993697</v>
      </c>
      <c r="M3158" t="b">
        <v>1</v>
      </c>
      <c r="N3158">
        <v>89</v>
      </c>
      <c r="O3158" t="b">
        <v>1</v>
      </c>
      <c r="P3158" t="s">
        <v>8269</v>
      </c>
    </row>
    <row r="3159" spans="1:16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9">
        <f t="shared" si="62"/>
        <v>41829.788252314815</v>
      </c>
      <c r="L3159" s="9">
        <f t="shared" si="62"/>
        <v>25569.484141067736</v>
      </c>
      <c r="M3159" t="b">
        <v>1</v>
      </c>
      <c r="N3159">
        <v>41</v>
      </c>
      <c r="O3159" t="b">
        <v>1</v>
      </c>
      <c r="P3159" t="s">
        <v>8269</v>
      </c>
    </row>
    <row r="3160" spans="1:16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9">
        <f t="shared" si="62"/>
        <v>41447.839722222227</v>
      </c>
      <c r="L3160" s="9">
        <f t="shared" si="62"/>
        <v>25569.479720367155</v>
      </c>
      <c r="M3160" t="b">
        <v>1</v>
      </c>
      <c r="N3160">
        <v>69</v>
      </c>
      <c r="O3160" t="b">
        <v>1</v>
      </c>
      <c r="P3160" t="s">
        <v>8269</v>
      </c>
    </row>
    <row r="3161" spans="1:16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9">
        <f t="shared" si="62"/>
        <v>40884.066678240742</v>
      </c>
      <c r="L3161" s="9">
        <f t="shared" si="62"/>
        <v>25569.473195216182</v>
      </c>
      <c r="M3161" t="b">
        <v>1</v>
      </c>
      <c r="N3161">
        <v>52</v>
      </c>
      <c r="O3161" t="b">
        <v>1</v>
      </c>
      <c r="P3161" t="s">
        <v>8269</v>
      </c>
    </row>
    <row r="3162" spans="1:16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9">
        <f t="shared" si="62"/>
        <v>41841.26489583333</v>
      </c>
      <c r="L3162" s="9">
        <f t="shared" si="62"/>
        <v>25569.484273899256</v>
      </c>
      <c r="M3162" t="b">
        <v>1</v>
      </c>
      <c r="N3162">
        <v>57</v>
      </c>
      <c r="O3162" t="b">
        <v>1</v>
      </c>
      <c r="P3162" t="s">
        <v>8269</v>
      </c>
    </row>
    <row r="3163" spans="1:16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9">
        <f t="shared" si="62"/>
        <v>41897.536134259259</v>
      </c>
      <c r="L3163" s="9">
        <f t="shared" si="62"/>
        <v>25569.484925186738</v>
      </c>
      <c r="M3163" t="b">
        <v>1</v>
      </c>
      <c r="N3163">
        <v>74</v>
      </c>
      <c r="O3163" t="b">
        <v>1</v>
      </c>
      <c r="P3163" t="s">
        <v>8269</v>
      </c>
    </row>
    <row r="3164" spans="1:16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9">
        <f t="shared" si="62"/>
        <v>41799.685902777775</v>
      </c>
      <c r="L3164" s="9">
        <f t="shared" si="62"/>
        <v>25569.483792660911</v>
      </c>
      <c r="M3164" t="b">
        <v>1</v>
      </c>
      <c r="N3164">
        <v>63</v>
      </c>
      <c r="O3164" t="b">
        <v>1</v>
      </c>
      <c r="P3164" t="s">
        <v>8269</v>
      </c>
    </row>
    <row r="3165" spans="1:16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9">
        <f t="shared" si="62"/>
        <v>41775.753761574073</v>
      </c>
      <c r="L3165" s="9">
        <f t="shared" si="62"/>
        <v>25569.483515668537</v>
      </c>
      <c r="M3165" t="b">
        <v>1</v>
      </c>
      <c r="N3165">
        <v>72</v>
      </c>
      <c r="O3165" t="b">
        <v>1</v>
      </c>
      <c r="P3165" t="s">
        <v>8269</v>
      </c>
    </row>
    <row r="3166" spans="1:16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9">
        <f t="shared" si="62"/>
        <v>41766.805729166663</v>
      </c>
      <c r="L3166" s="9">
        <f t="shared" si="62"/>
        <v>25569.483412103345</v>
      </c>
      <c r="M3166" t="b">
        <v>1</v>
      </c>
      <c r="N3166">
        <v>71</v>
      </c>
      <c r="O3166" t="b">
        <v>1</v>
      </c>
      <c r="P3166" t="s">
        <v>8269</v>
      </c>
    </row>
    <row r="3167" spans="1:16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9">
        <f t="shared" si="62"/>
        <v>40644.159259259257</v>
      </c>
      <c r="L3167" s="9">
        <f t="shared" si="62"/>
        <v>25569.470418509944</v>
      </c>
      <c r="M3167" t="b">
        <v>1</v>
      </c>
      <c r="N3167">
        <v>21</v>
      </c>
      <c r="O3167" t="b">
        <v>1</v>
      </c>
      <c r="P3167" t="s">
        <v>8269</v>
      </c>
    </row>
    <row r="3168" spans="1:16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9">
        <f t="shared" si="62"/>
        <v>41940.69158564815</v>
      </c>
      <c r="L3168" s="9">
        <f t="shared" si="62"/>
        <v>25569.485424671129</v>
      </c>
      <c r="M3168" t="b">
        <v>1</v>
      </c>
      <c r="N3168">
        <v>930</v>
      </c>
      <c r="O3168" t="b">
        <v>1</v>
      </c>
      <c r="P3168" t="s">
        <v>8269</v>
      </c>
    </row>
    <row r="3169" spans="1:16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9">
        <f t="shared" si="62"/>
        <v>41839.175706018519</v>
      </c>
      <c r="L3169" s="9">
        <f t="shared" si="62"/>
        <v>25569.484249718818</v>
      </c>
      <c r="M3169" t="b">
        <v>1</v>
      </c>
      <c r="N3169">
        <v>55</v>
      </c>
      <c r="O3169" t="b">
        <v>1</v>
      </c>
      <c r="P3169" t="s">
        <v>8269</v>
      </c>
    </row>
    <row r="3170" spans="1:16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9">
        <f t="shared" si="62"/>
        <v>41772.105937500004</v>
      </c>
      <c r="L3170" s="9">
        <f t="shared" si="62"/>
        <v>25569.483473448352</v>
      </c>
      <c r="M3170" t="b">
        <v>1</v>
      </c>
      <c r="N3170">
        <v>61</v>
      </c>
      <c r="O3170" t="b">
        <v>1</v>
      </c>
      <c r="P3170" t="s">
        <v>8269</v>
      </c>
    </row>
    <row r="3171" spans="1:16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9">
        <f t="shared" si="62"/>
        <v>41591.737974537034</v>
      </c>
      <c r="L3171" s="9">
        <f t="shared" si="62"/>
        <v>25569.481385856187</v>
      </c>
      <c r="M3171" t="b">
        <v>1</v>
      </c>
      <c r="N3171">
        <v>82</v>
      </c>
      <c r="O3171" t="b">
        <v>1</v>
      </c>
      <c r="P3171" t="s">
        <v>8269</v>
      </c>
    </row>
    <row r="3172" spans="1:16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9">
        <f t="shared" si="62"/>
        <v>41789.080370370371</v>
      </c>
      <c r="L3172" s="9">
        <f t="shared" si="62"/>
        <v>25569.483669911693</v>
      </c>
      <c r="M3172" t="b">
        <v>1</v>
      </c>
      <c r="N3172">
        <v>71</v>
      </c>
      <c r="O3172" t="b">
        <v>1</v>
      </c>
      <c r="P3172" t="s">
        <v>8269</v>
      </c>
    </row>
    <row r="3173" spans="1:16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9">
        <f t="shared" si="62"/>
        <v>42466.608310185184</v>
      </c>
      <c r="L3173" s="9">
        <f t="shared" si="62"/>
        <v>25569.491511670258</v>
      </c>
      <c r="M3173" t="b">
        <v>1</v>
      </c>
      <c r="N3173">
        <v>117</v>
      </c>
      <c r="O3173" t="b">
        <v>1</v>
      </c>
      <c r="P3173" t="s">
        <v>8269</v>
      </c>
    </row>
    <row r="3174" spans="1:16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9">
        <f t="shared" si="62"/>
        <v>40923.729953703703</v>
      </c>
      <c r="L3174" s="9">
        <f t="shared" si="62"/>
        <v>25569.473654281872</v>
      </c>
      <c r="M3174" t="b">
        <v>1</v>
      </c>
      <c r="N3174">
        <v>29</v>
      </c>
      <c r="O3174" t="b">
        <v>1</v>
      </c>
      <c r="P3174" t="s">
        <v>8269</v>
      </c>
    </row>
    <row r="3175" spans="1:16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9">
        <f t="shared" si="62"/>
        <v>41878.878379629634</v>
      </c>
      <c r="L3175" s="9">
        <f t="shared" si="62"/>
        <v>25569.484709240503</v>
      </c>
      <c r="M3175" t="b">
        <v>1</v>
      </c>
      <c r="N3175">
        <v>74</v>
      </c>
      <c r="O3175" t="b">
        <v>1</v>
      </c>
      <c r="P3175" t="s">
        <v>8269</v>
      </c>
    </row>
    <row r="3176" spans="1:16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9">
        <f t="shared" si="62"/>
        <v>41862.864675925928</v>
      </c>
      <c r="L3176" s="9">
        <f t="shared" si="62"/>
        <v>25569.484523896714</v>
      </c>
      <c r="M3176" t="b">
        <v>1</v>
      </c>
      <c r="N3176">
        <v>23</v>
      </c>
      <c r="O3176" t="b">
        <v>1</v>
      </c>
      <c r="P3176" t="s">
        <v>8269</v>
      </c>
    </row>
    <row r="3177" spans="1:16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9">
        <f t="shared" si="62"/>
        <v>40531.886886574073</v>
      </c>
      <c r="L3177" s="9">
        <f t="shared" si="62"/>
        <v>25569.469119061188</v>
      </c>
      <c r="M3177" t="b">
        <v>1</v>
      </c>
      <c r="N3177">
        <v>60</v>
      </c>
      <c r="O3177" t="b">
        <v>1</v>
      </c>
      <c r="P3177" t="s">
        <v>8269</v>
      </c>
    </row>
    <row r="3178" spans="1:16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9">
        <f t="shared" si="62"/>
        <v>41477.930914351848</v>
      </c>
      <c r="L3178" s="9">
        <f t="shared" si="62"/>
        <v>25569.480068644843</v>
      </c>
      <c r="M3178" t="b">
        <v>1</v>
      </c>
      <c r="N3178">
        <v>55</v>
      </c>
      <c r="O3178" t="b">
        <v>1</v>
      </c>
      <c r="P3178" t="s">
        <v>8269</v>
      </c>
    </row>
    <row r="3179" spans="1:16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9">
        <f t="shared" si="62"/>
        <v>41781.666770833333</v>
      </c>
      <c r="L3179" s="9">
        <f t="shared" si="62"/>
        <v>25569.483584106143</v>
      </c>
      <c r="M3179" t="b">
        <v>1</v>
      </c>
      <c r="N3179">
        <v>51</v>
      </c>
      <c r="O3179" t="b">
        <v>1</v>
      </c>
      <c r="P3179" t="s">
        <v>8269</v>
      </c>
    </row>
    <row r="3180" spans="1:16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9">
        <f t="shared" si="62"/>
        <v>41806.605034722219</v>
      </c>
      <c r="L3180" s="9">
        <f t="shared" si="62"/>
        <v>25569.483872743458</v>
      </c>
      <c r="M3180" t="b">
        <v>1</v>
      </c>
      <c r="N3180">
        <v>78</v>
      </c>
      <c r="O3180" t="b">
        <v>1</v>
      </c>
      <c r="P3180" t="s">
        <v>8269</v>
      </c>
    </row>
    <row r="3181" spans="1:16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9">
        <f t="shared" si="62"/>
        <v>41375.702210648145</v>
      </c>
      <c r="L3181" s="9">
        <f t="shared" si="62"/>
        <v>25569.478885442251</v>
      </c>
      <c r="M3181" t="b">
        <v>1</v>
      </c>
      <c r="N3181">
        <v>62</v>
      </c>
      <c r="O3181" t="b">
        <v>1</v>
      </c>
      <c r="P3181" t="s">
        <v>8269</v>
      </c>
    </row>
    <row r="3182" spans="1:16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9">
        <f t="shared" si="62"/>
        <v>41780.412604166668</v>
      </c>
      <c r="L3182" s="9">
        <f t="shared" si="62"/>
        <v>25569.483569590328</v>
      </c>
      <c r="M3182" t="b">
        <v>1</v>
      </c>
      <c r="N3182">
        <v>45</v>
      </c>
      <c r="O3182" t="b">
        <v>1</v>
      </c>
      <c r="P3182" t="s">
        <v>8269</v>
      </c>
    </row>
    <row r="3183" spans="1:16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9">
        <f t="shared" si="62"/>
        <v>41779.310034722221</v>
      </c>
      <c r="L3183" s="9">
        <f t="shared" si="62"/>
        <v>25569.483556829106</v>
      </c>
      <c r="M3183" t="b">
        <v>1</v>
      </c>
      <c r="N3183">
        <v>15</v>
      </c>
      <c r="O3183" t="b">
        <v>1</v>
      </c>
      <c r="P3183" t="s">
        <v>8269</v>
      </c>
    </row>
    <row r="3184" spans="1:16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9">
        <f t="shared" si="62"/>
        <v>40883.949317129627</v>
      </c>
      <c r="L3184" s="9">
        <f t="shared" si="62"/>
        <v>25569.473193857837</v>
      </c>
      <c r="M3184" t="b">
        <v>1</v>
      </c>
      <c r="N3184">
        <v>151</v>
      </c>
      <c r="O3184" t="b">
        <v>1</v>
      </c>
      <c r="P3184" t="s">
        <v>8269</v>
      </c>
    </row>
    <row r="3185" spans="1:16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9">
        <f t="shared" si="62"/>
        <v>41491.79478009259</v>
      </c>
      <c r="L3185" s="9">
        <f t="shared" si="62"/>
        <v>25569.480229106251</v>
      </c>
      <c r="M3185" t="b">
        <v>1</v>
      </c>
      <c r="N3185">
        <v>68</v>
      </c>
      <c r="O3185" t="b">
        <v>1</v>
      </c>
      <c r="P3185" t="s">
        <v>8269</v>
      </c>
    </row>
    <row r="3186" spans="1:16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9">
        <f t="shared" si="62"/>
        <v>41791.993414351848</v>
      </c>
      <c r="L3186" s="9">
        <f t="shared" si="62"/>
        <v>25569.48370362748</v>
      </c>
      <c r="M3186" t="b">
        <v>1</v>
      </c>
      <c r="N3186">
        <v>46</v>
      </c>
      <c r="O3186" t="b">
        <v>1</v>
      </c>
      <c r="P3186" t="s">
        <v>8269</v>
      </c>
    </row>
    <row r="3187" spans="1:16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9">
        <f t="shared" si="62"/>
        <v>41829.977326388893</v>
      </c>
      <c r="L3187" s="9">
        <f t="shared" si="62"/>
        <v>25569.484143256093</v>
      </c>
      <c r="M3187" t="b">
        <v>1</v>
      </c>
      <c r="N3187">
        <v>24</v>
      </c>
      <c r="O3187" t="b">
        <v>1</v>
      </c>
      <c r="P3187" t="s">
        <v>8269</v>
      </c>
    </row>
    <row r="3188" spans="1:16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9">
        <f t="shared" si="62"/>
        <v>41868.924050925925</v>
      </c>
      <c r="L3188" s="9">
        <f t="shared" si="62"/>
        <v>25569.484594028367</v>
      </c>
      <c r="M3188" t="b">
        <v>1</v>
      </c>
      <c r="N3188">
        <v>70</v>
      </c>
      <c r="O3188" t="b">
        <v>1</v>
      </c>
      <c r="P3188" t="s">
        <v>8269</v>
      </c>
    </row>
    <row r="3189" spans="1:16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9">
        <f t="shared" si="62"/>
        <v>41835.666354166664</v>
      </c>
      <c r="L3189" s="9">
        <f t="shared" si="62"/>
        <v>25569.48420910132</v>
      </c>
      <c r="M3189" t="b">
        <v>1</v>
      </c>
      <c r="N3189">
        <v>244</v>
      </c>
      <c r="O3189" t="b">
        <v>1</v>
      </c>
      <c r="P3189" t="s">
        <v>8269</v>
      </c>
    </row>
    <row r="3190" spans="1:16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9">
        <f t="shared" si="62"/>
        <v>42144.415532407409</v>
      </c>
      <c r="L3190" s="9">
        <f t="shared" si="62"/>
        <v>25569.487782587181</v>
      </c>
      <c r="M3190" t="b">
        <v>0</v>
      </c>
      <c r="N3190">
        <v>9</v>
      </c>
      <c r="O3190" t="b">
        <v>0</v>
      </c>
      <c r="P3190" t="s">
        <v>8303</v>
      </c>
    </row>
    <row r="3191" spans="1:16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9">
        <f t="shared" si="62"/>
        <v>42118.346435185187</v>
      </c>
      <c r="L3191" s="9">
        <f t="shared" si="62"/>
        <v>25569.487480861517</v>
      </c>
      <c r="M3191" t="b">
        <v>0</v>
      </c>
      <c r="N3191">
        <v>19</v>
      </c>
      <c r="O3191" t="b">
        <v>0</v>
      </c>
      <c r="P3191" t="s">
        <v>8303</v>
      </c>
    </row>
    <row r="3192" spans="1:16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9">
        <f t="shared" si="62"/>
        <v>42683.151331018518</v>
      </c>
      <c r="L3192" s="9">
        <f t="shared" si="62"/>
        <v>25569.494017955221</v>
      </c>
      <c r="M3192" t="b">
        <v>0</v>
      </c>
      <c r="N3192">
        <v>0</v>
      </c>
      <c r="O3192" t="b">
        <v>0</v>
      </c>
      <c r="P3192" t="s">
        <v>8303</v>
      </c>
    </row>
    <row r="3193" spans="1:16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9">
        <f t="shared" si="62"/>
        <v>42538.755428240736</v>
      </c>
      <c r="L3193" s="9">
        <f t="shared" si="62"/>
        <v>25569.492346706345</v>
      </c>
      <c r="M3193" t="b">
        <v>0</v>
      </c>
      <c r="N3193">
        <v>4</v>
      </c>
      <c r="O3193" t="b">
        <v>0</v>
      </c>
      <c r="P3193" t="s">
        <v>8303</v>
      </c>
    </row>
    <row r="3194" spans="1:16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9">
        <f t="shared" si="62"/>
        <v>42018.94049768518</v>
      </c>
      <c r="L3194" s="9">
        <f t="shared" si="62"/>
        <v>25569.486330329833</v>
      </c>
      <c r="M3194" t="b">
        <v>0</v>
      </c>
      <c r="N3194">
        <v>8</v>
      </c>
      <c r="O3194" t="b">
        <v>0</v>
      </c>
      <c r="P3194" t="s">
        <v>8303</v>
      </c>
    </row>
    <row r="3195" spans="1:16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9">
        <f t="shared" si="62"/>
        <v>42010.968240740738</v>
      </c>
      <c r="L3195" s="9">
        <f t="shared" si="62"/>
        <v>25569.486238058344</v>
      </c>
      <c r="M3195" t="b">
        <v>0</v>
      </c>
      <c r="N3195">
        <v>24</v>
      </c>
      <c r="O3195" t="b">
        <v>0</v>
      </c>
      <c r="P3195" t="s">
        <v>8303</v>
      </c>
    </row>
    <row r="3196" spans="1:16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9">
        <f t="shared" si="62"/>
        <v>42182.062476851846</v>
      </c>
      <c r="L3196" s="9">
        <f t="shared" si="62"/>
        <v>25569.488218315706</v>
      </c>
      <c r="M3196" t="b">
        <v>0</v>
      </c>
      <c r="N3196">
        <v>0</v>
      </c>
      <c r="O3196" t="b">
        <v>0</v>
      </c>
      <c r="P3196" t="s">
        <v>8303</v>
      </c>
    </row>
    <row r="3197" spans="1:16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9">
        <f t="shared" si="62"/>
        <v>42017.594236111108</v>
      </c>
      <c r="L3197" s="9">
        <f t="shared" si="62"/>
        <v>25569.486314748105</v>
      </c>
      <c r="M3197" t="b">
        <v>0</v>
      </c>
      <c r="N3197">
        <v>39</v>
      </c>
      <c r="O3197" t="b">
        <v>0</v>
      </c>
      <c r="P3197" t="s">
        <v>8303</v>
      </c>
    </row>
    <row r="3198" spans="1:16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9">
        <f t="shared" si="62"/>
        <v>42157.598090277781</v>
      </c>
      <c r="L3198" s="9">
        <f t="shared" si="62"/>
        <v>25569.487935163081</v>
      </c>
      <c r="M3198" t="b">
        <v>0</v>
      </c>
      <c r="N3198">
        <v>6</v>
      </c>
      <c r="O3198" t="b">
        <v>0</v>
      </c>
      <c r="P3198" t="s">
        <v>8303</v>
      </c>
    </row>
    <row r="3199" spans="1:16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9">
        <f t="shared" si="62"/>
        <v>42009.493263888886</v>
      </c>
      <c r="L3199" s="9">
        <f t="shared" si="62"/>
        <v>25569.486220986852</v>
      </c>
      <c r="M3199" t="b">
        <v>0</v>
      </c>
      <c r="N3199">
        <v>4</v>
      </c>
      <c r="O3199" t="b">
        <v>0</v>
      </c>
      <c r="P3199" t="s">
        <v>8303</v>
      </c>
    </row>
    <row r="3200" spans="1:16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9">
        <f t="shared" si="62"/>
        <v>42013.424502314811</v>
      </c>
      <c r="L3200" s="9">
        <f t="shared" si="62"/>
        <v>25569.486266487296</v>
      </c>
      <c r="M3200" t="b">
        <v>0</v>
      </c>
      <c r="N3200">
        <v>3</v>
      </c>
      <c r="O3200" t="b">
        <v>0</v>
      </c>
      <c r="P3200" t="s">
        <v>8303</v>
      </c>
    </row>
    <row r="3201" spans="1:16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9">
        <f t="shared" si="62"/>
        <v>41858.761782407411</v>
      </c>
      <c r="L3201" s="9">
        <f t="shared" si="62"/>
        <v>25569.484476409518</v>
      </c>
      <c r="M3201" t="b">
        <v>0</v>
      </c>
      <c r="N3201">
        <v>53</v>
      </c>
      <c r="O3201" t="b">
        <v>0</v>
      </c>
      <c r="P3201" t="s">
        <v>8303</v>
      </c>
    </row>
    <row r="3202" spans="1:16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9">
        <f t="shared" si="62"/>
        <v>42460.320613425924</v>
      </c>
      <c r="L3202" s="9">
        <f t="shared" si="62"/>
        <v>25569.491438895988</v>
      </c>
      <c r="M3202" t="b">
        <v>0</v>
      </c>
      <c r="N3202">
        <v>1</v>
      </c>
      <c r="O3202" t="b">
        <v>0</v>
      </c>
      <c r="P3202" t="s">
        <v>8303</v>
      </c>
    </row>
    <row r="3203" spans="1:16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9">
        <f t="shared" ref="K3203:L3266" si="63">J3203/86400+25569</f>
        <v>41861.767094907409</v>
      </c>
      <c r="L3203" s="9">
        <f t="shared" si="63"/>
        <v>25569.484511193226</v>
      </c>
      <c r="M3203" t="b">
        <v>0</v>
      </c>
      <c r="N3203">
        <v>2</v>
      </c>
      <c r="O3203" t="b">
        <v>0</v>
      </c>
      <c r="P3203" t="s">
        <v>8303</v>
      </c>
    </row>
    <row r="3204" spans="1:16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9">
        <f t="shared" si="63"/>
        <v>42293.853541666671</v>
      </c>
      <c r="L3204" s="9">
        <f t="shared" si="63"/>
        <v>25569.48951219377</v>
      </c>
      <c r="M3204" t="b">
        <v>0</v>
      </c>
      <c r="N3204">
        <v>25</v>
      </c>
      <c r="O3204" t="b">
        <v>0</v>
      </c>
      <c r="P3204" t="s">
        <v>8303</v>
      </c>
    </row>
    <row r="3205" spans="1:16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9">
        <f t="shared" si="63"/>
        <v>42242.988680555558</v>
      </c>
      <c r="L3205" s="9">
        <f t="shared" si="63"/>
        <v>25569.488923480098</v>
      </c>
      <c r="M3205" t="b">
        <v>0</v>
      </c>
      <c r="N3205">
        <v>6</v>
      </c>
      <c r="O3205" t="b">
        <v>0</v>
      </c>
      <c r="P3205" t="s">
        <v>8303</v>
      </c>
    </row>
    <row r="3206" spans="1:16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9">
        <f t="shared" si="63"/>
        <v>42172.686099537037</v>
      </c>
      <c r="L3206" s="9">
        <f t="shared" si="63"/>
        <v>25569.488109792819</v>
      </c>
      <c r="M3206" t="b">
        <v>0</v>
      </c>
      <c r="N3206">
        <v>0</v>
      </c>
      <c r="O3206" t="b">
        <v>0</v>
      </c>
      <c r="P3206" t="s">
        <v>8303</v>
      </c>
    </row>
    <row r="3207" spans="1:16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9">
        <f t="shared" si="63"/>
        <v>42095.374675925923</v>
      </c>
      <c r="L3207" s="9">
        <f t="shared" si="63"/>
        <v>25569.487214984674</v>
      </c>
      <c r="M3207" t="b">
        <v>0</v>
      </c>
      <c r="N3207">
        <v>12</v>
      </c>
      <c r="O3207" t="b">
        <v>0</v>
      </c>
      <c r="P3207" t="s">
        <v>8303</v>
      </c>
    </row>
    <row r="3208" spans="1:16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9">
        <f t="shared" si="63"/>
        <v>42236.276053240741</v>
      </c>
      <c r="L3208" s="9">
        <f t="shared" si="63"/>
        <v>25569.488845787655</v>
      </c>
      <c r="M3208" t="b">
        <v>0</v>
      </c>
      <c r="N3208">
        <v>0</v>
      </c>
      <c r="O3208" t="b">
        <v>0</v>
      </c>
      <c r="P3208" t="s">
        <v>8303</v>
      </c>
    </row>
    <row r="3209" spans="1:16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9">
        <f t="shared" si="63"/>
        <v>42057.277858796297</v>
      </c>
      <c r="L3209" s="9">
        <f t="shared" si="63"/>
        <v>25569.486774049292</v>
      </c>
      <c r="M3209" t="b">
        <v>0</v>
      </c>
      <c r="N3209">
        <v>36</v>
      </c>
      <c r="O3209" t="b">
        <v>0</v>
      </c>
      <c r="P3209" t="s">
        <v>8303</v>
      </c>
    </row>
    <row r="3210" spans="1:16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9">
        <f t="shared" si="63"/>
        <v>41827.605057870373</v>
      </c>
      <c r="L3210" s="9">
        <f t="shared" si="63"/>
        <v>25569.484115799281</v>
      </c>
      <c r="M3210" t="b">
        <v>1</v>
      </c>
      <c r="N3210">
        <v>82</v>
      </c>
      <c r="O3210" t="b">
        <v>1</v>
      </c>
      <c r="P3210" t="s">
        <v>8269</v>
      </c>
    </row>
    <row r="3211" spans="1:16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9">
        <f t="shared" si="63"/>
        <v>41778.637245370366</v>
      </c>
      <c r="L3211" s="9">
        <f t="shared" si="63"/>
        <v>25569.48354904219</v>
      </c>
      <c r="M3211" t="b">
        <v>1</v>
      </c>
      <c r="N3211">
        <v>226</v>
      </c>
      <c r="O3211" t="b">
        <v>1</v>
      </c>
      <c r="P3211" t="s">
        <v>8269</v>
      </c>
    </row>
    <row r="3212" spans="1:16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9">
        <f t="shared" si="63"/>
        <v>41013.936562499999</v>
      </c>
      <c r="L3212" s="9">
        <f t="shared" si="63"/>
        <v>25569.474698339844</v>
      </c>
      <c r="M3212" t="b">
        <v>1</v>
      </c>
      <c r="N3212">
        <v>60</v>
      </c>
      <c r="O3212" t="b">
        <v>1</v>
      </c>
      <c r="P3212" t="s">
        <v>8269</v>
      </c>
    </row>
    <row r="3213" spans="1:16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9">
        <f t="shared" si="63"/>
        <v>41834.58657407407</v>
      </c>
      <c r="L3213" s="9">
        <f t="shared" si="63"/>
        <v>25569.484196603866</v>
      </c>
      <c r="M3213" t="b">
        <v>1</v>
      </c>
      <c r="N3213">
        <v>322</v>
      </c>
      <c r="O3213" t="b">
        <v>1</v>
      </c>
      <c r="P3213" t="s">
        <v>8269</v>
      </c>
    </row>
    <row r="3214" spans="1:16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9">
        <f t="shared" si="63"/>
        <v>41829.795729166668</v>
      </c>
      <c r="L3214" s="9">
        <f t="shared" si="63"/>
        <v>25569.484141154273</v>
      </c>
      <c r="M3214" t="b">
        <v>1</v>
      </c>
      <c r="N3214">
        <v>94</v>
      </c>
      <c r="O3214" t="b">
        <v>1</v>
      </c>
      <c r="P3214" t="s">
        <v>8269</v>
      </c>
    </row>
    <row r="3215" spans="1:16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9">
        <f t="shared" si="63"/>
        <v>42171.763414351852</v>
      </c>
      <c r="L3215" s="9">
        <f t="shared" si="63"/>
        <v>25569.488099113591</v>
      </c>
      <c r="M3215" t="b">
        <v>1</v>
      </c>
      <c r="N3215">
        <v>47</v>
      </c>
      <c r="O3215" t="b">
        <v>1</v>
      </c>
      <c r="P3215" t="s">
        <v>8269</v>
      </c>
    </row>
    <row r="3216" spans="1:16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9">
        <f t="shared" si="63"/>
        <v>42337.792511574073</v>
      </c>
      <c r="L3216" s="9">
        <f t="shared" si="63"/>
        <v>25569.490020746664</v>
      </c>
      <c r="M3216" t="b">
        <v>1</v>
      </c>
      <c r="N3216">
        <v>115</v>
      </c>
      <c r="O3216" t="b">
        <v>1</v>
      </c>
      <c r="P3216" t="s">
        <v>8269</v>
      </c>
    </row>
    <row r="3217" spans="1:16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9">
        <f t="shared" si="63"/>
        <v>42219.665173611109</v>
      </c>
      <c r="L3217" s="9">
        <f t="shared" si="63"/>
        <v>25569.488653532102</v>
      </c>
      <c r="M3217" t="b">
        <v>1</v>
      </c>
      <c r="N3217">
        <v>134</v>
      </c>
      <c r="O3217" t="b">
        <v>1</v>
      </c>
      <c r="P3217" t="s">
        <v>8269</v>
      </c>
    </row>
    <row r="3218" spans="1:16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9">
        <f t="shared" si="63"/>
        <v>42165.462627314817</v>
      </c>
      <c r="L3218" s="9">
        <f t="shared" si="63"/>
        <v>25569.488026187817</v>
      </c>
      <c r="M3218" t="b">
        <v>1</v>
      </c>
      <c r="N3218">
        <v>35</v>
      </c>
      <c r="O3218" t="b">
        <v>1</v>
      </c>
      <c r="P3218" t="s">
        <v>8269</v>
      </c>
    </row>
    <row r="3219" spans="1:16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9">
        <f t="shared" si="63"/>
        <v>42648.546111111107</v>
      </c>
      <c r="L3219" s="9">
        <f t="shared" si="63"/>
        <v>25569.493617431843</v>
      </c>
      <c r="M3219" t="b">
        <v>1</v>
      </c>
      <c r="N3219">
        <v>104</v>
      </c>
      <c r="O3219" t="b">
        <v>1</v>
      </c>
      <c r="P3219" t="s">
        <v>8269</v>
      </c>
    </row>
    <row r="3220" spans="1:16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9">
        <f t="shared" si="63"/>
        <v>41971.002152777779</v>
      </c>
      <c r="L3220" s="9">
        <f t="shared" si="63"/>
        <v>25569.485775487879</v>
      </c>
      <c r="M3220" t="b">
        <v>1</v>
      </c>
      <c r="N3220">
        <v>184</v>
      </c>
      <c r="O3220" t="b">
        <v>1</v>
      </c>
      <c r="P3220" t="s">
        <v>8269</v>
      </c>
    </row>
    <row r="3221" spans="1:16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9">
        <f t="shared" si="63"/>
        <v>42050.983182870375</v>
      </c>
      <c r="L3221" s="9">
        <f t="shared" si="63"/>
        <v>25569.486701194248</v>
      </c>
      <c r="M3221" t="b">
        <v>1</v>
      </c>
      <c r="N3221">
        <v>119</v>
      </c>
      <c r="O3221" t="b">
        <v>1</v>
      </c>
      <c r="P3221" t="s">
        <v>8269</v>
      </c>
    </row>
    <row r="3222" spans="1:16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9">
        <f t="shared" si="63"/>
        <v>42772.833379629628</v>
      </c>
      <c r="L3222" s="9">
        <f t="shared" si="63"/>
        <v>25569.495055941894</v>
      </c>
      <c r="M3222" t="b">
        <v>1</v>
      </c>
      <c r="N3222">
        <v>59</v>
      </c>
      <c r="O3222" t="b">
        <v>1</v>
      </c>
      <c r="P3222" t="s">
        <v>8269</v>
      </c>
    </row>
    <row r="3223" spans="1:16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9">
        <f t="shared" si="63"/>
        <v>42155.696793981479</v>
      </c>
      <c r="L3223" s="9">
        <f t="shared" si="63"/>
        <v>25569.487913157336</v>
      </c>
      <c r="M3223" t="b">
        <v>1</v>
      </c>
      <c r="N3223">
        <v>113</v>
      </c>
      <c r="O3223" t="b">
        <v>1</v>
      </c>
      <c r="P3223" t="s">
        <v>8269</v>
      </c>
    </row>
    <row r="3224" spans="1:16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9">
        <f t="shared" si="63"/>
        <v>42270.582141203704</v>
      </c>
      <c r="L3224" s="9">
        <f t="shared" si="63"/>
        <v>25569.489242848857</v>
      </c>
      <c r="M3224" t="b">
        <v>1</v>
      </c>
      <c r="N3224">
        <v>84</v>
      </c>
      <c r="O3224" t="b">
        <v>1</v>
      </c>
      <c r="P3224" t="s">
        <v>8269</v>
      </c>
    </row>
    <row r="3225" spans="1:16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9">
        <f t="shared" si="63"/>
        <v>42206.835370370369</v>
      </c>
      <c r="L3225" s="9">
        <f t="shared" si="63"/>
        <v>25569.488505039008</v>
      </c>
      <c r="M3225" t="b">
        <v>1</v>
      </c>
      <c r="N3225">
        <v>74</v>
      </c>
      <c r="O3225" t="b">
        <v>1</v>
      </c>
      <c r="P3225" t="s">
        <v>8269</v>
      </c>
    </row>
    <row r="3226" spans="1:16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9">
        <f t="shared" si="63"/>
        <v>42697.850844907407</v>
      </c>
      <c r="L3226" s="9">
        <f t="shared" si="63"/>
        <v>25569.494188088483</v>
      </c>
      <c r="M3226" t="b">
        <v>1</v>
      </c>
      <c r="N3226">
        <v>216</v>
      </c>
      <c r="O3226" t="b">
        <v>1</v>
      </c>
      <c r="P3226" t="s">
        <v>8269</v>
      </c>
    </row>
    <row r="3227" spans="1:16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9">
        <f t="shared" si="63"/>
        <v>42503.559467592597</v>
      </c>
      <c r="L3227" s="9">
        <f t="shared" si="63"/>
        <v>25569.491939345691</v>
      </c>
      <c r="M3227" t="b">
        <v>1</v>
      </c>
      <c r="N3227">
        <v>39</v>
      </c>
      <c r="O3227" t="b">
        <v>1</v>
      </c>
      <c r="P3227" t="s">
        <v>8269</v>
      </c>
    </row>
    <row r="3228" spans="1:16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9">
        <f t="shared" si="63"/>
        <v>42277.583472222221</v>
      </c>
      <c r="L3228" s="9">
        <f t="shared" si="63"/>
        <v>25569.489323882779</v>
      </c>
      <c r="M3228" t="b">
        <v>1</v>
      </c>
      <c r="N3228">
        <v>21</v>
      </c>
      <c r="O3228" t="b">
        <v>1</v>
      </c>
      <c r="P3228" t="s">
        <v>8269</v>
      </c>
    </row>
    <row r="3229" spans="1:16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9">
        <f t="shared" si="63"/>
        <v>42722.882361111115</v>
      </c>
      <c r="L3229" s="9">
        <f t="shared" si="63"/>
        <v>25569.494477805107</v>
      </c>
      <c r="M3229" t="b">
        <v>0</v>
      </c>
      <c r="N3229">
        <v>30</v>
      </c>
      <c r="O3229" t="b">
        <v>1</v>
      </c>
      <c r="P3229" t="s">
        <v>8269</v>
      </c>
    </row>
    <row r="3230" spans="1:16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9">
        <f t="shared" si="63"/>
        <v>42323.70930555556</v>
      </c>
      <c r="L3230" s="9">
        <f t="shared" si="63"/>
        <v>25569.489857746594</v>
      </c>
      <c r="M3230" t="b">
        <v>1</v>
      </c>
      <c r="N3230">
        <v>37</v>
      </c>
      <c r="O3230" t="b">
        <v>1</v>
      </c>
      <c r="P3230" t="s">
        <v>8269</v>
      </c>
    </row>
    <row r="3231" spans="1:16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9">
        <f t="shared" si="63"/>
        <v>41933.291643518518</v>
      </c>
      <c r="L3231" s="9">
        <f t="shared" si="63"/>
        <v>25569.485339023653</v>
      </c>
      <c r="M3231" t="b">
        <v>1</v>
      </c>
      <c r="N3231">
        <v>202</v>
      </c>
      <c r="O3231" t="b">
        <v>1</v>
      </c>
      <c r="P3231" t="s">
        <v>8269</v>
      </c>
    </row>
    <row r="3232" spans="1:16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9">
        <f t="shared" si="63"/>
        <v>41898.168124999997</v>
      </c>
      <c r="L3232" s="9">
        <f t="shared" si="63"/>
        <v>25569.484932501447</v>
      </c>
      <c r="M3232" t="b">
        <v>1</v>
      </c>
      <c r="N3232">
        <v>37</v>
      </c>
      <c r="O3232" t="b">
        <v>1</v>
      </c>
      <c r="P3232" t="s">
        <v>8269</v>
      </c>
    </row>
    <row r="3233" spans="1:16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9">
        <f t="shared" si="63"/>
        <v>42446.943831018521</v>
      </c>
      <c r="L3233" s="9">
        <f t="shared" si="63"/>
        <v>25569.491284072119</v>
      </c>
      <c r="M3233" t="b">
        <v>0</v>
      </c>
      <c r="N3233">
        <v>28</v>
      </c>
      <c r="O3233" t="b">
        <v>1</v>
      </c>
      <c r="P3233" t="s">
        <v>8269</v>
      </c>
    </row>
    <row r="3234" spans="1:16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9">
        <f t="shared" si="63"/>
        <v>42463.81385416667</v>
      </c>
      <c r="L3234" s="9">
        <f t="shared" si="63"/>
        <v>25569.491479327015</v>
      </c>
      <c r="M3234" t="b">
        <v>1</v>
      </c>
      <c r="N3234">
        <v>26</v>
      </c>
      <c r="O3234" t="b">
        <v>1</v>
      </c>
      <c r="P3234" t="s">
        <v>8269</v>
      </c>
    </row>
    <row r="3235" spans="1:16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9">
        <f t="shared" si="63"/>
        <v>42766.805034722223</v>
      </c>
      <c r="L3235" s="9">
        <f t="shared" si="63"/>
        <v>25569.494986169382</v>
      </c>
      <c r="M3235" t="b">
        <v>0</v>
      </c>
      <c r="N3235">
        <v>61</v>
      </c>
      <c r="O3235" t="b">
        <v>1</v>
      </c>
      <c r="P3235" t="s">
        <v>8269</v>
      </c>
    </row>
    <row r="3236" spans="1:16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9">
        <f t="shared" si="63"/>
        <v>42734.789444444439</v>
      </c>
      <c r="L3236" s="9">
        <f t="shared" si="63"/>
        <v>25569.494615618569</v>
      </c>
      <c r="M3236" t="b">
        <v>0</v>
      </c>
      <c r="N3236">
        <v>115</v>
      </c>
      <c r="O3236" t="b">
        <v>1</v>
      </c>
      <c r="P3236" t="s">
        <v>8269</v>
      </c>
    </row>
    <row r="3237" spans="1:16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9">
        <f t="shared" si="63"/>
        <v>42522.347812499997</v>
      </c>
      <c r="L3237" s="9">
        <f t="shared" si="63"/>
        <v>25569.492156803386</v>
      </c>
      <c r="M3237" t="b">
        <v>1</v>
      </c>
      <c r="N3237">
        <v>181</v>
      </c>
      <c r="O3237" t="b">
        <v>1</v>
      </c>
      <c r="P3237" t="s">
        <v>8269</v>
      </c>
    </row>
    <row r="3238" spans="1:16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9">
        <f t="shared" si="63"/>
        <v>42702.917048611111</v>
      </c>
      <c r="L3238" s="9">
        <f t="shared" si="63"/>
        <v>25569.494246725098</v>
      </c>
      <c r="M3238" t="b">
        <v>0</v>
      </c>
      <c r="N3238">
        <v>110</v>
      </c>
      <c r="O3238" t="b">
        <v>1</v>
      </c>
      <c r="P3238" t="s">
        <v>8269</v>
      </c>
    </row>
    <row r="3239" spans="1:16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9">
        <f t="shared" si="63"/>
        <v>42252.474351851852</v>
      </c>
      <c r="L3239" s="9">
        <f t="shared" si="63"/>
        <v>25569.489033267961</v>
      </c>
      <c r="M3239" t="b">
        <v>1</v>
      </c>
      <c r="N3239">
        <v>269</v>
      </c>
      <c r="O3239" t="b">
        <v>1</v>
      </c>
      <c r="P3239" t="s">
        <v>8269</v>
      </c>
    </row>
    <row r="3240" spans="1:16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9">
        <f t="shared" si="63"/>
        <v>42156.510393518518</v>
      </c>
      <c r="L3240" s="9">
        <f t="shared" si="63"/>
        <v>25569.487922574001</v>
      </c>
      <c r="M3240" t="b">
        <v>1</v>
      </c>
      <c r="N3240">
        <v>79</v>
      </c>
      <c r="O3240" t="b">
        <v>1</v>
      </c>
      <c r="P3240" t="s">
        <v>8269</v>
      </c>
    </row>
    <row r="3241" spans="1:16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9">
        <f t="shared" si="63"/>
        <v>42278.089039351849</v>
      </c>
      <c r="L3241" s="9">
        <f t="shared" si="63"/>
        <v>25569.489329734253</v>
      </c>
      <c r="M3241" t="b">
        <v>1</v>
      </c>
      <c r="N3241">
        <v>104</v>
      </c>
      <c r="O3241" t="b">
        <v>1</v>
      </c>
      <c r="P3241" t="s">
        <v>8269</v>
      </c>
    </row>
    <row r="3242" spans="1:16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9">
        <f t="shared" si="63"/>
        <v>42754.693842592591</v>
      </c>
      <c r="L3242" s="9">
        <f t="shared" si="63"/>
        <v>25569.494845993548</v>
      </c>
      <c r="M3242" t="b">
        <v>0</v>
      </c>
      <c r="N3242">
        <v>34</v>
      </c>
      <c r="O3242" t="b">
        <v>1</v>
      </c>
      <c r="P3242" t="s">
        <v>8269</v>
      </c>
    </row>
    <row r="3243" spans="1:16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9">
        <f t="shared" si="63"/>
        <v>41893.324884259258</v>
      </c>
      <c r="L3243" s="9">
        <f t="shared" si="63"/>
        <v>25569.484876445418</v>
      </c>
      <c r="M3243" t="b">
        <v>1</v>
      </c>
      <c r="N3243">
        <v>167</v>
      </c>
      <c r="O3243" t="b">
        <v>1</v>
      </c>
      <c r="P3243" t="s">
        <v>8269</v>
      </c>
    </row>
    <row r="3244" spans="1:16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9">
        <f t="shared" si="63"/>
        <v>41871.755694444444</v>
      </c>
      <c r="L3244" s="9">
        <f t="shared" si="63"/>
        <v>25569.484626802019</v>
      </c>
      <c r="M3244" t="b">
        <v>1</v>
      </c>
      <c r="N3244">
        <v>183</v>
      </c>
      <c r="O3244" t="b">
        <v>1</v>
      </c>
      <c r="P3244" t="s">
        <v>8269</v>
      </c>
    </row>
    <row r="3245" spans="1:16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9">
        <f t="shared" si="63"/>
        <v>42262.096782407403</v>
      </c>
      <c r="L3245" s="9">
        <f t="shared" si="63"/>
        <v>25569.489144638686</v>
      </c>
      <c r="M3245" t="b">
        <v>1</v>
      </c>
      <c r="N3245">
        <v>71</v>
      </c>
      <c r="O3245" t="b">
        <v>1</v>
      </c>
      <c r="P3245" t="s">
        <v>8269</v>
      </c>
    </row>
    <row r="3246" spans="1:16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9">
        <f t="shared" si="63"/>
        <v>42675.694236111114</v>
      </c>
      <c r="L3246" s="9">
        <f t="shared" si="63"/>
        <v>25569.493931646251</v>
      </c>
      <c r="M3246" t="b">
        <v>0</v>
      </c>
      <c r="N3246">
        <v>69</v>
      </c>
      <c r="O3246" t="b">
        <v>1</v>
      </c>
      <c r="P3246" t="s">
        <v>8269</v>
      </c>
    </row>
    <row r="3247" spans="1:16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9">
        <f t="shared" si="63"/>
        <v>42135.60020833333</v>
      </c>
      <c r="L3247" s="9">
        <f t="shared" si="63"/>
        <v>25569.487680557966</v>
      </c>
      <c r="M3247" t="b">
        <v>0</v>
      </c>
      <c r="N3247">
        <v>270</v>
      </c>
      <c r="O3247" t="b">
        <v>1</v>
      </c>
      <c r="P3247" t="s">
        <v>8269</v>
      </c>
    </row>
    <row r="3248" spans="1:16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9">
        <f t="shared" si="63"/>
        <v>42230.472222222219</v>
      </c>
      <c r="L3248" s="9">
        <f t="shared" si="63"/>
        <v>25569.488778613682</v>
      </c>
      <c r="M3248" t="b">
        <v>1</v>
      </c>
      <c r="N3248">
        <v>193</v>
      </c>
      <c r="O3248" t="b">
        <v>1</v>
      </c>
      <c r="P3248" t="s">
        <v>8269</v>
      </c>
    </row>
    <row r="3249" spans="1:16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9">
        <f t="shared" si="63"/>
        <v>42167.434166666666</v>
      </c>
      <c r="L3249" s="9">
        <f t="shared" si="63"/>
        <v>25569.488049006559</v>
      </c>
      <c r="M3249" t="b">
        <v>1</v>
      </c>
      <c r="N3249">
        <v>57</v>
      </c>
      <c r="O3249" t="b">
        <v>1</v>
      </c>
      <c r="P3249" t="s">
        <v>8269</v>
      </c>
    </row>
    <row r="3250" spans="1:16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9">
        <f t="shared" si="63"/>
        <v>42068.888391203705</v>
      </c>
      <c r="L3250" s="9">
        <f t="shared" si="63"/>
        <v>25569.486908430456</v>
      </c>
      <c r="M3250" t="b">
        <v>1</v>
      </c>
      <c r="N3250">
        <v>200</v>
      </c>
      <c r="O3250" t="b">
        <v>1</v>
      </c>
      <c r="P3250" t="s">
        <v>8269</v>
      </c>
    </row>
    <row r="3251" spans="1:16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9">
        <f t="shared" si="63"/>
        <v>42145.746689814812</v>
      </c>
      <c r="L3251" s="9">
        <f t="shared" si="63"/>
        <v>25569.487797994094</v>
      </c>
      <c r="M3251" t="b">
        <v>1</v>
      </c>
      <c r="N3251">
        <v>88</v>
      </c>
      <c r="O3251" t="b">
        <v>1</v>
      </c>
      <c r="P3251" t="s">
        <v>8269</v>
      </c>
    </row>
    <row r="3252" spans="1:16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9">
        <f t="shared" si="63"/>
        <v>41918.742175925923</v>
      </c>
      <c r="L3252" s="9">
        <f t="shared" si="63"/>
        <v>25569.485170627035</v>
      </c>
      <c r="M3252" t="b">
        <v>1</v>
      </c>
      <c r="N3252">
        <v>213</v>
      </c>
      <c r="O3252" t="b">
        <v>1</v>
      </c>
      <c r="P3252" t="s">
        <v>8269</v>
      </c>
    </row>
    <row r="3253" spans="1:16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9">
        <f t="shared" si="63"/>
        <v>42146.731087962966</v>
      </c>
      <c r="L3253" s="9">
        <f t="shared" si="63"/>
        <v>25569.487809387592</v>
      </c>
      <c r="M3253" t="b">
        <v>1</v>
      </c>
      <c r="N3253">
        <v>20</v>
      </c>
      <c r="O3253" t="b">
        <v>1</v>
      </c>
      <c r="P3253" t="s">
        <v>8269</v>
      </c>
    </row>
    <row r="3254" spans="1:16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9">
        <f t="shared" si="63"/>
        <v>42590.472685185188</v>
      </c>
      <c r="L3254" s="9">
        <f t="shared" si="63"/>
        <v>25569.492945285707</v>
      </c>
      <c r="M3254" t="b">
        <v>1</v>
      </c>
      <c r="N3254">
        <v>50</v>
      </c>
      <c r="O3254" t="b">
        <v>1</v>
      </c>
      <c r="P3254" t="s">
        <v>8269</v>
      </c>
    </row>
    <row r="3255" spans="1:16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9">
        <f t="shared" si="63"/>
        <v>42602.576712962968</v>
      </c>
      <c r="L3255" s="9">
        <f t="shared" si="63"/>
        <v>25569.493085378621</v>
      </c>
      <c r="M3255" t="b">
        <v>1</v>
      </c>
      <c r="N3255">
        <v>115</v>
      </c>
      <c r="O3255" t="b">
        <v>1</v>
      </c>
      <c r="P3255" t="s">
        <v>8269</v>
      </c>
    </row>
    <row r="3256" spans="1:16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9">
        <f t="shared" si="63"/>
        <v>42059.085752314815</v>
      </c>
      <c r="L3256" s="9">
        <f t="shared" si="63"/>
        <v>25569.486794973986</v>
      </c>
      <c r="M3256" t="b">
        <v>1</v>
      </c>
      <c r="N3256">
        <v>186</v>
      </c>
      <c r="O3256" t="b">
        <v>1</v>
      </c>
      <c r="P3256" t="s">
        <v>8269</v>
      </c>
    </row>
    <row r="3257" spans="1:16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9">
        <f t="shared" si="63"/>
        <v>41889.768229166664</v>
      </c>
      <c r="L3257" s="9">
        <f t="shared" si="63"/>
        <v>25569.484835280429</v>
      </c>
      <c r="M3257" t="b">
        <v>1</v>
      </c>
      <c r="N3257">
        <v>18</v>
      </c>
      <c r="O3257" t="b">
        <v>1</v>
      </c>
      <c r="P3257" t="s">
        <v>8269</v>
      </c>
    </row>
    <row r="3258" spans="1:16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9">
        <f t="shared" si="63"/>
        <v>42144.573807870373</v>
      </c>
      <c r="L3258" s="9">
        <f t="shared" si="63"/>
        <v>25569.487784419074</v>
      </c>
      <c r="M3258" t="b">
        <v>1</v>
      </c>
      <c r="N3258">
        <v>176</v>
      </c>
      <c r="O3258" t="b">
        <v>1</v>
      </c>
      <c r="P3258" t="s">
        <v>8269</v>
      </c>
    </row>
    <row r="3259" spans="1:16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9">
        <f t="shared" si="63"/>
        <v>42758.559629629628</v>
      </c>
      <c r="L3259" s="9">
        <f t="shared" si="63"/>
        <v>25569.494890736452</v>
      </c>
      <c r="M3259" t="b">
        <v>0</v>
      </c>
      <c r="N3259">
        <v>41</v>
      </c>
      <c r="O3259" t="b">
        <v>1</v>
      </c>
      <c r="P3259" t="s">
        <v>8269</v>
      </c>
    </row>
    <row r="3260" spans="1:16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9">
        <f t="shared" si="63"/>
        <v>41982.887280092589</v>
      </c>
      <c r="L3260" s="9">
        <f t="shared" si="63"/>
        <v>25569.485913047225</v>
      </c>
      <c r="M3260" t="b">
        <v>1</v>
      </c>
      <c r="N3260">
        <v>75</v>
      </c>
      <c r="O3260" t="b">
        <v>1</v>
      </c>
      <c r="P3260" t="s">
        <v>8269</v>
      </c>
    </row>
    <row r="3261" spans="1:16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9">
        <f t="shared" si="63"/>
        <v>42614.760937500003</v>
      </c>
      <c r="L3261" s="9">
        <f t="shared" si="63"/>
        <v>25569.49322639974</v>
      </c>
      <c r="M3261" t="b">
        <v>1</v>
      </c>
      <c r="N3261">
        <v>97</v>
      </c>
      <c r="O3261" t="b">
        <v>1</v>
      </c>
      <c r="P3261" t="s">
        <v>8269</v>
      </c>
    </row>
    <row r="3262" spans="1:16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9">
        <f t="shared" si="63"/>
        <v>42303.672662037032</v>
      </c>
      <c r="L3262" s="9">
        <f t="shared" si="63"/>
        <v>25569.489625840997</v>
      </c>
      <c r="M3262" t="b">
        <v>1</v>
      </c>
      <c r="N3262">
        <v>73</v>
      </c>
      <c r="O3262" t="b">
        <v>1</v>
      </c>
      <c r="P3262" t="s">
        <v>8269</v>
      </c>
    </row>
    <row r="3263" spans="1:16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9">
        <f t="shared" si="63"/>
        <v>42171.725416666668</v>
      </c>
      <c r="L3263" s="9">
        <f t="shared" si="63"/>
        <v>25569.488098673803</v>
      </c>
      <c r="M3263" t="b">
        <v>1</v>
      </c>
      <c r="N3263">
        <v>49</v>
      </c>
      <c r="O3263" t="b">
        <v>1</v>
      </c>
      <c r="P3263" t="s">
        <v>8269</v>
      </c>
    </row>
    <row r="3264" spans="1:16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9">
        <f t="shared" si="63"/>
        <v>41964.315532407403</v>
      </c>
      <c r="L3264" s="9">
        <f t="shared" si="63"/>
        <v>25569.48569809644</v>
      </c>
      <c r="M3264" t="b">
        <v>1</v>
      </c>
      <c r="N3264">
        <v>134</v>
      </c>
      <c r="O3264" t="b">
        <v>1</v>
      </c>
      <c r="P3264" t="s">
        <v>8269</v>
      </c>
    </row>
    <row r="3265" spans="1:16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9">
        <f t="shared" si="63"/>
        <v>42284.516064814816</v>
      </c>
      <c r="L3265" s="9">
        <f t="shared" si="63"/>
        <v>25569.489404121119</v>
      </c>
      <c r="M3265" t="b">
        <v>1</v>
      </c>
      <c r="N3265">
        <v>68</v>
      </c>
      <c r="O3265" t="b">
        <v>1</v>
      </c>
      <c r="P3265" t="s">
        <v>8269</v>
      </c>
    </row>
    <row r="3266" spans="1:16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9">
        <f t="shared" si="63"/>
        <v>42016.800208333334</v>
      </c>
      <c r="L3266" s="9">
        <f t="shared" si="63"/>
        <v>25569.486305557966</v>
      </c>
      <c r="M3266" t="b">
        <v>1</v>
      </c>
      <c r="N3266">
        <v>49</v>
      </c>
      <c r="O3266" t="b">
        <v>1</v>
      </c>
      <c r="P3266" t="s">
        <v>8269</v>
      </c>
    </row>
    <row r="3267" spans="1:16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9">
        <f t="shared" ref="K3267:L3330" si="64">J3267/86400+25569</f>
        <v>42311.711979166663</v>
      </c>
      <c r="L3267" s="9">
        <f t="shared" si="64"/>
        <v>25569.489718888646</v>
      </c>
      <c r="M3267" t="b">
        <v>1</v>
      </c>
      <c r="N3267">
        <v>63</v>
      </c>
      <c r="O3267" t="b">
        <v>1</v>
      </c>
      <c r="P3267" t="s">
        <v>8269</v>
      </c>
    </row>
    <row r="3268" spans="1:16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9">
        <f t="shared" si="64"/>
        <v>42136.536134259259</v>
      </c>
      <c r="L3268" s="9">
        <f t="shared" si="64"/>
        <v>25569.487691390445</v>
      </c>
      <c r="M3268" t="b">
        <v>1</v>
      </c>
      <c r="N3268">
        <v>163</v>
      </c>
      <c r="O3268" t="b">
        <v>1</v>
      </c>
      <c r="P3268" t="s">
        <v>8269</v>
      </c>
    </row>
    <row r="3269" spans="1:16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9">
        <f t="shared" si="64"/>
        <v>42172.757638888885</v>
      </c>
      <c r="L3269" s="9">
        <f t="shared" si="64"/>
        <v>25569.488110620819</v>
      </c>
      <c r="M3269" t="b">
        <v>1</v>
      </c>
      <c r="N3269">
        <v>288</v>
      </c>
      <c r="O3269" t="b">
        <v>1</v>
      </c>
      <c r="P3269" t="s">
        <v>8269</v>
      </c>
    </row>
    <row r="3270" spans="1:16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9">
        <f t="shared" si="64"/>
        <v>42590.90425925926</v>
      </c>
      <c r="L3270" s="9">
        <f t="shared" si="64"/>
        <v>25569.492950280779</v>
      </c>
      <c r="M3270" t="b">
        <v>1</v>
      </c>
      <c r="N3270">
        <v>42</v>
      </c>
      <c r="O3270" t="b">
        <v>1</v>
      </c>
      <c r="P3270" t="s">
        <v>8269</v>
      </c>
    </row>
    <row r="3271" spans="1:16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9">
        <f t="shared" si="64"/>
        <v>42137.395798611113</v>
      </c>
      <c r="L3271" s="9">
        <f t="shared" si="64"/>
        <v>25569.487701340262</v>
      </c>
      <c r="M3271" t="b">
        <v>1</v>
      </c>
      <c r="N3271">
        <v>70</v>
      </c>
      <c r="O3271" t="b">
        <v>1</v>
      </c>
      <c r="P3271" t="s">
        <v>8269</v>
      </c>
    </row>
    <row r="3272" spans="1:16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9">
        <f t="shared" si="64"/>
        <v>42167.533159722225</v>
      </c>
      <c r="L3272" s="9">
        <f t="shared" si="64"/>
        <v>25569.488050152311</v>
      </c>
      <c r="M3272" t="b">
        <v>1</v>
      </c>
      <c r="N3272">
        <v>30</v>
      </c>
      <c r="O3272" t="b">
        <v>1</v>
      </c>
      <c r="P3272" t="s">
        <v>8269</v>
      </c>
    </row>
    <row r="3273" spans="1:16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9">
        <f t="shared" si="64"/>
        <v>41915.437210648146</v>
      </c>
      <c r="L3273" s="9">
        <f t="shared" si="64"/>
        <v>25569.485132375125</v>
      </c>
      <c r="M3273" t="b">
        <v>1</v>
      </c>
      <c r="N3273">
        <v>51</v>
      </c>
      <c r="O3273" t="b">
        <v>1</v>
      </c>
      <c r="P3273" t="s">
        <v>8269</v>
      </c>
    </row>
    <row r="3274" spans="1:16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9">
        <f t="shared" si="64"/>
        <v>42284.500104166669</v>
      </c>
      <c r="L3274" s="9">
        <f t="shared" si="64"/>
        <v>25569.48940393639</v>
      </c>
      <c r="M3274" t="b">
        <v>1</v>
      </c>
      <c r="N3274">
        <v>145</v>
      </c>
      <c r="O3274" t="b">
        <v>1</v>
      </c>
      <c r="P3274" t="s">
        <v>8269</v>
      </c>
    </row>
    <row r="3275" spans="1:16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9">
        <f t="shared" si="64"/>
        <v>42611.801412037035</v>
      </c>
      <c r="L3275" s="9">
        <f t="shared" si="64"/>
        <v>25569.493192145972</v>
      </c>
      <c r="M3275" t="b">
        <v>1</v>
      </c>
      <c r="N3275">
        <v>21</v>
      </c>
      <c r="O3275" t="b">
        <v>1</v>
      </c>
      <c r="P3275" t="s">
        <v>8269</v>
      </c>
    </row>
    <row r="3276" spans="1:16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9">
        <f t="shared" si="64"/>
        <v>42400.704537037032</v>
      </c>
      <c r="L3276" s="9">
        <f t="shared" si="64"/>
        <v>25569.490748895103</v>
      </c>
      <c r="M3276" t="b">
        <v>1</v>
      </c>
      <c r="N3276">
        <v>286</v>
      </c>
      <c r="O3276" t="b">
        <v>1</v>
      </c>
      <c r="P3276" t="s">
        <v>8269</v>
      </c>
    </row>
    <row r="3277" spans="1:16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9">
        <f t="shared" si="64"/>
        <v>42017.88045138889</v>
      </c>
      <c r="L3277" s="9">
        <f t="shared" si="64"/>
        <v>25569.486318060779</v>
      </c>
      <c r="M3277" t="b">
        <v>1</v>
      </c>
      <c r="N3277">
        <v>12</v>
      </c>
      <c r="O3277" t="b">
        <v>1</v>
      </c>
      <c r="P3277" t="s">
        <v>8269</v>
      </c>
    </row>
    <row r="3278" spans="1:16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9">
        <f t="shared" si="64"/>
        <v>42426.949988425928</v>
      </c>
      <c r="L3278" s="9">
        <f t="shared" si="64"/>
        <v>25569.491052661902</v>
      </c>
      <c r="M3278" t="b">
        <v>1</v>
      </c>
      <c r="N3278">
        <v>100</v>
      </c>
      <c r="O3278" t="b">
        <v>1</v>
      </c>
      <c r="P3278" t="s">
        <v>8269</v>
      </c>
    </row>
    <row r="3279" spans="1:16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9">
        <f t="shared" si="64"/>
        <v>41931.682939814811</v>
      </c>
      <c r="L3279" s="9">
        <f t="shared" si="64"/>
        <v>25569.485320404397</v>
      </c>
      <c r="M3279" t="b">
        <v>1</v>
      </c>
      <c r="N3279">
        <v>100</v>
      </c>
      <c r="O3279" t="b">
        <v>1</v>
      </c>
      <c r="P3279" t="s">
        <v>8269</v>
      </c>
    </row>
    <row r="3280" spans="1:16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9">
        <f t="shared" si="64"/>
        <v>42124.848414351851</v>
      </c>
      <c r="L3280" s="9">
        <f t="shared" si="64"/>
        <v>25569.487556115906</v>
      </c>
      <c r="M3280" t="b">
        <v>1</v>
      </c>
      <c r="N3280">
        <v>34</v>
      </c>
      <c r="O3280" t="b">
        <v>1</v>
      </c>
      <c r="P3280" t="s">
        <v>8269</v>
      </c>
    </row>
    <row r="3281" spans="1:16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9">
        <f t="shared" si="64"/>
        <v>42431.102534722224</v>
      </c>
      <c r="L3281" s="9">
        <f t="shared" si="64"/>
        <v>25569.491100723782</v>
      </c>
      <c r="M3281" t="b">
        <v>0</v>
      </c>
      <c r="N3281">
        <v>63</v>
      </c>
      <c r="O3281" t="b">
        <v>1</v>
      </c>
      <c r="P3281" t="s">
        <v>8269</v>
      </c>
    </row>
    <row r="3282" spans="1:16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9">
        <f t="shared" si="64"/>
        <v>42121.756921296299</v>
      </c>
      <c r="L3282" s="9">
        <f t="shared" si="64"/>
        <v>25569.487520334736</v>
      </c>
      <c r="M3282" t="b">
        <v>0</v>
      </c>
      <c r="N3282">
        <v>30</v>
      </c>
      <c r="O3282" t="b">
        <v>1</v>
      </c>
      <c r="P3282" t="s">
        <v>8269</v>
      </c>
    </row>
    <row r="3283" spans="1:16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9">
        <f t="shared" si="64"/>
        <v>42219.019733796296</v>
      </c>
      <c r="L3283" s="9">
        <f t="shared" si="64"/>
        <v>25569.488646061734</v>
      </c>
      <c r="M3283" t="b">
        <v>0</v>
      </c>
      <c r="N3283">
        <v>47</v>
      </c>
      <c r="O3283" t="b">
        <v>1</v>
      </c>
      <c r="P3283" t="s">
        <v>8269</v>
      </c>
    </row>
    <row r="3284" spans="1:16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9">
        <f t="shared" si="64"/>
        <v>42445.19430555556</v>
      </c>
      <c r="L3284" s="9">
        <f t="shared" si="64"/>
        <v>25569.49126382298</v>
      </c>
      <c r="M3284" t="b">
        <v>0</v>
      </c>
      <c r="N3284">
        <v>237</v>
      </c>
      <c r="O3284" t="b">
        <v>1</v>
      </c>
      <c r="P3284" t="s">
        <v>8269</v>
      </c>
    </row>
    <row r="3285" spans="1:16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9">
        <f t="shared" si="64"/>
        <v>42379.74418981481</v>
      </c>
      <c r="L3285" s="9">
        <f t="shared" si="64"/>
        <v>25569.490506298494</v>
      </c>
      <c r="M3285" t="b">
        <v>0</v>
      </c>
      <c r="N3285">
        <v>47</v>
      </c>
      <c r="O3285" t="b">
        <v>1</v>
      </c>
      <c r="P3285" t="s">
        <v>8269</v>
      </c>
    </row>
    <row r="3286" spans="1:16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9">
        <f t="shared" si="64"/>
        <v>42380.884872685187</v>
      </c>
      <c r="L3286" s="9">
        <f t="shared" si="64"/>
        <v>25569.49051950084</v>
      </c>
      <c r="M3286" t="b">
        <v>0</v>
      </c>
      <c r="N3286">
        <v>15</v>
      </c>
      <c r="O3286" t="b">
        <v>1</v>
      </c>
      <c r="P3286" t="s">
        <v>8269</v>
      </c>
    </row>
    <row r="3287" spans="1:16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9">
        <f t="shared" si="64"/>
        <v>42762.942430555559</v>
      </c>
      <c r="L3287" s="9">
        <f t="shared" si="64"/>
        <v>25569.494941463316</v>
      </c>
      <c r="M3287" t="b">
        <v>0</v>
      </c>
      <c r="N3287">
        <v>81</v>
      </c>
      <c r="O3287" t="b">
        <v>1</v>
      </c>
      <c r="P3287" t="s">
        <v>8269</v>
      </c>
    </row>
    <row r="3288" spans="1:16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9">
        <f t="shared" si="64"/>
        <v>42567.840069444443</v>
      </c>
      <c r="L3288" s="9">
        <f t="shared" si="64"/>
        <v>25569.492683334138</v>
      </c>
      <c r="M3288" t="b">
        <v>0</v>
      </c>
      <c r="N3288">
        <v>122</v>
      </c>
      <c r="O3288" t="b">
        <v>1</v>
      </c>
      <c r="P3288" t="s">
        <v>8269</v>
      </c>
    </row>
    <row r="3289" spans="1:16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9">
        <f t="shared" si="64"/>
        <v>42311.750324074077</v>
      </c>
      <c r="L3289" s="9">
        <f t="shared" si="64"/>
        <v>25569.489719332454</v>
      </c>
      <c r="M3289" t="b">
        <v>0</v>
      </c>
      <c r="N3289">
        <v>34</v>
      </c>
      <c r="O3289" t="b">
        <v>1</v>
      </c>
      <c r="P3289" t="s">
        <v>8269</v>
      </c>
    </row>
    <row r="3290" spans="1:16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9">
        <f t="shared" si="64"/>
        <v>42505.774479166663</v>
      </c>
      <c r="L3290" s="9">
        <f t="shared" si="64"/>
        <v>25569.491964982397</v>
      </c>
      <c r="M3290" t="b">
        <v>0</v>
      </c>
      <c r="N3290">
        <v>207</v>
      </c>
      <c r="O3290" t="b">
        <v>1</v>
      </c>
      <c r="P3290" t="s">
        <v>8269</v>
      </c>
    </row>
    <row r="3291" spans="1:16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9">
        <f t="shared" si="64"/>
        <v>42758.368078703701</v>
      </c>
      <c r="L3291" s="9">
        <f t="shared" si="64"/>
        <v>25569.494888519428</v>
      </c>
      <c r="M3291" t="b">
        <v>0</v>
      </c>
      <c r="N3291">
        <v>25</v>
      </c>
      <c r="O3291" t="b">
        <v>1</v>
      </c>
      <c r="P3291" t="s">
        <v>8269</v>
      </c>
    </row>
    <row r="3292" spans="1:16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9">
        <f t="shared" si="64"/>
        <v>42775.51494212963</v>
      </c>
      <c r="L3292" s="9">
        <f t="shared" si="64"/>
        <v>25569.495086978495</v>
      </c>
      <c r="M3292" t="b">
        <v>0</v>
      </c>
      <c r="N3292">
        <v>72</v>
      </c>
      <c r="O3292" t="b">
        <v>1</v>
      </c>
      <c r="P3292" t="s">
        <v>8269</v>
      </c>
    </row>
    <row r="3293" spans="1:16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9">
        <f t="shared" si="64"/>
        <v>42232.702546296292</v>
      </c>
      <c r="L3293" s="9">
        <f t="shared" si="64"/>
        <v>25569.488804427619</v>
      </c>
      <c r="M3293" t="b">
        <v>0</v>
      </c>
      <c r="N3293">
        <v>14</v>
      </c>
      <c r="O3293" t="b">
        <v>1</v>
      </c>
      <c r="P3293" t="s">
        <v>8269</v>
      </c>
    </row>
    <row r="3294" spans="1:16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9">
        <f t="shared" si="64"/>
        <v>42282.770231481481</v>
      </c>
      <c r="L3294" s="9">
        <f t="shared" si="64"/>
        <v>25569.489383914715</v>
      </c>
      <c r="M3294" t="b">
        <v>0</v>
      </c>
      <c r="N3294">
        <v>15</v>
      </c>
      <c r="O3294" t="b">
        <v>1</v>
      </c>
      <c r="P3294" t="s">
        <v>8269</v>
      </c>
    </row>
    <row r="3295" spans="1:16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9">
        <f t="shared" si="64"/>
        <v>42768.425370370373</v>
      </c>
      <c r="L3295" s="9">
        <f t="shared" si="64"/>
        <v>25569.495004923268</v>
      </c>
      <c r="M3295" t="b">
        <v>0</v>
      </c>
      <c r="N3295">
        <v>91</v>
      </c>
      <c r="O3295" t="b">
        <v>1</v>
      </c>
      <c r="P3295" t="s">
        <v>8269</v>
      </c>
    </row>
    <row r="3296" spans="1:16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9">
        <f t="shared" si="64"/>
        <v>42141.541134259256</v>
      </c>
      <c r="L3296" s="9">
        <f t="shared" si="64"/>
        <v>25569.487749318683</v>
      </c>
      <c r="M3296" t="b">
        <v>0</v>
      </c>
      <c r="N3296">
        <v>24</v>
      </c>
      <c r="O3296" t="b">
        <v>1</v>
      </c>
      <c r="P3296" t="s">
        <v>8269</v>
      </c>
    </row>
    <row r="3297" spans="1:16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9">
        <f t="shared" si="64"/>
        <v>42609.442465277782</v>
      </c>
      <c r="L3297" s="9">
        <f t="shared" si="64"/>
        <v>25569.493164843348</v>
      </c>
      <c r="M3297" t="b">
        <v>0</v>
      </c>
      <c r="N3297">
        <v>27</v>
      </c>
      <c r="O3297" t="b">
        <v>1</v>
      </c>
      <c r="P3297" t="s">
        <v>8269</v>
      </c>
    </row>
    <row r="3298" spans="1:16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9">
        <f t="shared" si="64"/>
        <v>42309.756620370375</v>
      </c>
      <c r="L3298" s="9">
        <f t="shared" si="64"/>
        <v>25569.48969625718</v>
      </c>
      <c r="M3298" t="b">
        <v>0</v>
      </c>
      <c r="N3298">
        <v>47</v>
      </c>
      <c r="O3298" t="b">
        <v>1</v>
      </c>
      <c r="P3298" t="s">
        <v>8269</v>
      </c>
    </row>
    <row r="3299" spans="1:16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9">
        <f t="shared" si="64"/>
        <v>42193.771481481483</v>
      </c>
      <c r="L3299" s="9">
        <f t="shared" si="64"/>
        <v>25569.48835383659</v>
      </c>
      <c r="M3299" t="b">
        <v>0</v>
      </c>
      <c r="N3299">
        <v>44</v>
      </c>
      <c r="O3299" t="b">
        <v>1</v>
      </c>
      <c r="P3299" t="s">
        <v>8269</v>
      </c>
    </row>
    <row r="3300" spans="1:16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9">
        <f t="shared" si="64"/>
        <v>42239.957962962959</v>
      </c>
      <c r="L3300" s="9">
        <f t="shared" si="64"/>
        <v>25569.488888402349</v>
      </c>
      <c r="M3300" t="b">
        <v>0</v>
      </c>
      <c r="N3300">
        <v>72</v>
      </c>
      <c r="O3300" t="b">
        <v>1</v>
      </c>
      <c r="P3300" t="s">
        <v>8269</v>
      </c>
    </row>
    <row r="3301" spans="1:16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9">
        <f t="shared" si="64"/>
        <v>42261.917395833334</v>
      </c>
      <c r="L3301" s="9">
        <f t="shared" si="64"/>
        <v>25569.489142562452</v>
      </c>
      <c r="M3301" t="b">
        <v>0</v>
      </c>
      <c r="N3301">
        <v>63</v>
      </c>
      <c r="O3301" t="b">
        <v>1</v>
      </c>
      <c r="P3301" t="s">
        <v>8269</v>
      </c>
    </row>
    <row r="3302" spans="1:16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9">
        <f t="shared" si="64"/>
        <v>42102.743773148148</v>
      </c>
      <c r="L3302" s="9">
        <f t="shared" si="64"/>
        <v>25569.487300275152</v>
      </c>
      <c r="M3302" t="b">
        <v>0</v>
      </c>
      <c r="N3302">
        <v>88</v>
      </c>
      <c r="O3302" t="b">
        <v>1</v>
      </c>
      <c r="P3302" t="s">
        <v>8269</v>
      </c>
    </row>
    <row r="3303" spans="1:16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9">
        <f t="shared" si="64"/>
        <v>42538.735833333332</v>
      </c>
      <c r="L3303" s="9">
        <f t="shared" si="64"/>
        <v>25569.492346479554</v>
      </c>
      <c r="M3303" t="b">
        <v>0</v>
      </c>
      <c r="N3303">
        <v>70</v>
      </c>
      <c r="O3303" t="b">
        <v>1</v>
      </c>
      <c r="P3303" t="s">
        <v>8269</v>
      </c>
    </row>
    <row r="3304" spans="1:16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9">
        <f t="shared" si="64"/>
        <v>42681.35157407407</v>
      </c>
      <c r="L3304" s="9">
        <f t="shared" si="64"/>
        <v>25569.4939971247</v>
      </c>
      <c r="M3304" t="b">
        <v>0</v>
      </c>
      <c r="N3304">
        <v>50</v>
      </c>
      <c r="O3304" t="b">
        <v>1</v>
      </c>
      <c r="P3304" t="s">
        <v>8269</v>
      </c>
    </row>
    <row r="3305" spans="1:16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9">
        <f t="shared" si="64"/>
        <v>42056.65143518518</v>
      </c>
      <c r="L3305" s="9">
        <f t="shared" si="64"/>
        <v>25569.486766799018</v>
      </c>
      <c r="M3305" t="b">
        <v>0</v>
      </c>
      <c r="N3305">
        <v>35</v>
      </c>
      <c r="O3305" t="b">
        <v>1</v>
      </c>
      <c r="P3305" t="s">
        <v>8269</v>
      </c>
    </row>
    <row r="3306" spans="1:16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9">
        <f t="shared" si="64"/>
        <v>42696.624444444446</v>
      </c>
      <c r="L3306" s="9">
        <f t="shared" si="64"/>
        <v>25569.494173894032</v>
      </c>
      <c r="M3306" t="b">
        <v>0</v>
      </c>
      <c r="N3306">
        <v>175</v>
      </c>
      <c r="O3306" t="b">
        <v>1</v>
      </c>
      <c r="P3306" t="s">
        <v>8269</v>
      </c>
    </row>
    <row r="3307" spans="1:16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9">
        <f t="shared" si="64"/>
        <v>42186.855879629627</v>
      </c>
      <c r="L3307" s="9">
        <f t="shared" si="64"/>
        <v>25569.488273794905</v>
      </c>
      <c r="M3307" t="b">
        <v>0</v>
      </c>
      <c r="N3307">
        <v>20</v>
      </c>
      <c r="O3307" t="b">
        <v>1</v>
      </c>
      <c r="P3307" t="s">
        <v>8269</v>
      </c>
    </row>
    <row r="3308" spans="1:16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9">
        <f t="shared" si="64"/>
        <v>42493.219236111108</v>
      </c>
      <c r="L3308" s="9">
        <f t="shared" si="64"/>
        <v>25569.491819667084</v>
      </c>
      <c r="M3308" t="b">
        <v>0</v>
      </c>
      <c r="N3308">
        <v>54</v>
      </c>
      <c r="O3308" t="b">
        <v>1</v>
      </c>
      <c r="P3308" t="s">
        <v>8269</v>
      </c>
    </row>
    <row r="3309" spans="1:16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9">
        <f t="shared" si="64"/>
        <v>42475.057164351849</v>
      </c>
      <c r="L3309" s="9">
        <f t="shared" si="64"/>
        <v>25569.49160945792</v>
      </c>
      <c r="M3309" t="b">
        <v>0</v>
      </c>
      <c r="N3309">
        <v>20</v>
      </c>
      <c r="O3309" t="b">
        <v>1</v>
      </c>
      <c r="P3309" t="s">
        <v>8269</v>
      </c>
    </row>
    <row r="3310" spans="1:16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9">
        <f t="shared" si="64"/>
        <v>42452.876909722225</v>
      </c>
      <c r="L3310" s="9">
        <f t="shared" si="64"/>
        <v>25569.49135274201</v>
      </c>
      <c r="M3310" t="b">
        <v>0</v>
      </c>
      <c r="N3310">
        <v>57</v>
      </c>
      <c r="O3310" t="b">
        <v>1</v>
      </c>
      <c r="P3310" t="s">
        <v>8269</v>
      </c>
    </row>
    <row r="3311" spans="1:16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9">
        <f t="shared" si="64"/>
        <v>42628.650208333333</v>
      </c>
      <c r="L3311" s="9">
        <f t="shared" si="64"/>
        <v>25569.493387155188</v>
      </c>
      <c r="M3311" t="b">
        <v>0</v>
      </c>
      <c r="N3311">
        <v>31</v>
      </c>
      <c r="O3311" t="b">
        <v>1</v>
      </c>
      <c r="P3311" t="s">
        <v>8269</v>
      </c>
    </row>
    <row r="3312" spans="1:16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9">
        <f t="shared" si="64"/>
        <v>42253.928530092591</v>
      </c>
      <c r="L3312" s="9">
        <f t="shared" si="64"/>
        <v>25569.489050098728</v>
      </c>
      <c r="M3312" t="b">
        <v>0</v>
      </c>
      <c r="N3312">
        <v>31</v>
      </c>
      <c r="O3312" t="b">
        <v>1</v>
      </c>
      <c r="P3312" t="s">
        <v>8269</v>
      </c>
    </row>
    <row r="3313" spans="1:16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9">
        <f t="shared" si="64"/>
        <v>42264.29178240741</v>
      </c>
      <c r="L3313" s="9">
        <f t="shared" si="64"/>
        <v>25569.489170043777</v>
      </c>
      <c r="M3313" t="b">
        <v>0</v>
      </c>
      <c r="N3313">
        <v>45</v>
      </c>
      <c r="O3313" t="b">
        <v>1</v>
      </c>
      <c r="P3313" t="s">
        <v>8269</v>
      </c>
    </row>
    <row r="3314" spans="1:16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9">
        <f t="shared" si="64"/>
        <v>42664.809560185182</v>
      </c>
      <c r="L3314" s="9">
        <f t="shared" si="64"/>
        <v>25569.493805666207</v>
      </c>
      <c r="M3314" t="b">
        <v>0</v>
      </c>
      <c r="N3314">
        <v>41</v>
      </c>
      <c r="O3314" t="b">
        <v>1</v>
      </c>
      <c r="P3314" t="s">
        <v>8269</v>
      </c>
    </row>
    <row r="3315" spans="1:16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9">
        <f t="shared" si="64"/>
        <v>42382.244409722218</v>
      </c>
      <c r="L3315" s="9">
        <f t="shared" si="64"/>
        <v>25569.490535236222</v>
      </c>
      <c r="M3315" t="b">
        <v>0</v>
      </c>
      <c r="N3315">
        <v>29</v>
      </c>
      <c r="O3315" t="b">
        <v>1</v>
      </c>
      <c r="P3315" t="s">
        <v>8269</v>
      </c>
    </row>
    <row r="3316" spans="1:16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9">
        <f t="shared" si="64"/>
        <v>42105.267488425925</v>
      </c>
      <c r="L3316" s="9">
        <f t="shared" si="64"/>
        <v>25569.487329484818</v>
      </c>
      <c r="M3316" t="b">
        <v>0</v>
      </c>
      <c r="N3316">
        <v>58</v>
      </c>
      <c r="O3316" t="b">
        <v>1</v>
      </c>
      <c r="P3316" t="s">
        <v>8269</v>
      </c>
    </row>
    <row r="3317" spans="1:16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9">
        <f t="shared" si="64"/>
        <v>42466.303715277776</v>
      </c>
      <c r="L3317" s="9">
        <f t="shared" si="64"/>
        <v>25569.491508144853</v>
      </c>
      <c r="M3317" t="b">
        <v>0</v>
      </c>
      <c r="N3317">
        <v>89</v>
      </c>
      <c r="O3317" t="b">
        <v>1</v>
      </c>
      <c r="P3317" t="s">
        <v>8269</v>
      </c>
    </row>
    <row r="3318" spans="1:16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9">
        <f t="shared" si="64"/>
        <v>41826.871238425927</v>
      </c>
      <c r="L3318" s="9">
        <f t="shared" si="64"/>
        <v>25569.484107306002</v>
      </c>
      <c r="M3318" t="b">
        <v>0</v>
      </c>
      <c r="N3318">
        <v>125</v>
      </c>
      <c r="O3318" t="b">
        <v>1</v>
      </c>
      <c r="P3318" t="s">
        <v>8269</v>
      </c>
    </row>
    <row r="3319" spans="1:16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9">
        <f t="shared" si="64"/>
        <v>42499.039629629631</v>
      </c>
      <c r="L3319" s="9">
        <f t="shared" si="64"/>
        <v>25569.491887032749</v>
      </c>
      <c r="M3319" t="b">
        <v>0</v>
      </c>
      <c r="N3319">
        <v>18</v>
      </c>
      <c r="O3319" t="b">
        <v>1</v>
      </c>
      <c r="P3319" t="s">
        <v>8269</v>
      </c>
    </row>
    <row r="3320" spans="1:16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9">
        <f t="shared" si="64"/>
        <v>42431.302002314813</v>
      </c>
      <c r="L3320" s="9">
        <f t="shared" si="64"/>
        <v>25569.491103032433</v>
      </c>
      <c r="M3320" t="b">
        <v>0</v>
      </c>
      <c r="N3320">
        <v>32</v>
      </c>
      <c r="O3320" t="b">
        <v>1</v>
      </c>
      <c r="P3320" t="s">
        <v>8269</v>
      </c>
    </row>
    <row r="3321" spans="1:16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9">
        <f t="shared" si="64"/>
        <v>41990.585486111115</v>
      </c>
      <c r="L3321" s="9">
        <f t="shared" si="64"/>
        <v>25569.48600214683</v>
      </c>
      <c r="M3321" t="b">
        <v>0</v>
      </c>
      <c r="N3321">
        <v>16</v>
      </c>
      <c r="O3321" t="b">
        <v>1</v>
      </c>
      <c r="P3321" t="s">
        <v>8269</v>
      </c>
    </row>
    <row r="3322" spans="1:16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9">
        <f t="shared" si="64"/>
        <v>42513.045798611114</v>
      </c>
      <c r="L3322" s="9">
        <f t="shared" si="64"/>
        <v>25569.492049141187</v>
      </c>
      <c r="M3322" t="b">
        <v>0</v>
      </c>
      <c r="N3322">
        <v>38</v>
      </c>
      <c r="O3322" t="b">
        <v>1</v>
      </c>
      <c r="P3322" t="s">
        <v>8269</v>
      </c>
    </row>
    <row r="3323" spans="1:16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9">
        <f t="shared" si="64"/>
        <v>41914.100289351853</v>
      </c>
      <c r="L3323" s="9">
        <f t="shared" si="64"/>
        <v>25569.485116901498</v>
      </c>
      <c r="M3323" t="b">
        <v>0</v>
      </c>
      <c r="N3323">
        <v>15</v>
      </c>
      <c r="O3323" t="b">
        <v>1</v>
      </c>
      <c r="P3323" t="s">
        <v>8269</v>
      </c>
    </row>
    <row r="3324" spans="1:16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9">
        <f t="shared" si="64"/>
        <v>42521.010370370372</v>
      </c>
      <c r="L3324" s="9">
        <f t="shared" si="64"/>
        <v>25569.492141323732</v>
      </c>
      <c r="M3324" t="b">
        <v>0</v>
      </c>
      <c r="N3324">
        <v>23</v>
      </c>
      <c r="O3324" t="b">
        <v>1</v>
      </c>
      <c r="P3324" t="s">
        <v>8269</v>
      </c>
    </row>
    <row r="3325" spans="1:16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9">
        <f t="shared" si="64"/>
        <v>42608.36583333333</v>
      </c>
      <c r="L3325" s="9">
        <f t="shared" si="64"/>
        <v>25569.493152382329</v>
      </c>
      <c r="M3325" t="b">
        <v>0</v>
      </c>
      <c r="N3325">
        <v>49</v>
      </c>
      <c r="O3325" t="b">
        <v>1</v>
      </c>
      <c r="P3325" t="s">
        <v>8269</v>
      </c>
    </row>
    <row r="3326" spans="1:16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9">
        <f t="shared" si="64"/>
        <v>42512.58321759259</v>
      </c>
      <c r="L3326" s="9">
        <f t="shared" si="64"/>
        <v>25569.492043787242</v>
      </c>
      <c r="M3326" t="b">
        <v>0</v>
      </c>
      <c r="N3326">
        <v>10</v>
      </c>
      <c r="O3326" t="b">
        <v>1</v>
      </c>
      <c r="P3326" t="s">
        <v>8269</v>
      </c>
    </row>
    <row r="3327" spans="1:16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9">
        <f t="shared" si="64"/>
        <v>42064.785613425927</v>
      </c>
      <c r="L3327" s="9">
        <f t="shared" si="64"/>
        <v>25569.486860944598</v>
      </c>
      <c r="M3327" t="b">
        <v>0</v>
      </c>
      <c r="N3327">
        <v>15</v>
      </c>
      <c r="O3327" t="b">
        <v>1</v>
      </c>
      <c r="P3327" t="s">
        <v>8269</v>
      </c>
    </row>
    <row r="3328" spans="1:16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9">
        <f t="shared" si="64"/>
        <v>42041.714178240742</v>
      </c>
      <c r="L3328" s="9">
        <f t="shared" si="64"/>
        <v>25569.486593914098</v>
      </c>
      <c r="M3328" t="b">
        <v>0</v>
      </c>
      <c r="N3328">
        <v>57</v>
      </c>
      <c r="O3328" t="b">
        <v>1</v>
      </c>
      <c r="P3328" t="s">
        <v>8269</v>
      </c>
    </row>
    <row r="3329" spans="1:16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9">
        <f t="shared" si="64"/>
        <v>42468.374606481477</v>
      </c>
      <c r="L3329" s="9">
        <f t="shared" si="64"/>
        <v>25569.491532113501</v>
      </c>
      <c r="M3329" t="b">
        <v>0</v>
      </c>
      <c r="N3329">
        <v>33</v>
      </c>
      <c r="O3329" t="b">
        <v>1</v>
      </c>
      <c r="P3329" t="s">
        <v>8269</v>
      </c>
    </row>
    <row r="3330" spans="1:16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9">
        <f t="shared" si="64"/>
        <v>41822.57503472222</v>
      </c>
      <c r="L3330" s="9">
        <f t="shared" si="64"/>
        <v>25569.48405758142</v>
      </c>
      <c r="M3330" t="b">
        <v>0</v>
      </c>
      <c r="N3330">
        <v>9</v>
      </c>
      <c r="O3330" t="b">
        <v>1</v>
      </c>
      <c r="P3330" t="s">
        <v>8269</v>
      </c>
    </row>
    <row r="3331" spans="1:16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9">
        <f t="shared" ref="K3331:L3394" si="65">J3331/86400+25569</f>
        <v>41837.323009259257</v>
      </c>
      <c r="L3331" s="9">
        <f t="shared" si="65"/>
        <v>25569.484228275571</v>
      </c>
      <c r="M3331" t="b">
        <v>0</v>
      </c>
      <c r="N3331">
        <v>26</v>
      </c>
      <c r="O3331" t="b">
        <v>1</v>
      </c>
      <c r="P3331" t="s">
        <v>8269</v>
      </c>
    </row>
    <row r="3332" spans="1:16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9">
        <f t="shared" si="65"/>
        <v>42065.887361111112</v>
      </c>
      <c r="L3332" s="9">
        <f t="shared" si="65"/>
        <v>25569.486873696311</v>
      </c>
      <c r="M3332" t="b">
        <v>0</v>
      </c>
      <c r="N3332">
        <v>69</v>
      </c>
      <c r="O3332" t="b">
        <v>1</v>
      </c>
      <c r="P3332" t="s">
        <v>8269</v>
      </c>
    </row>
    <row r="3333" spans="1:16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9">
        <f t="shared" si="65"/>
        <v>42248.697754629626</v>
      </c>
      <c r="L3333" s="9">
        <f t="shared" si="65"/>
        <v>25569.488989557347</v>
      </c>
      <c r="M3333" t="b">
        <v>0</v>
      </c>
      <c r="N3333">
        <v>65</v>
      </c>
      <c r="O3333" t="b">
        <v>1</v>
      </c>
      <c r="P3333" t="s">
        <v>8269</v>
      </c>
    </row>
    <row r="3334" spans="1:16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9">
        <f t="shared" si="65"/>
        <v>41809.860300925924</v>
      </c>
      <c r="L3334" s="9">
        <f t="shared" si="65"/>
        <v>25569.483910420149</v>
      </c>
      <c r="M3334" t="b">
        <v>0</v>
      </c>
      <c r="N3334">
        <v>83</v>
      </c>
      <c r="O3334" t="b">
        <v>1</v>
      </c>
      <c r="P3334" t="s">
        <v>8269</v>
      </c>
    </row>
    <row r="3335" spans="1:16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9">
        <f t="shared" si="65"/>
        <v>42148.676851851851</v>
      </c>
      <c r="L3335" s="9">
        <f t="shared" si="65"/>
        <v>25569.487831908009</v>
      </c>
      <c r="M3335" t="b">
        <v>0</v>
      </c>
      <c r="N3335">
        <v>111</v>
      </c>
      <c r="O3335" t="b">
        <v>1</v>
      </c>
      <c r="P3335" t="s">
        <v>8269</v>
      </c>
    </row>
    <row r="3336" spans="1:16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9">
        <f t="shared" si="65"/>
        <v>42185.521087962959</v>
      </c>
      <c r="L3336" s="9">
        <f t="shared" si="65"/>
        <v>25569.488258345926</v>
      </c>
      <c r="M3336" t="b">
        <v>0</v>
      </c>
      <c r="N3336">
        <v>46</v>
      </c>
      <c r="O3336" t="b">
        <v>1</v>
      </c>
      <c r="P3336" t="s">
        <v>8269</v>
      </c>
    </row>
    <row r="3337" spans="1:16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9">
        <f t="shared" si="65"/>
        <v>41827.674143518518</v>
      </c>
      <c r="L3337" s="9">
        <f t="shared" si="65"/>
        <v>25569.484116598884</v>
      </c>
      <c r="M3337" t="b">
        <v>0</v>
      </c>
      <c r="N3337">
        <v>63</v>
      </c>
      <c r="O3337" t="b">
        <v>1</v>
      </c>
      <c r="P3337" t="s">
        <v>8269</v>
      </c>
    </row>
    <row r="3338" spans="1:16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9">
        <f t="shared" si="65"/>
        <v>42437.398680555554</v>
      </c>
      <c r="L3338" s="9">
        <f t="shared" si="65"/>
        <v>25569.491173595841</v>
      </c>
      <c r="M3338" t="b">
        <v>0</v>
      </c>
      <c r="N3338">
        <v>9</v>
      </c>
      <c r="O3338" t="b">
        <v>1</v>
      </c>
      <c r="P3338" t="s">
        <v>8269</v>
      </c>
    </row>
    <row r="3339" spans="1:16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9">
        <f t="shared" si="65"/>
        <v>41901.282025462962</v>
      </c>
      <c r="L3339" s="9">
        <f t="shared" si="65"/>
        <v>25569.484968541961</v>
      </c>
      <c r="M3339" t="b">
        <v>0</v>
      </c>
      <c r="N3339">
        <v>34</v>
      </c>
      <c r="O3339" t="b">
        <v>1</v>
      </c>
      <c r="P3339" t="s">
        <v>8269</v>
      </c>
    </row>
    <row r="3340" spans="1:16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9">
        <f t="shared" si="65"/>
        <v>42769.574999999997</v>
      </c>
      <c r="L3340" s="9">
        <f t="shared" si="65"/>
        <v>25569.495018229165</v>
      </c>
      <c r="M3340" t="b">
        <v>0</v>
      </c>
      <c r="N3340">
        <v>112</v>
      </c>
      <c r="O3340" t="b">
        <v>1</v>
      </c>
      <c r="P3340" t="s">
        <v>8269</v>
      </c>
    </row>
    <row r="3341" spans="1:16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9">
        <f t="shared" si="65"/>
        <v>42549.665717592594</v>
      </c>
      <c r="L3341" s="9">
        <f t="shared" si="65"/>
        <v>25569.492472982842</v>
      </c>
      <c r="M3341" t="b">
        <v>0</v>
      </c>
      <c r="N3341">
        <v>47</v>
      </c>
      <c r="O3341" t="b">
        <v>1</v>
      </c>
      <c r="P3341" t="s">
        <v>8269</v>
      </c>
    </row>
    <row r="3342" spans="1:16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9">
        <f t="shared" si="65"/>
        <v>42685.974004629628</v>
      </c>
      <c r="L3342" s="9">
        <f t="shared" si="65"/>
        <v>25569.494050625053</v>
      </c>
      <c r="M3342" t="b">
        <v>0</v>
      </c>
      <c r="N3342">
        <v>38</v>
      </c>
      <c r="O3342" t="b">
        <v>1</v>
      </c>
      <c r="P3342" t="s">
        <v>8269</v>
      </c>
    </row>
    <row r="3343" spans="1:16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9">
        <f t="shared" si="65"/>
        <v>42510.798854166671</v>
      </c>
      <c r="L3343" s="9">
        <f t="shared" si="65"/>
        <v>25569.492023134888</v>
      </c>
      <c r="M3343" t="b">
        <v>0</v>
      </c>
      <c r="N3343">
        <v>28</v>
      </c>
      <c r="O3343" t="b">
        <v>1</v>
      </c>
      <c r="P3343" t="s">
        <v>8269</v>
      </c>
    </row>
    <row r="3344" spans="1:16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9">
        <f t="shared" si="65"/>
        <v>42062.296412037038</v>
      </c>
      <c r="L3344" s="9">
        <f t="shared" si="65"/>
        <v>25569.4868321344</v>
      </c>
      <c r="M3344" t="b">
        <v>0</v>
      </c>
      <c r="N3344">
        <v>78</v>
      </c>
      <c r="O3344" t="b">
        <v>1</v>
      </c>
      <c r="P3344" t="s">
        <v>8269</v>
      </c>
    </row>
    <row r="3345" spans="1:16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9">
        <f t="shared" si="65"/>
        <v>42452.916481481487</v>
      </c>
      <c r="L3345" s="9">
        <f t="shared" si="65"/>
        <v>25569.491353200017</v>
      </c>
      <c r="M3345" t="b">
        <v>0</v>
      </c>
      <c r="N3345">
        <v>23</v>
      </c>
      <c r="O3345" t="b">
        <v>1</v>
      </c>
      <c r="P3345" t="s">
        <v>8269</v>
      </c>
    </row>
    <row r="3346" spans="1:16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9">
        <f t="shared" si="65"/>
        <v>41851.200150462959</v>
      </c>
      <c r="L3346" s="9">
        <f t="shared" si="65"/>
        <v>25569.484388890629</v>
      </c>
      <c r="M3346" t="b">
        <v>0</v>
      </c>
      <c r="N3346">
        <v>40</v>
      </c>
      <c r="O3346" t="b">
        <v>1</v>
      </c>
      <c r="P3346" t="s">
        <v>8269</v>
      </c>
    </row>
    <row r="3347" spans="1:16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9">
        <f t="shared" si="65"/>
        <v>42053.106111111112</v>
      </c>
      <c r="L3347" s="9">
        <f t="shared" si="65"/>
        <v>25569.486725765175</v>
      </c>
      <c r="M3347" t="b">
        <v>0</v>
      </c>
      <c r="N3347">
        <v>13</v>
      </c>
      <c r="O3347" t="b">
        <v>1</v>
      </c>
      <c r="P3347" t="s">
        <v>8269</v>
      </c>
    </row>
    <row r="3348" spans="1:16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9">
        <f t="shared" si="65"/>
        <v>42054.024421296301</v>
      </c>
      <c r="L3348" s="9">
        <f t="shared" si="65"/>
        <v>25569.486736393766</v>
      </c>
      <c r="M3348" t="b">
        <v>0</v>
      </c>
      <c r="N3348">
        <v>18</v>
      </c>
      <c r="O3348" t="b">
        <v>1</v>
      </c>
      <c r="P3348" t="s">
        <v>8269</v>
      </c>
    </row>
    <row r="3349" spans="1:16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9">
        <f t="shared" si="65"/>
        <v>42484.551550925928</v>
      </c>
      <c r="L3349" s="9">
        <f t="shared" si="65"/>
        <v>25569.491719346654</v>
      </c>
      <c r="M3349" t="b">
        <v>0</v>
      </c>
      <c r="N3349">
        <v>22</v>
      </c>
      <c r="O3349" t="b">
        <v>1</v>
      </c>
      <c r="P3349" t="s">
        <v>8269</v>
      </c>
    </row>
    <row r="3350" spans="1:16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9">
        <f t="shared" si="65"/>
        <v>42466.558796296296</v>
      </c>
      <c r="L3350" s="9">
        <f t="shared" si="65"/>
        <v>25569.491511097178</v>
      </c>
      <c r="M3350" t="b">
        <v>0</v>
      </c>
      <c r="N3350">
        <v>79</v>
      </c>
      <c r="O3350" t="b">
        <v>1</v>
      </c>
      <c r="P3350" t="s">
        <v>8269</v>
      </c>
    </row>
    <row r="3351" spans="1:16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9">
        <f t="shared" si="65"/>
        <v>42513.110787037032</v>
      </c>
      <c r="L3351" s="9">
        <f t="shared" si="65"/>
        <v>25569.492049893368</v>
      </c>
      <c r="M3351" t="b">
        <v>0</v>
      </c>
      <c r="N3351">
        <v>14</v>
      </c>
      <c r="O3351" t="b">
        <v>1</v>
      </c>
      <c r="P3351" t="s">
        <v>8269</v>
      </c>
    </row>
    <row r="3352" spans="1:16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9">
        <f t="shared" si="65"/>
        <v>42302.701516203699</v>
      </c>
      <c r="L3352" s="9">
        <f t="shared" si="65"/>
        <v>25569.489614600883</v>
      </c>
      <c r="M3352" t="b">
        <v>0</v>
      </c>
      <c r="N3352">
        <v>51</v>
      </c>
      <c r="O3352" t="b">
        <v>1</v>
      </c>
      <c r="P3352" t="s">
        <v>8269</v>
      </c>
    </row>
    <row r="3353" spans="1:16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9">
        <f t="shared" si="65"/>
        <v>41806.395428240743</v>
      </c>
      <c r="L3353" s="9">
        <f t="shared" si="65"/>
        <v>25569.483870317457</v>
      </c>
      <c r="M3353" t="b">
        <v>0</v>
      </c>
      <c r="N3353">
        <v>54</v>
      </c>
      <c r="O3353" t="b">
        <v>1</v>
      </c>
      <c r="P3353" t="s">
        <v>8269</v>
      </c>
    </row>
    <row r="3354" spans="1:16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9">
        <f t="shared" si="65"/>
        <v>42495.992800925931</v>
      </c>
      <c r="L3354" s="9">
        <f t="shared" si="65"/>
        <v>25569.491851768529</v>
      </c>
      <c r="M3354" t="b">
        <v>0</v>
      </c>
      <c r="N3354">
        <v>70</v>
      </c>
      <c r="O3354" t="b">
        <v>1</v>
      </c>
      <c r="P3354" t="s">
        <v>8269</v>
      </c>
    </row>
    <row r="3355" spans="1:16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9">
        <f t="shared" si="65"/>
        <v>42479.432291666672</v>
      </c>
      <c r="L3355" s="9">
        <f t="shared" si="65"/>
        <v>25569.49166009597</v>
      </c>
      <c r="M3355" t="b">
        <v>0</v>
      </c>
      <c r="N3355">
        <v>44</v>
      </c>
      <c r="O3355" t="b">
        <v>1</v>
      </c>
      <c r="P3355" t="s">
        <v>8269</v>
      </c>
    </row>
    <row r="3356" spans="1:16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9">
        <f t="shared" si="65"/>
        <v>42270.7269212963</v>
      </c>
      <c r="L3356" s="9">
        <f t="shared" si="65"/>
        <v>25569.489244524553</v>
      </c>
      <c r="M3356" t="b">
        <v>0</v>
      </c>
      <c r="N3356">
        <v>55</v>
      </c>
      <c r="O3356" t="b">
        <v>1</v>
      </c>
      <c r="P3356" t="s">
        <v>8269</v>
      </c>
    </row>
    <row r="3357" spans="1:16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9">
        <f t="shared" si="65"/>
        <v>42489.619525462964</v>
      </c>
      <c r="L3357" s="9">
        <f t="shared" si="65"/>
        <v>25569.491778003769</v>
      </c>
      <c r="M3357" t="b">
        <v>0</v>
      </c>
      <c r="N3357">
        <v>15</v>
      </c>
      <c r="O3357" t="b">
        <v>1</v>
      </c>
      <c r="P3357" t="s">
        <v>8269</v>
      </c>
    </row>
    <row r="3358" spans="1:16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9">
        <f t="shared" si="65"/>
        <v>42536.815648148149</v>
      </c>
      <c r="L3358" s="9">
        <f t="shared" si="65"/>
        <v>25569.492324255189</v>
      </c>
      <c r="M3358" t="b">
        <v>0</v>
      </c>
      <c r="N3358">
        <v>27</v>
      </c>
      <c r="O3358" t="b">
        <v>1</v>
      </c>
      <c r="P3358" t="s">
        <v>8269</v>
      </c>
    </row>
    <row r="3359" spans="1:16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9">
        <f t="shared" si="65"/>
        <v>41822.417939814812</v>
      </c>
      <c r="L3359" s="9">
        <f t="shared" si="65"/>
        <v>25569.484055763191</v>
      </c>
      <c r="M3359" t="b">
        <v>0</v>
      </c>
      <c r="N3359">
        <v>21</v>
      </c>
      <c r="O3359" t="b">
        <v>1</v>
      </c>
      <c r="P3359" t="s">
        <v>8269</v>
      </c>
    </row>
    <row r="3360" spans="1:16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9">
        <f t="shared" si="65"/>
        <v>41932.311099537037</v>
      </c>
      <c r="L3360" s="9">
        <f t="shared" si="65"/>
        <v>25569.485327674764</v>
      </c>
      <c r="M3360" t="b">
        <v>0</v>
      </c>
      <c r="N3360">
        <v>162</v>
      </c>
      <c r="O3360" t="b">
        <v>1</v>
      </c>
      <c r="P3360" t="s">
        <v>8269</v>
      </c>
    </row>
    <row r="3361" spans="1:16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9">
        <f t="shared" si="65"/>
        <v>42746.057106481487</v>
      </c>
      <c r="L3361" s="9">
        <f t="shared" si="65"/>
        <v>25569.494746031323</v>
      </c>
      <c r="M3361" t="b">
        <v>0</v>
      </c>
      <c r="N3361">
        <v>23</v>
      </c>
      <c r="O3361" t="b">
        <v>1</v>
      </c>
      <c r="P3361" t="s">
        <v>8269</v>
      </c>
    </row>
    <row r="3362" spans="1:16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9">
        <f t="shared" si="65"/>
        <v>42697.082673611112</v>
      </c>
      <c r="L3362" s="9">
        <f t="shared" si="65"/>
        <v>25569.494179197613</v>
      </c>
      <c r="M3362" t="b">
        <v>0</v>
      </c>
      <c r="N3362">
        <v>72</v>
      </c>
      <c r="O3362" t="b">
        <v>1</v>
      </c>
      <c r="P3362" t="s">
        <v>8269</v>
      </c>
    </row>
    <row r="3363" spans="1:16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9">
        <f t="shared" si="65"/>
        <v>41866.025347222225</v>
      </c>
      <c r="L3363" s="9">
        <f t="shared" si="65"/>
        <v>25569.484560478555</v>
      </c>
      <c r="M3363" t="b">
        <v>0</v>
      </c>
      <c r="N3363">
        <v>68</v>
      </c>
      <c r="O3363" t="b">
        <v>1</v>
      </c>
      <c r="P3363" t="s">
        <v>8269</v>
      </c>
    </row>
    <row r="3364" spans="1:16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9">
        <f t="shared" si="65"/>
        <v>42056.091631944444</v>
      </c>
      <c r="L3364" s="9">
        <f t="shared" si="65"/>
        <v>25569.486760319814</v>
      </c>
      <c r="M3364" t="b">
        <v>0</v>
      </c>
      <c r="N3364">
        <v>20</v>
      </c>
      <c r="O3364" t="b">
        <v>1</v>
      </c>
      <c r="P3364" t="s">
        <v>8269</v>
      </c>
    </row>
    <row r="3365" spans="1:16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9">
        <f t="shared" si="65"/>
        <v>41851.771354166667</v>
      </c>
      <c r="L3365" s="9">
        <f t="shared" si="65"/>
        <v>25569.484395501786</v>
      </c>
      <c r="M3365" t="b">
        <v>0</v>
      </c>
      <c r="N3365">
        <v>26</v>
      </c>
      <c r="O3365" t="b">
        <v>1</v>
      </c>
      <c r="P3365" t="s">
        <v>8269</v>
      </c>
    </row>
    <row r="3366" spans="1:16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9">
        <f t="shared" si="65"/>
        <v>42422.977418981478</v>
      </c>
      <c r="L3366" s="9">
        <f t="shared" si="65"/>
        <v>25569.491006683089</v>
      </c>
      <c r="M3366" t="b">
        <v>0</v>
      </c>
      <c r="N3366">
        <v>72</v>
      </c>
      <c r="O3366" t="b">
        <v>1</v>
      </c>
      <c r="P3366" t="s">
        <v>8269</v>
      </c>
    </row>
    <row r="3367" spans="1:16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9">
        <f t="shared" si="65"/>
        <v>42321.101759259254</v>
      </c>
      <c r="L3367" s="9">
        <f t="shared" si="65"/>
        <v>25569.489827566656</v>
      </c>
      <c r="M3367" t="b">
        <v>0</v>
      </c>
      <c r="N3367">
        <v>3</v>
      </c>
      <c r="O3367" t="b">
        <v>1</v>
      </c>
      <c r="P3367" t="s">
        <v>8269</v>
      </c>
    </row>
    <row r="3368" spans="1:16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9">
        <f t="shared" si="65"/>
        <v>42107.067557870367</v>
      </c>
      <c r="L3368" s="9">
        <f t="shared" si="65"/>
        <v>25569.487350318956</v>
      </c>
      <c r="M3368" t="b">
        <v>0</v>
      </c>
      <c r="N3368">
        <v>18</v>
      </c>
      <c r="O3368" t="b">
        <v>1</v>
      </c>
      <c r="P3368" t="s">
        <v>8269</v>
      </c>
    </row>
    <row r="3369" spans="1:16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9">
        <f t="shared" si="65"/>
        <v>42192.933958333335</v>
      </c>
      <c r="L3369" s="9">
        <f t="shared" si="65"/>
        <v>25569.488344143036</v>
      </c>
      <c r="M3369" t="b">
        <v>0</v>
      </c>
      <c r="N3369">
        <v>30</v>
      </c>
      <c r="O3369" t="b">
        <v>1</v>
      </c>
      <c r="P3369" t="s">
        <v>8269</v>
      </c>
    </row>
    <row r="3370" spans="1:16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9">
        <f t="shared" si="65"/>
        <v>41969.199756944443</v>
      </c>
      <c r="L3370" s="9">
        <f t="shared" si="65"/>
        <v>25569.485754626818</v>
      </c>
      <c r="M3370" t="b">
        <v>0</v>
      </c>
      <c r="N3370">
        <v>23</v>
      </c>
      <c r="O3370" t="b">
        <v>1</v>
      </c>
      <c r="P3370" t="s">
        <v>8269</v>
      </c>
    </row>
    <row r="3371" spans="1:16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9">
        <f t="shared" si="65"/>
        <v>42690.041435185187</v>
      </c>
      <c r="L3371" s="9">
        <f t="shared" si="65"/>
        <v>25569.494097701798</v>
      </c>
      <c r="M3371" t="b">
        <v>0</v>
      </c>
      <c r="N3371">
        <v>54</v>
      </c>
      <c r="O3371" t="b">
        <v>1</v>
      </c>
      <c r="P3371" t="s">
        <v>8269</v>
      </c>
    </row>
    <row r="3372" spans="1:16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9">
        <f t="shared" si="65"/>
        <v>42690.334317129629</v>
      </c>
      <c r="L3372" s="9">
        <f t="shared" si="65"/>
        <v>25569.494101091634</v>
      </c>
      <c r="M3372" t="b">
        <v>0</v>
      </c>
      <c r="N3372">
        <v>26</v>
      </c>
      <c r="O3372" t="b">
        <v>1</v>
      </c>
      <c r="P3372" t="s">
        <v>8269</v>
      </c>
    </row>
    <row r="3373" spans="1:16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9">
        <f t="shared" si="65"/>
        <v>42312.874594907407</v>
      </c>
      <c r="L3373" s="9">
        <f t="shared" si="65"/>
        <v>25569.489732344849</v>
      </c>
      <c r="M3373" t="b">
        <v>0</v>
      </c>
      <c r="N3373">
        <v>9</v>
      </c>
      <c r="O3373" t="b">
        <v>1</v>
      </c>
      <c r="P3373" t="s">
        <v>8269</v>
      </c>
    </row>
    <row r="3374" spans="1:16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9">
        <f t="shared" si="65"/>
        <v>41855.548101851848</v>
      </c>
      <c r="L3374" s="9">
        <f t="shared" si="65"/>
        <v>25569.484439214142</v>
      </c>
      <c r="M3374" t="b">
        <v>0</v>
      </c>
      <c r="N3374">
        <v>27</v>
      </c>
      <c r="O3374" t="b">
        <v>1</v>
      </c>
      <c r="P3374" t="s">
        <v>8269</v>
      </c>
    </row>
    <row r="3375" spans="1:16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9">
        <f t="shared" si="65"/>
        <v>42179.854629629626</v>
      </c>
      <c r="L3375" s="9">
        <f t="shared" si="65"/>
        <v>25569.488192761917</v>
      </c>
      <c r="M3375" t="b">
        <v>0</v>
      </c>
      <c r="N3375">
        <v>30</v>
      </c>
      <c r="O3375" t="b">
        <v>1</v>
      </c>
      <c r="P3375" t="s">
        <v>8269</v>
      </c>
    </row>
    <row r="3376" spans="1:16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9">
        <f t="shared" si="65"/>
        <v>42275.731666666667</v>
      </c>
      <c r="L3376" s="9">
        <f t="shared" si="65"/>
        <v>25569.489302449845</v>
      </c>
      <c r="M3376" t="b">
        <v>0</v>
      </c>
      <c r="N3376">
        <v>52</v>
      </c>
      <c r="O3376" t="b">
        <v>1</v>
      </c>
      <c r="P3376" t="s">
        <v>8269</v>
      </c>
    </row>
    <row r="3377" spans="1:16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9">
        <f t="shared" si="65"/>
        <v>41765.610798611109</v>
      </c>
      <c r="L3377" s="9">
        <f t="shared" si="65"/>
        <v>25569.483398273132</v>
      </c>
      <c r="M3377" t="b">
        <v>0</v>
      </c>
      <c r="N3377">
        <v>17</v>
      </c>
      <c r="O3377" t="b">
        <v>1</v>
      </c>
      <c r="P3377" t="s">
        <v>8269</v>
      </c>
    </row>
    <row r="3378" spans="1:16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9">
        <f t="shared" si="65"/>
        <v>42059.701319444444</v>
      </c>
      <c r="L3378" s="9">
        <f t="shared" si="65"/>
        <v>25569.486802098603</v>
      </c>
      <c r="M3378" t="b">
        <v>0</v>
      </c>
      <c r="N3378">
        <v>19</v>
      </c>
      <c r="O3378" t="b">
        <v>1</v>
      </c>
      <c r="P3378" t="s">
        <v>8269</v>
      </c>
    </row>
    <row r="3379" spans="1:16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9">
        <f t="shared" si="65"/>
        <v>42053.732627314814</v>
      </c>
      <c r="L3379" s="9">
        <f t="shared" si="65"/>
        <v>25569.486733016522</v>
      </c>
      <c r="M3379" t="b">
        <v>0</v>
      </c>
      <c r="N3379">
        <v>77</v>
      </c>
      <c r="O3379" t="b">
        <v>1</v>
      </c>
      <c r="P3379" t="s">
        <v>8269</v>
      </c>
    </row>
    <row r="3380" spans="1:16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9">
        <f t="shared" si="65"/>
        <v>41858.355393518519</v>
      </c>
      <c r="L3380" s="9">
        <f t="shared" si="65"/>
        <v>25569.484471705942</v>
      </c>
      <c r="M3380" t="b">
        <v>0</v>
      </c>
      <c r="N3380">
        <v>21</v>
      </c>
      <c r="O3380" t="b">
        <v>1</v>
      </c>
      <c r="P3380" t="s">
        <v>8269</v>
      </c>
    </row>
    <row r="3381" spans="1:16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9">
        <f t="shared" si="65"/>
        <v>42225.513888888891</v>
      </c>
      <c r="L3381" s="9">
        <f t="shared" si="65"/>
        <v>25569.488721225567</v>
      </c>
      <c r="M3381" t="b">
        <v>0</v>
      </c>
      <c r="N3381">
        <v>38</v>
      </c>
      <c r="O3381" t="b">
        <v>1</v>
      </c>
      <c r="P3381" t="s">
        <v>8269</v>
      </c>
    </row>
    <row r="3382" spans="1:16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9">
        <f t="shared" si="65"/>
        <v>41937.953449074077</v>
      </c>
      <c r="L3382" s="9">
        <f t="shared" si="65"/>
        <v>25569.485392979735</v>
      </c>
      <c r="M3382" t="b">
        <v>0</v>
      </c>
      <c r="N3382">
        <v>28</v>
      </c>
      <c r="O3382" t="b">
        <v>1</v>
      </c>
      <c r="P3382" t="s">
        <v>8269</v>
      </c>
    </row>
    <row r="3383" spans="1:16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9">
        <f t="shared" si="65"/>
        <v>42044.184988425928</v>
      </c>
      <c r="L3383" s="9">
        <f t="shared" si="65"/>
        <v>25569.486622511438</v>
      </c>
      <c r="M3383" t="b">
        <v>0</v>
      </c>
      <c r="N3383">
        <v>48</v>
      </c>
      <c r="O3383" t="b">
        <v>1</v>
      </c>
      <c r="P3383" t="s">
        <v>8269</v>
      </c>
    </row>
    <row r="3384" spans="1:16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9">
        <f t="shared" si="65"/>
        <v>42559.431203703702</v>
      </c>
      <c r="L3384" s="9">
        <f t="shared" si="65"/>
        <v>25569.492586009303</v>
      </c>
      <c r="M3384" t="b">
        <v>0</v>
      </c>
      <c r="N3384">
        <v>46</v>
      </c>
      <c r="O3384" t="b">
        <v>1</v>
      </c>
      <c r="P3384" t="s">
        <v>8269</v>
      </c>
    </row>
    <row r="3385" spans="1:16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9">
        <f t="shared" si="65"/>
        <v>42524.782638888893</v>
      </c>
      <c r="L3385" s="9">
        <f t="shared" si="65"/>
        <v>25569.492184984247</v>
      </c>
      <c r="M3385" t="b">
        <v>0</v>
      </c>
      <c r="N3385">
        <v>30</v>
      </c>
      <c r="O3385" t="b">
        <v>1</v>
      </c>
      <c r="P3385" t="s">
        <v>8269</v>
      </c>
    </row>
    <row r="3386" spans="1:16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9">
        <f t="shared" si="65"/>
        <v>42292.087592592594</v>
      </c>
      <c r="L3386" s="9">
        <f t="shared" si="65"/>
        <v>25569.489491754543</v>
      </c>
      <c r="M3386" t="b">
        <v>0</v>
      </c>
      <c r="N3386">
        <v>64</v>
      </c>
      <c r="O3386" t="b">
        <v>1</v>
      </c>
      <c r="P3386" t="s">
        <v>8269</v>
      </c>
    </row>
    <row r="3387" spans="1:16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9">
        <f t="shared" si="65"/>
        <v>41953.8675</v>
      </c>
      <c r="L3387" s="9">
        <f t="shared" si="65"/>
        <v>25569.48557717014</v>
      </c>
      <c r="M3387" t="b">
        <v>0</v>
      </c>
      <c r="N3387">
        <v>15</v>
      </c>
      <c r="O3387" t="b">
        <v>1</v>
      </c>
      <c r="P3387" t="s">
        <v>8269</v>
      </c>
    </row>
    <row r="3388" spans="1:16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9">
        <f t="shared" si="65"/>
        <v>41946.644745370373</v>
      </c>
      <c r="L3388" s="9">
        <f t="shared" si="65"/>
        <v>25569.48549357344</v>
      </c>
      <c r="M3388" t="b">
        <v>0</v>
      </c>
      <c r="N3388">
        <v>41</v>
      </c>
      <c r="O3388" t="b">
        <v>1</v>
      </c>
      <c r="P3388" t="s">
        <v>8269</v>
      </c>
    </row>
    <row r="3389" spans="1:16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9">
        <f t="shared" si="65"/>
        <v>41947.762592592597</v>
      </c>
      <c r="L3389" s="9">
        <f t="shared" si="65"/>
        <v>25569.48550651149</v>
      </c>
      <c r="M3389" t="b">
        <v>0</v>
      </c>
      <c r="N3389">
        <v>35</v>
      </c>
      <c r="O3389" t="b">
        <v>1</v>
      </c>
      <c r="P3389" t="s">
        <v>8269</v>
      </c>
    </row>
    <row r="3390" spans="1:16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9">
        <f t="shared" si="65"/>
        <v>42143.461122685185</v>
      </c>
      <c r="L3390" s="9">
        <f t="shared" si="65"/>
        <v>25569.487771540771</v>
      </c>
      <c r="M3390" t="b">
        <v>0</v>
      </c>
      <c r="N3390">
        <v>45</v>
      </c>
      <c r="O3390" t="b">
        <v>1</v>
      </c>
      <c r="P3390" t="s">
        <v>8269</v>
      </c>
    </row>
    <row r="3391" spans="1:16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9">
        <f t="shared" si="65"/>
        <v>42494.563449074078</v>
      </c>
      <c r="L3391" s="9">
        <f t="shared" si="65"/>
        <v>25569.491835225104</v>
      </c>
      <c r="M3391" t="b">
        <v>0</v>
      </c>
      <c r="N3391">
        <v>62</v>
      </c>
      <c r="O3391" t="b">
        <v>1</v>
      </c>
      <c r="P3391" t="s">
        <v>8269</v>
      </c>
    </row>
    <row r="3392" spans="1:16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9">
        <f t="shared" si="65"/>
        <v>41815.774826388893</v>
      </c>
      <c r="L3392" s="9">
        <f t="shared" si="65"/>
        <v>25569.483978875305</v>
      </c>
      <c r="M3392" t="b">
        <v>0</v>
      </c>
      <c r="N3392">
        <v>22</v>
      </c>
      <c r="O3392" t="b">
        <v>1</v>
      </c>
      <c r="P3392" t="s">
        <v>8269</v>
      </c>
    </row>
    <row r="3393" spans="1:16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9">
        <f t="shared" si="65"/>
        <v>41830.545694444445</v>
      </c>
      <c r="L3393" s="9">
        <f t="shared" si="65"/>
        <v>25569.484149834425</v>
      </c>
      <c r="M3393" t="b">
        <v>0</v>
      </c>
      <c r="N3393">
        <v>18</v>
      </c>
      <c r="O3393" t="b">
        <v>1</v>
      </c>
      <c r="P3393" t="s">
        <v>8269</v>
      </c>
    </row>
    <row r="3394" spans="1:16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9">
        <f t="shared" si="65"/>
        <v>42446.845543981486</v>
      </c>
      <c r="L3394" s="9">
        <f t="shared" si="65"/>
        <v>25569.491282934538</v>
      </c>
      <c r="M3394" t="b">
        <v>0</v>
      </c>
      <c r="N3394">
        <v>12</v>
      </c>
      <c r="O3394" t="b">
        <v>1</v>
      </c>
      <c r="P3394" t="s">
        <v>8269</v>
      </c>
    </row>
    <row r="3395" spans="1:16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9">
        <f t="shared" ref="K3395:L3458" si="66">J3395/86400+25569</f>
        <v>41923.921643518523</v>
      </c>
      <c r="L3395" s="9">
        <f t="shared" si="66"/>
        <v>25569.485230574577</v>
      </c>
      <c r="M3395" t="b">
        <v>0</v>
      </c>
      <c r="N3395">
        <v>44</v>
      </c>
      <c r="O3395" t="b">
        <v>1</v>
      </c>
      <c r="P3395" t="s">
        <v>8269</v>
      </c>
    </row>
    <row r="3396" spans="1:16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9">
        <f t="shared" si="66"/>
        <v>41817.59542824074</v>
      </c>
      <c r="L3396" s="9">
        <f t="shared" si="66"/>
        <v>25569.483999947086</v>
      </c>
      <c r="M3396" t="b">
        <v>0</v>
      </c>
      <c r="N3396">
        <v>27</v>
      </c>
      <c r="O3396" t="b">
        <v>1</v>
      </c>
      <c r="P3396" t="s">
        <v>8269</v>
      </c>
    </row>
    <row r="3397" spans="1:16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9">
        <f t="shared" si="66"/>
        <v>42140.712314814809</v>
      </c>
      <c r="L3397" s="9">
        <f t="shared" si="66"/>
        <v>25569.487739725864</v>
      </c>
      <c r="M3397" t="b">
        <v>0</v>
      </c>
      <c r="N3397">
        <v>38</v>
      </c>
      <c r="O3397" t="b">
        <v>1</v>
      </c>
      <c r="P3397" t="s">
        <v>8269</v>
      </c>
    </row>
    <row r="3398" spans="1:16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9">
        <f t="shared" si="66"/>
        <v>41764.446631944447</v>
      </c>
      <c r="L3398" s="9">
        <f t="shared" si="66"/>
        <v>25569.483384798979</v>
      </c>
      <c r="M3398" t="b">
        <v>0</v>
      </c>
      <c r="N3398">
        <v>28</v>
      </c>
      <c r="O3398" t="b">
        <v>1</v>
      </c>
      <c r="P3398" t="s">
        <v>8269</v>
      </c>
    </row>
    <row r="3399" spans="1:16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9">
        <f t="shared" si="66"/>
        <v>42378.478344907402</v>
      </c>
      <c r="L3399" s="9">
        <f t="shared" si="66"/>
        <v>25569.49049164751</v>
      </c>
      <c r="M3399" t="b">
        <v>0</v>
      </c>
      <c r="N3399">
        <v>24</v>
      </c>
      <c r="O3399" t="b">
        <v>1</v>
      </c>
      <c r="P3399" t="s">
        <v>8269</v>
      </c>
    </row>
    <row r="3400" spans="1:16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9">
        <f t="shared" si="66"/>
        <v>41941.752037037033</v>
      </c>
      <c r="L3400" s="9">
        <f t="shared" si="66"/>
        <v>25569.485436944873</v>
      </c>
      <c r="M3400" t="b">
        <v>0</v>
      </c>
      <c r="N3400">
        <v>65</v>
      </c>
      <c r="O3400" t="b">
        <v>1</v>
      </c>
      <c r="P3400" t="s">
        <v>8269</v>
      </c>
    </row>
    <row r="3401" spans="1:16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9">
        <f t="shared" si="66"/>
        <v>42026.920428240745</v>
      </c>
      <c r="L3401" s="9">
        <f t="shared" si="66"/>
        <v>25569.486422690141</v>
      </c>
      <c r="M3401" t="b">
        <v>0</v>
      </c>
      <c r="N3401">
        <v>46</v>
      </c>
      <c r="O3401" t="b">
        <v>1</v>
      </c>
      <c r="P3401" t="s">
        <v>8269</v>
      </c>
    </row>
    <row r="3402" spans="1:16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9">
        <f t="shared" si="66"/>
        <v>41834.953865740739</v>
      </c>
      <c r="L3402" s="9">
        <f t="shared" si="66"/>
        <v>25569.484200854928</v>
      </c>
      <c r="M3402" t="b">
        <v>0</v>
      </c>
      <c r="N3402">
        <v>85</v>
      </c>
      <c r="O3402" t="b">
        <v>1</v>
      </c>
      <c r="P3402" t="s">
        <v>8269</v>
      </c>
    </row>
    <row r="3403" spans="1:16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9">
        <f t="shared" si="66"/>
        <v>42193.723912037036</v>
      </c>
      <c r="L3403" s="9">
        <f t="shared" si="66"/>
        <v>25569.488353286019</v>
      </c>
      <c r="M3403" t="b">
        <v>0</v>
      </c>
      <c r="N3403">
        <v>66</v>
      </c>
      <c r="O3403" t="b">
        <v>1</v>
      </c>
      <c r="P3403" t="s">
        <v>8269</v>
      </c>
    </row>
    <row r="3404" spans="1:16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9">
        <f t="shared" si="66"/>
        <v>42290.61855324074</v>
      </c>
      <c r="L3404" s="9">
        <f t="shared" si="66"/>
        <v>25569.489474751772</v>
      </c>
      <c r="M3404" t="b">
        <v>0</v>
      </c>
      <c r="N3404">
        <v>165</v>
      </c>
      <c r="O3404" t="b">
        <v>1</v>
      </c>
      <c r="P3404" t="s">
        <v>8269</v>
      </c>
    </row>
    <row r="3405" spans="1:16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9">
        <f t="shared" si="66"/>
        <v>42150.462083333332</v>
      </c>
      <c r="L3405" s="9">
        <f t="shared" si="66"/>
        <v>25569.487852570408</v>
      </c>
      <c r="M3405" t="b">
        <v>0</v>
      </c>
      <c r="N3405">
        <v>17</v>
      </c>
      <c r="O3405" t="b">
        <v>1</v>
      </c>
      <c r="P3405" t="s">
        <v>8269</v>
      </c>
    </row>
    <row r="3406" spans="1:16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9">
        <f t="shared" si="66"/>
        <v>42152.503495370373</v>
      </c>
      <c r="L3406" s="9">
        <f t="shared" si="66"/>
        <v>25569.487876197862</v>
      </c>
      <c r="M3406" t="b">
        <v>0</v>
      </c>
      <c r="N3406">
        <v>3</v>
      </c>
      <c r="O3406" t="b">
        <v>1</v>
      </c>
      <c r="P3406" t="s">
        <v>8269</v>
      </c>
    </row>
    <row r="3407" spans="1:16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9">
        <f t="shared" si="66"/>
        <v>42410.017199074078</v>
      </c>
      <c r="L3407" s="9">
        <f t="shared" si="66"/>
        <v>25569.490856680546</v>
      </c>
      <c r="M3407" t="b">
        <v>0</v>
      </c>
      <c r="N3407">
        <v>17</v>
      </c>
      <c r="O3407" t="b">
        <v>1</v>
      </c>
      <c r="P3407" t="s">
        <v>8269</v>
      </c>
    </row>
    <row r="3408" spans="1:16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9">
        <f t="shared" si="66"/>
        <v>41791.492777777778</v>
      </c>
      <c r="L3408" s="9">
        <f t="shared" si="66"/>
        <v>25569.483697833075</v>
      </c>
      <c r="M3408" t="b">
        <v>0</v>
      </c>
      <c r="N3408">
        <v>91</v>
      </c>
      <c r="O3408" t="b">
        <v>1</v>
      </c>
      <c r="P3408" t="s">
        <v>8269</v>
      </c>
    </row>
    <row r="3409" spans="1:16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9">
        <f t="shared" si="66"/>
        <v>41796.422326388885</v>
      </c>
      <c r="L3409" s="9">
        <f t="shared" si="66"/>
        <v>25569.483754888039</v>
      </c>
      <c r="M3409" t="b">
        <v>0</v>
      </c>
      <c r="N3409">
        <v>67</v>
      </c>
      <c r="O3409" t="b">
        <v>1</v>
      </c>
      <c r="P3409" t="s">
        <v>8269</v>
      </c>
    </row>
    <row r="3410" spans="1:16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9">
        <f t="shared" si="66"/>
        <v>41808.991944444446</v>
      </c>
      <c r="L3410" s="9">
        <f t="shared" si="66"/>
        <v>25569.483900369727</v>
      </c>
      <c r="M3410" t="b">
        <v>0</v>
      </c>
      <c r="N3410">
        <v>18</v>
      </c>
      <c r="O3410" t="b">
        <v>1</v>
      </c>
      <c r="P3410" t="s">
        <v>8269</v>
      </c>
    </row>
    <row r="3411" spans="1:16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9">
        <f t="shared" si="66"/>
        <v>42544.814328703702</v>
      </c>
      <c r="L3411" s="9">
        <f t="shared" si="66"/>
        <v>25569.492416832509</v>
      </c>
      <c r="M3411" t="b">
        <v>0</v>
      </c>
      <c r="N3411">
        <v>21</v>
      </c>
      <c r="O3411" t="b">
        <v>1</v>
      </c>
      <c r="P3411" t="s">
        <v>8269</v>
      </c>
    </row>
    <row r="3412" spans="1:16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9">
        <f t="shared" si="66"/>
        <v>42500.041550925926</v>
      </c>
      <c r="L3412" s="9">
        <f t="shared" si="66"/>
        <v>25569.491898629061</v>
      </c>
      <c r="M3412" t="b">
        <v>0</v>
      </c>
      <c r="N3412">
        <v>40</v>
      </c>
      <c r="O3412" t="b">
        <v>1</v>
      </c>
      <c r="P3412" t="s">
        <v>8269</v>
      </c>
    </row>
    <row r="3413" spans="1:16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9">
        <f t="shared" si="66"/>
        <v>42265.022824074069</v>
      </c>
      <c r="L3413" s="9">
        <f t="shared" si="66"/>
        <v>25569.489178504908</v>
      </c>
      <c r="M3413" t="b">
        <v>0</v>
      </c>
      <c r="N3413">
        <v>78</v>
      </c>
      <c r="O3413" t="b">
        <v>1</v>
      </c>
      <c r="P3413" t="s">
        <v>8269</v>
      </c>
    </row>
    <row r="3414" spans="1:16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9">
        <f t="shared" si="66"/>
        <v>41879.959050925929</v>
      </c>
      <c r="L3414" s="9">
        <f t="shared" si="66"/>
        <v>25569.484721748275</v>
      </c>
      <c r="M3414" t="b">
        <v>0</v>
      </c>
      <c r="N3414">
        <v>26</v>
      </c>
      <c r="O3414" t="b">
        <v>1</v>
      </c>
      <c r="P3414" t="s">
        <v>8269</v>
      </c>
    </row>
    <row r="3415" spans="1:16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9">
        <f t="shared" si="66"/>
        <v>42053.733078703706</v>
      </c>
      <c r="L3415" s="9">
        <f t="shared" si="66"/>
        <v>25569.486733021746</v>
      </c>
      <c r="M3415" t="b">
        <v>0</v>
      </c>
      <c r="N3415">
        <v>14</v>
      </c>
      <c r="O3415" t="b">
        <v>1</v>
      </c>
      <c r="P3415" t="s">
        <v>8269</v>
      </c>
    </row>
    <row r="3416" spans="1:16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9">
        <f t="shared" si="66"/>
        <v>42675.832465277781</v>
      </c>
      <c r="L3416" s="9">
        <f t="shared" si="66"/>
        <v>25569.493933246125</v>
      </c>
      <c r="M3416" t="b">
        <v>0</v>
      </c>
      <c r="N3416">
        <v>44</v>
      </c>
      <c r="O3416" t="b">
        <v>1</v>
      </c>
      <c r="P3416" t="s">
        <v>8269</v>
      </c>
    </row>
    <row r="3417" spans="1:16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9">
        <f t="shared" si="66"/>
        <v>42467.144166666665</v>
      </c>
      <c r="L3417" s="9">
        <f t="shared" si="66"/>
        <v>25569.491517872299</v>
      </c>
      <c r="M3417" t="b">
        <v>0</v>
      </c>
      <c r="N3417">
        <v>9</v>
      </c>
      <c r="O3417" t="b">
        <v>1</v>
      </c>
      <c r="P3417" t="s">
        <v>8269</v>
      </c>
    </row>
    <row r="3418" spans="1:16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9">
        <f t="shared" si="66"/>
        <v>42089.412557870368</v>
      </c>
      <c r="L3418" s="9">
        <f t="shared" si="66"/>
        <v>25569.487145978677</v>
      </c>
      <c r="M3418" t="b">
        <v>0</v>
      </c>
      <c r="N3418">
        <v>30</v>
      </c>
      <c r="O3418" t="b">
        <v>1</v>
      </c>
      <c r="P3418" t="s">
        <v>8269</v>
      </c>
    </row>
    <row r="3419" spans="1:16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9">
        <f t="shared" si="66"/>
        <v>41894.91375</v>
      </c>
      <c r="L3419" s="9">
        <f t="shared" si="66"/>
        <v>25569.48489483507</v>
      </c>
      <c r="M3419" t="b">
        <v>0</v>
      </c>
      <c r="N3419">
        <v>45</v>
      </c>
      <c r="O3419" t="b">
        <v>1</v>
      </c>
      <c r="P3419" t="s">
        <v>8269</v>
      </c>
    </row>
    <row r="3420" spans="1:16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9">
        <f t="shared" si="66"/>
        <v>41752.83457175926</v>
      </c>
      <c r="L3420" s="9">
        <f t="shared" si="66"/>
        <v>25569.483250400135</v>
      </c>
      <c r="M3420" t="b">
        <v>0</v>
      </c>
      <c r="N3420">
        <v>56</v>
      </c>
      <c r="O3420" t="b">
        <v>1</v>
      </c>
      <c r="P3420" t="s">
        <v>8269</v>
      </c>
    </row>
    <row r="3421" spans="1:16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9">
        <f t="shared" si="66"/>
        <v>42448.821585648147</v>
      </c>
      <c r="L3421" s="9">
        <f t="shared" si="66"/>
        <v>25569.49130580539</v>
      </c>
      <c r="M3421" t="b">
        <v>0</v>
      </c>
      <c r="N3421">
        <v>46</v>
      </c>
      <c r="O3421" t="b">
        <v>1</v>
      </c>
      <c r="P3421" t="s">
        <v>8269</v>
      </c>
    </row>
    <row r="3422" spans="1:16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9">
        <f t="shared" si="66"/>
        <v>42405.090300925927</v>
      </c>
      <c r="L3422" s="9">
        <f t="shared" si="66"/>
        <v>25569.490799656262</v>
      </c>
      <c r="M3422" t="b">
        <v>0</v>
      </c>
      <c r="N3422">
        <v>34</v>
      </c>
      <c r="O3422" t="b">
        <v>1</v>
      </c>
      <c r="P3422" t="s">
        <v>8269</v>
      </c>
    </row>
    <row r="3423" spans="1:16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9">
        <f t="shared" si="66"/>
        <v>42037.791238425925</v>
      </c>
      <c r="L3423" s="9">
        <f t="shared" si="66"/>
        <v>25569.486548509703</v>
      </c>
      <c r="M3423" t="b">
        <v>0</v>
      </c>
      <c r="N3423">
        <v>98</v>
      </c>
      <c r="O3423" t="b">
        <v>1</v>
      </c>
      <c r="P3423" t="s">
        <v>8269</v>
      </c>
    </row>
    <row r="3424" spans="1:16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9">
        <f t="shared" si="66"/>
        <v>42323.562222222223</v>
      </c>
      <c r="L3424" s="9">
        <f t="shared" si="66"/>
        <v>25569.489856044238</v>
      </c>
      <c r="M3424" t="b">
        <v>0</v>
      </c>
      <c r="N3424">
        <v>46</v>
      </c>
      <c r="O3424" t="b">
        <v>1</v>
      </c>
      <c r="P3424" t="s">
        <v>8269</v>
      </c>
    </row>
    <row r="3425" spans="1:16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9">
        <f t="shared" si="66"/>
        <v>42088.911354166667</v>
      </c>
      <c r="L3425" s="9">
        <f t="shared" si="66"/>
        <v>25569.487140177709</v>
      </c>
      <c r="M3425" t="b">
        <v>0</v>
      </c>
      <c r="N3425">
        <v>10</v>
      </c>
      <c r="O3425" t="b">
        <v>1</v>
      </c>
      <c r="P3425" t="s">
        <v>8269</v>
      </c>
    </row>
    <row r="3426" spans="1:16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9">
        <f t="shared" si="66"/>
        <v>42018.676898148144</v>
      </c>
      <c r="L3426" s="9">
        <f t="shared" si="66"/>
        <v>25569.486327278915</v>
      </c>
      <c r="M3426" t="b">
        <v>0</v>
      </c>
      <c r="N3426">
        <v>76</v>
      </c>
      <c r="O3426" t="b">
        <v>1</v>
      </c>
      <c r="P3426" t="s">
        <v>8269</v>
      </c>
    </row>
    <row r="3427" spans="1:16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9">
        <f t="shared" si="66"/>
        <v>41884.617314814815</v>
      </c>
      <c r="L3427" s="9">
        <f t="shared" si="66"/>
        <v>25569.484775663364</v>
      </c>
      <c r="M3427" t="b">
        <v>0</v>
      </c>
      <c r="N3427">
        <v>104</v>
      </c>
      <c r="O3427" t="b">
        <v>1</v>
      </c>
      <c r="P3427" t="s">
        <v>8269</v>
      </c>
    </row>
    <row r="3428" spans="1:16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9">
        <f t="shared" si="66"/>
        <v>41884.056747685187</v>
      </c>
      <c r="L3428" s="9">
        <f t="shared" si="66"/>
        <v>25569.48476917532</v>
      </c>
      <c r="M3428" t="b">
        <v>0</v>
      </c>
      <c r="N3428">
        <v>87</v>
      </c>
      <c r="O3428" t="b">
        <v>1</v>
      </c>
      <c r="P3428" t="s">
        <v>8269</v>
      </c>
    </row>
    <row r="3429" spans="1:16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9">
        <f t="shared" si="66"/>
        <v>41792.645277777774</v>
      </c>
      <c r="L3429" s="9">
        <f t="shared" si="66"/>
        <v>25569.483711172197</v>
      </c>
      <c r="M3429" t="b">
        <v>0</v>
      </c>
      <c r="N3429">
        <v>29</v>
      </c>
      <c r="O3429" t="b">
        <v>1</v>
      </c>
      <c r="P3429" t="s">
        <v>8269</v>
      </c>
    </row>
    <row r="3430" spans="1:16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9">
        <f t="shared" si="66"/>
        <v>42038.720451388886</v>
      </c>
      <c r="L3430" s="9">
        <f t="shared" si="66"/>
        <v>25569.486559264482</v>
      </c>
      <c r="M3430" t="b">
        <v>0</v>
      </c>
      <c r="N3430">
        <v>51</v>
      </c>
      <c r="O3430" t="b">
        <v>1</v>
      </c>
      <c r="P3430" t="s">
        <v>8269</v>
      </c>
    </row>
    <row r="3431" spans="1:16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9">
        <f t="shared" si="66"/>
        <v>42662.021539351852</v>
      </c>
      <c r="L3431" s="9">
        <f t="shared" si="66"/>
        <v>25569.493773397448</v>
      </c>
      <c r="M3431" t="b">
        <v>0</v>
      </c>
      <c r="N3431">
        <v>12</v>
      </c>
      <c r="O3431" t="b">
        <v>1</v>
      </c>
      <c r="P3431" t="s">
        <v>8269</v>
      </c>
    </row>
    <row r="3432" spans="1:16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9">
        <f t="shared" si="66"/>
        <v>41820.945613425924</v>
      </c>
      <c r="L3432" s="9">
        <f t="shared" si="66"/>
        <v>25569.484038722378</v>
      </c>
      <c r="M3432" t="b">
        <v>0</v>
      </c>
      <c r="N3432">
        <v>72</v>
      </c>
      <c r="O3432" t="b">
        <v>1</v>
      </c>
      <c r="P3432" t="s">
        <v>8269</v>
      </c>
    </row>
    <row r="3433" spans="1:16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9">
        <f t="shared" si="66"/>
        <v>41839.730937500004</v>
      </c>
      <c r="L3433" s="9">
        <f t="shared" si="66"/>
        <v>25569.484256145111</v>
      </c>
      <c r="M3433" t="b">
        <v>0</v>
      </c>
      <c r="N3433">
        <v>21</v>
      </c>
      <c r="O3433" t="b">
        <v>1</v>
      </c>
      <c r="P3433" t="s">
        <v>8269</v>
      </c>
    </row>
    <row r="3434" spans="1:16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9">
        <f t="shared" si="66"/>
        <v>42380.581180555557</v>
      </c>
      <c r="L3434" s="9">
        <f t="shared" si="66"/>
        <v>25569.490515985886</v>
      </c>
      <c r="M3434" t="b">
        <v>0</v>
      </c>
      <c r="N3434">
        <v>42</v>
      </c>
      <c r="O3434" t="b">
        <v>1</v>
      </c>
      <c r="P3434" t="s">
        <v>8269</v>
      </c>
    </row>
    <row r="3435" spans="1:16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9">
        <f t="shared" si="66"/>
        <v>41776.06313657407</v>
      </c>
      <c r="L3435" s="9">
        <f t="shared" si="66"/>
        <v>25569.483519249265</v>
      </c>
      <c r="M3435" t="b">
        <v>0</v>
      </c>
      <c r="N3435">
        <v>71</v>
      </c>
      <c r="O3435" t="b">
        <v>1</v>
      </c>
      <c r="P3435" t="s">
        <v>8269</v>
      </c>
    </row>
    <row r="3436" spans="1:16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9">
        <f t="shared" si="66"/>
        <v>41800.380428240736</v>
      </c>
      <c r="L3436" s="9">
        <f t="shared" si="66"/>
        <v>25569.4838006994</v>
      </c>
      <c r="M3436" t="b">
        <v>0</v>
      </c>
      <c r="N3436">
        <v>168</v>
      </c>
      <c r="O3436" t="b">
        <v>1</v>
      </c>
      <c r="P3436" t="s">
        <v>8269</v>
      </c>
    </row>
    <row r="3437" spans="1:16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9">
        <f t="shared" si="66"/>
        <v>42572.61681712963</v>
      </c>
      <c r="L3437" s="9">
        <f t="shared" si="66"/>
        <v>25569.492738620567</v>
      </c>
      <c r="M3437" t="b">
        <v>0</v>
      </c>
      <c r="N3437">
        <v>19</v>
      </c>
      <c r="O3437" t="b">
        <v>1</v>
      </c>
      <c r="P3437" t="s">
        <v>8269</v>
      </c>
    </row>
    <row r="3438" spans="1:16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9">
        <f t="shared" si="66"/>
        <v>41851.541585648149</v>
      </c>
      <c r="L3438" s="9">
        <f t="shared" si="66"/>
        <v>25569.484392842427</v>
      </c>
      <c r="M3438" t="b">
        <v>0</v>
      </c>
      <c r="N3438">
        <v>37</v>
      </c>
      <c r="O3438" t="b">
        <v>1</v>
      </c>
      <c r="P3438" t="s">
        <v>8269</v>
      </c>
    </row>
    <row r="3439" spans="1:16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9">
        <f t="shared" si="66"/>
        <v>42205.710879629631</v>
      </c>
      <c r="L3439" s="9">
        <f t="shared" si="66"/>
        <v>25569.488492024069</v>
      </c>
      <c r="M3439" t="b">
        <v>0</v>
      </c>
      <c r="N3439">
        <v>36</v>
      </c>
      <c r="O3439" t="b">
        <v>1</v>
      </c>
      <c r="P3439" t="s">
        <v>8269</v>
      </c>
    </row>
    <row r="3440" spans="1:16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9">
        <f t="shared" si="66"/>
        <v>42100.927858796298</v>
      </c>
      <c r="L3440" s="9">
        <f t="shared" si="66"/>
        <v>25569.487279257624</v>
      </c>
      <c r="M3440" t="b">
        <v>0</v>
      </c>
      <c r="N3440">
        <v>14</v>
      </c>
      <c r="O3440" t="b">
        <v>1</v>
      </c>
      <c r="P3440" t="s">
        <v>8269</v>
      </c>
    </row>
    <row r="3441" spans="1:16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9">
        <f t="shared" si="66"/>
        <v>42374.911226851851</v>
      </c>
      <c r="L3441" s="9">
        <f t="shared" si="66"/>
        <v>25569.490450361423</v>
      </c>
      <c r="M3441" t="b">
        <v>0</v>
      </c>
      <c r="N3441">
        <v>18</v>
      </c>
      <c r="O3441" t="b">
        <v>1</v>
      </c>
      <c r="P3441" t="s">
        <v>8269</v>
      </c>
    </row>
    <row r="3442" spans="1:16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9">
        <f t="shared" si="66"/>
        <v>41809.12300925926</v>
      </c>
      <c r="L3442" s="9">
        <f t="shared" si="66"/>
        <v>25569.483901886681</v>
      </c>
      <c r="M3442" t="b">
        <v>0</v>
      </c>
      <c r="N3442">
        <v>82</v>
      </c>
      <c r="O3442" t="b">
        <v>1</v>
      </c>
      <c r="P3442" t="s">
        <v>8269</v>
      </c>
    </row>
    <row r="3443" spans="1:16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9">
        <f t="shared" si="66"/>
        <v>42294.429641203707</v>
      </c>
      <c r="L3443" s="9">
        <f t="shared" si="66"/>
        <v>25569.489518861588</v>
      </c>
      <c r="M3443" t="b">
        <v>0</v>
      </c>
      <c r="N3443">
        <v>43</v>
      </c>
      <c r="O3443" t="b">
        <v>1</v>
      </c>
      <c r="P3443" t="s">
        <v>8269</v>
      </c>
    </row>
    <row r="3444" spans="1:16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9">
        <f t="shared" si="66"/>
        <v>42124.841111111113</v>
      </c>
      <c r="L3444" s="9">
        <f t="shared" si="66"/>
        <v>25569.487556031378</v>
      </c>
      <c r="M3444" t="b">
        <v>0</v>
      </c>
      <c r="N3444">
        <v>8</v>
      </c>
      <c r="O3444" t="b">
        <v>1</v>
      </c>
      <c r="P3444" t="s">
        <v>8269</v>
      </c>
    </row>
    <row r="3445" spans="1:16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9">
        <f t="shared" si="66"/>
        <v>41861.524837962963</v>
      </c>
      <c r="L3445" s="9">
        <f t="shared" si="66"/>
        <v>25569.484508389327</v>
      </c>
      <c r="M3445" t="b">
        <v>0</v>
      </c>
      <c r="N3445">
        <v>45</v>
      </c>
      <c r="O3445" t="b">
        <v>1</v>
      </c>
      <c r="P3445" t="s">
        <v>8269</v>
      </c>
    </row>
    <row r="3446" spans="1:16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9">
        <f t="shared" si="66"/>
        <v>42521.291504629626</v>
      </c>
      <c r="L3446" s="9">
        <f t="shared" si="66"/>
        <v>25569.492144577598</v>
      </c>
      <c r="M3446" t="b">
        <v>0</v>
      </c>
      <c r="N3446">
        <v>20</v>
      </c>
      <c r="O3446" t="b">
        <v>1</v>
      </c>
      <c r="P3446" t="s">
        <v>8269</v>
      </c>
    </row>
    <row r="3447" spans="1:16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9">
        <f t="shared" si="66"/>
        <v>42272.530509259261</v>
      </c>
      <c r="L3447" s="9">
        <f t="shared" si="66"/>
        <v>25569.489265399414</v>
      </c>
      <c r="M3447" t="b">
        <v>0</v>
      </c>
      <c r="N3447">
        <v>31</v>
      </c>
      <c r="O3447" t="b">
        <v>1</v>
      </c>
      <c r="P3447" t="s">
        <v>8269</v>
      </c>
    </row>
    <row r="3448" spans="1:16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9">
        <f t="shared" si="66"/>
        <v>42016.832465277781</v>
      </c>
      <c r="L3448" s="9">
        <f t="shared" si="66"/>
        <v>25569.48630593131</v>
      </c>
      <c r="M3448" t="b">
        <v>0</v>
      </c>
      <c r="N3448">
        <v>25</v>
      </c>
      <c r="O3448" t="b">
        <v>1</v>
      </c>
      <c r="P3448" t="s">
        <v>8269</v>
      </c>
    </row>
    <row r="3449" spans="1:16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9">
        <f t="shared" si="66"/>
        <v>42402.889027777783</v>
      </c>
      <c r="L3449" s="9">
        <f t="shared" si="66"/>
        <v>25569.490774178561</v>
      </c>
      <c r="M3449" t="b">
        <v>0</v>
      </c>
      <c r="N3449">
        <v>14</v>
      </c>
      <c r="O3449" t="b">
        <v>1</v>
      </c>
      <c r="P3449" t="s">
        <v>8269</v>
      </c>
    </row>
    <row r="3450" spans="1:16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9">
        <f t="shared" si="66"/>
        <v>41960.119085648148</v>
      </c>
      <c r="L3450" s="9">
        <f t="shared" si="66"/>
        <v>25569.485649526454</v>
      </c>
      <c r="M3450" t="b">
        <v>0</v>
      </c>
      <c r="N3450">
        <v>45</v>
      </c>
      <c r="O3450" t="b">
        <v>1</v>
      </c>
      <c r="P3450" t="s">
        <v>8269</v>
      </c>
    </row>
    <row r="3451" spans="1:16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9">
        <f t="shared" si="66"/>
        <v>42532.052523148144</v>
      </c>
      <c r="L3451" s="9">
        <f t="shared" si="66"/>
        <v>25569.492269126426</v>
      </c>
      <c r="M3451" t="b">
        <v>0</v>
      </c>
      <c r="N3451">
        <v>20</v>
      </c>
      <c r="O3451" t="b">
        <v>1</v>
      </c>
      <c r="P3451" t="s">
        <v>8269</v>
      </c>
    </row>
    <row r="3452" spans="1:16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9">
        <f t="shared" si="66"/>
        <v>42036.704525462963</v>
      </c>
      <c r="L3452" s="9">
        <f t="shared" si="66"/>
        <v>25569.486535932007</v>
      </c>
      <c r="M3452" t="b">
        <v>0</v>
      </c>
      <c r="N3452">
        <v>39</v>
      </c>
      <c r="O3452" t="b">
        <v>1</v>
      </c>
      <c r="P3452" t="s">
        <v>8269</v>
      </c>
    </row>
    <row r="3453" spans="1:16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9">
        <f t="shared" si="66"/>
        <v>42088.723692129628</v>
      </c>
      <c r="L3453" s="9">
        <f t="shared" si="66"/>
        <v>25569.487138005697</v>
      </c>
      <c r="M3453" t="b">
        <v>0</v>
      </c>
      <c r="N3453">
        <v>16</v>
      </c>
      <c r="O3453" t="b">
        <v>1</v>
      </c>
      <c r="P3453" t="s">
        <v>8269</v>
      </c>
    </row>
    <row r="3454" spans="1:16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9">
        <f t="shared" si="66"/>
        <v>41820.639189814814</v>
      </c>
      <c r="L3454" s="9">
        <f t="shared" si="66"/>
        <v>25569.484035175807</v>
      </c>
      <c r="M3454" t="b">
        <v>0</v>
      </c>
      <c r="N3454">
        <v>37</v>
      </c>
      <c r="O3454" t="b">
        <v>1</v>
      </c>
      <c r="P3454" t="s">
        <v>8269</v>
      </c>
    </row>
    <row r="3455" spans="1:16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9">
        <f t="shared" si="66"/>
        <v>42535.97865740741</v>
      </c>
      <c r="L3455" s="9">
        <f t="shared" si="66"/>
        <v>25569.492314567793</v>
      </c>
      <c r="M3455" t="b">
        <v>0</v>
      </c>
      <c r="N3455">
        <v>14</v>
      </c>
      <c r="O3455" t="b">
        <v>1</v>
      </c>
      <c r="P3455" t="s">
        <v>8269</v>
      </c>
    </row>
    <row r="3456" spans="1:16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9">
        <f t="shared" si="66"/>
        <v>41821.698599537034</v>
      </c>
      <c r="L3456" s="9">
        <f t="shared" si="66"/>
        <v>25569.484047437494</v>
      </c>
      <c r="M3456" t="b">
        <v>0</v>
      </c>
      <c r="N3456">
        <v>21</v>
      </c>
      <c r="O3456" t="b">
        <v>1</v>
      </c>
      <c r="P3456" t="s">
        <v>8269</v>
      </c>
    </row>
    <row r="3457" spans="1:16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9">
        <f t="shared" si="66"/>
        <v>42626.7503125</v>
      </c>
      <c r="L3457" s="9">
        <f t="shared" si="66"/>
        <v>25569.493365165654</v>
      </c>
      <c r="M3457" t="b">
        <v>0</v>
      </c>
      <c r="N3457">
        <v>69</v>
      </c>
      <c r="O3457" t="b">
        <v>1</v>
      </c>
      <c r="P3457" t="s">
        <v>8269</v>
      </c>
    </row>
    <row r="3458" spans="1:16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9">
        <f t="shared" si="66"/>
        <v>41821.205636574072</v>
      </c>
      <c r="L3458" s="9">
        <f t="shared" si="66"/>
        <v>25569.484041731906</v>
      </c>
      <c r="M3458" t="b">
        <v>0</v>
      </c>
      <c r="N3458">
        <v>16</v>
      </c>
      <c r="O3458" t="b">
        <v>1</v>
      </c>
      <c r="P3458" t="s">
        <v>8269</v>
      </c>
    </row>
    <row r="3459" spans="1:16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9">
        <f t="shared" ref="K3459:L3522" si="67">J3459/86400+25569</f>
        <v>42016.706678240742</v>
      </c>
      <c r="L3459" s="9">
        <f t="shared" si="67"/>
        <v>25569.486304475442</v>
      </c>
      <c r="M3459" t="b">
        <v>0</v>
      </c>
      <c r="N3459">
        <v>55</v>
      </c>
      <c r="O3459" t="b">
        <v>1</v>
      </c>
      <c r="P3459" t="s">
        <v>8269</v>
      </c>
    </row>
    <row r="3460" spans="1:16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9">
        <f t="shared" si="67"/>
        <v>42011.202581018515</v>
      </c>
      <c r="L3460" s="9">
        <f t="shared" si="67"/>
        <v>25569.486240770613</v>
      </c>
      <c r="M3460" t="b">
        <v>0</v>
      </c>
      <c r="N3460">
        <v>27</v>
      </c>
      <c r="O3460" t="b">
        <v>1</v>
      </c>
      <c r="P3460" t="s">
        <v>8269</v>
      </c>
    </row>
    <row r="3461" spans="1:16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9">
        <f t="shared" si="67"/>
        <v>42480.479861111111</v>
      </c>
      <c r="L3461" s="9">
        <f t="shared" si="67"/>
        <v>25569.491672220614</v>
      </c>
      <c r="M3461" t="b">
        <v>0</v>
      </c>
      <c r="N3461">
        <v>36</v>
      </c>
      <c r="O3461" t="b">
        <v>1</v>
      </c>
      <c r="P3461" t="s">
        <v>8269</v>
      </c>
    </row>
    <row r="3462" spans="1:16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9">
        <f t="shared" si="67"/>
        <v>41852.527222222227</v>
      </c>
      <c r="L3462" s="9">
        <f t="shared" si="67"/>
        <v>25569.484404250255</v>
      </c>
      <c r="M3462" t="b">
        <v>0</v>
      </c>
      <c r="N3462">
        <v>19</v>
      </c>
      <c r="O3462" t="b">
        <v>1</v>
      </c>
      <c r="P3462" t="s">
        <v>8269</v>
      </c>
    </row>
    <row r="3463" spans="1:16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9">
        <f t="shared" si="67"/>
        <v>42643.632858796293</v>
      </c>
      <c r="L3463" s="9">
        <f t="shared" si="67"/>
        <v>25569.493560565494</v>
      </c>
      <c r="M3463" t="b">
        <v>0</v>
      </c>
      <c r="N3463">
        <v>12</v>
      </c>
      <c r="O3463" t="b">
        <v>1</v>
      </c>
      <c r="P3463" t="s">
        <v>8269</v>
      </c>
    </row>
    <row r="3464" spans="1:16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9">
        <f t="shared" si="67"/>
        <v>42179.898472222223</v>
      </c>
      <c r="L3464" s="9">
        <f t="shared" si="67"/>
        <v>25569.488193269353</v>
      </c>
      <c r="M3464" t="b">
        <v>0</v>
      </c>
      <c r="N3464">
        <v>17</v>
      </c>
      <c r="O3464" t="b">
        <v>1</v>
      </c>
      <c r="P3464" t="s">
        <v>8269</v>
      </c>
    </row>
    <row r="3465" spans="1:16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9">
        <f t="shared" si="67"/>
        <v>42612.918807870374</v>
      </c>
      <c r="L3465" s="9">
        <f t="shared" si="67"/>
        <v>25569.493205078794</v>
      </c>
      <c r="M3465" t="b">
        <v>0</v>
      </c>
      <c r="N3465">
        <v>114</v>
      </c>
      <c r="O3465" t="b">
        <v>1</v>
      </c>
      <c r="P3465" t="s">
        <v>8269</v>
      </c>
    </row>
    <row r="3466" spans="1:16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9">
        <f t="shared" si="67"/>
        <v>42575.130057870367</v>
      </c>
      <c r="L3466" s="9">
        <f t="shared" si="67"/>
        <v>25569.492767709002</v>
      </c>
      <c r="M3466" t="b">
        <v>0</v>
      </c>
      <c r="N3466">
        <v>93</v>
      </c>
      <c r="O3466" t="b">
        <v>1</v>
      </c>
      <c r="P3466" t="s">
        <v>8269</v>
      </c>
    </row>
    <row r="3467" spans="1:16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9">
        <f t="shared" si="67"/>
        <v>42200.625833333332</v>
      </c>
      <c r="L3467" s="9">
        <f t="shared" si="67"/>
        <v>25569.488433169368</v>
      </c>
      <c r="M3467" t="b">
        <v>0</v>
      </c>
      <c r="N3467">
        <v>36</v>
      </c>
      <c r="O3467" t="b">
        <v>1</v>
      </c>
      <c r="P3467" t="s">
        <v>8269</v>
      </c>
    </row>
    <row r="3468" spans="1:16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9">
        <f t="shared" si="67"/>
        <v>42420.019097222219</v>
      </c>
      <c r="L3468" s="9">
        <f t="shared" si="67"/>
        <v>25569.490972443255</v>
      </c>
      <c r="M3468" t="b">
        <v>0</v>
      </c>
      <c r="N3468">
        <v>61</v>
      </c>
      <c r="O3468" t="b">
        <v>1</v>
      </c>
      <c r="P3468" t="s">
        <v>8269</v>
      </c>
    </row>
    <row r="3469" spans="1:16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9">
        <f t="shared" si="67"/>
        <v>42053.671666666662</v>
      </c>
      <c r="L3469" s="9">
        <f t="shared" si="67"/>
        <v>25569.486732310957</v>
      </c>
      <c r="M3469" t="b">
        <v>0</v>
      </c>
      <c r="N3469">
        <v>47</v>
      </c>
      <c r="O3469" t="b">
        <v>1</v>
      </c>
      <c r="P3469" t="s">
        <v>8269</v>
      </c>
    </row>
    <row r="3470" spans="1:16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9">
        <f t="shared" si="67"/>
        <v>42605.765381944446</v>
      </c>
      <c r="L3470" s="9">
        <f t="shared" si="67"/>
        <v>25569.493122284512</v>
      </c>
      <c r="M3470" t="b">
        <v>0</v>
      </c>
      <c r="N3470">
        <v>17</v>
      </c>
      <c r="O3470" t="b">
        <v>1</v>
      </c>
      <c r="P3470" t="s">
        <v>8269</v>
      </c>
    </row>
    <row r="3471" spans="1:16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9">
        <f t="shared" si="67"/>
        <v>42458.641724537039</v>
      </c>
      <c r="L3471" s="9">
        <f t="shared" si="67"/>
        <v>25569.491419464404</v>
      </c>
      <c r="M3471" t="b">
        <v>0</v>
      </c>
      <c r="N3471">
        <v>63</v>
      </c>
      <c r="O3471" t="b">
        <v>1</v>
      </c>
      <c r="P3471" t="s">
        <v>8269</v>
      </c>
    </row>
    <row r="3472" spans="1:16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9">
        <f t="shared" si="67"/>
        <v>42529.022013888884</v>
      </c>
      <c r="L3472" s="9">
        <f t="shared" si="67"/>
        <v>25569.492234051086</v>
      </c>
      <c r="M3472" t="b">
        <v>0</v>
      </c>
      <c r="N3472">
        <v>9</v>
      </c>
      <c r="O3472" t="b">
        <v>1</v>
      </c>
      <c r="P3472" t="s">
        <v>8269</v>
      </c>
    </row>
    <row r="3473" spans="1:16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9">
        <f t="shared" si="67"/>
        <v>41841.820486111115</v>
      </c>
      <c r="L3473" s="9">
        <f t="shared" si="67"/>
        <v>25569.4842803297</v>
      </c>
      <c r="M3473" t="b">
        <v>0</v>
      </c>
      <c r="N3473">
        <v>30</v>
      </c>
      <c r="O3473" t="b">
        <v>1</v>
      </c>
      <c r="P3473" t="s">
        <v>8269</v>
      </c>
    </row>
    <row r="3474" spans="1:16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9">
        <f t="shared" si="67"/>
        <v>41928.170497685183</v>
      </c>
      <c r="L3474" s="9">
        <f t="shared" si="67"/>
        <v>25569.48527975113</v>
      </c>
      <c r="M3474" t="b">
        <v>0</v>
      </c>
      <c r="N3474">
        <v>23</v>
      </c>
      <c r="O3474" t="b">
        <v>1</v>
      </c>
      <c r="P3474" t="s">
        <v>8269</v>
      </c>
    </row>
    <row r="3475" spans="1:16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9">
        <f t="shared" si="67"/>
        <v>42062.834444444445</v>
      </c>
      <c r="L3475" s="9">
        <f t="shared" si="67"/>
        <v>25569.486838361627</v>
      </c>
      <c r="M3475" t="b">
        <v>0</v>
      </c>
      <c r="N3475">
        <v>33</v>
      </c>
      <c r="O3475" t="b">
        <v>1</v>
      </c>
      <c r="P3475" t="s">
        <v>8269</v>
      </c>
    </row>
    <row r="3476" spans="1:16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9">
        <f t="shared" si="67"/>
        <v>42541.501516203702</v>
      </c>
      <c r="L3476" s="9">
        <f t="shared" si="67"/>
        <v>25569.492378489769</v>
      </c>
      <c r="M3476" t="b">
        <v>0</v>
      </c>
      <c r="N3476">
        <v>39</v>
      </c>
      <c r="O3476" t="b">
        <v>1</v>
      </c>
      <c r="P3476" t="s">
        <v>8269</v>
      </c>
    </row>
    <row r="3477" spans="1:16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9">
        <f t="shared" si="67"/>
        <v>41918.880833333329</v>
      </c>
      <c r="L3477" s="9">
        <f t="shared" si="67"/>
        <v>25569.485172231867</v>
      </c>
      <c r="M3477" t="b">
        <v>0</v>
      </c>
      <c r="N3477">
        <v>17</v>
      </c>
      <c r="O3477" t="b">
        <v>1</v>
      </c>
      <c r="P3477" t="s">
        <v>8269</v>
      </c>
    </row>
    <row r="3478" spans="1:16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9">
        <f t="shared" si="67"/>
        <v>41921.279976851853</v>
      </c>
      <c r="L3478" s="9">
        <f t="shared" si="67"/>
        <v>25569.485199999734</v>
      </c>
      <c r="M3478" t="b">
        <v>0</v>
      </c>
      <c r="N3478">
        <v>6</v>
      </c>
      <c r="O3478" t="b">
        <v>1</v>
      </c>
      <c r="P3478" t="s">
        <v>8269</v>
      </c>
    </row>
    <row r="3479" spans="1:16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9">
        <f t="shared" si="67"/>
        <v>42128.736608796295</v>
      </c>
      <c r="L3479" s="9">
        <f t="shared" si="67"/>
        <v>25569.487601118159</v>
      </c>
      <c r="M3479" t="b">
        <v>0</v>
      </c>
      <c r="N3479">
        <v>39</v>
      </c>
      <c r="O3479" t="b">
        <v>1</v>
      </c>
      <c r="P3479" t="s">
        <v>8269</v>
      </c>
    </row>
    <row r="3480" spans="1:16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9">
        <f t="shared" si="67"/>
        <v>42053.916921296295</v>
      </c>
      <c r="L3480" s="9">
        <f t="shared" si="67"/>
        <v>25569.486735149552</v>
      </c>
      <c r="M3480" t="b">
        <v>0</v>
      </c>
      <c r="N3480">
        <v>57</v>
      </c>
      <c r="O3480" t="b">
        <v>1</v>
      </c>
      <c r="P3480" t="s">
        <v>8269</v>
      </c>
    </row>
    <row r="3481" spans="1:16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9">
        <f t="shared" si="67"/>
        <v>41781.855092592596</v>
      </c>
      <c r="L3481" s="9">
        <f t="shared" si="67"/>
        <v>25569.483586285794</v>
      </c>
      <c r="M3481" t="b">
        <v>0</v>
      </c>
      <c r="N3481">
        <v>56</v>
      </c>
      <c r="O3481" t="b">
        <v>1</v>
      </c>
      <c r="P3481" t="s">
        <v>8269</v>
      </c>
    </row>
    <row r="3482" spans="1:16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9">
        <f t="shared" si="67"/>
        <v>42171.317442129628</v>
      </c>
      <c r="L3482" s="9">
        <f t="shared" si="67"/>
        <v>25569.488093951877</v>
      </c>
      <c r="M3482" t="b">
        <v>0</v>
      </c>
      <c r="N3482">
        <v>13</v>
      </c>
      <c r="O3482" t="b">
        <v>1</v>
      </c>
      <c r="P3482" t="s">
        <v>8269</v>
      </c>
    </row>
    <row r="3483" spans="1:16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9">
        <f t="shared" si="67"/>
        <v>41989.247546296298</v>
      </c>
      <c r="L3483" s="9">
        <f t="shared" si="67"/>
        <v>25569.485986661417</v>
      </c>
      <c r="M3483" t="b">
        <v>0</v>
      </c>
      <c r="N3483">
        <v>95</v>
      </c>
      <c r="O3483" t="b">
        <v>1</v>
      </c>
      <c r="P3483" t="s">
        <v>8269</v>
      </c>
    </row>
    <row r="3484" spans="1:16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9">
        <f t="shared" si="67"/>
        <v>41796.771597222221</v>
      </c>
      <c r="L3484" s="9">
        <f t="shared" si="67"/>
        <v>25569.483758930524</v>
      </c>
      <c r="M3484" t="b">
        <v>0</v>
      </c>
      <c r="N3484">
        <v>80</v>
      </c>
      <c r="O3484" t="b">
        <v>1</v>
      </c>
      <c r="P3484" t="s">
        <v>8269</v>
      </c>
    </row>
    <row r="3485" spans="1:16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9">
        <f t="shared" si="67"/>
        <v>41793.668761574074</v>
      </c>
      <c r="L3485" s="9">
        <f t="shared" si="67"/>
        <v>25569.483723018075</v>
      </c>
      <c r="M3485" t="b">
        <v>0</v>
      </c>
      <c r="N3485">
        <v>133</v>
      </c>
      <c r="O3485" t="b">
        <v>1</v>
      </c>
      <c r="P3485" t="s">
        <v>8269</v>
      </c>
    </row>
    <row r="3486" spans="1:16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9">
        <f t="shared" si="67"/>
        <v>42506.760405092587</v>
      </c>
      <c r="L3486" s="9">
        <f t="shared" si="67"/>
        <v>25569.491976393576</v>
      </c>
      <c r="M3486" t="b">
        <v>0</v>
      </c>
      <c r="N3486">
        <v>44</v>
      </c>
      <c r="O3486" t="b">
        <v>1</v>
      </c>
      <c r="P3486" t="s">
        <v>8269</v>
      </c>
    </row>
    <row r="3487" spans="1:16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9">
        <f t="shared" si="67"/>
        <v>42372.693055555559</v>
      </c>
      <c r="L3487" s="9">
        <f t="shared" si="67"/>
        <v>25569.490424688142</v>
      </c>
      <c r="M3487" t="b">
        <v>0</v>
      </c>
      <c r="N3487">
        <v>30</v>
      </c>
      <c r="O3487" t="b">
        <v>1</v>
      </c>
      <c r="P3487" t="s">
        <v>8269</v>
      </c>
    </row>
    <row r="3488" spans="1:16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9">
        <f t="shared" si="67"/>
        <v>42126.87501157407</v>
      </c>
      <c r="L3488" s="9">
        <f t="shared" si="67"/>
        <v>25569.487579571894</v>
      </c>
      <c r="M3488" t="b">
        <v>0</v>
      </c>
      <c r="N3488">
        <v>56</v>
      </c>
      <c r="O3488" t="b">
        <v>1</v>
      </c>
      <c r="P3488" t="s">
        <v>8269</v>
      </c>
    </row>
    <row r="3489" spans="1:16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9">
        <f t="shared" si="67"/>
        <v>42149.940416666665</v>
      </c>
      <c r="L3489" s="9">
        <f t="shared" si="67"/>
        <v>25569.4878465326</v>
      </c>
      <c r="M3489" t="b">
        <v>0</v>
      </c>
      <c r="N3489">
        <v>66</v>
      </c>
      <c r="O3489" t="b">
        <v>1</v>
      </c>
      <c r="P3489" t="s">
        <v>8269</v>
      </c>
    </row>
    <row r="3490" spans="1:16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9">
        <f t="shared" si="67"/>
        <v>42087.768055555556</v>
      </c>
      <c r="L3490" s="9">
        <f t="shared" si="67"/>
        <v>25569.487126945089</v>
      </c>
      <c r="M3490" t="b">
        <v>0</v>
      </c>
      <c r="N3490">
        <v>29</v>
      </c>
      <c r="O3490" t="b">
        <v>1</v>
      </c>
      <c r="P3490" t="s">
        <v>8269</v>
      </c>
    </row>
    <row r="3491" spans="1:16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9">
        <f t="shared" si="67"/>
        <v>41753.635775462964</v>
      </c>
      <c r="L3491" s="9">
        <f t="shared" si="67"/>
        <v>25569.483259673329</v>
      </c>
      <c r="M3491" t="b">
        <v>0</v>
      </c>
      <c r="N3491">
        <v>72</v>
      </c>
      <c r="O3491" t="b">
        <v>1</v>
      </c>
      <c r="P3491" t="s">
        <v>8269</v>
      </c>
    </row>
    <row r="3492" spans="1:16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9">
        <f t="shared" si="67"/>
        <v>42443.802361111113</v>
      </c>
      <c r="L3492" s="9">
        <f t="shared" si="67"/>
        <v>25569.491247712514</v>
      </c>
      <c r="M3492" t="b">
        <v>0</v>
      </c>
      <c r="N3492">
        <v>27</v>
      </c>
      <c r="O3492" t="b">
        <v>1</v>
      </c>
      <c r="P3492" t="s">
        <v>8269</v>
      </c>
    </row>
    <row r="3493" spans="1:16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9">
        <f t="shared" si="67"/>
        <v>42121.249814814815</v>
      </c>
      <c r="L3493" s="9">
        <f t="shared" si="67"/>
        <v>25569.487514465451</v>
      </c>
      <c r="M3493" t="b">
        <v>0</v>
      </c>
      <c r="N3493">
        <v>10</v>
      </c>
      <c r="O3493" t="b">
        <v>1</v>
      </c>
      <c r="P3493" t="s">
        <v>8269</v>
      </c>
    </row>
    <row r="3494" spans="1:16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9">
        <f t="shared" si="67"/>
        <v>42268.009224537032</v>
      </c>
      <c r="L3494" s="9">
        <f t="shared" si="67"/>
        <v>25569.48921306973</v>
      </c>
      <c r="M3494" t="b">
        <v>0</v>
      </c>
      <c r="N3494">
        <v>35</v>
      </c>
      <c r="O3494" t="b">
        <v>1</v>
      </c>
      <c r="P3494" t="s">
        <v>8269</v>
      </c>
    </row>
    <row r="3495" spans="1:16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9">
        <f t="shared" si="67"/>
        <v>41848.866157407407</v>
      </c>
      <c r="L3495" s="9">
        <f t="shared" si="67"/>
        <v>25569.484361876821</v>
      </c>
      <c r="M3495" t="b">
        <v>0</v>
      </c>
      <c r="N3495">
        <v>29</v>
      </c>
      <c r="O3495" t="b">
        <v>1</v>
      </c>
      <c r="P3495" t="s">
        <v>8269</v>
      </c>
    </row>
    <row r="3496" spans="1:16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9">
        <f t="shared" si="67"/>
        <v>42689.214988425927</v>
      </c>
      <c r="L3496" s="9">
        <f t="shared" si="67"/>
        <v>25569.494088136442</v>
      </c>
      <c r="M3496" t="b">
        <v>0</v>
      </c>
      <c r="N3496">
        <v>13</v>
      </c>
      <c r="O3496" t="b">
        <v>1</v>
      </c>
      <c r="P3496" t="s">
        <v>8269</v>
      </c>
    </row>
    <row r="3497" spans="1:16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9">
        <f t="shared" si="67"/>
        <v>41915.762835648144</v>
      </c>
      <c r="L3497" s="9">
        <f t="shared" si="67"/>
        <v>25569.485136143932</v>
      </c>
      <c r="M3497" t="b">
        <v>0</v>
      </c>
      <c r="N3497">
        <v>72</v>
      </c>
      <c r="O3497" t="b">
        <v>1</v>
      </c>
      <c r="P3497" t="s">
        <v>8269</v>
      </c>
    </row>
    <row r="3498" spans="1:16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9">
        <f t="shared" si="67"/>
        <v>42584.846828703703</v>
      </c>
      <c r="L3498" s="9">
        <f t="shared" si="67"/>
        <v>25569.492880171627</v>
      </c>
      <c r="M3498" t="b">
        <v>0</v>
      </c>
      <c r="N3498">
        <v>78</v>
      </c>
      <c r="O3498" t="b">
        <v>1</v>
      </c>
      <c r="P3498" t="s">
        <v>8269</v>
      </c>
    </row>
    <row r="3499" spans="1:16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9">
        <f t="shared" si="67"/>
        <v>42511.741944444446</v>
      </c>
      <c r="L3499" s="9">
        <f t="shared" si="67"/>
        <v>25569.492034050283</v>
      </c>
      <c r="M3499" t="b">
        <v>0</v>
      </c>
      <c r="N3499">
        <v>49</v>
      </c>
      <c r="O3499" t="b">
        <v>1</v>
      </c>
      <c r="P3499" t="s">
        <v>8269</v>
      </c>
    </row>
    <row r="3500" spans="1:16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9">
        <f t="shared" si="67"/>
        <v>42459.15861111111</v>
      </c>
      <c r="L3500" s="9">
        <f t="shared" si="67"/>
        <v>25569.491425446889</v>
      </c>
      <c r="M3500" t="b">
        <v>0</v>
      </c>
      <c r="N3500">
        <v>42</v>
      </c>
      <c r="O3500" t="b">
        <v>1</v>
      </c>
      <c r="P3500" t="s">
        <v>8269</v>
      </c>
    </row>
    <row r="3501" spans="1:16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9">
        <f t="shared" si="67"/>
        <v>42132.036168981482</v>
      </c>
      <c r="L3501" s="9">
        <f t="shared" si="67"/>
        <v>25569.48763930751</v>
      </c>
      <c r="M3501" t="b">
        <v>0</v>
      </c>
      <c r="N3501">
        <v>35</v>
      </c>
      <c r="O3501" t="b">
        <v>1</v>
      </c>
      <c r="P3501" t="s">
        <v>8269</v>
      </c>
    </row>
    <row r="3502" spans="1:16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9">
        <f t="shared" si="67"/>
        <v>42419.919421296298</v>
      </c>
      <c r="L3502" s="9">
        <f t="shared" si="67"/>
        <v>25569.490971289597</v>
      </c>
      <c r="M3502" t="b">
        <v>0</v>
      </c>
      <c r="N3502">
        <v>42</v>
      </c>
      <c r="O3502" t="b">
        <v>1</v>
      </c>
      <c r="P3502" t="s">
        <v>8269</v>
      </c>
    </row>
    <row r="3503" spans="1:16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9">
        <f t="shared" si="67"/>
        <v>42233.763831018514</v>
      </c>
      <c r="L3503" s="9">
        <f t="shared" si="67"/>
        <v>25569.488816711008</v>
      </c>
      <c r="M3503" t="b">
        <v>0</v>
      </c>
      <c r="N3503">
        <v>42</v>
      </c>
      <c r="O3503" t="b">
        <v>1</v>
      </c>
      <c r="P3503" t="s">
        <v>8269</v>
      </c>
    </row>
    <row r="3504" spans="1:16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9">
        <f t="shared" si="67"/>
        <v>42430.839398148149</v>
      </c>
      <c r="L3504" s="9">
        <f t="shared" si="67"/>
        <v>25569.491097678219</v>
      </c>
      <c r="M3504" t="b">
        <v>0</v>
      </c>
      <c r="N3504">
        <v>31</v>
      </c>
      <c r="O3504" t="b">
        <v>1</v>
      </c>
      <c r="P3504" t="s">
        <v>8269</v>
      </c>
    </row>
    <row r="3505" spans="1:16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9">
        <f t="shared" si="67"/>
        <v>42545.478333333333</v>
      </c>
      <c r="L3505" s="9">
        <f t="shared" si="67"/>
        <v>25569.492424517746</v>
      </c>
      <c r="M3505" t="b">
        <v>0</v>
      </c>
      <c r="N3505">
        <v>38</v>
      </c>
      <c r="O3505" t="b">
        <v>1</v>
      </c>
      <c r="P3505" t="s">
        <v>8269</v>
      </c>
    </row>
    <row r="3506" spans="1:16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9">
        <f t="shared" si="67"/>
        <v>42297.748738425929</v>
      </c>
      <c r="L3506" s="9">
        <f t="shared" si="67"/>
        <v>25569.489557277066</v>
      </c>
      <c r="M3506" t="b">
        <v>0</v>
      </c>
      <c r="N3506">
        <v>8</v>
      </c>
      <c r="O3506" t="b">
        <v>1</v>
      </c>
      <c r="P3506" t="s">
        <v>8269</v>
      </c>
    </row>
    <row r="3507" spans="1:16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9">
        <f t="shared" si="67"/>
        <v>41760.935706018521</v>
      </c>
      <c r="L3507" s="9">
        <f t="shared" si="67"/>
        <v>25569.483344163265</v>
      </c>
      <c r="M3507" t="b">
        <v>0</v>
      </c>
      <c r="N3507">
        <v>39</v>
      </c>
      <c r="O3507" t="b">
        <v>1</v>
      </c>
      <c r="P3507" t="s">
        <v>8269</v>
      </c>
    </row>
    <row r="3508" spans="1:16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9">
        <f t="shared" si="67"/>
        <v>41829.734259259261</v>
      </c>
      <c r="L3508" s="9">
        <f t="shared" si="67"/>
        <v>25569.484140442815</v>
      </c>
      <c r="M3508" t="b">
        <v>0</v>
      </c>
      <c r="N3508">
        <v>29</v>
      </c>
      <c r="O3508" t="b">
        <v>1</v>
      </c>
      <c r="P3508" t="s">
        <v>8269</v>
      </c>
    </row>
    <row r="3509" spans="1:16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9">
        <f t="shared" si="67"/>
        <v>42491.92288194444</v>
      </c>
      <c r="L3509" s="9">
        <f t="shared" si="67"/>
        <v>25569.491804662986</v>
      </c>
      <c r="M3509" t="b">
        <v>0</v>
      </c>
      <c r="N3509">
        <v>72</v>
      </c>
      <c r="O3509" t="b">
        <v>1</v>
      </c>
      <c r="P3509" t="s">
        <v>8269</v>
      </c>
    </row>
    <row r="3510" spans="1:16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9">
        <f t="shared" si="67"/>
        <v>42477.729780092588</v>
      </c>
      <c r="L3510" s="9">
        <f t="shared" si="67"/>
        <v>25569.491640390974</v>
      </c>
      <c r="M3510" t="b">
        <v>0</v>
      </c>
      <c r="N3510">
        <v>15</v>
      </c>
      <c r="O3510" t="b">
        <v>1</v>
      </c>
      <c r="P3510" t="s">
        <v>8269</v>
      </c>
    </row>
    <row r="3511" spans="1:16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9">
        <f t="shared" si="67"/>
        <v>41950.859560185185</v>
      </c>
      <c r="L3511" s="9">
        <f t="shared" si="67"/>
        <v>25569.485542356022</v>
      </c>
      <c r="M3511" t="b">
        <v>0</v>
      </c>
      <c r="N3511">
        <v>33</v>
      </c>
      <c r="O3511" t="b">
        <v>1</v>
      </c>
      <c r="P3511" t="s">
        <v>8269</v>
      </c>
    </row>
    <row r="3512" spans="1:16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9">
        <f t="shared" si="67"/>
        <v>41802.62090277778</v>
      </c>
      <c r="L3512" s="9">
        <f t="shared" si="67"/>
        <v>25569.483826630818</v>
      </c>
      <c r="M3512" t="b">
        <v>0</v>
      </c>
      <c r="N3512">
        <v>15</v>
      </c>
      <c r="O3512" t="b">
        <v>1</v>
      </c>
      <c r="P3512" t="s">
        <v>8269</v>
      </c>
    </row>
    <row r="3513" spans="1:16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9">
        <f t="shared" si="67"/>
        <v>41927.873784722222</v>
      </c>
      <c r="L3513" s="9">
        <f t="shared" si="67"/>
        <v>25569.485276316951</v>
      </c>
      <c r="M3513" t="b">
        <v>0</v>
      </c>
      <c r="N3513">
        <v>19</v>
      </c>
      <c r="O3513" t="b">
        <v>1</v>
      </c>
      <c r="P3513" t="s">
        <v>8269</v>
      </c>
    </row>
    <row r="3514" spans="1:16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9">
        <f t="shared" si="67"/>
        <v>42057.536944444444</v>
      </c>
      <c r="L3514" s="9">
        <f t="shared" si="67"/>
        <v>25569.486777047969</v>
      </c>
      <c r="M3514" t="b">
        <v>0</v>
      </c>
      <c r="N3514">
        <v>17</v>
      </c>
      <c r="O3514" t="b">
        <v>1</v>
      </c>
      <c r="P3514" t="s">
        <v>8269</v>
      </c>
    </row>
    <row r="3515" spans="1:16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9">
        <f t="shared" si="67"/>
        <v>41781.096203703702</v>
      </c>
      <c r="L3515" s="9">
        <f t="shared" si="67"/>
        <v>25569.483577502357</v>
      </c>
      <c r="M3515" t="b">
        <v>0</v>
      </c>
      <c r="N3515">
        <v>44</v>
      </c>
      <c r="O3515" t="b">
        <v>1</v>
      </c>
      <c r="P3515" t="s">
        <v>8269</v>
      </c>
    </row>
    <row r="3516" spans="1:16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9">
        <f t="shared" si="67"/>
        <v>42020.846666666665</v>
      </c>
      <c r="L3516" s="9">
        <f t="shared" si="67"/>
        <v>25569.486352391974</v>
      </c>
      <c r="M3516" t="b">
        <v>0</v>
      </c>
      <c r="N3516">
        <v>10</v>
      </c>
      <c r="O3516" t="b">
        <v>1</v>
      </c>
      <c r="P3516" t="s">
        <v>8269</v>
      </c>
    </row>
    <row r="3517" spans="1:16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9">
        <f t="shared" si="67"/>
        <v>42125.772812499999</v>
      </c>
      <c r="L3517" s="9">
        <f t="shared" si="67"/>
        <v>25569.487566814958</v>
      </c>
      <c r="M3517" t="b">
        <v>0</v>
      </c>
      <c r="N3517">
        <v>46</v>
      </c>
      <c r="O3517" t="b">
        <v>1</v>
      </c>
      <c r="P3517" t="s">
        <v>8269</v>
      </c>
    </row>
    <row r="3518" spans="1:16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9">
        <f t="shared" si="67"/>
        <v>41856.010069444441</v>
      </c>
      <c r="L3518" s="9">
        <f t="shared" si="67"/>
        <v>25569.484444560989</v>
      </c>
      <c r="M3518" t="b">
        <v>0</v>
      </c>
      <c r="N3518">
        <v>11</v>
      </c>
      <c r="O3518" t="b">
        <v>1</v>
      </c>
      <c r="P3518" t="s">
        <v>8269</v>
      </c>
    </row>
    <row r="3519" spans="1:16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9">
        <f t="shared" si="67"/>
        <v>41794.817523148144</v>
      </c>
      <c r="L3519" s="9">
        <f t="shared" si="67"/>
        <v>25569.483736313927</v>
      </c>
      <c r="M3519" t="b">
        <v>0</v>
      </c>
      <c r="N3519">
        <v>13</v>
      </c>
      <c r="O3519" t="b">
        <v>1</v>
      </c>
      <c r="P3519" t="s">
        <v>8269</v>
      </c>
    </row>
    <row r="3520" spans="1:16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9">
        <f t="shared" si="67"/>
        <v>41893.783553240741</v>
      </c>
      <c r="L3520" s="9">
        <f t="shared" si="67"/>
        <v>25569.484881754088</v>
      </c>
      <c r="M3520" t="b">
        <v>0</v>
      </c>
      <c r="N3520">
        <v>33</v>
      </c>
      <c r="O3520" t="b">
        <v>1</v>
      </c>
      <c r="P3520" t="s">
        <v>8269</v>
      </c>
    </row>
    <row r="3521" spans="1:16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9">
        <f t="shared" si="67"/>
        <v>42037.598958333328</v>
      </c>
      <c r="L3521" s="9">
        <f t="shared" si="67"/>
        <v>25569.486546284239</v>
      </c>
      <c r="M3521" t="b">
        <v>0</v>
      </c>
      <c r="N3521">
        <v>28</v>
      </c>
      <c r="O3521" t="b">
        <v>1</v>
      </c>
      <c r="P3521" t="s">
        <v>8269</v>
      </c>
    </row>
    <row r="3522" spans="1:16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9">
        <f t="shared" si="67"/>
        <v>42227.824212962965</v>
      </c>
      <c r="L3522" s="9">
        <f t="shared" si="67"/>
        <v>25569.488747965428</v>
      </c>
      <c r="M3522" t="b">
        <v>0</v>
      </c>
      <c r="N3522">
        <v>21</v>
      </c>
      <c r="O3522" t="b">
        <v>1</v>
      </c>
      <c r="P3522" t="s">
        <v>8269</v>
      </c>
    </row>
    <row r="3523" spans="1:16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9">
        <f t="shared" ref="K3523:L3586" si="68">J3523/86400+25569</f>
        <v>41881.361342592594</v>
      </c>
      <c r="L3523" s="9">
        <f t="shared" si="68"/>
        <v>25569.484737978502</v>
      </c>
      <c r="M3523" t="b">
        <v>0</v>
      </c>
      <c r="N3523">
        <v>13</v>
      </c>
      <c r="O3523" t="b">
        <v>1</v>
      </c>
      <c r="P3523" t="s">
        <v>8269</v>
      </c>
    </row>
    <row r="3524" spans="1:16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9">
        <f t="shared" si="68"/>
        <v>42234.789884259255</v>
      </c>
      <c r="L3524" s="9">
        <f t="shared" si="68"/>
        <v>25569.488828586622</v>
      </c>
      <c r="M3524" t="b">
        <v>0</v>
      </c>
      <c r="N3524">
        <v>34</v>
      </c>
      <c r="O3524" t="b">
        <v>1</v>
      </c>
      <c r="P3524" t="s">
        <v>8269</v>
      </c>
    </row>
    <row r="3525" spans="1:16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9">
        <f t="shared" si="68"/>
        <v>42581.397546296299</v>
      </c>
      <c r="L3525" s="9">
        <f t="shared" si="68"/>
        <v>25569.492840249379</v>
      </c>
      <c r="M3525" t="b">
        <v>0</v>
      </c>
      <c r="N3525">
        <v>80</v>
      </c>
      <c r="O3525" t="b">
        <v>1</v>
      </c>
      <c r="P3525" t="s">
        <v>8269</v>
      </c>
    </row>
    <row r="3526" spans="1:16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9">
        <f t="shared" si="68"/>
        <v>41880.76357638889</v>
      </c>
      <c r="L3526" s="9">
        <f t="shared" si="68"/>
        <v>25569.484731059911</v>
      </c>
      <c r="M3526" t="b">
        <v>0</v>
      </c>
      <c r="N3526">
        <v>74</v>
      </c>
      <c r="O3526" t="b">
        <v>1</v>
      </c>
      <c r="P3526" t="s">
        <v>8269</v>
      </c>
    </row>
    <row r="3527" spans="1:16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9">
        <f t="shared" si="68"/>
        <v>42214.6956712963</v>
      </c>
      <c r="L3527" s="9">
        <f t="shared" si="68"/>
        <v>25569.488596014715</v>
      </c>
      <c r="M3527" t="b">
        <v>0</v>
      </c>
      <c r="N3527">
        <v>7</v>
      </c>
      <c r="O3527" t="b">
        <v>1</v>
      </c>
      <c r="P3527" t="s">
        <v>8269</v>
      </c>
    </row>
    <row r="3528" spans="1:16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9">
        <f t="shared" si="68"/>
        <v>42460.335312499999</v>
      </c>
      <c r="L3528" s="9">
        <f t="shared" si="68"/>
        <v>25569.491439066118</v>
      </c>
      <c r="M3528" t="b">
        <v>0</v>
      </c>
      <c r="N3528">
        <v>34</v>
      </c>
      <c r="O3528" t="b">
        <v>1</v>
      </c>
      <c r="P3528" t="s">
        <v>8269</v>
      </c>
    </row>
    <row r="3529" spans="1:16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9">
        <f t="shared" si="68"/>
        <v>42167.023206018523</v>
      </c>
      <c r="L3529" s="9">
        <f t="shared" si="68"/>
        <v>25569.488044250069</v>
      </c>
      <c r="M3529" t="b">
        <v>0</v>
      </c>
      <c r="N3529">
        <v>86</v>
      </c>
      <c r="O3529" t="b">
        <v>1</v>
      </c>
      <c r="P3529" t="s">
        <v>8269</v>
      </c>
    </row>
    <row r="3530" spans="1:16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9">
        <f t="shared" si="68"/>
        <v>42733.50136574074</v>
      </c>
      <c r="L3530" s="9">
        <f t="shared" si="68"/>
        <v>25569.494600710252</v>
      </c>
      <c r="M3530" t="b">
        <v>0</v>
      </c>
      <c r="N3530">
        <v>37</v>
      </c>
      <c r="O3530" t="b">
        <v>1</v>
      </c>
      <c r="P3530" t="s">
        <v>8269</v>
      </c>
    </row>
    <row r="3531" spans="1:16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9">
        <f t="shared" si="68"/>
        <v>42177.761782407411</v>
      </c>
      <c r="L3531" s="9">
        <f t="shared" si="68"/>
        <v>25569.488168539148</v>
      </c>
      <c r="M3531" t="b">
        <v>0</v>
      </c>
      <c r="N3531">
        <v>18</v>
      </c>
      <c r="O3531" t="b">
        <v>1</v>
      </c>
      <c r="P3531" t="s">
        <v>8269</v>
      </c>
    </row>
    <row r="3532" spans="1:16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9">
        <f t="shared" si="68"/>
        <v>42442.623344907406</v>
      </c>
      <c r="L3532" s="9">
        <f t="shared" si="68"/>
        <v>25569.491234066492</v>
      </c>
      <c r="M3532" t="b">
        <v>0</v>
      </c>
      <c r="N3532">
        <v>22</v>
      </c>
      <c r="O3532" t="b">
        <v>1</v>
      </c>
      <c r="P3532" t="s">
        <v>8269</v>
      </c>
    </row>
    <row r="3533" spans="1:16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9">
        <f t="shared" si="68"/>
        <v>42521.654328703706</v>
      </c>
      <c r="L3533" s="9">
        <f t="shared" si="68"/>
        <v>25569.492148776953</v>
      </c>
      <c r="M3533" t="b">
        <v>0</v>
      </c>
      <c r="N3533">
        <v>26</v>
      </c>
      <c r="O3533" t="b">
        <v>1</v>
      </c>
      <c r="P3533" t="s">
        <v>8269</v>
      </c>
    </row>
    <row r="3534" spans="1:16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9">
        <f t="shared" si="68"/>
        <v>41884.599849537037</v>
      </c>
      <c r="L3534" s="9">
        <f t="shared" si="68"/>
        <v>25569.48477546122</v>
      </c>
      <c r="M3534" t="b">
        <v>0</v>
      </c>
      <c r="N3534">
        <v>27</v>
      </c>
      <c r="O3534" t="b">
        <v>1</v>
      </c>
      <c r="P3534" t="s">
        <v>8269</v>
      </c>
    </row>
    <row r="3535" spans="1:16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9">
        <f t="shared" si="68"/>
        <v>42289.761192129634</v>
      </c>
      <c r="L3535" s="9">
        <f t="shared" si="68"/>
        <v>25569.489464828614</v>
      </c>
      <c r="M3535" t="b">
        <v>0</v>
      </c>
      <c r="N3535">
        <v>8</v>
      </c>
      <c r="O3535" t="b">
        <v>1</v>
      </c>
      <c r="P3535" t="s">
        <v>8269</v>
      </c>
    </row>
    <row r="3536" spans="1:16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9">
        <f t="shared" si="68"/>
        <v>42243.6252662037</v>
      </c>
      <c r="L3536" s="9">
        <f t="shared" si="68"/>
        <v>25569.488930847987</v>
      </c>
      <c r="M3536" t="b">
        <v>0</v>
      </c>
      <c r="N3536">
        <v>204</v>
      </c>
      <c r="O3536" t="b">
        <v>1</v>
      </c>
      <c r="P3536" t="s">
        <v>8269</v>
      </c>
    </row>
    <row r="3537" spans="1:16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9">
        <f t="shared" si="68"/>
        <v>42248.640162037038</v>
      </c>
      <c r="L3537" s="9">
        <f t="shared" si="68"/>
        <v>25569.488988890764</v>
      </c>
      <c r="M3537" t="b">
        <v>0</v>
      </c>
      <c r="N3537">
        <v>46</v>
      </c>
      <c r="O3537" t="b">
        <v>1</v>
      </c>
      <c r="P3537" t="s">
        <v>8269</v>
      </c>
    </row>
    <row r="3538" spans="1:16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9">
        <f t="shared" si="68"/>
        <v>42328.727141203708</v>
      </c>
      <c r="L3538" s="9">
        <f t="shared" si="68"/>
        <v>25569.489915823393</v>
      </c>
      <c r="M3538" t="b">
        <v>0</v>
      </c>
      <c r="N3538">
        <v>17</v>
      </c>
      <c r="O3538" t="b">
        <v>1</v>
      </c>
      <c r="P3538" t="s">
        <v>8269</v>
      </c>
    </row>
    <row r="3539" spans="1:16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9">
        <f t="shared" si="68"/>
        <v>41923.354351851856</v>
      </c>
      <c r="L3539" s="9">
        <f t="shared" si="68"/>
        <v>25569.485224008702</v>
      </c>
      <c r="M3539" t="b">
        <v>0</v>
      </c>
      <c r="N3539">
        <v>28</v>
      </c>
      <c r="O3539" t="b">
        <v>1</v>
      </c>
      <c r="P3539" t="s">
        <v>8269</v>
      </c>
    </row>
    <row r="3540" spans="1:16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9">
        <f t="shared" si="68"/>
        <v>42571.420601851853</v>
      </c>
      <c r="L3540" s="9">
        <f t="shared" si="68"/>
        <v>25569.492724775486</v>
      </c>
      <c r="M3540" t="b">
        <v>0</v>
      </c>
      <c r="N3540">
        <v>83</v>
      </c>
      <c r="O3540" t="b">
        <v>1</v>
      </c>
      <c r="P3540" t="s">
        <v>8269</v>
      </c>
    </row>
    <row r="3541" spans="1:16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9">
        <f t="shared" si="68"/>
        <v>42600.756041666667</v>
      </c>
      <c r="L3541" s="9">
        <f t="shared" si="68"/>
        <v>25569.493064306036</v>
      </c>
      <c r="M3541" t="b">
        <v>0</v>
      </c>
      <c r="N3541">
        <v>13</v>
      </c>
      <c r="O3541" t="b">
        <v>1</v>
      </c>
      <c r="P3541" t="s">
        <v>8269</v>
      </c>
    </row>
    <row r="3542" spans="1:16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9">
        <f t="shared" si="68"/>
        <v>42517.003368055557</v>
      </c>
      <c r="L3542" s="9">
        <f t="shared" si="68"/>
        <v>25569.492094946389</v>
      </c>
      <c r="M3542" t="b">
        <v>0</v>
      </c>
      <c r="N3542">
        <v>8</v>
      </c>
      <c r="O3542" t="b">
        <v>1</v>
      </c>
      <c r="P3542" t="s">
        <v>8269</v>
      </c>
    </row>
    <row r="3543" spans="1:16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9">
        <f t="shared" si="68"/>
        <v>42222.730034722219</v>
      </c>
      <c r="L3543" s="9">
        <f t="shared" si="68"/>
        <v>25569.488689005033</v>
      </c>
      <c r="M3543" t="b">
        <v>0</v>
      </c>
      <c r="N3543">
        <v>32</v>
      </c>
      <c r="O3543" t="b">
        <v>1</v>
      </c>
      <c r="P3543" t="s">
        <v>8269</v>
      </c>
    </row>
    <row r="3544" spans="1:16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9">
        <f t="shared" si="68"/>
        <v>41829.599791666667</v>
      </c>
      <c r="L3544" s="9">
        <f t="shared" si="68"/>
        <v>25569.484138886477</v>
      </c>
      <c r="M3544" t="b">
        <v>0</v>
      </c>
      <c r="N3544">
        <v>85</v>
      </c>
      <c r="O3544" t="b">
        <v>1</v>
      </c>
      <c r="P3544" t="s">
        <v>8269</v>
      </c>
    </row>
    <row r="3545" spans="1:16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9">
        <f t="shared" si="68"/>
        <v>42150.755312499998</v>
      </c>
      <c r="L3545" s="9">
        <f t="shared" si="68"/>
        <v>25569.487855964264</v>
      </c>
      <c r="M3545" t="b">
        <v>0</v>
      </c>
      <c r="N3545">
        <v>29</v>
      </c>
      <c r="O3545" t="b">
        <v>1</v>
      </c>
      <c r="P3545" t="s">
        <v>8269</v>
      </c>
    </row>
    <row r="3546" spans="1:16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9">
        <f t="shared" si="68"/>
        <v>42040.831678240742</v>
      </c>
      <c r="L3546" s="9">
        <f t="shared" si="68"/>
        <v>25569.486583699978</v>
      </c>
      <c r="M3546" t="b">
        <v>0</v>
      </c>
      <c r="N3546">
        <v>24</v>
      </c>
      <c r="O3546" t="b">
        <v>1</v>
      </c>
      <c r="P3546" t="s">
        <v>8269</v>
      </c>
    </row>
    <row r="3547" spans="1:16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9">
        <f t="shared" si="68"/>
        <v>42075.807395833333</v>
      </c>
      <c r="L3547" s="9">
        <f t="shared" si="68"/>
        <v>25569.486988511526</v>
      </c>
      <c r="M3547" t="b">
        <v>0</v>
      </c>
      <c r="N3547">
        <v>8</v>
      </c>
      <c r="O3547" t="b">
        <v>1</v>
      </c>
      <c r="P3547" t="s">
        <v>8269</v>
      </c>
    </row>
    <row r="3548" spans="1:16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9">
        <f t="shared" si="68"/>
        <v>42073.660694444443</v>
      </c>
      <c r="L3548" s="9">
        <f t="shared" si="68"/>
        <v>25569.486963665444</v>
      </c>
      <c r="M3548" t="b">
        <v>0</v>
      </c>
      <c r="N3548">
        <v>19</v>
      </c>
      <c r="O3548" t="b">
        <v>1</v>
      </c>
      <c r="P3548" t="s">
        <v>8269</v>
      </c>
    </row>
    <row r="3549" spans="1:16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9">
        <f t="shared" si="68"/>
        <v>42480.078715277778</v>
      </c>
      <c r="L3549" s="9">
        <f t="shared" si="68"/>
        <v>25569.491667577724</v>
      </c>
      <c r="M3549" t="b">
        <v>0</v>
      </c>
      <c r="N3549">
        <v>336</v>
      </c>
      <c r="O3549" t="b">
        <v>1</v>
      </c>
      <c r="P3549" t="s">
        <v>8269</v>
      </c>
    </row>
    <row r="3550" spans="1:16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9">
        <f t="shared" si="68"/>
        <v>42411.942291666666</v>
      </c>
      <c r="L3550" s="9">
        <f t="shared" si="68"/>
        <v>25569.490878961707</v>
      </c>
      <c r="M3550" t="b">
        <v>0</v>
      </c>
      <c r="N3550">
        <v>13</v>
      </c>
      <c r="O3550" t="b">
        <v>1</v>
      </c>
      <c r="P3550" t="s">
        <v>8269</v>
      </c>
    </row>
    <row r="3551" spans="1:16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9">
        <f t="shared" si="68"/>
        <v>42223.394363425927</v>
      </c>
      <c r="L3551" s="9">
        <f t="shared" si="68"/>
        <v>25569.488696694021</v>
      </c>
      <c r="M3551" t="b">
        <v>0</v>
      </c>
      <c r="N3551">
        <v>42</v>
      </c>
      <c r="O3551" t="b">
        <v>1</v>
      </c>
      <c r="P3551" t="s">
        <v>8269</v>
      </c>
    </row>
    <row r="3552" spans="1:16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9">
        <f t="shared" si="68"/>
        <v>42462.893495370372</v>
      </c>
      <c r="L3552" s="9">
        <f t="shared" si="68"/>
        <v>25569.491468674714</v>
      </c>
      <c r="M3552" t="b">
        <v>0</v>
      </c>
      <c r="N3552">
        <v>64</v>
      </c>
      <c r="O3552" t="b">
        <v>1</v>
      </c>
      <c r="P3552" t="s">
        <v>8269</v>
      </c>
    </row>
    <row r="3553" spans="1:16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9">
        <f t="shared" si="68"/>
        <v>41753.515856481477</v>
      </c>
      <c r="L3553" s="9">
        <f t="shared" si="68"/>
        <v>25569.483258285374</v>
      </c>
      <c r="M3553" t="b">
        <v>0</v>
      </c>
      <c r="N3553">
        <v>25</v>
      </c>
      <c r="O3553" t="b">
        <v>1</v>
      </c>
      <c r="P3553" t="s">
        <v>8269</v>
      </c>
    </row>
    <row r="3554" spans="1:16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9">
        <f t="shared" si="68"/>
        <v>41788.587083333332</v>
      </c>
      <c r="L3554" s="9">
        <f t="shared" si="68"/>
        <v>25569.483664202355</v>
      </c>
      <c r="M3554" t="b">
        <v>0</v>
      </c>
      <c r="N3554">
        <v>20</v>
      </c>
      <c r="O3554" t="b">
        <v>1</v>
      </c>
      <c r="P3554" t="s">
        <v>8269</v>
      </c>
    </row>
    <row r="3555" spans="1:16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9">
        <f t="shared" si="68"/>
        <v>42196.028703703705</v>
      </c>
      <c r="L3555" s="9">
        <f t="shared" si="68"/>
        <v>25569.488379961847</v>
      </c>
      <c r="M3555" t="b">
        <v>0</v>
      </c>
      <c r="N3555">
        <v>104</v>
      </c>
      <c r="O3555" t="b">
        <v>1</v>
      </c>
      <c r="P3555" t="s">
        <v>8269</v>
      </c>
    </row>
    <row r="3556" spans="1:16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9">
        <f t="shared" si="68"/>
        <v>42016.050451388888</v>
      </c>
      <c r="L3556" s="9">
        <f t="shared" si="68"/>
        <v>25569.486296880223</v>
      </c>
      <c r="M3556" t="b">
        <v>0</v>
      </c>
      <c r="N3556">
        <v>53</v>
      </c>
      <c r="O3556" t="b">
        <v>1</v>
      </c>
      <c r="P3556" t="s">
        <v>8269</v>
      </c>
    </row>
    <row r="3557" spans="1:16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9">
        <f t="shared" si="68"/>
        <v>42661.442060185189</v>
      </c>
      <c r="L3557" s="9">
        <f t="shared" si="68"/>
        <v>25569.49376669051</v>
      </c>
      <c r="M3557" t="b">
        <v>0</v>
      </c>
      <c r="N3557">
        <v>14</v>
      </c>
      <c r="O3557" t="b">
        <v>1</v>
      </c>
      <c r="P3557" t="s">
        <v>8269</v>
      </c>
    </row>
    <row r="3558" spans="1:16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9">
        <f t="shared" si="68"/>
        <v>41808.649583333332</v>
      </c>
      <c r="L3558" s="9">
        <f t="shared" si="68"/>
        <v>25569.483896407215</v>
      </c>
      <c r="M3558" t="b">
        <v>0</v>
      </c>
      <c r="N3558">
        <v>20</v>
      </c>
      <c r="O3558" t="b">
        <v>1</v>
      </c>
      <c r="P3558" t="s">
        <v>8269</v>
      </c>
    </row>
    <row r="3559" spans="1:16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9">
        <f t="shared" si="68"/>
        <v>41730.276747685188</v>
      </c>
      <c r="L3559" s="9">
        <f t="shared" si="68"/>
        <v>25569.482989314209</v>
      </c>
      <c r="M3559" t="b">
        <v>0</v>
      </c>
      <c r="N3559">
        <v>558</v>
      </c>
      <c r="O3559" t="b">
        <v>1</v>
      </c>
      <c r="P3559" t="s">
        <v>8269</v>
      </c>
    </row>
    <row r="3560" spans="1:16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9">
        <f t="shared" si="68"/>
        <v>42139.816840277781</v>
      </c>
      <c r="L3560" s="9">
        <f t="shared" si="68"/>
        <v>25569.487729361575</v>
      </c>
      <c r="M3560" t="b">
        <v>0</v>
      </c>
      <c r="N3560">
        <v>22</v>
      </c>
      <c r="O3560" t="b">
        <v>1</v>
      </c>
      <c r="P3560" t="s">
        <v>8269</v>
      </c>
    </row>
    <row r="3561" spans="1:16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9">
        <f t="shared" si="68"/>
        <v>42194.096157407403</v>
      </c>
      <c r="L3561" s="9">
        <f t="shared" si="68"/>
        <v>25569.488357594415</v>
      </c>
      <c r="M3561" t="b">
        <v>0</v>
      </c>
      <c r="N3561">
        <v>24</v>
      </c>
      <c r="O3561" t="b">
        <v>1</v>
      </c>
      <c r="P3561" t="s">
        <v>8269</v>
      </c>
    </row>
    <row r="3562" spans="1:16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9">
        <f t="shared" si="68"/>
        <v>42115.889652777776</v>
      </c>
      <c r="L3562" s="9">
        <f t="shared" si="68"/>
        <v>25569.487452426536</v>
      </c>
      <c r="M3562" t="b">
        <v>0</v>
      </c>
      <c r="N3562">
        <v>74</v>
      </c>
      <c r="O3562" t="b">
        <v>1</v>
      </c>
      <c r="P3562" t="s">
        <v>8269</v>
      </c>
    </row>
    <row r="3563" spans="1:16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9">
        <f t="shared" si="68"/>
        <v>42203.680300925931</v>
      </c>
      <c r="L3563" s="9">
        <f t="shared" si="68"/>
        <v>25569.488468522002</v>
      </c>
      <c r="M3563" t="b">
        <v>0</v>
      </c>
      <c r="N3563">
        <v>54</v>
      </c>
      <c r="O3563" t="b">
        <v>1</v>
      </c>
      <c r="P3563" t="s">
        <v>8269</v>
      </c>
    </row>
    <row r="3564" spans="1:16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9">
        <f t="shared" si="68"/>
        <v>42433.761886574073</v>
      </c>
      <c r="L3564" s="9">
        <f t="shared" si="68"/>
        <v>25569.491131503317</v>
      </c>
      <c r="M3564" t="b">
        <v>0</v>
      </c>
      <c r="N3564">
        <v>31</v>
      </c>
      <c r="O3564" t="b">
        <v>1</v>
      </c>
      <c r="P3564" t="s">
        <v>8269</v>
      </c>
    </row>
    <row r="3565" spans="1:16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9">
        <f t="shared" si="68"/>
        <v>42555.671944444446</v>
      </c>
      <c r="L3565" s="9">
        <f t="shared" si="68"/>
        <v>25569.492542499356</v>
      </c>
      <c r="M3565" t="b">
        <v>0</v>
      </c>
      <c r="N3565">
        <v>25</v>
      </c>
      <c r="O3565" t="b">
        <v>1</v>
      </c>
      <c r="P3565" t="s">
        <v>8269</v>
      </c>
    </row>
    <row r="3566" spans="1:16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9">
        <f t="shared" si="68"/>
        <v>42236.623252314814</v>
      </c>
      <c r="L3566" s="9">
        <f t="shared" si="68"/>
        <v>25569.488849806163</v>
      </c>
      <c r="M3566" t="b">
        <v>0</v>
      </c>
      <c r="N3566">
        <v>17</v>
      </c>
      <c r="O3566" t="b">
        <v>1</v>
      </c>
      <c r="P3566" t="s">
        <v>8269</v>
      </c>
    </row>
    <row r="3567" spans="1:16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9">
        <f t="shared" si="68"/>
        <v>41974.743148148147</v>
      </c>
      <c r="L3567" s="9">
        <f t="shared" si="68"/>
        <v>25569.485818786437</v>
      </c>
      <c r="M3567" t="b">
        <v>0</v>
      </c>
      <c r="N3567">
        <v>12</v>
      </c>
      <c r="O3567" t="b">
        <v>1</v>
      </c>
      <c r="P3567" t="s">
        <v>8269</v>
      </c>
    </row>
    <row r="3568" spans="1:16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9">
        <f t="shared" si="68"/>
        <v>41997.507905092592</v>
      </c>
      <c r="L3568" s="9">
        <f t="shared" si="68"/>
        <v>25569.48608226742</v>
      </c>
      <c r="M3568" t="b">
        <v>0</v>
      </c>
      <c r="N3568">
        <v>38</v>
      </c>
      <c r="O3568" t="b">
        <v>1</v>
      </c>
      <c r="P3568" t="s">
        <v>8269</v>
      </c>
    </row>
    <row r="3569" spans="1:16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9">
        <f t="shared" si="68"/>
        <v>42135.810694444444</v>
      </c>
      <c r="L3569" s="9">
        <f t="shared" si="68"/>
        <v>25569.48768299415</v>
      </c>
      <c r="M3569" t="b">
        <v>0</v>
      </c>
      <c r="N3569">
        <v>41</v>
      </c>
      <c r="O3569" t="b">
        <v>1</v>
      </c>
      <c r="P3569" t="s">
        <v>8269</v>
      </c>
    </row>
    <row r="3570" spans="1:16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9">
        <f t="shared" si="68"/>
        <v>41869.740671296298</v>
      </c>
      <c r="L3570" s="9">
        <f t="shared" si="68"/>
        <v>25569.484603479992</v>
      </c>
      <c r="M3570" t="b">
        <v>0</v>
      </c>
      <c r="N3570">
        <v>19</v>
      </c>
      <c r="O3570" t="b">
        <v>1</v>
      </c>
      <c r="P3570" t="s">
        <v>8269</v>
      </c>
    </row>
    <row r="3571" spans="1:16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9">
        <f t="shared" si="68"/>
        <v>41982.688611111109</v>
      </c>
      <c r="L3571" s="9">
        <f t="shared" si="68"/>
        <v>25569.485910747815</v>
      </c>
      <c r="M3571" t="b">
        <v>0</v>
      </c>
      <c r="N3571">
        <v>41</v>
      </c>
      <c r="O3571" t="b">
        <v>1</v>
      </c>
      <c r="P3571" t="s">
        <v>8269</v>
      </c>
    </row>
    <row r="3572" spans="1:16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9">
        <f t="shared" si="68"/>
        <v>41976.331979166665</v>
      </c>
      <c r="L3572" s="9">
        <f t="shared" si="68"/>
        <v>25569.485837175685</v>
      </c>
      <c r="M3572" t="b">
        <v>0</v>
      </c>
      <c r="N3572">
        <v>26</v>
      </c>
      <c r="O3572" t="b">
        <v>1</v>
      </c>
      <c r="P3572" t="s">
        <v>8269</v>
      </c>
    </row>
    <row r="3573" spans="1:16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9">
        <f t="shared" si="68"/>
        <v>41912.858946759261</v>
      </c>
      <c r="L3573" s="9">
        <f t="shared" si="68"/>
        <v>25569.485102534105</v>
      </c>
      <c r="M3573" t="b">
        <v>0</v>
      </c>
      <c r="N3573">
        <v>25</v>
      </c>
      <c r="O3573" t="b">
        <v>1</v>
      </c>
      <c r="P3573" t="s">
        <v>8269</v>
      </c>
    </row>
    <row r="3574" spans="1:16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9">
        <f t="shared" si="68"/>
        <v>42146.570393518516</v>
      </c>
      <c r="L3574" s="9">
        <f t="shared" si="68"/>
        <v>25569.487807527701</v>
      </c>
      <c r="M3574" t="b">
        <v>0</v>
      </c>
      <c r="N3574">
        <v>9</v>
      </c>
      <c r="O3574" t="b">
        <v>1</v>
      </c>
      <c r="P3574" t="s">
        <v>8269</v>
      </c>
    </row>
    <row r="3575" spans="1:16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9">
        <f t="shared" si="68"/>
        <v>41921.375532407408</v>
      </c>
      <c r="L3575" s="9">
        <f t="shared" si="68"/>
        <v>25569.485201105697</v>
      </c>
      <c r="M3575" t="b">
        <v>0</v>
      </c>
      <c r="N3575">
        <v>78</v>
      </c>
      <c r="O3575" t="b">
        <v>1</v>
      </c>
      <c r="P3575" t="s">
        <v>8269</v>
      </c>
    </row>
    <row r="3576" spans="1:16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9">
        <f t="shared" si="68"/>
        <v>41926.942685185189</v>
      </c>
      <c r="L3576" s="9">
        <f t="shared" si="68"/>
        <v>25569.485265540337</v>
      </c>
      <c r="M3576" t="b">
        <v>0</v>
      </c>
      <c r="N3576">
        <v>45</v>
      </c>
      <c r="O3576" t="b">
        <v>1</v>
      </c>
      <c r="P3576" t="s">
        <v>8269</v>
      </c>
    </row>
    <row r="3577" spans="1:16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9">
        <f t="shared" si="68"/>
        <v>42561.783877314811</v>
      </c>
      <c r="L3577" s="9">
        <f t="shared" si="68"/>
        <v>25569.492613239319</v>
      </c>
      <c r="M3577" t="b">
        <v>0</v>
      </c>
      <c r="N3577">
        <v>102</v>
      </c>
      <c r="O3577" t="b">
        <v>1</v>
      </c>
      <c r="P3577" t="s">
        <v>8269</v>
      </c>
    </row>
    <row r="3578" spans="1:16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9">
        <f t="shared" si="68"/>
        <v>42649.54923611111</v>
      </c>
      <c r="L3578" s="9">
        <f t="shared" si="68"/>
        <v>25569.493629042085</v>
      </c>
      <c r="M3578" t="b">
        <v>0</v>
      </c>
      <c r="N3578">
        <v>5</v>
      </c>
      <c r="O3578" t="b">
        <v>1</v>
      </c>
      <c r="P3578" t="s">
        <v>8269</v>
      </c>
    </row>
    <row r="3579" spans="1:16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9">
        <f t="shared" si="68"/>
        <v>42093.786840277782</v>
      </c>
      <c r="L3579" s="9">
        <f t="shared" si="68"/>
        <v>25569.487196606948</v>
      </c>
      <c r="M3579" t="b">
        <v>0</v>
      </c>
      <c r="N3579">
        <v>27</v>
      </c>
      <c r="O3579" t="b">
        <v>1</v>
      </c>
      <c r="P3579" t="s">
        <v>8269</v>
      </c>
    </row>
    <row r="3580" spans="1:16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9">
        <f t="shared" si="68"/>
        <v>42460.733530092592</v>
      </c>
      <c r="L3580" s="9">
        <f t="shared" si="68"/>
        <v>25569.491443675117</v>
      </c>
      <c r="M3580" t="b">
        <v>0</v>
      </c>
      <c r="N3580">
        <v>37</v>
      </c>
      <c r="O3580" t="b">
        <v>1</v>
      </c>
      <c r="P3580" t="s">
        <v>8269</v>
      </c>
    </row>
    <row r="3581" spans="1:16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9">
        <f t="shared" si="68"/>
        <v>42430.762222222227</v>
      </c>
      <c r="L3581" s="9">
        <f t="shared" si="68"/>
        <v>25569.491096784979</v>
      </c>
      <c r="M3581" t="b">
        <v>0</v>
      </c>
      <c r="N3581">
        <v>14</v>
      </c>
      <c r="O3581" t="b">
        <v>1</v>
      </c>
      <c r="P3581" t="s">
        <v>8269</v>
      </c>
    </row>
    <row r="3582" spans="1:16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9">
        <f t="shared" si="68"/>
        <v>42026.176180555558</v>
      </c>
      <c r="L3582" s="9">
        <f t="shared" si="68"/>
        <v>25569.486414076164</v>
      </c>
      <c r="M3582" t="b">
        <v>0</v>
      </c>
      <c r="N3582">
        <v>27</v>
      </c>
      <c r="O3582" t="b">
        <v>1</v>
      </c>
      <c r="P3582" t="s">
        <v>8269</v>
      </c>
    </row>
    <row r="3583" spans="1:16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9">
        <f t="shared" si="68"/>
        <v>41836.471180555556</v>
      </c>
      <c r="L3583" s="9">
        <f t="shared" si="68"/>
        <v>25569.484218416441</v>
      </c>
      <c r="M3583" t="b">
        <v>0</v>
      </c>
      <c r="N3583">
        <v>45</v>
      </c>
      <c r="O3583" t="b">
        <v>1</v>
      </c>
      <c r="P3583" t="s">
        <v>8269</v>
      </c>
    </row>
    <row r="3584" spans="1:16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9">
        <f t="shared" si="68"/>
        <v>42451.095856481479</v>
      </c>
      <c r="L3584" s="9">
        <f t="shared" si="68"/>
        <v>25569.491332127967</v>
      </c>
      <c r="M3584" t="b">
        <v>0</v>
      </c>
      <c r="N3584">
        <v>49</v>
      </c>
      <c r="O3584" t="b">
        <v>1</v>
      </c>
      <c r="P3584" t="s">
        <v>8269</v>
      </c>
    </row>
    <row r="3585" spans="1:16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9">
        <f t="shared" si="68"/>
        <v>42418.425983796296</v>
      </c>
      <c r="L3585" s="9">
        <f t="shared" si="68"/>
        <v>25569.490954004443</v>
      </c>
      <c r="M3585" t="b">
        <v>0</v>
      </c>
      <c r="N3585">
        <v>24</v>
      </c>
      <c r="O3585" t="b">
        <v>1</v>
      </c>
      <c r="P3585" t="s">
        <v>8269</v>
      </c>
    </row>
    <row r="3586" spans="1:16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9">
        <f t="shared" si="68"/>
        <v>42168.316481481481</v>
      </c>
      <c r="L3586" s="9">
        <f t="shared" si="68"/>
        <v>25569.488059218536</v>
      </c>
      <c r="M3586" t="b">
        <v>0</v>
      </c>
      <c r="N3586">
        <v>112</v>
      </c>
      <c r="O3586" t="b">
        <v>1</v>
      </c>
      <c r="P3586" t="s">
        <v>8269</v>
      </c>
    </row>
    <row r="3587" spans="1:16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9">
        <f t="shared" ref="K3587:L3650" si="69">J3587/86400+25569</f>
        <v>41964.716319444444</v>
      </c>
      <c r="L3587" s="9">
        <f t="shared" si="69"/>
        <v>25569.485702735179</v>
      </c>
      <c r="M3587" t="b">
        <v>0</v>
      </c>
      <c r="N3587">
        <v>23</v>
      </c>
      <c r="O3587" t="b">
        <v>1</v>
      </c>
      <c r="P3587" t="s">
        <v>8269</v>
      </c>
    </row>
    <row r="3588" spans="1:1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9">
        <f t="shared" si="69"/>
        <v>42576.697569444441</v>
      </c>
      <c r="L3588" s="9">
        <f t="shared" si="69"/>
        <v>25569.492785851497</v>
      </c>
      <c r="M3588" t="b">
        <v>0</v>
      </c>
      <c r="N3588">
        <v>54</v>
      </c>
      <c r="O3588" t="b">
        <v>1</v>
      </c>
      <c r="P3588" t="s">
        <v>8269</v>
      </c>
    </row>
    <row r="3589" spans="1:16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9">
        <f t="shared" si="69"/>
        <v>42503.539976851855</v>
      </c>
      <c r="L3589" s="9">
        <f t="shared" si="69"/>
        <v>25569.491939120104</v>
      </c>
      <c r="M3589" t="b">
        <v>0</v>
      </c>
      <c r="N3589">
        <v>28</v>
      </c>
      <c r="O3589" t="b">
        <v>1</v>
      </c>
      <c r="P3589" t="s">
        <v>8269</v>
      </c>
    </row>
    <row r="3590" spans="1:16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9">
        <f t="shared" si="69"/>
        <v>42101.828819444447</v>
      </c>
      <c r="L3590" s="9">
        <f t="shared" si="69"/>
        <v>25569.48728968541</v>
      </c>
      <c r="M3590" t="b">
        <v>0</v>
      </c>
      <c r="N3590">
        <v>11</v>
      </c>
      <c r="O3590" t="b">
        <v>1</v>
      </c>
      <c r="P3590" t="s">
        <v>8269</v>
      </c>
    </row>
    <row r="3591" spans="1:16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9">
        <f t="shared" si="69"/>
        <v>42125.647534722222</v>
      </c>
      <c r="L3591" s="9">
        <f t="shared" si="69"/>
        <v>25569.487565364987</v>
      </c>
      <c r="M3591" t="b">
        <v>0</v>
      </c>
      <c r="N3591">
        <v>62</v>
      </c>
      <c r="O3591" t="b">
        <v>1</v>
      </c>
      <c r="P3591" t="s">
        <v>8269</v>
      </c>
    </row>
    <row r="3592" spans="1:16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9">
        <f t="shared" si="69"/>
        <v>41902.333726851852</v>
      </c>
      <c r="L3592" s="9">
        <f t="shared" si="69"/>
        <v>25569.484980714431</v>
      </c>
      <c r="M3592" t="b">
        <v>0</v>
      </c>
      <c r="N3592">
        <v>73</v>
      </c>
      <c r="O3592" t="b">
        <v>1</v>
      </c>
      <c r="P3592" t="s">
        <v>8269</v>
      </c>
    </row>
    <row r="3593" spans="1:16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9">
        <f t="shared" si="69"/>
        <v>42003.948425925926</v>
      </c>
      <c r="L3593" s="9">
        <f t="shared" si="69"/>
        <v>25569.486156810486</v>
      </c>
      <c r="M3593" t="b">
        <v>0</v>
      </c>
      <c r="N3593">
        <v>18</v>
      </c>
      <c r="O3593" t="b">
        <v>1</v>
      </c>
      <c r="P3593" t="s">
        <v>8269</v>
      </c>
    </row>
    <row r="3594" spans="1:16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9">
        <f t="shared" si="69"/>
        <v>41988.829942129625</v>
      </c>
      <c r="L3594" s="9">
        <f t="shared" si="69"/>
        <v>25569.485981828035</v>
      </c>
      <c r="M3594" t="b">
        <v>0</v>
      </c>
      <c r="N3594">
        <v>35</v>
      </c>
      <c r="O3594" t="b">
        <v>1</v>
      </c>
      <c r="P3594" t="s">
        <v>8269</v>
      </c>
    </row>
    <row r="3595" spans="1:16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9">
        <f t="shared" si="69"/>
        <v>41974.898599537039</v>
      </c>
      <c r="L3595" s="9">
        <f t="shared" si="69"/>
        <v>25569.485820585644</v>
      </c>
      <c r="M3595" t="b">
        <v>0</v>
      </c>
      <c r="N3595">
        <v>43</v>
      </c>
      <c r="O3595" t="b">
        <v>1</v>
      </c>
      <c r="P3595" t="s">
        <v>8269</v>
      </c>
    </row>
    <row r="3596" spans="1:16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9">
        <f t="shared" si="69"/>
        <v>42592.066921296297</v>
      </c>
      <c r="L3596" s="9">
        <f t="shared" si="69"/>
        <v>25569.492963737513</v>
      </c>
      <c r="M3596" t="b">
        <v>0</v>
      </c>
      <c r="N3596">
        <v>36</v>
      </c>
      <c r="O3596" t="b">
        <v>1</v>
      </c>
      <c r="P3596" t="s">
        <v>8269</v>
      </c>
    </row>
    <row r="3597" spans="1:16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9">
        <f t="shared" si="69"/>
        <v>42050.008368055554</v>
      </c>
      <c r="L3597" s="9">
        <f t="shared" si="69"/>
        <v>25569.486689911668</v>
      </c>
      <c r="M3597" t="b">
        <v>0</v>
      </c>
      <c r="N3597">
        <v>62</v>
      </c>
      <c r="O3597" t="b">
        <v>1</v>
      </c>
      <c r="P3597" t="s">
        <v>8269</v>
      </c>
    </row>
    <row r="3598" spans="1:16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9">
        <f t="shared" si="69"/>
        <v>41856.715069444443</v>
      </c>
      <c r="L3598" s="9">
        <f t="shared" si="69"/>
        <v>25569.48445272071</v>
      </c>
      <c r="M3598" t="b">
        <v>0</v>
      </c>
      <c r="N3598">
        <v>15</v>
      </c>
      <c r="O3598" t="b">
        <v>1</v>
      </c>
      <c r="P3598" t="s">
        <v>8269</v>
      </c>
    </row>
    <row r="3599" spans="1:16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9">
        <f t="shared" si="69"/>
        <v>42417.585532407407</v>
      </c>
      <c r="L3599" s="9">
        <f t="shared" si="69"/>
        <v>25569.490944276997</v>
      </c>
      <c r="M3599" t="b">
        <v>0</v>
      </c>
      <c r="N3599">
        <v>33</v>
      </c>
      <c r="O3599" t="b">
        <v>1</v>
      </c>
      <c r="P3599" t="s">
        <v>8269</v>
      </c>
    </row>
    <row r="3600" spans="1:16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9">
        <f t="shared" si="69"/>
        <v>41866.79886574074</v>
      </c>
      <c r="L3600" s="9">
        <f t="shared" si="69"/>
        <v>25569.484569431315</v>
      </c>
      <c r="M3600" t="b">
        <v>0</v>
      </c>
      <c r="N3600">
        <v>27</v>
      </c>
      <c r="O3600" t="b">
        <v>1</v>
      </c>
      <c r="P3600" t="s">
        <v>8269</v>
      </c>
    </row>
    <row r="3601" spans="1:16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9">
        <f t="shared" si="69"/>
        <v>42220.79487268519</v>
      </c>
      <c r="L3601" s="9">
        <f t="shared" si="69"/>
        <v>25569.488666607322</v>
      </c>
      <c r="M3601" t="b">
        <v>0</v>
      </c>
      <c r="N3601">
        <v>17</v>
      </c>
      <c r="O3601" t="b">
        <v>1</v>
      </c>
      <c r="P3601" t="s">
        <v>8269</v>
      </c>
    </row>
    <row r="3602" spans="1:16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9">
        <f t="shared" si="69"/>
        <v>42628.849120370374</v>
      </c>
      <c r="L3602" s="9">
        <f t="shared" si="69"/>
        <v>25569.493389457413</v>
      </c>
      <c r="M3602" t="b">
        <v>0</v>
      </c>
      <c r="N3602">
        <v>4</v>
      </c>
      <c r="O3602" t="b">
        <v>1</v>
      </c>
      <c r="P3602" t="s">
        <v>8269</v>
      </c>
    </row>
    <row r="3603" spans="1:16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9">
        <f t="shared" si="69"/>
        <v>41990.99863425926</v>
      </c>
      <c r="L3603" s="9">
        <f t="shared" si="69"/>
        <v>25569.486006928637</v>
      </c>
      <c r="M3603" t="b">
        <v>0</v>
      </c>
      <c r="N3603">
        <v>53</v>
      </c>
      <c r="O3603" t="b">
        <v>1</v>
      </c>
      <c r="P3603" t="s">
        <v>8269</v>
      </c>
    </row>
    <row r="3604" spans="1:16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9">
        <f t="shared" si="69"/>
        <v>42447.894432870366</v>
      </c>
      <c r="L3604" s="9">
        <f t="shared" si="69"/>
        <v>25569.491295074455</v>
      </c>
      <c r="M3604" t="b">
        <v>0</v>
      </c>
      <c r="N3604">
        <v>49</v>
      </c>
      <c r="O3604" t="b">
        <v>1</v>
      </c>
      <c r="P3604" t="s">
        <v>8269</v>
      </c>
    </row>
    <row r="3605" spans="1:16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9">
        <f t="shared" si="69"/>
        <v>42283.864351851851</v>
      </c>
      <c r="L3605" s="9">
        <f t="shared" si="69"/>
        <v>25569.489396578145</v>
      </c>
      <c r="M3605" t="b">
        <v>0</v>
      </c>
      <c r="N3605">
        <v>57</v>
      </c>
      <c r="O3605" t="b">
        <v>1</v>
      </c>
      <c r="P3605" t="s">
        <v>8269</v>
      </c>
    </row>
    <row r="3606" spans="1:16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9">
        <f t="shared" si="69"/>
        <v>42483.015694444446</v>
      </c>
      <c r="L3606" s="9">
        <f t="shared" si="69"/>
        <v>25569.491701570536</v>
      </c>
      <c r="M3606" t="b">
        <v>0</v>
      </c>
      <c r="N3606">
        <v>69</v>
      </c>
      <c r="O3606" t="b">
        <v>1</v>
      </c>
      <c r="P3606" t="s">
        <v>8269</v>
      </c>
    </row>
    <row r="3607" spans="1:16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9">
        <f t="shared" si="69"/>
        <v>42383.793124999997</v>
      </c>
      <c r="L3607" s="9">
        <f t="shared" si="69"/>
        <v>25569.490553161169</v>
      </c>
      <c r="M3607" t="b">
        <v>0</v>
      </c>
      <c r="N3607">
        <v>15</v>
      </c>
      <c r="O3607" t="b">
        <v>1</v>
      </c>
      <c r="P3607" t="s">
        <v>8269</v>
      </c>
    </row>
    <row r="3608" spans="1:16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9">
        <f t="shared" si="69"/>
        <v>42566.604826388888</v>
      </c>
      <c r="L3608" s="9">
        <f t="shared" si="69"/>
        <v>25569.492669037343</v>
      </c>
      <c r="M3608" t="b">
        <v>0</v>
      </c>
      <c r="N3608">
        <v>64</v>
      </c>
      <c r="O3608" t="b">
        <v>1</v>
      </c>
      <c r="P3608" t="s">
        <v>8269</v>
      </c>
    </row>
    <row r="3609" spans="1:16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9">
        <f t="shared" si="69"/>
        <v>42338.963912037041</v>
      </c>
      <c r="L3609" s="9">
        <f t="shared" si="69"/>
        <v>25569.490034304537</v>
      </c>
      <c r="M3609" t="b">
        <v>0</v>
      </c>
      <c r="N3609">
        <v>20</v>
      </c>
      <c r="O3609" t="b">
        <v>1</v>
      </c>
      <c r="P3609" t="s">
        <v>8269</v>
      </c>
    </row>
    <row r="3610" spans="1:16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9">
        <f t="shared" si="69"/>
        <v>42506.709374999999</v>
      </c>
      <c r="L3610" s="9">
        <f t="shared" si="69"/>
        <v>25569.49197580295</v>
      </c>
      <c r="M3610" t="b">
        <v>0</v>
      </c>
      <c r="N3610">
        <v>27</v>
      </c>
      <c r="O3610" t="b">
        <v>1</v>
      </c>
      <c r="P3610" t="s">
        <v>8269</v>
      </c>
    </row>
    <row r="3611" spans="1:16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9">
        <f t="shared" si="69"/>
        <v>42429.991724537038</v>
      </c>
      <c r="L3611" s="9">
        <f t="shared" si="69"/>
        <v>25569.491087867184</v>
      </c>
      <c r="M3611" t="b">
        <v>0</v>
      </c>
      <c r="N3611">
        <v>21</v>
      </c>
      <c r="O3611" t="b">
        <v>1</v>
      </c>
      <c r="P3611" t="s">
        <v>8269</v>
      </c>
    </row>
    <row r="3612" spans="1:16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9">
        <f t="shared" si="69"/>
        <v>42203.432129629626</v>
      </c>
      <c r="L3612" s="9">
        <f t="shared" si="69"/>
        <v>25569.488465649647</v>
      </c>
      <c r="M3612" t="b">
        <v>0</v>
      </c>
      <c r="N3612">
        <v>31</v>
      </c>
      <c r="O3612" t="b">
        <v>1</v>
      </c>
      <c r="P3612" t="s">
        <v>8269</v>
      </c>
    </row>
    <row r="3613" spans="1:16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9">
        <f t="shared" si="69"/>
        <v>42072.370381944449</v>
      </c>
      <c r="L3613" s="9">
        <f t="shared" si="69"/>
        <v>25569.486948731272</v>
      </c>
      <c r="M3613" t="b">
        <v>0</v>
      </c>
      <c r="N3613">
        <v>51</v>
      </c>
      <c r="O3613" t="b">
        <v>1</v>
      </c>
      <c r="P3613" t="s">
        <v>8269</v>
      </c>
    </row>
    <row r="3614" spans="1:16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9">
        <f t="shared" si="69"/>
        <v>41789.726979166662</v>
      </c>
      <c r="L3614" s="9">
        <f t="shared" si="69"/>
        <v>25569.483677395594</v>
      </c>
      <c r="M3614" t="b">
        <v>0</v>
      </c>
      <c r="N3614">
        <v>57</v>
      </c>
      <c r="O3614" t="b">
        <v>1</v>
      </c>
      <c r="P3614" t="s">
        <v>8269</v>
      </c>
    </row>
    <row r="3615" spans="1:16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9">
        <f t="shared" si="69"/>
        <v>41788.58997685185</v>
      </c>
      <c r="L3615" s="9">
        <f t="shared" si="69"/>
        <v>25569.483664235842</v>
      </c>
      <c r="M3615" t="b">
        <v>0</v>
      </c>
      <c r="N3615">
        <v>20</v>
      </c>
      <c r="O3615" t="b">
        <v>1</v>
      </c>
      <c r="P3615" t="s">
        <v>8269</v>
      </c>
    </row>
    <row r="3616" spans="1:16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9">
        <f t="shared" si="69"/>
        <v>42144.041851851856</v>
      </c>
      <c r="L3616" s="9">
        <f t="shared" si="69"/>
        <v>25569.487778262173</v>
      </c>
      <c r="M3616" t="b">
        <v>0</v>
      </c>
      <c r="N3616">
        <v>71</v>
      </c>
      <c r="O3616" t="b">
        <v>1</v>
      </c>
      <c r="P3616" t="s">
        <v>8269</v>
      </c>
    </row>
    <row r="3617" spans="1:16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9">
        <f t="shared" si="69"/>
        <v>42318.593703703707</v>
      </c>
      <c r="L3617" s="9">
        <f t="shared" si="69"/>
        <v>25569.489798538238</v>
      </c>
      <c r="M3617" t="b">
        <v>0</v>
      </c>
      <c r="N3617">
        <v>72</v>
      </c>
      <c r="O3617" t="b">
        <v>1</v>
      </c>
      <c r="P3617" t="s">
        <v>8269</v>
      </c>
    </row>
    <row r="3618" spans="1:16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9">
        <f t="shared" si="69"/>
        <v>42052.949814814812</v>
      </c>
      <c r="L3618" s="9">
        <f t="shared" si="69"/>
        <v>25569.48672395619</v>
      </c>
      <c r="M3618" t="b">
        <v>0</v>
      </c>
      <c r="N3618">
        <v>45</v>
      </c>
      <c r="O3618" t="b">
        <v>1</v>
      </c>
      <c r="P3618" t="s">
        <v>8269</v>
      </c>
    </row>
    <row r="3619" spans="1:16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9">
        <f t="shared" si="69"/>
        <v>42779.610289351855</v>
      </c>
      <c r="L3619" s="9">
        <f t="shared" si="69"/>
        <v>25569.49513437835</v>
      </c>
      <c r="M3619" t="b">
        <v>0</v>
      </c>
      <c r="N3619">
        <v>51</v>
      </c>
      <c r="O3619" t="b">
        <v>1</v>
      </c>
      <c r="P3619" t="s">
        <v>8269</v>
      </c>
    </row>
    <row r="3620" spans="1:16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9">
        <f t="shared" si="69"/>
        <v>42128.627893518518</v>
      </c>
      <c r="L3620" s="9">
        <f t="shared" si="69"/>
        <v>25569.48759985988</v>
      </c>
      <c r="M3620" t="b">
        <v>0</v>
      </c>
      <c r="N3620">
        <v>56</v>
      </c>
      <c r="O3620" t="b">
        <v>1</v>
      </c>
      <c r="P3620" t="s">
        <v>8269</v>
      </c>
    </row>
    <row r="3621" spans="1:16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9">
        <f t="shared" si="69"/>
        <v>42661.132245370369</v>
      </c>
      <c r="L3621" s="9">
        <f t="shared" si="69"/>
        <v>25569.493763104692</v>
      </c>
      <c r="M3621" t="b">
        <v>0</v>
      </c>
      <c r="N3621">
        <v>17</v>
      </c>
      <c r="O3621" t="b">
        <v>1</v>
      </c>
      <c r="P3621" t="s">
        <v>8269</v>
      </c>
    </row>
    <row r="3622" spans="1:16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9">
        <f t="shared" si="69"/>
        <v>42037.938206018516</v>
      </c>
      <c r="L3622" s="9">
        <f t="shared" si="69"/>
        <v>25569.486550210717</v>
      </c>
      <c r="M3622" t="b">
        <v>0</v>
      </c>
      <c r="N3622">
        <v>197</v>
      </c>
      <c r="O3622" t="b">
        <v>1</v>
      </c>
      <c r="P3622" t="s">
        <v>8269</v>
      </c>
    </row>
    <row r="3623" spans="1:16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9">
        <f t="shared" si="69"/>
        <v>42619.935694444444</v>
      </c>
      <c r="L3623" s="9">
        <f t="shared" si="69"/>
        <v>25569.49328629276</v>
      </c>
      <c r="M3623" t="b">
        <v>0</v>
      </c>
      <c r="N3623">
        <v>70</v>
      </c>
      <c r="O3623" t="b">
        <v>1</v>
      </c>
      <c r="P3623" t="s">
        <v>8269</v>
      </c>
    </row>
    <row r="3624" spans="1:16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9">
        <f t="shared" si="69"/>
        <v>41877.221886574072</v>
      </c>
      <c r="L3624" s="9">
        <f t="shared" si="69"/>
        <v>25569.484690068133</v>
      </c>
      <c r="M3624" t="b">
        <v>0</v>
      </c>
      <c r="N3624">
        <v>21</v>
      </c>
      <c r="O3624" t="b">
        <v>1</v>
      </c>
      <c r="P3624" t="s">
        <v>8269</v>
      </c>
    </row>
    <row r="3625" spans="1:16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9">
        <f t="shared" si="69"/>
        <v>41828.736921296295</v>
      </c>
      <c r="L3625" s="9">
        <f t="shared" si="69"/>
        <v>25569.484128899552</v>
      </c>
      <c r="M3625" t="b">
        <v>0</v>
      </c>
      <c r="N3625">
        <v>34</v>
      </c>
      <c r="O3625" t="b">
        <v>1</v>
      </c>
      <c r="P3625" t="s">
        <v>8269</v>
      </c>
    </row>
    <row r="3626" spans="1:16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9">
        <f t="shared" si="69"/>
        <v>42545.774189814816</v>
      </c>
      <c r="L3626" s="9">
        <f t="shared" si="69"/>
        <v>25569.492427942012</v>
      </c>
      <c r="M3626" t="b">
        <v>0</v>
      </c>
      <c r="N3626">
        <v>39</v>
      </c>
      <c r="O3626" t="b">
        <v>1</v>
      </c>
      <c r="P3626" t="s">
        <v>8269</v>
      </c>
    </row>
    <row r="3627" spans="1:16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9">
        <f t="shared" si="69"/>
        <v>42157.652511574073</v>
      </c>
      <c r="L3627" s="9">
        <f t="shared" si="69"/>
        <v>25569.487935792957</v>
      </c>
      <c r="M3627" t="b">
        <v>0</v>
      </c>
      <c r="N3627">
        <v>78</v>
      </c>
      <c r="O3627" t="b">
        <v>1</v>
      </c>
      <c r="P3627" t="s">
        <v>8269</v>
      </c>
    </row>
    <row r="3628" spans="1:16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9">
        <f t="shared" si="69"/>
        <v>41846.667326388888</v>
      </c>
      <c r="L3628" s="9">
        <f t="shared" si="69"/>
        <v>25569.484336427387</v>
      </c>
      <c r="M3628" t="b">
        <v>0</v>
      </c>
      <c r="N3628">
        <v>48</v>
      </c>
      <c r="O3628" t="b">
        <v>1</v>
      </c>
      <c r="P3628" t="s">
        <v>8269</v>
      </c>
    </row>
    <row r="3629" spans="1:16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9">
        <f t="shared" si="69"/>
        <v>42460.741747685184</v>
      </c>
      <c r="L3629" s="9">
        <f t="shared" si="69"/>
        <v>25569.491443770228</v>
      </c>
      <c r="M3629" t="b">
        <v>0</v>
      </c>
      <c r="N3629">
        <v>29</v>
      </c>
      <c r="O3629" t="b">
        <v>1</v>
      </c>
      <c r="P3629" t="s">
        <v>8269</v>
      </c>
    </row>
    <row r="3630" spans="1:16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9">
        <f t="shared" si="69"/>
        <v>42291.833287037036</v>
      </c>
      <c r="L3630" s="9">
        <f t="shared" si="69"/>
        <v>25569.489488811192</v>
      </c>
      <c r="M3630" t="b">
        <v>0</v>
      </c>
      <c r="N3630">
        <v>0</v>
      </c>
      <c r="O3630" t="b">
        <v>0</v>
      </c>
      <c r="P3630" t="s">
        <v>8303</v>
      </c>
    </row>
    <row r="3631" spans="1:16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9">
        <f t="shared" si="69"/>
        <v>42437.094490740739</v>
      </c>
      <c r="L3631" s="9">
        <f t="shared" si="69"/>
        <v>25569.491170075125</v>
      </c>
      <c r="M3631" t="b">
        <v>0</v>
      </c>
      <c r="N3631">
        <v>2</v>
      </c>
      <c r="O3631" t="b">
        <v>0</v>
      </c>
      <c r="P3631" t="s">
        <v>8303</v>
      </c>
    </row>
    <row r="3632" spans="1:16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9">
        <f t="shared" si="69"/>
        <v>41942.84710648148</v>
      </c>
      <c r="L3632" s="9">
        <f t="shared" si="69"/>
        <v>25569.485449619289</v>
      </c>
      <c r="M3632" t="b">
        <v>0</v>
      </c>
      <c r="N3632">
        <v>1</v>
      </c>
      <c r="O3632" t="b">
        <v>0</v>
      </c>
      <c r="P3632" t="s">
        <v>8303</v>
      </c>
    </row>
    <row r="3633" spans="1:16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9">
        <f t="shared" si="69"/>
        <v>41880.753437499996</v>
      </c>
      <c r="L3633" s="9">
        <f t="shared" si="69"/>
        <v>25569.484730942564</v>
      </c>
      <c r="M3633" t="b">
        <v>0</v>
      </c>
      <c r="N3633">
        <v>59</v>
      </c>
      <c r="O3633" t="b">
        <v>0</v>
      </c>
      <c r="P3633" t="s">
        <v>8303</v>
      </c>
    </row>
    <row r="3634" spans="1:16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9">
        <f t="shared" si="69"/>
        <v>41946.936909722222</v>
      </c>
      <c r="L3634" s="9">
        <f t="shared" si="69"/>
        <v>25569.485496954974</v>
      </c>
      <c r="M3634" t="b">
        <v>0</v>
      </c>
      <c r="N3634">
        <v>1</v>
      </c>
      <c r="O3634" t="b">
        <v>0</v>
      </c>
      <c r="P3634" t="s">
        <v>8303</v>
      </c>
    </row>
    <row r="3635" spans="1:16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9">
        <f t="shared" si="69"/>
        <v>42649.623460648145</v>
      </c>
      <c r="L3635" s="9">
        <f t="shared" si="69"/>
        <v>25569.493629901164</v>
      </c>
      <c r="M3635" t="b">
        <v>0</v>
      </c>
      <c r="N3635">
        <v>31</v>
      </c>
      <c r="O3635" t="b">
        <v>0</v>
      </c>
      <c r="P3635" t="s">
        <v>8303</v>
      </c>
    </row>
    <row r="3636" spans="1:16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9">
        <f t="shared" si="69"/>
        <v>42701.166365740741</v>
      </c>
      <c r="L3636" s="9">
        <f t="shared" si="69"/>
        <v>25569.494226462568</v>
      </c>
      <c r="M3636" t="b">
        <v>0</v>
      </c>
      <c r="N3636">
        <v>18</v>
      </c>
      <c r="O3636" t="b">
        <v>0</v>
      </c>
      <c r="P3636" t="s">
        <v>8303</v>
      </c>
    </row>
    <row r="3637" spans="1:16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9">
        <f t="shared" si="69"/>
        <v>42450.88282407407</v>
      </c>
      <c r="L3637" s="9">
        <f t="shared" si="69"/>
        <v>25569.491329662316</v>
      </c>
      <c r="M3637" t="b">
        <v>0</v>
      </c>
      <c r="N3637">
        <v>10</v>
      </c>
      <c r="O3637" t="b">
        <v>0</v>
      </c>
      <c r="P3637" t="s">
        <v>8303</v>
      </c>
    </row>
    <row r="3638" spans="1:16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9">
        <f t="shared" si="69"/>
        <v>42226.694780092592</v>
      </c>
      <c r="L3638" s="9">
        <f t="shared" si="69"/>
        <v>25569.48873489329</v>
      </c>
      <c r="M3638" t="b">
        <v>0</v>
      </c>
      <c r="N3638">
        <v>0</v>
      </c>
      <c r="O3638" t="b">
        <v>0</v>
      </c>
      <c r="P3638" t="s">
        <v>8303</v>
      </c>
    </row>
    <row r="3639" spans="1:16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9">
        <f t="shared" si="69"/>
        <v>41975.700636574074</v>
      </c>
      <c r="L3639" s="9">
        <f t="shared" si="69"/>
        <v>25569.485829868478</v>
      </c>
      <c r="M3639" t="b">
        <v>0</v>
      </c>
      <c r="N3639">
        <v>14</v>
      </c>
      <c r="O3639" t="b">
        <v>0</v>
      </c>
      <c r="P3639" t="s">
        <v>8303</v>
      </c>
    </row>
    <row r="3640" spans="1:16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9">
        <f t="shared" si="69"/>
        <v>42053.672824074078</v>
      </c>
      <c r="L3640" s="9">
        <f t="shared" si="69"/>
        <v>25569.486732324352</v>
      </c>
      <c r="M3640" t="b">
        <v>0</v>
      </c>
      <c r="N3640">
        <v>2</v>
      </c>
      <c r="O3640" t="b">
        <v>0</v>
      </c>
      <c r="P3640" t="s">
        <v>8303</v>
      </c>
    </row>
    <row r="3641" spans="1:16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9">
        <f t="shared" si="69"/>
        <v>42590.677152777775</v>
      </c>
      <c r="L3641" s="9">
        <f t="shared" si="69"/>
        <v>25569.49294765223</v>
      </c>
      <c r="M3641" t="b">
        <v>0</v>
      </c>
      <c r="N3641">
        <v>1</v>
      </c>
      <c r="O3641" t="b">
        <v>0</v>
      </c>
      <c r="P3641" t="s">
        <v>8303</v>
      </c>
    </row>
    <row r="3642" spans="1:16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9">
        <f t="shared" si="69"/>
        <v>42104.781597222223</v>
      </c>
      <c r="L3642" s="9">
        <f t="shared" si="69"/>
        <v>25569.487323861078</v>
      </c>
      <c r="M3642" t="b">
        <v>0</v>
      </c>
      <c r="N3642">
        <v>3</v>
      </c>
      <c r="O3642" t="b">
        <v>0</v>
      </c>
      <c r="P3642" t="s">
        <v>8303</v>
      </c>
    </row>
    <row r="3643" spans="1:16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9">
        <f t="shared" si="69"/>
        <v>41899.627071759256</v>
      </c>
      <c r="L3643" s="9">
        <f t="shared" si="69"/>
        <v>25569.484949387406</v>
      </c>
      <c r="M3643" t="b">
        <v>0</v>
      </c>
      <c r="N3643">
        <v>0</v>
      </c>
      <c r="O3643" t="b">
        <v>0</v>
      </c>
      <c r="P3643" t="s">
        <v>8303</v>
      </c>
    </row>
    <row r="3644" spans="1:16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9">
        <f t="shared" si="69"/>
        <v>42297.816284722227</v>
      </c>
      <c r="L3644" s="9">
        <f t="shared" si="69"/>
        <v>25569.489558058853</v>
      </c>
      <c r="M3644" t="b">
        <v>0</v>
      </c>
      <c r="N3644">
        <v>2</v>
      </c>
      <c r="O3644" t="b">
        <v>0</v>
      </c>
      <c r="P3644" t="s">
        <v>8303</v>
      </c>
    </row>
    <row r="3645" spans="1:16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9">
        <f t="shared" si="69"/>
        <v>42285.143969907411</v>
      </c>
      <c r="L3645" s="9">
        <f t="shared" si="69"/>
        <v>25569.489411388542</v>
      </c>
      <c r="M3645" t="b">
        <v>0</v>
      </c>
      <c r="N3645">
        <v>0</v>
      </c>
      <c r="O3645" t="b">
        <v>0</v>
      </c>
      <c r="P3645" t="s">
        <v>8303</v>
      </c>
    </row>
    <row r="3646" spans="1:16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9">
        <f t="shared" si="69"/>
        <v>42409.241747685184</v>
      </c>
      <c r="L3646" s="9">
        <f t="shared" si="69"/>
        <v>25569.490847705412</v>
      </c>
      <c r="M3646" t="b">
        <v>0</v>
      </c>
      <c r="N3646">
        <v>12</v>
      </c>
      <c r="O3646" t="b">
        <v>0</v>
      </c>
      <c r="P3646" t="s">
        <v>8303</v>
      </c>
    </row>
    <row r="3647" spans="1:16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9">
        <f t="shared" si="69"/>
        <v>42665.970347222217</v>
      </c>
      <c r="L3647" s="9">
        <f t="shared" si="69"/>
        <v>25569.493819101241</v>
      </c>
      <c r="M3647" t="b">
        <v>0</v>
      </c>
      <c r="N3647">
        <v>1</v>
      </c>
      <c r="O3647" t="b">
        <v>0</v>
      </c>
      <c r="P3647" t="s">
        <v>8303</v>
      </c>
    </row>
    <row r="3648" spans="1:16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9">
        <f t="shared" si="69"/>
        <v>42140.421319444446</v>
      </c>
      <c r="L3648" s="9">
        <f t="shared" si="69"/>
        <v>25569.487736357863</v>
      </c>
      <c r="M3648" t="b">
        <v>0</v>
      </c>
      <c r="N3648">
        <v>8</v>
      </c>
      <c r="O3648" t="b">
        <v>0</v>
      </c>
      <c r="P3648" t="s">
        <v>8303</v>
      </c>
    </row>
    <row r="3649" spans="1:16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9">
        <f t="shared" si="69"/>
        <v>42598.749155092592</v>
      </c>
      <c r="L3649" s="9">
        <f t="shared" si="69"/>
        <v>25569.493041078185</v>
      </c>
      <c r="M3649" t="b">
        <v>0</v>
      </c>
      <c r="N3649">
        <v>2</v>
      </c>
      <c r="O3649" t="b">
        <v>0</v>
      </c>
      <c r="P3649" t="s">
        <v>8303</v>
      </c>
    </row>
    <row r="3650" spans="1:16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9">
        <f t="shared" si="69"/>
        <v>41887.292187500003</v>
      </c>
      <c r="L3650" s="9">
        <f t="shared" si="69"/>
        <v>25569.484806622542</v>
      </c>
      <c r="M3650" t="b">
        <v>0</v>
      </c>
      <c r="N3650">
        <v>73</v>
      </c>
      <c r="O3650" t="b">
        <v>1</v>
      </c>
      <c r="P3650" t="s">
        <v>8269</v>
      </c>
    </row>
    <row r="3651" spans="1:16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9">
        <f t="shared" ref="K3651:L3714" si="70">J3651/86400+25569</f>
        <v>41780.712893518517</v>
      </c>
      <c r="L3651" s="9">
        <f t="shared" si="70"/>
        <v>25569.483573065896</v>
      </c>
      <c r="M3651" t="b">
        <v>0</v>
      </c>
      <c r="N3651">
        <v>8</v>
      </c>
      <c r="O3651" t="b">
        <v>1</v>
      </c>
      <c r="P3651" t="s">
        <v>8269</v>
      </c>
    </row>
    <row r="3652" spans="1:16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9">
        <f t="shared" si="70"/>
        <v>42381.478981481487</v>
      </c>
      <c r="L3652" s="9">
        <f t="shared" si="70"/>
        <v>25569.4905263771</v>
      </c>
      <c r="M3652" t="b">
        <v>0</v>
      </c>
      <c r="N3652">
        <v>17</v>
      </c>
      <c r="O3652" t="b">
        <v>1</v>
      </c>
      <c r="P3652" t="s">
        <v>8269</v>
      </c>
    </row>
    <row r="3653" spans="1:16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9">
        <f t="shared" si="70"/>
        <v>41828.646319444444</v>
      </c>
      <c r="L3653" s="9">
        <f t="shared" si="70"/>
        <v>25569.484127850919</v>
      </c>
      <c r="M3653" t="b">
        <v>0</v>
      </c>
      <c r="N3653">
        <v>9</v>
      </c>
      <c r="O3653" t="b">
        <v>1</v>
      </c>
      <c r="P3653" t="s">
        <v>8269</v>
      </c>
    </row>
    <row r="3654" spans="1:16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9">
        <f t="shared" si="70"/>
        <v>42596.644699074073</v>
      </c>
      <c r="L3654" s="9">
        <f t="shared" si="70"/>
        <v>25569.493016721055</v>
      </c>
      <c r="M3654" t="b">
        <v>0</v>
      </c>
      <c r="N3654">
        <v>17</v>
      </c>
      <c r="O3654" t="b">
        <v>1</v>
      </c>
      <c r="P3654" t="s">
        <v>8269</v>
      </c>
    </row>
    <row r="3655" spans="1:16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9">
        <f t="shared" si="70"/>
        <v>42191.363506944443</v>
      </c>
      <c r="L3655" s="9">
        <f t="shared" si="70"/>
        <v>25569.488325966515</v>
      </c>
      <c r="M3655" t="b">
        <v>0</v>
      </c>
      <c r="N3655">
        <v>33</v>
      </c>
      <c r="O3655" t="b">
        <v>1</v>
      </c>
      <c r="P3655" t="s">
        <v>8269</v>
      </c>
    </row>
    <row r="3656" spans="1:16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9">
        <f t="shared" si="70"/>
        <v>42440.416504629626</v>
      </c>
      <c r="L3656" s="9">
        <f t="shared" si="70"/>
        <v>25569.49120852436</v>
      </c>
      <c r="M3656" t="b">
        <v>0</v>
      </c>
      <c r="N3656">
        <v>38</v>
      </c>
      <c r="O3656" t="b">
        <v>1</v>
      </c>
      <c r="P3656" t="s">
        <v>8269</v>
      </c>
    </row>
    <row r="3657" spans="1:16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9">
        <f t="shared" si="70"/>
        <v>42173.803217592591</v>
      </c>
      <c r="L3657" s="9">
        <f t="shared" si="70"/>
        <v>25569.488122722425</v>
      </c>
      <c r="M3657" t="b">
        <v>0</v>
      </c>
      <c r="N3657">
        <v>79</v>
      </c>
      <c r="O3657" t="b">
        <v>1</v>
      </c>
      <c r="P3657" t="s">
        <v>8269</v>
      </c>
    </row>
    <row r="3658" spans="1:16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9">
        <f t="shared" si="70"/>
        <v>42737.910138888888</v>
      </c>
      <c r="L3658" s="9">
        <f t="shared" si="70"/>
        <v>25569.494651737718</v>
      </c>
      <c r="M3658" t="b">
        <v>0</v>
      </c>
      <c r="N3658">
        <v>46</v>
      </c>
      <c r="O3658" t="b">
        <v>1</v>
      </c>
      <c r="P3658" t="s">
        <v>8269</v>
      </c>
    </row>
    <row r="3659" spans="1:16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9">
        <f t="shared" si="70"/>
        <v>42499.629849537036</v>
      </c>
      <c r="L3659" s="9">
        <f t="shared" si="70"/>
        <v>25569.491893864</v>
      </c>
      <c r="M3659" t="b">
        <v>0</v>
      </c>
      <c r="N3659">
        <v>20</v>
      </c>
      <c r="O3659" t="b">
        <v>1</v>
      </c>
      <c r="P3659" t="s">
        <v>8269</v>
      </c>
    </row>
    <row r="3660" spans="1:16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9">
        <f t="shared" si="70"/>
        <v>41775.858564814815</v>
      </c>
      <c r="L3660" s="9">
        <f t="shared" si="70"/>
        <v>25569.483516881537</v>
      </c>
      <c r="M3660" t="b">
        <v>0</v>
      </c>
      <c r="N3660">
        <v>20</v>
      </c>
      <c r="O3660" t="b">
        <v>1</v>
      </c>
      <c r="P3660" t="s">
        <v>8269</v>
      </c>
    </row>
    <row r="3661" spans="1:16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9">
        <f t="shared" si="70"/>
        <v>42055.277199074073</v>
      </c>
      <c r="L3661" s="9">
        <f t="shared" si="70"/>
        <v>25569.486750893509</v>
      </c>
      <c r="M3661" t="b">
        <v>0</v>
      </c>
      <c r="N3661">
        <v>13</v>
      </c>
      <c r="O3661" t="b">
        <v>1</v>
      </c>
      <c r="P3661" t="s">
        <v>8269</v>
      </c>
    </row>
    <row r="3662" spans="1:16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9">
        <f t="shared" si="70"/>
        <v>41971.881076388891</v>
      </c>
      <c r="L3662" s="9">
        <f t="shared" si="70"/>
        <v>25569.485785660607</v>
      </c>
      <c r="M3662" t="b">
        <v>0</v>
      </c>
      <c r="N3662">
        <v>22</v>
      </c>
      <c r="O3662" t="b">
        <v>1</v>
      </c>
      <c r="P3662" t="s">
        <v>8269</v>
      </c>
    </row>
    <row r="3663" spans="1:16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9">
        <f t="shared" si="70"/>
        <v>42447.896666666667</v>
      </c>
      <c r="L3663" s="9">
        <f t="shared" si="70"/>
        <v>25569.49129510031</v>
      </c>
      <c r="M3663" t="b">
        <v>0</v>
      </c>
      <c r="N3663">
        <v>36</v>
      </c>
      <c r="O3663" t="b">
        <v>1</v>
      </c>
      <c r="P3663" t="s">
        <v>8269</v>
      </c>
    </row>
    <row r="3664" spans="1:16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9">
        <f t="shared" si="70"/>
        <v>42064.220069444447</v>
      </c>
      <c r="L3664" s="9">
        <f t="shared" si="70"/>
        <v>25569.486854398951</v>
      </c>
      <c r="M3664" t="b">
        <v>0</v>
      </c>
      <c r="N3664">
        <v>40</v>
      </c>
      <c r="O3664" t="b">
        <v>1</v>
      </c>
      <c r="P3664" t="s">
        <v>8269</v>
      </c>
    </row>
    <row r="3665" spans="1:16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9">
        <f t="shared" si="70"/>
        <v>42665.451736111107</v>
      </c>
      <c r="L3665" s="9">
        <f t="shared" si="70"/>
        <v>25569.493813098798</v>
      </c>
      <c r="M3665" t="b">
        <v>0</v>
      </c>
      <c r="N3665">
        <v>9</v>
      </c>
      <c r="O3665" t="b">
        <v>1</v>
      </c>
      <c r="P3665" t="s">
        <v>8269</v>
      </c>
    </row>
    <row r="3666" spans="1:16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9">
        <f t="shared" si="70"/>
        <v>42523.248715277776</v>
      </c>
      <c r="L3666" s="9">
        <f t="shared" si="70"/>
        <v>25569.492167230503</v>
      </c>
      <c r="M3666" t="b">
        <v>0</v>
      </c>
      <c r="N3666">
        <v>19</v>
      </c>
      <c r="O3666" t="b">
        <v>1</v>
      </c>
      <c r="P3666" t="s">
        <v>8269</v>
      </c>
    </row>
    <row r="3667" spans="1:16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9">
        <f t="shared" si="70"/>
        <v>42294.808124999996</v>
      </c>
      <c r="L3667" s="9">
        <f t="shared" si="70"/>
        <v>25569.489523242188</v>
      </c>
      <c r="M3667" t="b">
        <v>0</v>
      </c>
      <c r="N3667">
        <v>14</v>
      </c>
      <c r="O3667" t="b">
        <v>1</v>
      </c>
      <c r="P3667" t="s">
        <v>8269</v>
      </c>
    </row>
    <row r="3668" spans="1:16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9">
        <f t="shared" si="70"/>
        <v>41822.90488425926</v>
      </c>
      <c r="L3668" s="9">
        <f t="shared" si="70"/>
        <v>25569.484061399122</v>
      </c>
      <c r="M3668" t="b">
        <v>0</v>
      </c>
      <c r="N3668">
        <v>38</v>
      </c>
      <c r="O3668" t="b">
        <v>1</v>
      </c>
      <c r="P3668" t="s">
        <v>8269</v>
      </c>
    </row>
    <row r="3669" spans="1:16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9">
        <f t="shared" si="70"/>
        <v>42173.970127314809</v>
      </c>
      <c r="L3669" s="9">
        <f t="shared" si="70"/>
        <v>25569.48812465425</v>
      </c>
      <c r="M3669" t="b">
        <v>0</v>
      </c>
      <c r="N3669">
        <v>58</v>
      </c>
      <c r="O3669" t="b">
        <v>1</v>
      </c>
      <c r="P3669" t="s">
        <v>8269</v>
      </c>
    </row>
    <row r="3670" spans="1:16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9">
        <f t="shared" si="70"/>
        <v>42185.556157407409</v>
      </c>
      <c r="L3670" s="9">
        <f t="shared" si="70"/>
        <v>25569.488258751822</v>
      </c>
      <c r="M3670" t="b">
        <v>0</v>
      </c>
      <c r="N3670">
        <v>28</v>
      </c>
      <c r="O3670" t="b">
        <v>1</v>
      </c>
      <c r="P3670" t="s">
        <v>8269</v>
      </c>
    </row>
    <row r="3671" spans="1:16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9">
        <f t="shared" si="70"/>
        <v>42136.675196759257</v>
      </c>
      <c r="L3671" s="9">
        <f t="shared" si="70"/>
        <v>25569.487692999963</v>
      </c>
      <c r="M3671" t="b">
        <v>0</v>
      </c>
      <c r="N3671">
        <v>17</v>
      </c>
      <c r="O3671" t="b">
        <v>1</v>
      </c>
      <c r="P3671" t="s">
        <v>8269</v>
      </c>
    </row>
    <row r="3672" spans="1:16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9">
        <f t="shared" si="70"/>
        <v>42142.514016203699</v>
      </c>
      <c r="L3672" s="9">
        <f t="shared" si="70"/>
        <v>25569.48776057889</v>
      </c>
      <c r="M3672" t="b">
        <v>0</v>
      </c>
      <c r="N3672">
        <v>12</v>
      </c>
      <c r="O3672" t="b">
        <v>1</v>
      </c>
      <c r="P3672" t="s">
        <v>8269</v>
      </c>
    </row>
    <row r="3673" spans="1:16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9">
        <f t="shared" si="70"/>
        <v>41820.62809027778</v>
      </c>
      <c r="L3673" s="9">
        <f t="shared" si="70"/>
        <v>25569.484035047342</v>
      </c>
      <c r="M3673" t="b">
        <v>0</v>
      </c>
      <c r="N3673">
        <v>40</v>
      </c>
      <c r="O3673" t="b">
        <v>1</v>
      </c>
      <c r="P3673" t="s">
        <v>8269</v>
      </c>
    </row>
    <row r="3674" spans="1:16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9">
        <f t="shared" si="70"/>
        <v>41878.946574074071</v>
      </c>
      <c r="L3674" s="9">
        <f t="shared" si="70"/>
        <v>25569.484710029792</v>
      </c>
      <c r="M3674" t="b">
        <v>0</v>
      </c>
      <c r="N3674">
        <v>57</v>
      </c>
      <c r="O3674" t="b">
        <v>1</v>
      </c>
      <c r="P3674" t="s">
        <v>8269</v>
      </c>
    </row>
    <row r="3675" spans="1:16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9">
        <f t="shared" si="70"/>
        <v>41914.295104166667</v>
      </c>
      <c r="L3675" s="9">
        <f t="shared" si="70"/>
        <v>25569.485119156299</v>
      </c>
      <c r="M3675" t="b">
        <v>0</v>
      </c>
      <c r="N3675">
        <v>114</v>
      </c>
      <c r="O3675" t="b">
        <v>1</v>
      </c>
      <c r="P3675" t="s">
        <v>8269</v>
      </c>
    </row>
    <row r="3676" spans="1:16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9">
        <f t="shared" si="70"/>
        <v>42556.873020833329</v>
      </c>
      <c r="L3676" s="9">
        <f t="shared" si="70"/>
        <v>25569.492556400703</v>
      </c>
      <c r="M3676" t="b">
        <v>0</v>
      </c>
      <c r="N3676">
        <v>31</v>
      </c>
      <c r="O3676" t="b">
        <v>1</v>
      </c>
      <c r="P3676" t="s">
        <v>8269</v>
      </c>
    </row>
    <row r="3677" spans="1:16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9">
        <f t="shared" si="70"/>
        <v>42493.597013888888</v>
      </c>
      <c r="L3677" s="9">
        <f t="shared" si="70"/>
        <v>25569.491824039513</v>
      </c>
      <c r="M3677" t="b">
        <v>0</v>
      </c>
      <c r="N3677">
        <v>3</v>
      </c>
      <c r="O3677" t="b">
        <v>1</v>
      </c>
      <c r="P3677" t="s">
        <v>8269</v>
      </c>
    </row>
    <row r="3678" spans="1:16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9">
        <f t="shared" si="70"/>
        <v>41876.815787037034</v>
      </c>
      <c r="L3678" s="9">
        <f t="shared" si="70"/>
        <v>25569.484685367905</v>
      </c>
      <c r="M3678" t="b">
        <v>0</v>
      </c>
      <c r="N3678">
        <v>16</v>
      </c>
      <c r="O3678" t="b">
        <v>1</v>
      </c>
      <c r="P3678" t="s">
        <v>8269</v>
      </c>
    </row>
    <row r="3679" spans="1:16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9">
        <f t="shared" si="70"/>
        <v>41802.574282407411</v>
      </c>
      <c r="L3679" s="9">
        <f t="shared" si="70"/>
        <v>25569.483826091233</v>
      </c>
      <c r="M3679" t="b">
        <v>0</v>
      </c>
      <c r="N3679">
        <v>199</v>
      </c>
      <c r="O3679" t="b">
        <v>1</v>
      </c>
      <c r="P3679" t="s">
        <v>8269</v>
      </c>
    </row>
    <row r="3680" spans="1:16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9">
        <f t="shared" si="70"/>
        <v>42120.531226851846</v>
      </c>
      <c r="L3680" s="9">
        <f t="shared" si="70"/>
        <v>25569.48750614846</v>
      </c>
      <c r="M3680" t="b">
        <v>0</v>
      </c>
      <c r="N3680">
        <v>31</v>
      </c>
      <c r="O3680" t="b">
        <v>1</v>
      </c>
      <c r="P3680" t="s">
        <v>8269</v>
      </c>
    </row>
    <row r="3681" spans="1:16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9">
        <f t="shared" si="70"/>
        <v>41786.761354166665</v>
      </c>
      <c r="L3681" s="9">
        <f t="shared" si="70"/>
        <v>25569.483643071228</v>
      </c>
      <c r="M3681" t="b">
        <v>0</v>
      </c>
      <c r="N3681">
        <v>30</v>
      </c>
      <c r="O3681" t="b">
        <v>1</v>
      </c>
      <c r="P3681" t="s">
        <v>8269</v>
      </c>
    </row>
    <row r="3682" spans="1:16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9">
        <f t="shared" si="70"/>
        <v>42627.454097222224</v>
      </c>
      <c r="L3682" s="9">
        <f t="shared" si="70"/>
        <v>25569.49337331131</v>
      </c>
      <c r="M3682" t="b">
        <v>0</v>
      </c>
      <c r="N3682">
        <v>34</v>
      </c>
      <c r="O3682" t="b">
        <v>1</v>
      </c>
      <c r="P3682" t="s">
        <v>8269</v>
      </c>
    </row>
    <row r="3683" spans="1:16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9">
        <f t="shared" si="70"/>
        <v>42374.651504629626</v>
      </c>
      <c r="L3683" s="9">
        <f t="shared" si="70"/>
        <v>25569.490447355376</v>
      </c>
      <c r="M3683" t="b">
        <v>0</v>
      </c>
      <c r="N3683">
        <v>18</v>
      </c>
      <c r="O3683" t="b">
        <v>1</v>
      </c>
      <c r="P3683" t="s">
        <v>8269</v>
      </c>
    </row>
    <row r="3684" spans="1:16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9">
        <f t="shared" si="70"/>
        <v>41772.685393518521</v>
      </c>
      <c r="L3684" s="9">
        <f t="shared" si="70"/>
        <v>25569.483480155017</v>
      </c>
      <c r="M3684" t="b">
        <v>0</v>
      </c>
      <c r="N3684">
        <v>67</v>
      </c>
      <c r="O3684" t="b">
        <v>1</v>
      </c>
      <c r="P3684" t="s">
        <v>8269</v>
      </c>
    </row>
    <row r="3685" spans="1:16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9">
        <f t="shared" si="70"/>
        <v>42633.116851851853</v>
      </c>
      <c r="L3685" s="9">
        <f t="shared" si="70"/>
        <v>25569.493438852453</v>
      </c>
      <c r="M3685" t="b">
        <v>0</v>
      </c>
      <c r="N3685">
        <v>66</v>
      </c>
      <c r="O3685" t="b">
        <v>1</v>
      </c>
      <c r="P3685" t="s">
        <v>8269</v>
      </c>
    </row>
    <row r="3686" spans="1:16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9">
        <f t="shared" si="70"/>
        <v>42219.180393518516</v>
      </c>
      <c r="L3686" s="9">
        <f t="shared" si="70"/>
        <v>25569.488647921222</v>
      </c>
      <c r="M3686" t="b">
        <v>0</v>
      </c>
      <c r="N3686">
        <v>23</v>
      </c>
      <c r="O3686" t="b">
        <v>1</v>
      </c>
      <c r="P3686" t="s">
        <v>8269</v>
      </c>
    </row>
    <row r="3687" spans="1:16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9">
        <f t="shared" si="70"/>
        <v>41753.593275462961</v>
      </c>
      <c r="L3687" s="9">
        <f t="shared" si="70"/>
        <v>25569.48325918143</v>
      </c>
      <c r="M3687" t="b">
        <v>0</v>
      </c>
      <c r="N3687">
        <v>126</v>
      </c>
      <c r="O3687" t="b">
        <v>1</v>
      </c>
      <c r="P3687" t="s">
        <v>8269</v>
      </c>
    </row>
    <row r="3688" spans="1:16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9">
        <f t="shared" si="70"/>
        <v>42230.662731481483</v>
      </c>
      <c r="L3688" s="9">
        <f t="shared" si="70"/>
        <v>25569.48878081865</v>
      </c>
      <c r="M3688" t="b">
        <v>0</v>
      </c>
      <c r="N3688">
        <v>6</v>
      </c>
      <c r="O3688" t="b">
        <v>1</v>
      </c>
      <c r="P3688" t="s">
        <v>8269</v>
      </c>
    </row>
    <row r="3689" spans="1:16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9">
        <f t="shared" si="70"/>
        <v>41787.218229166669</v>
      </c>
      <c r="L3689" s="9">
        <f t="shared" si="70"/>
        <v>25569.483648359135</v>
      </c>
      <c r="M3689" t="b">
        <v>0</v>
      </c>
      <c r="N3689">
        <v>25</v>
      </c>
      <c r="O3689" t="b">
        <v>1</v>
      </c>
      <c r="P3689" t="s">
        <v>8269</v>
      </c>
    </row>
    <row r="3690" spans="1:16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9">
        <f t="shared" si="70"/>
        <v>41829.787083333329</v>
      </c>
      <c r="L3690" s="9">
        <f t="shared" si="70"/>
        <v>25569.484141054207</v>
      </c>
      <c r="M3690" t="b">
        <v>0</v>
      </c>
      <c r="N3690">
        <v>39</v>
      </c>
      <c r="O3690" t="b">
        <v>1</v>
      </c>
      <c r="P3690" t="s">
        <v>8269</v>
      </c>
    </row>
    <row r="3691" spans="1:16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9">
        <f t="shared" si="70"/>
        <v>42147.826840277776</v>
      </c>
      <c r="L3691" s="9">
        <f t="shared" si="70"/>
        <v>25569.48782206991</v>
      </c>
      <c r="M3691" t="b">
        <v>0</v>
      </c>
      <c r="N3691">
        <v>62</v>
      </c>
      <c r="O3691" t="b">
        <v>1</v>
      </c>
      <c r="P3691" t="s">
        <v>8269</v>
      </c>
    </row>
    <row r="3692" spans="1:16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9">
        <f t="shared" si="70"/>
        <v>41940.598182870366</v>
      </c>
      <c r="L3692" s="9">
        <f t="shared" si="70"/>
        <v>25569.485423590078</v>
      </c>
      <c r="M3692" t="b">
        <v>0</v>
      </c>
      <c r="N3692">
        <v>31</v>
      </c>
      <c r="O3692" t="b">
        <v>1</v>
      </c>
      <c r="P3692" t="s">
        <v>8269</v>
      </c>
    </row>
    <row r="3693" spans="1:16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9">
        <f t="shared" si="70"/>
        <v>42020.700567129628</v>
      </c>
      <c r="L3693" s="9">
        <f t="shared" si="70"/>
        <v>25569.486350701009</v>
      </c>
      <c r="M3693" t="b">
        <v>0</v>
      </c>
      <c r="N3693">
        <v>274</v>
      </c>
      <c r="O3693" t="b">
        <v>1</v>
      </c>
      <c r="P3693" t="s">
        <v>8269</v>
      </c>
    </row>
    <row r="3694" spans="1:16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9">
        <f t="shared" si="70"/>
        <v>41891.96503472222</v>
      </c>
      <c r="L3694" s="9">
        <f t="shared" si="70"/>
        <v>25569.48486070642</v>
      </c>
      <c r="M3694" t="b">
        <v>0</v>
      </c>
      <c r="N3694">
        <v>17</v>
      </c>
      <c r="O3694" t="b">
        <v>1</v>
      </c>
      <c r="P3694" t="s">
        <v>8269</v>
      </c>
    </row>
    <row r="3695" spans="1:16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9">
        <f t="shared" si="70"/>
        <v>42309.191307870366</v>
      </c>
      <c r="L3695" s="9">
        <f t="shared" si="70"/>
        <v>25569.48968971421</v>
      </c>
      <c r="M3695" t="b">
        <v>0</v>
      </c>
      <c r="N3695">
        <v>14</v>
      </c>
      <c r="O3695" t="b">
        <v>1</v>
      </c>
      <c r="P3695" t="s">
        <v>8269</v>
      </c>
    </row>
    <row r="3696" spans="1:16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9">
        <f t="shared" si="70"/>
        <v>42490.133877314816</v>
      </c>
      <c r="L3696" s="9">
        <f t="shared" si="70"/>
        <v>25569.491783956913</v>
      </c>
      <c r="M3696" t="b">
        <v>0</v>
      </c>
      <c r="N3696">
        <v>60</v>
      </c>
      <c r="O3696" t="b">
        <v>1</v>
      </c>
      <c r="P3696" t="s">
        <v>8269</v>
      </c>
    </row>
    <row r="3697" spans="1:16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9">
        <f t="shared" si="70"/>
        <v>41995.870486111111</v>
      </c>
      <c r="L3697" s="9">
        <f t="shared" si="70"/>
        <v>25569.486063315813</v>
      </c>
      <c r="M3697" t="b">
        <v>0</v>
      </c>
      <c r="N3697">
        <v>33</v>
      </c>
      <c r="O3697" t="b">
        <v>1</v>
      </c>
      <c r="P3697" t="s">
        <v>8269</v>
      </c>
    </row>
    <row r="3698" spans="1:16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9">
        <f t="shared" si="70"/>
        <v>41988.617083333331</v>
      </c>
      <c r="L3698" s="9">
        <f t="shared" si="70"/>
        <v>25569.485979364392</v>
      </c>
      <c r="M3698" t="b">
        <v>0</v>
      </c>
      <c r="N3698">
        <v>78</v>
      </c>
      <c r="O3698" t="b">
        <v>1</v>
      </c>
      <c r="P3698" t="s">
        <v>8269</v>
      </c>
    </row>
    <row r="3699" spans="1:16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9">
        <f t="shared" si="70"/>
        <v>42479.465833333335</v>
      </c>
      <c r="L3699" s="9">
        <f t="shared" si="70"/>
        <v>25569.491660484182</v>
      </c>
      <c r="M3699" t="b">
        <v>0</v>
      </c>
      <c r="N3699">
        <v>30</v>
      </c>
      <c r="O3699" t="b">
        <v>1</v>
      </c>
      <c r="P3699" t="s">
        <v>8269</v>
      </c>
    </row>
    <row r="3700" spans="1:16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9">
        <f t="shared" si="70"/>
        <v>42401.806562500002</v>
      </c>
      <c r="L3700" s="9">
        <f t="shared" si="70"/>
        <v>25569.490761650028</v>
      </c>
      <c r="M3700" t="b">
        <v>0</v>
      </c>
      <c r="N3700">
        <v>136</v>
      </c>
      <c r="O3700" t="b">
        <v>1</v>
      </c>
      <c r="P3700" t="s">
        <v>8269</v>
      </c>
    </row>
    <row r="3701" spans="1:16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9">
        <f t="shared" si="70"/>
        <v>41897.602037037039</v>
      </c>
      <c r="L3701" s="9">
        <f t="shared" si="70"/>
        <v>25569.484925949502</v>
      </c>
      <c r="M3701" t="b">
        <v>0</v>
      </c>
      <c r="N3701">
        <v>40</v>
      </c>
      <c r="O3701" t="b">
        <v>1</v>
      </c>
      <c r="P3701" t="s">
        <v>8269</v>
      </c>
    </row>
    <row r="3702" spans="1:16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9">
        <f t="shared" si="70"/>
        <v>41882.585648148146</v>
      </c>
      <c r="L3702" s="9">
        <f t="shared" si="70"/>
        <v>25569.484752148706</v>
      </c>
      <c r="M3702" t="b">
        <v>0</v>
      </c>
      <c r="N3702">
        <v>18</v>
      </c>
      <c r="O3702" t="b">
        <v>1</v>
      </c>
      <c r="P3702" t="s">
        <v>8269</v>
      </c>
    </row>
    <row r="3703" spans="1:16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9">
        <f t="shared" si="70"/>
        <v>42129.541585648149</v>
      </c>
      <c r="L3703" s="9">
        <f t="shared" si="70"/>
        <v>25569.487610435019</v>
      </c>
      <c r="M3703" t="b">
        <v>0</v>
      </c>
      <c r="N3703">
        <v>39</v>
      </c>
      <c r="O3703" t="b">
        <v>1</v>
      </c>
      <c r="P3703" t="s">
        <v>8269</v>
      </c>
    </row>
    <row r="3704" spans="1:16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9">
        <f t="shared" si="70"/>
        <v>42524.53800925926</v>
      </c>
      <c r="L3704" s="9">
        <f t="shared" si="70"/>
        <v>25569.492182152884</v>
      </c>
      <c r="M3704" t="b">
        <v>0</v>
      </c>
      <c r="N3704">
        <v>21</v>
      </c>
      <c r="O3704" t="b">
        <v>1</v>
      </c>
      <c r="P3704" t="s">
        <v>8269</v>
      </c>
    </row>
    <row r="3705" spans="1:16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9">
        <f t="shared" si="70"/>
        <v>42556.504490740743</v>
      </c>
      <c r="L3705" s="9">
        <f t="shared" si="70"/>
        <v>25569.492552135311</v>
      </c>
      <c r="M3705" t="b">
        <v>0</v>
      </c>
      <c r="N3705">
        <v>30</v>
      </c>
      <c r="O3705" t="b">
        <v>1</v>
      </c>
      <c r="P3705" t="s">
        <v>8269</v>
      </c>
    </row>
    <row r="3706" spans="1:16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9">
        <f t="shared" si="70"/>
        <v>42461.689745370371</v>
      </c>
      <c r="L3706" s="9">
        <f t="shared" si="70"/>
        <v>25569.491454742423</v>
      </c>
      <c r="M3706" t="b">
        <v>0</v>
      </c>
      <c r="N3706">
        <v>27</v>
      </c>
      <c r="O3706" t="b">
        <v>1</v>
      </c>
      <c r="P3706" t="s">
        <v>8269</v>
      </c>
    </row>
    <row r="3707" spans="1:16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9">
        <f t="shared" si="70"/>
        <v>41792.542986111112</v>
      </c>
      <c r="L3707" s="9">
        <f t="shared" si="70"/>
        <v>25569.483709988264</v>
      </c>
      <c r="M3707" t="b">
        <v>0</v>
      </c>
      <c r="N3707">
        <v>35</v>
      </c>
      <c r="O3707" t="b">
        <v>1</v>
      </c>
      <c r="P3707" t="s">
        <v>8269</v>
      </c>
    </row>
    <row r="3708" spans="1:16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9">
        <f t="shared" si="70"/>
        <v>41879.913761574076</v>
      </c>
      <c r="L3708" s="9">
        <f t="shared" si="70"/>
        <v>25569.484721224093</v>
      </c>
      <c r="M3708" t="b">
        <v>0</v>
      </c>
      <c r="N3708">
        <v>13</v>
      </c>
      <c r="O3708" t="b">
        <v>1</v>
      </c>
      <c r="P3708" t="s">
        <v>8269</v>
      </c>
    </row>
    <row r="3709" spans="1:16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9">
        <f t="shared" si="70"/>
        <v>42552.048356481479</v>
      </c>
      <c r="L3709" s="9">
        <f t="shared" si="70"/>
        <v>25569.492500559682</v>
      </c>
      <c r="M3709" t="b">
        <v>0</v>
      </c>
      <c r="N3709">
        <v>23</v>
      </c>
      <c r="O3709" t="b">
        <v>1</v>
      </c>
      <c r="P3709" t="s">
        <v>8269</v>
      </c>
    </row>
    <row r="3710" spans="1:16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9">
        <f t="shared" si="70"/>
        <v>41810.142199074078</v>
      </c>
      <c r="L3710" s="9">
        <f t="shared" si="70"/>
        <v>25569.48391368286</v>
      </c>
      <c r="M3710" t="b">
        <v>0</v>
      </c>
      <c r="N3710">
        <v>39</v>
      </c>
      <c r="O3710" t="b">
        <v>1</v>
      </c>
      <c r="P3710" t="s">
        <v>8269</v>
      </c>
    </row>
    <row r="3711" spans="1:16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9">
        <f t="shared" si="70"/>
        <v>41785.707708333335</v>
      </c>
      <c r="L3711" s="9">
        <f t="shared" si="70"/>
        <v>25569.483630876253</v>
      </c>
      <c r="M3711" t="b">
        <v>0</v>
      </c>
      <c r="N3711">
        <v>35</v>
      </c>
      <c r="O3711" t="b">
        <v>1</v>
      </c>
      <c r="P3711" t="s">
        <v>8269</v>
      </c>
    </row>
    <row r="3712" spans="1:16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9">
        <f t="shared" si="70"/>
        <v>42072.576249999998</v>
      </c>
      <c r="L3712" s="9">
        <f t="shared" si="70"/>
        <v>25569.486951114006</v>
      </c>
      <c r="M3712" t="b">
        <v>0</v>
      </c>
      <c r="N3712">
        <v>27</v>
      </c>
      <c r="O3712" t="b">
        <v>1</v>
      </c>
      <c r="P3712" t="s">
        <v>8269</v>
      </c>
    </row>
    <row r="3713" spans="1:16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9">
        <f t="shared" si="70"/>
        <v>41779.724224537036</v>
      </c>
      <c r="L3713" s="9">
        <f t="shared" si="70"/>
        <v>25569.483561622968</v>
      </c>
      <c r="M3713" t="b">
        <v>0</v>
      </c>
      <c r="N3713">
        <v>21</v>
      </c>
      <c r="O3713" t="b">
        <v>1</v>
      </c>
      <c r="P3713" t="s">
        <v>8269</v>
      </c>
    </row>
    <row r="3714" spans="1:16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9">
        <f t="shared" si="70"/>
        <v>42134.172071759254</v>
      </c>
      <c r="L3714" s="9">
        <f t="shared" si="70"/>
        <v>25569.487664028609</v>
      </c>
      <c r="M3714" t="b">
        <v>0</v>
      </c>
      <c r="N3714">
        <v>104</v>
      </c>
      <c r="O3714" t="b">
        <v>1</v>
      </c>
      <c r="P3714" t="s">
        <v>8269</v>
      </c>
    </row>
    <row r="3715" spans="1:16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9">
        <f t="shared" ref="K3715:L3778" si="71">J3715/86400+25569</f>
        <v>42505.738032407404</v>
      </c>
      <c r="L3715" s="9">
        <f t="shared" si="71"/>
        <v>25569.491964560559</v>
      </c>
      <c r="M3715" t="b">
        <v>0</v>
      </c>
      <c r="N3715">
        <v>19</v>
      </c>
      <c r="O3715" t="b">
        <v>1</v>
      </c>
      <c r="P3715" t="s">
        <v>8269</v>
      </c>
    </row>
    <row r="3716" spans="1:16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9">
        <f t="shared" si="71"/>
        <v>42118.556331018517</v>
      </c>
      <c r="L3716" s="9">
        <f t="shared" si="71"/>
        <v>25569.487483290868</v>
      </c>
      <c r="M3716" t="b">
        <v>0</v>
      </c>
      <c r="N3716">
        <v>97</v>
      </c>
      <c r="O3716" t="b">
        <v>1</v>
      </c>
      <c r="P3716" t="s">
        <v>8269</v>
      </c>
    </row>
    <row r="3717" spans="1:16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9">
        <f t="shared" si="71"/>
        <v>42036.995590277773</v>
      </c>
      <c r="L3717" s="9">
        <f t="shared" si="71"/>
        <v>25569.486539300815</v>
      </c>
      <c r="M3717" t="b">
        <v>0</v>
      </c>
      <c r="N3717">
        <v>27</v>
      </c>
      <c r="O3717" t="b">
        <v>1</v>
      </c>
      <c r="P3717" t="s">
        <v>8269</v>
      </c>
    </row>
    <row r="3718" spans="1:16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9">
        <f t="shared" si="71"/>
        <v>42360.887835648144</v>
      </c>
      <c r="L3718" s="9">
        <f t="shared" si="71"/>
        <v>25569.490288053654</v>
      </c>
      <c r="M3718" t="b">
        <v>0</v>
      </c>
      <c r="N3718">
        <v>24</v>
      </c>
      <c r="O3718" t="b">
        <v>1</v>
      </c>
      <c r="P3718" t="s">
        <v>8269</v>
      </c>
    </row>
    <row r="3719" spans="1:16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9">
        <f t="shared" si="71"/>
        <v>42102.866307870368</v>
      </c>
      <c r="L3719" s="9">
        <f t="shared" si="71"/>
        <v>25569.487301693378</v>
      </c>
      <c r="M3719" t="b">
        <v>0</v>
      </c>
      <c r="N3719">
        <v>13</v>
      </c>
      <c r="O3719" t="b">
        <v>1</v>
      </c>
      <c r="P3719" t="s">
        <v>8269</v>
      </c>
    </row>
    <row r="3720" spans="1:16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9">
        <f t="shared" si="71"/>
        <v>42032.716145833328</v>
      </c>
      <c r="L3720" s="9">
        <f t="shared" si="71"/>
        <v>25569.486489770206</v>
      </c>
      <c r="M3720" t="b">
        <v>0</v>
      </c>
      <c r="N3720">
        <v>46</v>
      </c>
      <c r="O3720" t="b">
        <v>1</v>
      </c>
      <c r="P3720" t="s">
        <v>8269</v>
      </c>
    </row>
    <row r="3721" spans="1:16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9">
        <f t="shared" si="71"/>
        <v>42147.729930555557</v>
      </c>
      <c r="L3721" s="9">
        <f t="shared" si="71"/>
        <v>25569.48782094827</v>
      </c>
      <c r="M3721" t="b">
        <v>0</v>
      </c>
      <c r="N3721">
        <v>4</v>
      </c>
      <c r="O3721" t="b">
        <v>1</v>
      </c>
      <c r="P3721" t="s">
        <v>8269</v>
      </c>
    </row>
    <row r="3722" spans="1:16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9">
        <f t="shared" si="71"/>
        <v>42165.993125000001</v>
      </c>
      <c r="L3722" s="9">
        <f t="shared" si="71"/>
        <v>25569.488032327834</v>
      </c>
      <c r="M3722" t="b">
        <v>0</v>
      </c>
      <c r="N3722">
        <v>40</v>
      </c>
      <c r="O3722" t="b">
        <v>1</v>
      </c>
      <c r="P3722" t="s">
        <v>8269</v>
      </c>
    </row>
    <row r="3723" spans="1:16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9">
        <f t="shared" si="71"/>
        <v>41927.936157407406</v>
      </c>
      <c r="L3723" s="9">
        <f t="shared" si="71"/>
        <v>25569.485277038861</v>
      </c>
      <c r="M3723" t="b">
        <v>0</v>
      </c>
      <c r="N3723">
        <v>44</v>
      </c>
      <c r="O3723" t="b">
        <v>1</v>
      </c>
      <c r="P3723" t="s">
        <v>8269</v>
      </c>
    </row>
    <row r="3724" spans="1:16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9">
        <f t="shared" si="71"/>
        <v>42381.671840277777</v>
      </c>
      <c r="L3724" s="9">
        <f t="shared" si="71"/>
        <v>25569.490528609262</v>
      </c>
      <c r="M3724" t="b">
        <v>0</v>
      </c>
      <c r="N3724">
        <v>35</v>
      </c>
      <c r="O3724" t="b">
        <v>1</v>
      </c>
      <c r="P3724" t="s">
        <v>8269</v>
      </c>
    </row>
    <row r="3725" spans="1:16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9">
        <f t="shared" si="71"/>
        <v>41943.753032407403</v>
      </c>
      <c r="L3725" s="9">
        <f t="shared" si="71"/>
        <v>25569.485460104541</v>
      </c>
      <c r="M3725" t="b">
        <v>0</v>
      </c>
      <c r="N3725">
        <v>63</v>
      </c>
      <c r="O3725" t="b">
        <v>1</v>
      </c>
      <c r="P3725" t="s">
        <v>8269</v>
      </c>
    </row>
    <row r="3726" spans="1:16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9">
        <f t="shared" si="71"/>
        <v>42465.491435185184</v>
      </c>
      <c r="L3726" s="9">
        <f t="shared" si="71"/>
        <v>25569.491498743464</v>
      </c>
      <c r="M3726" t="b">
        <v>0</v>
      </c>
      <c r="N3726">
        <v>89</v>
      </c>
      <c r="O3726" t="b">
        <v>1</v>
      </c>
      <c r="P3726" t="s">
        <v>8269</v>
      </c>
    </row>
    <row r="3727" spans="1:16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9">
        <f t="shared" si="71"/>
        <v>42401.945219907408</v>
      </c>
      <c r="L3727" s="9">
        <f t="shared" si="71"/>
        <v>25569.49076325486</v>
      </c>
      <c r="M3727" t="b">
        <v>0</v>
      </c>
      <c r="N3727">
        <v>15</v>
      </c>
      <c r="O3727" t="b">
        <v>1</v>
      </c>
      <c r="P3727" t="s">
        <v>8269</v>
      </c>
    </row>
    <row r="3728" spans="1:16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9">
        <f t="shared" si="71"/>
        <v>42462.140868055554</v>
      </c>
      <c r="L3728" s="9">
        <f t="shared" si="71"/>
        <v>25569.491459963752</v>
      </c>
      <c r="M3728" t="b">
        <v>0</v>
      </c>
      <c r="N3728">
        <v>46</v>
      </c>
      <c r="O3728" t="b">
        <v>1</v>
      </c>
      <c r="P3728" t="s">
        <v>8269</v>
      </c>
    </row>
    <row r="3729" spans="1:16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9">
        <f t="shared" si="71"/>
        <v>42632.348310185189</v>
      </c>
      <c r="L3729" s="9">
        <f t="shared" si="71"/>
        <v>25569.493429957292</v>
      </c>
      <c r="M3729" t="b">
        <v>0</v>
      </c>
      <c r="N3729">
        <v>33</v>
      </c>
      <c r="O3729" t="b">
        <v>1</v>
      </c>
      <c r="P3729" t="s">
        <v>8269</v>
      </c>
    </row>
    <row r="3730" spans="1:16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9">
        <f t="shared" si="71"/>
        <v>42205.171018518522</v>
      </c>
      <c r="L3730" s="9">
        <f t="shared" si="71"/>
        <v>25569.488485775677</v>
      </c>
      <c r="M3730" t="b">
        <v>0</v>
      </c>
      <c r="N3730">
        <v>31</v>
      </c>
      <c r="O3730" t="b">
        <v>0</v>
      </c>
      <c r="P3730" t="s">
        <v>8269</v>
      </c>
    </row>
    <row r="3731" spans="1:16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9">
        <f t="shared" si="71"/>
        <v>42041.205000000002</v>
      </c>
      <c r="L3731" s="9">
        <f t="shared" si="71"/>
        <v>25569.486588020834</v>
      </c>
      <c r="M3731" t="b">
        <v>0</v>
      </c>
      <c r="N3731">
        <v>5</v>
      </c>
      <c r="O3731" t="b">
        <v>0</v>
      </c>
      <c r="P3731" t="s">
        <v>8269</v>
      </c>
    </row>
    <row r="3732" spans="1:16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9">
        <f t="shared" si="71"/>
        <v>42203.677766203706</v>
      </c>
      <c r="L3732" s="9">
        <f t="shared" si="71"/>
        <v>25569.488468492666</v>
      </c>
      <c r="M3732" t="b">
        <v>0</v>
      </c>
      <c r="N3732">
        <v>1</v>
      </c>
      <c r="O3732" t="b">
        <v>0</v>
      </c>
      <c r="P3732" t="s">
        <v>8269</v>
      </c>
    </row>
    <row r="3733" spans="1:16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9">
        <f t="shared" si="71"/>
        <v>41983.752847222218</v>
      </c>
      <c r="L3733" s="9">
        <f t="shared" si="71"/>
        <v>25569.48592306536</v>
      </c>
      <c r="M3733" t="b">
        <v>0</v>
      </c>
      <c r="N3733">
        <v>12</v>
      </c>
      <c r="O3733" t="b">
        <v>0</v>
      </c>
      <c r="P3733" t="s">
        <v>8269</v>
      </c>
    </row>
    <row r="3734" spans="1:16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9">
        <f t="shared" si="71"/>
        <v>41968.677465277782</v>
      </c>
      <c r="L3734" s="9">
        <f t="shared" si="71"/>
        <v>25569.485748581774</v>
      </c>
      <c r="M3734" t="b">
        <v>0</v>
      </c>
      <c r="N3734">
        <v>4</v>
      </c>
      <c r="O3734" t="b">
        <v>0</v>
      </c>
      <c r="P3734" t="s">
        <v>8269</v>
      </c>
    </row>
    <row r="3735" spans="1:16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9">
        <f t="shared" si="71"/>
        <v>42103.024398148147</v>
      </c>
      <c r="L3735" s="9">
        <f t="shared" si="71"/>
        <v>25569.487303523129</v>
      </c>
      <c r="M3735" t="b">
        <v>0</v>
      </c>
      <c r="N3735">
        <v>0</v>
      </c>
      <c r="O3735" t="b">
        <v>0</v>
      </c>
      <c r="P3735" t="s">
        <v>8269</v>
      </c>
    </row>
    <row r="3736" spans="1:16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9">
        <f t="shared" si="71"/>
        <v>42089.901574074072</v>
      </c>
      <c r="L3736" s="9">
        <f t="shared" si="71"/>
        <v>25569.48715163859</v>
      </c>
      <c r="M3736" t="b">
        <v>0</v>
      </c>
      <c r="N3736">
        <v>7</v>
      </c>
      <c r="O3736" t="b">
        <v>0</v>
      </c>
      <c r="P3736" t="s">
        <v>8269</v>
      </c>
    </row>
    <row r="3737" spans="1:16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9">
        <f t="shared" si="71"/>
        <v>42122.693159722221</v>
      </c>
      <c r="L3737" s="9">
        <f t="shared" si="71"/>
        <v>25569.487531170831</v>
      </c>
      <c r="M3737" t="b">
        <v>0</v>
      </c>
      <c r="N3737">
        <v>2</v>
      </c>
      <c r="O3737" t="b">
        <v>0</v>
      </c>
      <c r="P3737" t="s">
        <v>8269</v>
      </c>
    </row>
    <row r="3738" spans="1:16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9">
        <f t="shared" si="71"/>
        <v>42048.711724537032</v>
      </c>
      <c r="L3738" s="9">
        <f t="shared" si="71"/>
        <v>25569.486674904219</v>
      </c>
      <c r="M3738" t="b">
        <v>0</v>
      </c>
      <c r="N3738">
        <v>1</v>
      </c>
      <c r="O3738" t="b">
        <v>0</v>
      </c>
      <c r="P3738" t="s">
        <v>8269</v>
      </c>
    </row>
    <row r="3739" spans="1:16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9">
        <f t="shared" si="71"/>
        <v>42297.691006944442</v>
      </c>
      <c r="L3739" s="9">
        <f t="shared" si="71"/>
        <v>25569.489556608878</v>
      </c>
      <c r="M3739" t="b">
        <v>0</v>
      </c>
      <c r="N3739">
        <v>4</v>
      </c>
      <c r="O3739" t="b">
        <v>0</v>
      </c>
      <c r="P3739" t="s">
        <v>8269</v>
      </c>
    </row>
    <row r="3740" spans="1:16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9">
        <f t="shared" si="71"/>
        <v>41813.938715277778</v>
      </c>
      <c r="L3740" s="9">
        <f t="shared" si="71"/>
        <v>25569.483957624019</v>
      </c>
      <c r="M3740" t="b">
        <v>0</v>
      </c>
      <c r="N3740">
        <v>6</v>
      </c>
      <c r="O3740" t="b">
        <v>0</v>
      </c>
      <c r="P3740" t="s">
        <v>8269</v>
      </c>
    </row>
    <row r="3741" spans="1:16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9">
        <f t="shared" si="71"/>
        <v>42548.449861111112</v>
      </c>
      <c r="L3741" s="9">
        <f t="shared" si="71"/>
        <v>25569.49245891043</v>
      </c>
      <c r="M3741" t="b">
        <v>0</v>
      </c>
      <c r="N3741">
        <v>8</v>
      </c>
      <c r="O3741" t="b">
        <v>0</v>
      </c>
      <c r="P3741" t="s">
        <v>8269</v>
      </c>
    </row>
    <row r="3742" spans="1:16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9">
        <f t="shared" si="71"/>
        <v>41833.089756944442</v>
      </c>
      <c r="L3742" s="9">
        <f t="shared" si="71"/>
        <v>25569.484179279596</v>
      </c>
      <c r="M3742" t="b">
        <v>0</v>
      </c>
      <c r="N3742">
        <v>14</v>
      </c>
      <c r="O3742" t="b">
        <v>0</v>
      </c>
      <c r="P3742" t="s">
        <v>8269</v>
      </c>
    </row>
    <row r="3743" spans="1:16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9">
        <f t="shared" si="71"/>
        <v>42325.920717592591</v>
      </c>
      <c r="L3743" s="9">
        <f t="shared" si="71"/>
        <v>25569.489883341637</v>
      </c>
      <c r="M3743" t="b">
        <v>0</v>
      </c>
      <c r="N3743">
        <v>0</v>
      </c>
      <c r="O3743" t="b">
        <v>0</v>
      </c>
      <c r="P3743" t="s">
        <v>8269</v>
      </c>
    </row>
    <row r="3744" spans="1:16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9">
        <f t="shared" si="71"/>
        <v>41858.214629629627</v>
      </c>
      <c r="L3744" s="9">
        <f t="shared" si="71"/>
        <v>25569.484470076732</v>
      </c>
      <c r="M3744" t="b">
        <v>0</v>
      </c>
      <c r="N3744">
        <v>4</v>
      </c>
      <c r="O3744" t="b">
        <v>0</v>
      </c>
      <c r="P3744" t="s">
        <v>8269</v>
      </c>
    </row>
    <row r="3745" spans="1:16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9">
        <f t="shared" si="71"/>
        <v>41793.710231481484</v>
      </c>
      <c r="L3745" s="9">
        <f t="shared" si="71"/>
        <v>25569.483723498048</v>
      </c>
      <c r="M3745" t="b">
        <v>0</v>
      </c>
      <c r="N3745">
        <v>0</v>
      </c>
      <c r="O3745" t="b">
        <v>0</v>
      </c>
      <c r="P3745" t="s">
        <v>8269</v>
      </c>
    </row>
    <row r="3746" spans="1:16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9">
        <f t="shared" si="71"/>
        <v>41793.814259259263</v>
      </c>
      <c r="L3746" s="9">
        <f t="shared" si="71"/>
        <v>25569.483724702073</v>
      </c>
      <c r="M3746" t="b">
        <v>0</v>
      </c>
      <c r="N3746">
        <v>0</v>
      </c>
      <c r="O3746" t="b">
        <v>0</v>
      </c>
      <c r="P3746" t="s">
        <v>8269</v>
      </c>
    </row>
    <row r="3747" spans="1:16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9">
        <f t="shared" si="71"/>
        <v>41831.697939814811</v>
      </c>
      <c r="L3747" s="9">
        <f t="shared" si="71"/>
        <v>25569.4841631706</v>
      </c>
      <c r="M3747" t="b">
        <v>0</v>
      </c>
      <c r="N3747">
        <v>1</v>
      </c>
      <c r="O3747" t="b">
        <v>0</v>
      </c>
      <c r="P3747" t="s">
        <v>8269</v>
      </c>
    </row>
    <row r="3748" spans="1:1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9">
        <f t="shared" si="71"/>
        <v>42621.389340277776</v>
      </c>
      <c r="L3748" s="9">
        <f t="shared" si="71"/>
        <v>25569.493303117364</v>
      </c>
      <c r="M3748" t="b">
        <v>0</v>
      </c>
      <c r="N3748">
        <v>1</v>
      </c>
      <c r="O3748" t="b">
        <v>0</v>
      </c>
      <c r="P3748" t="s">
        <v>8269</v>
      </c>
    </row>
    <row r="3749" spans="1:16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9">
        <f t="shared" si="71"/>
        <v>42164.299722222218</v>
      </c>
      <c r="L3749" s="9">
        <f t="shared" si="71"/>
        <v>25569.488012728267</v>
      </c>
      <c r="M3749" t="b">
        <v>0</v>
      </c>
      <c r="N3749">
        <v>1</v>
      </c>
      <c r="O3749" t="b">
        <v>0</v>
      </c>
      <c r="P3749" t="s">
        <v>8269</v>
      </c>
    </row>
    <row r="3750" spans="1:16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9">
        <f t="shared" si="71"/>
        <v>42395.706435185188</v>
      </c>
      <c r="L3750" s="9">
        <f t="shared" si="71"/>
        <v>25569.490691046703</v>
      </c>
      <c r="M3750" t="b">
        <v>0</v>
      </c>
      <c r="N3750">
        <v>52</v>
      </c>
      <c r="O3750" t="b">
        <v>1</v>
      </c>
      <c r="P3750" t="s">
        <v>8303</v>
      </c>
    </row>
    <row r="3751" spans="1:16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9">
        <f t="shared" si="71"/>
        <v>42458.127175925925</v>
      </c>
      <c r="L3751" s="9">
        <f t="shared" si="71"/>
        <v>25569.491413508982</v>
      </c>
      <c r="M3751" t="b">
        <v>0</v>
      </c>
      <c r="N3751">
        <v>7</v>
      </c>
      <c r="O3751" t="b">
        <v>1</v>
      </c>
      <c r="P3751" t="s">
        <v>8303</v>
      </c>
    </row>
    <row r="3752" spans="1:16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9">
        <f t="shared" si="71"/>
        <v>42016.981574074074</v>
      </c>
      <c r="L3752" s="9">
        <f t="shared" si="71"/>
        <v>25569.486307657109</v>
      </c>
      <c r="M3752" t="b">
        <v>0</v>
      </c>
      <c r="N3752">
        <v>28</v>
      </c>
      <c r="O3752" t="b">
        <v>1</v>
      </c>
      <c r="P3752" t="s">
        <v>8303</v>
      </c>
    </row>
    <row r="3753" spans="1:16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9">
        <f t="shared" si="71"/>
        <v>42403.035567129627</v>
      </c>
      <c r="L3753" s="9">
        <f t="shared" si="71"/>
        <v>25569.490775874619</v>
      </c>
      <c r="M3753" t="b">
        <v>0</v>
      </c>
      <c r="N3753">
        <v>11</v>
      </c>
      <c r="O3753" t="b">
        <v>1</v>
      </c>
      <c r="P3753" t="s">
        <v>8303</v>
      </c>
    </row>
    <row r="3754" spans="1:16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9">
        <f t="shared" si="71"/>
        <v>42619.802488425921</v>
      </c>
      <c r="L3754" s="9">
        <f t="shared" si="71"/>
        <v>25569.493284751024</v>
      </c>
      <c r="M3754" t="b">
        <v>0</v>
      </c>
      <c r="N3754">
        <v>15</v>
      </c>
      <c r="O3754" t="b">
        <v>1</v>
      </c>
      <c r="P3754" t="s">
        <v>8303</v>
      </c>
    </row>
    <row r="3755" spans="1:16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9">
        <f t="shared" si="71"/>
        <v>42128.824074074073</v>
      </c>
      <c r="L3755" s="9">
        <f t="shared" si="71"/>
        <v>25569.487602130488</v>
      </c>
      <c r="M3755" t="b">
        <v>0</v>
      </c>
      <c r="N3755">
        <v>30</v>
      </c>
      <c r="O3755" t="b">
        <v>1</v>
      </c>
      <c r="P3755" t="s">
        <v>8303</v>
      </c>
    </row>
    <row r="3756" spans="1:16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9">
        <f t="shared" si="71"/>
        <v>41808.881215277775</v>
      </c>
      <c r="L3756" s="9">
        <f t="shared" si="71"/>
        <v>25569.48389908814</v>
      </c>
      <c r="M3756" t="b">
        <v>0</v>
      </c>
      <c r="N3756">
        <v>27</v>
      </c>
      <c r="O3756" t="b">
        <v>1</v>
      </c>
      <c r="P3756" t="s">
        <v>8303</v>
      </c>
    </row>
    <row r="3757" spans="1:16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9">
        <f t="shared" si="71"/>
        <v>42445.866979166662</v>
      </c>
      <c r="L3757" s="9">
        <f t="shared" si="71"/>
        <v>25569.491271608556</v>
      </c>
      <c r="M3757" t="b">
        <v>0</v>
      </c>
      <c r="N3757">
        <v>28</v>
      </c>
      <c r="O3757" t="b">
        <v>1</v>
      </c>
      <c r="P3757" t="s">
        <v>8303</v>
      </c>
    </row>
    <row r="3758" spans="1:16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9">
        <f t="shared" si="71"/>
        <v>41771.814791666664</v>
      </c>
      <c r="L3758" s="9">
        <f t="shared" si="71"/>
        <v>25569.483470078609</v>
      </c>
      <c r="M3758" t="b">
        <v>0</v>
      </c>
      <c r="N3758">
        <v>17</v>
      </c>
      <c r="O3758" t="b">
        <v>1</v>
      </c>
      <c r="P3758" t="s">
        <v>8303</v>
      </c>
    </row>
    <row r="3759" spans="1:16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9">
        <f t="shared" si="71"/>
        <v>41954.850868055553</v>
      </c>
      <c r="L3759" s="9">
        <f t="shared" si="71"/>
        <v>25569.485588551714</v>
      </c>
      <c r="M3759" t="b">
        <v>0</v>
      </c>
      <c r="N3759">
        <v>50</v>
      </c>
      <c r="O3759" t="b">
        <v>1</v>
      </c>
      <c r="P3759" t="s">
        <v>8303</v>
      </c>
    </row>
    <row r="3760" spans="1:16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9">
        <f t="shared" si="71"/>
        <v>41747.471504629633</v>
      </c>
      <c r="L3760" s="9">
        <f t="shared" si="71"/>
        <v>25569.483188327598</v>
      </c>
      <c r="M3760" t="b">
        <v>0</v>
      </c>
      <c r="N3760">
        <v>26</v>
      </c>
      <c r="O3760" t="b">
        <v>1</v>
      </c>
      <c r="P3760" t="s">
        <v>8303</v>
      </c>
    </row>
    <row r="3761" spans="1:16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9">
        <f t="shared" si="71"/>
        <v>42182.108252314814</v>
      </c>
      <c r="L3761" s="9">
        <f t="shared" si="71"/>
        <v>25569.488218845512</v>
      </c>
      <c r="M3761" t="b">
        <v>0</v>
      </c>
      <c r="N3761">
        <v>88</v>
      </c>
      <c r="O3761" t="b">
        <v>1</v>
      </c>
      <c r="P3761" t="s">
        <v>8303</v>
      </c>
    </row>
    <row r="3762" spans="1:16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9">
        <f t="shared" si="71"/>
        <v>41739.525300925925</v>
      </c>
      <c r="L3762" s="9">
        <f t="shared" si="71"/>
        <v>25569.48309635765</v>
      </c>
      <c r="M3762" t="b">
        <v>0</v>
      </c>
      <c r="N3762">
        <v>91</v>
      </c>
      <c r="O3762" t="b">
        <v>1</v>
      </c>
      <c r="P3762" t="s">
        <v>8303</v>
      </c>
    </row>
    <row r="3763" spans="1:16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9">
        <f t="shared" si="71"/>
        <v>42173.466863425929</v>
      </c>
      <c r="L3763" s="9">
        <f t="shared" si="71"/>
        <v>25569.488118829438</v>
      </c>
      <c r="M3763" t="b">
        <v>0</v>
      </c>
      <c r="N3763">
        <v>3</v>
      </c>
      <c r="O3763" t="b">
        <v>1</v>
      </c>
      <c r="P3763" t="s">
        <v>8303</v>
      </c>
    </row>
    <row r="3764" spans="1:16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9">
        <f t="shared" si="71"/>
        <v>42193.813530092593</v>
      </c>
      <c r="L3764" s="9">
        <f t="shared" si="71"/>
        <v>25569.488354323265</v>
      </c>
      <c r="M3764" t="b">
        <v>0</v>
      </c>
      <c r="N3764">
        <v>28</v>
      </c>
      <c r="O3764" t="b">
        <v>1</v>
      </c>
      <c r="P3764" t="s">
        <v>8303</v>
      </c>
    </row>
    <row r="3765" spans="1:16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9">
        <f t="shared" si="71"/>
        <v>42065.750300925924</v>
      </c>
      <c r="L3765" s="9">
        <f t="shared" si="71"/>
        <v>25569.486872109963</v>
      </c>
      <c r="M3765" t="b">
        <v>0</v>
      </c>
      <c r="N3765">
        <v>77</v>
      </c>
      <c r="O3765" t="b">
        <v>1</v>
      </c>
      <c r="P3765" t="s">
        <v>8303</v>
      </c>
    </row>
    <row r="3766" spans="1:16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9">
        <f t="shared" si="71"/>
        <v>42499.842962962968</v>
      </c>
      <c r="L3766" s="9">
        <f t="shared" si="71"/>
        <v>25569.49189633059</v>
      </c>
      <c r="M3766" t="b">
        <v>0</v>
      </c>
      <c r="N3766">
        <v>27</v>
      </c>
      <c r="O3766" t="b">
        <v>1</v>
      </c>
      <c r="P3766" t="s">
        <v>8303</v>
      </c>
    </row>
    <row r="3767" spans="1:16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9">
        <f t="shared" si="71"/>
        <v>41820.776412037041</v>
      </c>
      <c r="L3767" s="9">
        <f t="shared" si="71"/>
        <v>25569.484036764028</v>
      </c>
      <c r="M3767" t="b">
        <v>0</v>
      </c>
      <c r="N3767">
        <v>107</v>
      </c>
      <c r="O3767" t="b">
        <v>1</v>
      </c>
      <c r="P3767" t="s">
        <v>8303</v>
      </c>
    </row>
    <row r="3768" spans="1:16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9">
        <f t="shared" si="71"/>
        <v>41788.167187500003</v>
      </c>
      <c r="L3768" s="9">
        <f t="shared" si="71"/>
        <v>25569.483659342448</v>
      </c>
      <c r="M3768" t="b">
        <v>0</v>
      </c>
      <c r="N3768">
        <v>96</v>
      </c>
      <c r="O3768" t="b">
        <v>1</v>
      </c>
      <c r="P3768" t="s">
        <v>8303</v>
      </c>
    </row>
    <row r="3769" spans="1:16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9">
        <f t="shared" si="71"/>
        <v>42050.019641203704</v>
      </c>
      <c r="L3769" s="9">
        <f t="shared" si="71"/>
        <v>25569.486690042144</v>
      </c>
      <c r="M3769" t="b">
        <v>0</v>
      </c>
      <c r="N3769">
        <v>56</v>
      </c>
      <c r="O3769" t="b">
        <v>1</v>
      </c>
      <c r="P3769" t="s">
        <v>8303</v>
      </c>
    </row>
    <row r="3770" spans="1:16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9">
        <f t="shared" si="71"/>
        <v>41772.727893518517</v>
      </c>
      <c r="L3770" s="9">
        <f t="shared" si="71"/>
        <v>25569.483480646915</v>
      </c>
      <c r="M3770" t="b">
        <v>0</v>
      </c>
      <c r="N3770">
        <v>58</v>
      </c>
      <c r="O3770" t="b">
        <v>1</v>
      </c>
      <c r="P3770" t="s">
        <v>8303</v>
      </c>
    </row>
    <row r="3771" spans="1:16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9">
        <f t="shared" si="71"/>
        <v>42445.598136574074</v>
      </c>
      <c r="L3771" s="9">
        <f t="shared" si="71"/>
        <v>25569.491268496949</v>
      </c>
      <c r="M3771" t="b">
        <v>0</v>
      </c>
      <c r="N3771">
        <v>15</v>
      </c>
      <c r="O3771" t="b">
        <v>1</v>
      </c>
      <c r="P3771" t="s">
        <v>8303</v>
      </c>
    </row>
    <row r="3772" spans="1:16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9">
        <f t="shared" si="71"/>
        <v>42138.930671296301</v>
      </c>
      <c r="L3772" s="9">
        <f t="shared" si="71"/>
        <v>25569.487719104993</v>
      </c>
      <c r="M3772" t="b">
        <v>0</v>
      </c>
      <c r="N3772">
        <v>20</v>
      </c>
      <c r="O3772" t="b">
        <v>1</v>
      </c>
      <c r="P3772" t="s">
        <v>8303</v>
      </c>
    </row>
    <row r="3773" spans="1:16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9">
        <f t="shared" si="71"/>
        <v>42493.857083333336</v>
      </c>
      <c r="L3773" s="9">
        <f t="shared" si="71"/>
        <v>25569.491827049576</v>
      </c>
      <c r="M3773" t="b">
        <v>0</v>
      </c>
      <c r="N3773">
        <v>38</v>
      </c>
      <c r="O3773" t="b">
        <v>1</v>
      </c>
      <c r="P3773" t="s">
        <v>8303</v>
      </c>
    </row>
    <row r="3774" spans="1:16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9">
        <f t="shared" si="71"/>
        <v>42682.616967592592</v>
      </c>
      <c r="L3774" s="9">
        <f t="shared" si="71"/>
        <v>25569.494011770457</v>
      </c>
      <c r="M3774" t="b">
        <v>0</v>
      </c>
      <c r="N3774">
        <v>33</v>
      </c>
      <c r="O3774" t="b">
        <v>1</v>
      </c>
      <c r="P3774" t="s">
        <v>8303</v>
      </c>
    </row>
    <row r="3775" spans="1:16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9">
        <f t="shared" si="71"/>
        <v>42656.005173611113</v>
      </c>
      <c r="L3775" s="9">
        <f t="shared" si="71"/>
        <v>25569.493703763583</v>
      </c>
      <c r="M3775" t="b">
        <v>0</v>
      </c>
      <c r="N3775">
        <v>57</v>
      </c>
      <c r="O3775" t="b">
        <v>1</v>
      </c>
      <c r="P3775" t="s">
        <v>8303</v>
      </c>
    </row>
    <row r="3776" spans="1:16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9">
        <f t="shared" si="71"/>
        <v>42087.792303240742</v>
      </c>
      <c r="L3776" s="9">
        <f t="shared" si="71"/>
        <v>25569.487127225733</v>
      </c>
      <c r="M3776" t="b">
        <v>0</v>
      </c>
      <c r="N3776">
        <v>25</v>
      </c>
      <c r="O3776" t="b">
        <v>1</v>
      </c>
      <c r="P3776" t="s">
        <v>8303</v>
      </c>
    </row>
    <row r="3777" spans="1:16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9">
        <f t="shared" si="71"/>
        <v>42075.942627314813</v>
      </c>
      <c r="L3777" s="9">
        <f t="shared" si="71"/>
        <v>25569.486990076704</v>
      </c>
      <c r="M3777" t="b">
        <v>0</v>
      </c>
      <c r="N3777">
        <v>14</v>
      </c>
      <c r="O3777" t="b">
        <v>1</v>
      </c>
      <c r="P3777" t="s">
        <v>8303</v>
      </c>
    </row>
    <row r="3778" spans="1:16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9">
        <f t="shared" si="71"/>
        <v>41814.367800925924</v>
      </c>
      <c r="L3778" s="9">
        <f t="shared" si="71"/>
        <v>25569.48396259029</v>
      </c>
      <c r="M3778" t="b">
        <v>0</v>
      </c>
      <c r="N3778">
        <v>94</v>
      </c>
      <c r="O3778" t="b">
        <v>1</v>
      </c>
      <c r="P3778" t="s">
        <v>8303</v>
      </c>
    </row>
    <row r="3779" spans="1:16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9">
        <f t="shared" ref="K3779:L3842" si="72">J3779/86400+25569</f>
        <v>41887.111354166671</v>
      </c>
      <c r="L3779" s="9">
        <f t="shared" si="72"/>
        <v>25569.484804529562</v>
      </c>
      <c r="M3779" t="b">
        <v>0</v>
      </c>
      <c r="N3779">
        <v>59</v>
      </c>
      <c r="O3779" t="b">
        <v>1</v>
      </c>
      <c r="P3779" t="s">
        <v>8303</v>
      </c>
    </row>
    <row r="3780" spans="1:16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9">
        <f t="shared" si="72"/>
        <v>41989.819212962961</v>
      </c>
      <c r="L3780" s="9">
        <f t="shared" si="72"/>
        <v>25569.485993277929</v>
      </c>
      <c r="M3780" t="b">
        <v>0</v>
      </c>
      <c r="N3780">
        <v>36</v>
      </c>
      <c r="O3780" t="b">
        <v>1</v>
      </c>
      <c r="P3780" t="s">
        <v>8303</v>
      </c>
    </row>
    <row r="3781" spans="1:16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9">
        <f t="shared" si="72"/>
        <v>42425.735416666663</v>
      </c>
      <c r="L3781" s="9">
        <f t="shared" si="72"/>
        <v>25569.491038604359</v>
      </c>
      <c r="M3781" t="b">
        <v>0</v>
      </c>
      <c r="N3781">
        <v>115</v>
      </c>
      <c r="O3781" t="b">
        <v>1</v>
      </c>
      <c r="P3781" t="s">
        <v>8303</v>
      </c>
    </row>
    <row r="3782" spans="1:16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9">
        <f t="shared" si="72"/>
        <v>42166.219733796301</v>
      </c>
      <c r="L3782" s="9">
        <f t="shared" si="72"/>
        <v>25569.488034950624</v>
      </c>
      <c r="M3782" t="b">
        <v>0</v>
      </c>
      <c r="N3782">
        <v>30</v>
      </c>
      <c r="O3782" t="b">
        <v>1</v>
      </c>
      <c r="P3782" t="s">
        <v>8303</v>
      </c>
    </row>
    <row r="3783" spans="1:16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9">
        <f t="shared" si="72"/>
        <v>41865.882928240739</v>
      </c>
      <c r="L3783" s="9">
        <f t="shared" si="72"/>
        <v>25569.484558830187</v>
      </c>
      <c r="M3783" t="b">
        <v>0</v>
      </c>
      <c r="N3783">
        <v>52</v>
      </c>
      <c r="O3783" t="b">
        <v>1</v>
      </c>
      <c r="P3783" t="s">
        <v>8303</v>
      </c>
    </row>
    <row r="3784" spans="1:16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9">
        <f t="shared" si="72"/>
        <v>42546.862233796295</v>
      </c>
      <c r="L3784" s="9">
        <f t="shared" si="72"/>
        <v>25569.492440535112</v>
      </c>
      <c r="M3784" t="b">
        <v>0</v>
      </c>
      <c r="N3784">
        <v>27</v>
      </c>
      <c r="O3784" t="b">
        <v>1</v>
      </c>
      <c r="P3784" t="s">
        <v>8303</v>
      </c>
    </row>
    <row r="3785" spans="1:16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9">
        <f t="shared" si="72"/>
        <v>42420.140277777777</v>
      </c>
      <c r="L3785" s="9">
        <f t="shared" si="72"/>
        <v>25569.490973845808</v>
      </c>
      <c r="M3785" t="b">
        <v>0</v>
      </c>
      <c r="N3785">
        <v>24</v>
      </c>
      <c r="O3785" t="b">
        <v>1</v>
      </c>
      <c r="P3785" t="s">
        <v>8303</v>
      </c>
    </row>
    <row r="3786" spans="1:16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9">
        <f t="shared" si="72"/>
        <v>42531.980694444443</v>
      </c>
      <c r="L3786" s="9">
        <f t="shared" si="72"/>
        <v>25569.492268295075</v>
      </c>
      <c r="M3786" t="b">
        <v>0</v>
      </c>
      <c r="N3786">
        <v>10</v>
      </c>
      <c r="O3786" t="b">
        <v>1</v>
      </c>
      <c r="P3786" t="s">
        <v>8303</v>
      </c>
    </row>
    <row r="3787" spans="1:16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9">
        <f t="shared" si="72"/>
        <v>42548.63853009259</v>
      </c>
      <c r="L3787" s="9">
        <f t="shared" si="72"/>
        <v>25569.492461094098</v>
      </c>
      <c r="M3787" t="b">
        <v>0</v>
      </c>
      <c r="N3787">
        <v>30</v>
      </c>
      <c r="O3787" t="b">
        <v>1</v>
      </c>
      <c r="P3787" t="s">
        <v>8303</v>
      </c>
    </row>
    <row r="3788" spans="1:16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9">
        <f t="shared" si="72"/>
        <v>42487.037905092591</v>
      </c>
      <c r="L3788" s="9">
        <f t="shared" si="72"/>
        <v>25569.491748123903</v>
      </c>
      <c r="M3788" t="b">
        <v>0</v>
      </c>
      <c r="N3788">
        <v>71</v>
      </c>
      <c r="O3788" t="b">
        <v>1</v>
      </c>
      <c r="P3788" t="s">
        <v>8303</v>
      </c>
    </row>
    <row r="3789" spans="1:16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9">
        <f t="shared" si="72"/>
        <v>42167.534791666665</v>
      </c>
      <c r="L3789" s="9">
        <f t="shared" si="72"/>
        <v>25569.4880501712</v>
      </c>
      <c r="M3789" t="b">
        <v>0</v>
      </c>
      <c r="N3789">
        <v>10</v>
      </c>
      <c r="O3789" t="b">
        <v>1</v>
      </c>
      <c r="P3789" t="s">
        <v>8303</v>
      </c>
    </row>
    <row r="3790" spans="1:16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9">
        <f t="shared" si="72"/>
        <v>42333.695821759262</v>
      </c>
      <c r="L3790" s="9">
        <f t="shared" si="72"/>
        <v>25569.48997333127</v>
      </c>
      <c r="M3790" t="b">
        <v>0</v>
      </c>
      <c r="N3790">
        <v>1</v>
      </c>
      <c r="O3790" t="b">
        <v>0</v>
      </c>
      <c r="P3790" t="s">
        <v>8303</v>
      </c>
    </row>
    <row r="3791" spans="1:16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9">
        <f t="shared" si="72"/>
        <v>42138.798819444448</v>
      </c>
      <c r="L3791" s="9">
        <f t="shared" si="72"/>
        <v>25569.48771757893</v>
      </c>
      <c r="M3791" t="b">
        <v>0</v>
      </c>
      <c r="N3791">
        <v>4</v>
      </c>
      <c r="O3791" t="b">
        <v>0</v>
      </c>
      <c r="P3791" t="s">
        <v>8303</v>
      </c>
    </row>
    <row r="3792" spans="1:16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9">
        <f t="shared" si="72"/>
        <v>42666.666932870372</v>
      </c>
      <c r="L3792" s="9">
        <f t="shared" si="72"/>
        <v>25569.493827163576</v>
      </c>
      <c r="M3792" t="b">
        <v>0</v>
      </c>
      <c r="N3792">
        <v>0</v>
      </c>
      <c r="O3792" t="b">
        <v>0</v>
      </c>
      <c r="P3792" t="s">
        <v>8303</v>
      </c>
    </row>
    <row r="3793" spans="1:16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9">
        <f t="shared" si="72"/>
        <v>41766.692037037035</v>
      </c>
      <c r="L3793" s="9">
        <f t="shared" si="72"/>
        <v>25569.483410787467</v>
      </c>
      <c r="M3793" t="b">
        <v>0</v>
      </c>
      <c r="N3793">
        <v>0</v>
      </c>
      <c r="O3793" t="b">
        <v>0</v>
      </c>
      <c r="P3793" t="s">
        <v>8303</v>
      </c>
    </row>
    <row r="3794" spans="1:16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9">
        <f t="shared" si="72"/>
        <v>42170.447013888886</v>
      </c>
      <c r="L3794" s="9">
        <f t="shared" si="72"/>
        <v>25569.488083877477</v>
      </c>
      <c r="M3794" t="b">
        <v>0</v>
      </c>
      <c r="N3794">
        <v>2</v>
      </c>
      <c r="O3794" t="b">
        <v>0</v>
      </c>
      <c r="P3794" t="s">
        <v>8303</v>
      </c>
    </row>
    <row r="3795" spans="1:16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9">
        <f t="shared" si="72"/>
        <v>41968.938993055555</v>
      </c>
      <c r="L3795" s="9">
        <f t="shared" si="72"/>
        <v>25569.485751608718</v>
      </c>
      <c r="M3795" t="b">
        <v>0</v>
      </c>
      <c r="N3795">
        <v>24</v>
      </c>
      <c r="O3795" t="b">
        <v>0</v>
      </c>
      <c r="P3795" t="s">
        <v>8303</v>
      </c>
    </row>
    <row r="3796" spans="1:16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9">
        <f t="shared" si="72"/>
        <v>42132.58048611111</v>
      </c>
      <c r="L3796" s="9">
        <f t="shared" si="72"/>
        <v>25569.487645607478</v>
      </c>
      <c r="M3796" t="b">
        <v>0</v>
      </c>
      <c r="N3796">
        <v>1</v>
      </c>
      <c r="O3796" t="b">
        <v>0</v>
      </c>
      <c r="P3796" t="s">
        <v>8303</v>
      </c>
    </row>
    <row r="3797" spans="1:16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9">
        <f t="shared" si="72"/>
        <v>42201.436226851853</v>
      </c>
      <c r="L3797" s="9">
        <f t="shared" si="72"/>
        <v>25569.488442548922</v>
      </c>
      <c r="M3797" t="b">
        <v>0</v>
      </c>
      <c r="N3797">
        <v>2</v>
      </c>
      <c r="O3797" t="b">
        <v>0</v>
      </c>
      <c r="P3797" t="s">
        <v>8303</v>
      </c>
    </row>
    <row r="3798" spans="1:16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9">
        <f t="shared" si="72"/>
        <v>42689.029583333337</v>
      </c>
      <c r="L3798" s="9">
        <f t="shared" si="72"/>
        <v>25569.494085990547</v>
      </c>
      <c r="M3798" t="b">
        <v>0</v>
      </c>
      <c r="N3798">
        <v>1</v>
      </c>
      <c r="O3798" t="b">
        <v>0</v>
      </c>
      <c r="P3798" t="s">
        <v>8303</v>
      </c>
    </row>
    <row r="3799" spans="1:16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9">
        <f t="shared" si="72"/>
        <v>42084.881539351853</v>
      </c>
      <c r="L3799" s="9">
        <f t="shared" si="72"/>
        <v>25569.487093536336</v>
      </c>
      <c r="M3799" t="b">
        <v>0</v>
      </c>
      <c r="N3799">
        <v>37</v>
      </c>
      <c r="O3799" t="b">
        <v>0</v>
      </c>
      <c r="P3799" t="s">
        <v>8303</v>
      </c>
    </row>
    <row r="3800" spans="1:16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9">
        <f t="shared" si="72"/>
        <v>41831.722777777773</v>
      </c>
      <c r="L3800" s="9">
        <f t="shared" si="72"/>
        <v>25569.484163458077</v>
      </c>
      <c r="M3800" t="b">
        <v>0</v>
      </c>
      <c r="N3800">
        <v>5</v>
      </c>
      <c r="O3800" t="b">
        <v>0</v>
      </c>
      <c r="P3800" t="s">
        <v>8303</v>
      </c>
    </row>
    <row r="3801" spans="1:16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9">
        <f t="shared" si="72"/>
        <v>42410.93105324074</v>
      </c>
      <c r="L3801" s="9">
        <f t="shared" si="72"/>
        <v>25569.490867257562</v>
      </c>
      <c r="M3801" t="b">
        <v>0</v>
      </c>
      <c r="N3801">
        <v>4</v>
      </c>
      <c r="O3801" t="b">
        <v>0</v>
      </c>
      <c r="P3801" t="s">
        <v>8303</v>
      </c>
    </row>
    <row r="3802" spans="1:16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9">
        <f t="shared" si="72"/>
        <v>41982.737071759257</v>
      </c>
      <c r="L3802" s="9">
        <f t="shared" si="72"/>
        <v>25569.4859113087</v>
      </c>
      <c r="M3802" t="b">
        <v>0</v>
      </c>
      <c r="N3802">
        <v>16</v>
      </c>
      <c r="O3802" t="b">
        <v>0</v>
      </c>
      <c r="P3802" t="s">
        <v>8303</v>
      </c>
    </row>
    <row r="3803" spans="1:16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9">
        <f t="shared" si="72"/>
        <v>41975.676111111112</v>
      </c>
      <c r="L3803" s="9">
        <f t="shared" si="72"/>
        <v>25569.485829584621</v>
      </c>
      <c r="M3803" t="b">
        <v>0</v>
      </c>
      <c r="N3803">
        <v>9</v>
      </c>
      <c r="O3803" t="b">
        <v>0</v>
      </c>
      <c r="P3803" t="s">
        <v>8303</v>
      </c>
    </row>
    <row r="3804" spans="1:16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9">
        <f t="shared" si="72"/>
        <v>42269.126226851848</v>
      </c>
      <c r="L3804" s="9">
        <f t="shared" si="72"/>
        <v>25569.489225997997</v>
      </c>
      <c r="M3804" t="b">
        <v>0</v>
      </c>
      <c r="N3804">
        <v>0</v>
      </c>
      <c r="O3804" t="b">
        <v>0</v>
      </c>
      <c r="P3804" t="s">
        <v>8303</v>
      </c>
    </row>
    <row r="3805" spans="1:16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9">
        <f t="shared" si="72"/>
        <v>42403.971851851849</v>
      </c>
      <c r="L3805" s="9">
        <f t="shared" si="72"/>
        <v>25569.490786711249</v>
      </c>
      <c r="M3805" t="b">
        <v>0</v>
      </c>
      <c r="N3805">
        <v>40</v>
      </c>
      <c r="O3805" t="b">
        <v>0</v>
      </c>
      <c r="P3805" t="s">
        <v>8303</v>
      </c>
    </row>
    <row r="3806" spans="1:16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9">
        <f t="shared" si="72"/>
        <v>42527.00953703704</v>
      </c>
      <c r="L3806" s="9">
        <f t="shared" si="72"/>
        <v>25569.49221075853</v>
      </c>
      <c r="M3806" t="b">
        <v>0</v>
      </c>
      <c r="N3806">
        <v>0</v>
      </c>
      <c r="O3806" t="b">
        <v>0</v>
      </c>
      <c r="P3806" t="s">
        <v>8303</v>
      </c>
    </row>
    <row r="3807" spans="1:16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9">
        <f t="shared" si="72"/>
        <v>41849.887037037035</v>
      </c>
      <c r="L3807" s="9">
        <f t="shared" si="72"/>
        <v>25569.484373692558</v>
      </c>
      <c r="M3807" t="b">
        <v>0</v>
      </c>
      <c r="N3807">
        <v>2</v>
      </c>
      <c r="O3807" t="b">
        <v>0</v>
      </c>
      <c r="P3807" t="s">
        <v>8303</v>
      </c>
    </row>
    <row r="3808" spans="1:16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9">
        <f t="shared" si="72"/>
        <v>41799.259039351848</v>
      </c>
      <c r="L3808" s="9">
        <f t="shared" si="72"/>
        <v>25569.483787720364</v>
      </c>
      <c r="M3808" t="b">
        <v>0</v>
      </c>
      <c r="N3808">
        <v>1</v>
      </c>
      <c r="O3808" t="b">
        <v>0</v>
      </c>
      <c r="P3808" t="s">
        <v>8303</v>
      </c>
    </row>
    <row r="3809" spans="1:16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9">
        <f t="shared" si="72"/>
        <v>42090.909016203703</v>
      </c>
      <c r="L3809" s="9">
        <f t="shared" si="72"/>
        <v>25569.4871632988</v>
      </c>
      <c r="M3809" t="b">
        <v>0</v>
      </c>
      <c r="N3809">
        <v>9</v>
      </c>
      <c r="O3809" t="b">
        <v>0</v>
      </c>
      <c r="P3809" t="s">
        <v>8303</v>
      </c>
    </row>
    <row r="3810" spans="1:16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9">
        <f t="shared" si="72"/>
        <v>42059.453923611116</v>
      </c>
      <c r="L3810" s="9">
        <f t="shared" si="72"/>
        <v>25569.486799235226</v>
      </c>
      <c r="M3810" t="b">
        <v>0</v>
      </c>
      <c r="N3810">
        <v>24</v>
      </c>
      <c r="O3810" t="b">
        <v>1</v>
      </c>
      <c r="P3810" t="s">
        <v>8269</v>
      </c>
    </row>
    <row r="3811" spans="1:16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9">
        <f t="shared" si="72"/>
        <v>41800.526701388888</v>
      </c>
      <c r="L3811" s="9">
        <f t="shared" si="72"/>
        <v>25569.483802392377</v>
      </c>
      <c r="M3811" t="b">
        <v>0</v>
      </c>
      <c r="N3811">
        <v>38</v>
      </c>
      <c r="O3811" t="b">
        <v>1</v>
      </c>
      <c r="P3811" t="s">
        <v>8269</v>
      </c>
    </row>
    <row r="3812" spans="1:16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9">
        <f t="shared" si="72"/>
        <v>42054.849050925928</v>
      </c>
      <c r="L3812" s="9">
        <f t="shared" si="72"/>
        <v>25569.486745938091</v>
      </c>
      <c r="M3812" t="b">
        <v>0</v>
      </c>
      <c r="N3812">
        <v>26</v>
      </c>
      <c r="O3812" t="b">
        <v>1</v>
      </c>
      <c r="P3812" t="s">
        <v>8269</v>
      </c>
    </row>
    <row r="3813" spans="1:16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9">
        <f t="shared" si="72"/>
        <v>42487.62700231481</v>
      </c>
      <c r="L3813" s="9">
        <f t="shared" si="72"/>
        <v>25569.491754942155</v>
      </c>
      <c r="M3813" t="b">
        <v>0</v>
      </c>
      <c r="N3813">
        <v>19</v>
      </c>
      <c r="O3813" t="b">
        <v>1</v>
      </c>
      <c r="P3813" t="s">
        <v>8269</v>
      </c>
    </row>
    <row r="3814" spans="1:16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9">
        <f t="shared" si="72"/>
        <v>42109.751250000001</v>
      </c>
      <c r="L3814" s="9">
        <f t="shared" si="72"/>
        <v>25569.487381380208</v>
      </c>
      <c r="M3814" t="b">
        <v>0</v>
      </c>
      <c r="N3814">
        <v>11</v>
      </c>
      <c r="O3814" t="b">
        <v>1</v>
      </c>
      <c r="P3814" t="s">
        <v>8269</v>
      </c>
    </row>
    <row r="3815" spans="1:16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9">
        <f t="shared" si="72"/>
        <v>42497.275706018518</v>
      </c>
      <c r="L3815" s="9">
        <f t="shared" si="72"/>
        <v>25569.491866616969</v>
      </c>
      <c r="M3815" t="b">
        <v>0</v>
      </c>
      <c r="N3815">
        <v>27</v>
      </c>
      <c r="O3815" t="b">
        <v>1</v>
      </c>
      <c r="P3815" t="s">
        <v>8269</v>
      </c>
    </row>
    <row r="3816" spans="1:16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9">
        <f t="shared" si="72"/>
        <v>42058.904074074075</v>
      </c>
      <c r="L3816" s="9">
        <f t="shared" si="72"/>
        <v>25569.486792871226</v>
      </c>
      <c r="M3816" t="b">
        <v>0</v>
      </c>
      <c r="N3816">
        <v>34</v>
      </c>
      <c r="O3816" t="b">
        <v>1</v>
      </c>
      <c r="P3816" t="s">
        <v>8269</v>
      </c>
    </row>
    <row r="3817" spans="1:16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9">
        <f t="shared" si="72"/>
        <v>42207.259918981479</v>
      </c>
      <c r="L3817" s="9">
        <f t="shared" si="72"/>
        <v>25569.488509952767</v>
      </c>
      <c r="M3817" t="b">
        <v>0</v>
      </c>
      <c r="N3817">
        <v>20</v>
      </c>
      <c r="O3817" t="b">
        <v>1</v>
      </c>
      <c r="P3817" t="s">
        <v>8269</v>
      </c>
    </row>
    <row r="3818" spans="1:16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9">
        <f t="shared" si="72"/>
        <v>41807.690081018518</v>
      </c>
      <c r="L3818" s="9">
        <f t="shared" si="72"/>
        <v>25569.483885301863</v>
      </c>
      <c r="M3818" t="b">
        <v>0</v>
      </c>
      <c r="N3818">
        <v>37</v>
      </c>
      <c r="O3818" t="b">
        <v>1</v>
      </c>
      <c r="P3818" t="s">
        <v>8269</v>
      </c>
    </row>
    <row r="3819" spans="1:16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9">
        <f t="shared" si="72"/>
        <v>42284.69694444444</v>
      </c>
      <c r="L3819" s="9">
        <f t="shared" si="72"/>
        <v>25569.489406214634</v>
      </c>
      <c r="M3819" t="b">
        <v>0</v>
      </c>
      <c r="N3819">
        <v>20</v>
      </c>
      <c r="O3819" t="b">
        <v>1</v>
      </c>
      <c r="P3819" t="s">
        <v>8269</v>
      </c>
    </row>
    <row r="3820" spans="1:16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9">
        <f t="shared" si="72"/>
        <v>42045.84238425926</v>
      </c>
      <c r="L3820" s="9">
        <f t="shared" si="72"/>
        <v>25569.48664169426</v>
      </c>
      <c r="M3820" t="b">
        <v>0</v>
      </c>
      <c r="N3820">
        <v>10</v>
      </c>
      <c r="O3820" t="b">
        <v>1</v>
      </c>
      <c r="P3820" t="s">
        <v>8269</v>
      </c>
    </row>
    <row r="3821" spans="1:16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9">
        <f t="shared" si="72"/>
        <v>42184.209537037037</v>
      </c>
      <c r="L3821" s="9">
        <f t="shared" si="72"/>
        <v>25569.488243165939</v>
      </c>
      <c r="M3821" t="b">
        <v>0</v>
      </c>
      <c r="N3821">
        <v>26</v>
      </c>
      <c r="O3821" t="b">
        <v>1</v>
      </c>
      <c r="P3821" t="s">
        <v>8269</v>
      </c>
    </row>
    <row r="3822" spans="1:16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9">
        <f t="shared" si="72"/>
        <v>42160.651817129634</v>
      </c>
      <c r="L3822" s="9">
        <f t="shared" si="72"/>
        <v>25569.487970507143</v>
      </c>
      <c r="M3822" t="b">
        <v>0</v>
      </c>
      <c r="N3822">
        <v>20</v>
      </c>
      <c r="O3822" t="b">
        <v>1</v>
      </c>
      <c r="P3822" t="s">
        <v>8269</v>
      </c>
    </row>
    <row r="3823" spans="1:16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9">
        <f t="shared" si="72"/>
        <v>42341.180636574078</v>
      </c>
      <c r="L3823" s="9">
        <f t="shared" si="72"/>
        <v>25569.49005996107</v>
      </c>
      <c r="M3823" t="b">
        <v>0</v>
      </c>
      <c r="N3823">
        <v>46</v>
      </c>
      <c r="O3823" t="b">
        <v>1</v>
      </c>
      <c r="P3823" t="s">
        <v>8269</v>
      </c>
    </row>
    <row r="3824" spans="1:16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9">
        <f t="shared" si="72"/>
        <v>42329.838159722218</v>
      </c>
      <c r="L3824" s="9">
        <f t="shared" si="72"/>
        <v>25569.489928682404</v>
      </c>
      <c r="M3824" t="b">
        <v>0</v>
      </c>
      <c r="N3824">
        <v>76</v>
      </c>
      <c r="O3824" t="b">
        <v>1</v>
      </c>
      <c r="P3824" t="s">
        <v>8269</v>
      </c>
    </row>
    <row r="3825" spans="1:16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9">
        <f t="shared" si="72"/>
        <v>42170.910231481481</v>
      </c>
      <c r="L3825" s="9">
        <f t="shared" si="72"/>
        <v>25569.488089238792</v>
      </c>
      <c r="M3825" t="b">
        <v>0</v>
      </c>
      <c r="N3825">
        <v>41</v>
      </c>
      <c r="O3825" t="b">
        <v>1</v>
      </c>
      <c r="P3825" t="s">
        <v>8269</v>
      </c>
    </row>
    <row r="3826" spans="1:16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9">
        <f t="shared" si="72"/>
        <v>42571.626192129625</v>
      </c>
      <c r="L3826" s="9">
        <f t="shared" si="72"/>
        <v>25569.492727155</v>
      </c>
      <c r="M3826" t="b">
        <v>0</v>
      </c>
      <c r="N3826">
        <v>7</v>
      </c>
      <c r="O3826" t="b">
        <v>1</v>
      </c>
      <c r="P3826" t="s">
        <v>8269</v>
      </c>
    </row>
    <row r="3827" spans="1:16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9">
        <f t="shared" si="72"/>
        <v>42151.069606481484</v>
      </c>
      <c r="L3827" s="9">
        <f t="shared" si="72"/>
        <v>25569.487859601926</v>
      </c>
      <c r="M3827" t="b">
        <v>0</v>
      </c>
      <c r="N3827">
        <v>49</v>
      </c>
      <c r="O3827" t="b">
        <v>1</v>
      </c>
      <c r="P3827" t="s">
        <v>8269</v>
      </c>
    </row>
    <row r="3828" spans="1:16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9">
        <f t="shared" si="72"/>
        <v>42101.423541666663</v>
      </c>
      <c r="L3828" s="9">
        <f t="shared" si="72"/>
        <v>25569.487284994695</v>
      </c>
      <c r="M3828" t="b">
        <v>0</v>
      </c>
      <c r="N3828">
        <v>26</v>
      </c>
      <c r="O3828" t="b">
        <v>1</v>
      </c>
      <c r="P3828" t="s">
        <v>8269</v>
      </c>
    </row>
    <row r="3829" spans="1:16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9">
        <f t="shared" si="72"/>
        <v>42034.928252314814</v>
      </c>
      <c r="L3829" s="9">
        <f t="shared" si="72"/>
        <v>25569.48651537329</v>
      </c>
      <c r="M3829" t="b">
        <v>0</v>
      </c>
      <c r="N3829">
        <v>65</v>
      </c>
      <c r="O3829" t="b">
        <v>1</v>
      </c>
      <c r="P3829" t="s">
        <v>8269</v>
      </c>
    </row>
    <row r="3830" spans="1:16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9">
        <f t="shared" si="72"/>
        <v>41944.527627314819</v>
      </c>
      <c r="L3830" s="9">
        <f t="shared" si="72"/>
        <v>25569.485469069761</v>
      </c>
      <c r="M3830" t="b">
        <v>0</v>
      </c>
      <c r="N3830">
        <v>28</v>
      </c>
      <c r="O3830" t="b">
        <v>1</v>
      </c>
      <c r="P3830" t="s">
        <v>8269</v>
      </c>
    </row>
    <row r="3831" spans="1:16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9">
        <f t="shared" si="72"/>
        <v>42593.865405092598</v>
      </c>
      <c r="L3831" s="9">
        <f t="shared" si="72"/>
        <v>25569.492984553301</v>
      </c>
      <c r="M3831" t="b">
        <v>0</v>
      </c>
      <c r="N3831">
        <v>8</v>
      </c>
      <c r="O3831" t="b">
        <v>1</v>
      </c>
      <c r="P3831" t="s">
        <v>8269</v>
      </c>
    </row>
    <row r="3832" spans="1:16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9">
        <f t="shared" si="72"/>
        <v>42503.740868055553</v>
      </c>
      <c r="L3832" s="9">
        <f t="shared" si="72"/>
        <v>25569.491941445231</v>
      </c>
      <c r="M3832" t="b">
        <v>0</v>
      </c>
      <c r="N3832">
        <v>3</v>
      </c>
      <c r="O3832" t="b">
        <v>1</v>
      </c>
      <c r="P3832" t="s">
        <v>8269</v>
      </c>
    </row>
    <row r="3833" spans="1:16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9">
        <f t="shared" si="72"/>
        <v>41927.848900462966</v>
      </c>
      <c r="L3833" s="9">
        <f t="shared" si="72"/>
        <v>25569.48527602894</v>
      </c>
      <c r="M3833" t="b">
        <v>0</v>
      </c>
      <c r="N3833">
        <v>9</v>
      </c>
      <c r="O3833" t="b">
        <v>1</v>
      </c>
      <c r="P3833" t="s">
        <v>8269</v>
      </c>
    </row>
    <row r="3834" spans="1:16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9">
        <f t="shared" si="72"/>
        <v>42375.114988425921</v>
      </c>
      <c r="L3834" s="9">
        <f t="shared" si="72"/>
        <v>25569.490452719772</v>
      </c>
      <c r="M3834" t="b">
        <v>0</v>
      </c>
      <c r="N3834">
        <v>9</v>
      </c>
      <c r="O3834" t="b">
        <v>1</v>
      </c>
      <c r="P3834" t="s">
        <v>8269</v>
      </c>
    </row>
    <row r="3835" spans="1:16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9">
        <f t="shared" si="72"/>
        <v>41963.872361111113</v>
      </c>
      <c r="L3835" s="9">
        <f t="shared" si="72"/>
        <v>25569.485692967144</v>
      </c>
      <c r="M3835" t="b">
        <v>0</v>
      </c>
      <c r="N3835">
        <v>20</v>
      </c>
      <c r="O3835" t="b">
        <v>1</v>
      </c>
      <c r="P3835" t="s">
        <v>8269</v>
      </c>
    </row>
    <row r="3836" spans="1:16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9">
        <f t="shared" si="72"/>
        <v>42143.445219907408</v>
      </c>
      <c r="L3836" s="9">
        <f t="shared" si="72"/>
        <v>25569.487771356711</v>
      </c>
      <c r="M3836" t="b">
        <v>0</v>
      </c>
      <c r="N3836">
        <v>57</v>
      </c>
      <c r="O3836" t="b">
        <v>1</v>
      </c>
      <c r="P3836" t="s">
        <v>8269</v>
      </c>
    </row>
    <row r="3837" spans="1:16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9">
        <f t="shared" si="72"/>
        <v>42460.94222222222</v>
      </c>
      <c r="L3837" s="9">
        <f t="shared" si="72"/>
        <v>25569.491446090535</v>
      </c>
      <c r="M3837" t="b">
        <v>0</v>
      </c>
      <c r="N3837">
        <v>8</v>
      </c>
      <c r="O3837" t="b">
        <v>1</v>
      </c>
      <c r="P3837" t="s">
        <v>8269</v>
      </c>
    </row>
    <row r="3838" spans="1:16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9">
        <f t="shared" si="72"/>
        <v>42553.926527777774</v>
      </c>
      <c r="L3838" s="9">
        <f t="shared" si="72"/>
        <v>25569.492522297776</v>
      </c>
      <c r="M3838" t="b">
        <v>0</v>
      </c>
      <c r="N3838">
        <v>14</v>
      </c>
      <c r="O3838" t="b">
        <v>1</v>
      </c>
      <c r="P3838" t="s">
        <v>8269</v>
      </c>
    </row>
    <row r="3839" spans="1:16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9">
        <f t="shared" si="72"/>
        <v>42152.765717592592</v>
      </c>
      <c r="L3839" s="9">
        <f t="shared" si="72"/>
        <v>25569.487879232842</v>
      </c>
      <c r="M3839" t="b">
        <v>0</v>
      </c>
      <c r="N3839">
        <v>17</v>
      </c>
      <c r="O3839" t="b">
        <v>1</v>
      </c>
      <c r="P3839" t="s">
        <v>8269</v>
      </c>
    </row>
    <row r="3840" spans="1:16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9">
        <f t="shared" si="72"/>
        <v>42116.710752314815</v>
      </c>
      <c r="L3840" s="9">
        <f t="shared" si="72"/>
        <v>25569.487461930003</v>
      </c>
      <c r="M3840" t="b">
        <v>0</v>
      </c>
      <c r="N3840">
        <v>100</v>
      </c>
      <c r="O3840" t="b">
        <v>1</v>
      </c>
      <c r="P3840" t="s">
        <v>8269</v>
      </c>
    </row>
    <row r="3841" spans="1:16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9">
        <f t="shared" si="72"/>
        <v>42155.142638888894</v>
      </c>
      <c r="L3841" s="9">
        <f t="shared" si="72"/>
        <v>25569.487906743507</v>
      </c>
      <c r="M3841" t="b">
        <v>0</v>
      </c>
      <c r="N3841">
        <v>32</v>
      </c>
      <c r="O3841" t="b">
        <v>1</v>
      </c>
      <c r="P3841" t="s">
        <v>8269</v>
      </c>
    </row>
    <row r="3842" spans="1:16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9">
        <f t="shared" si="72"/>
        <v>42432.701724537037</v>
      </c>
      <c r="L3842" s="9">
        <f t="shared" si="72"/>
        <v>25569.491119232924</v>
      </c>
      <c r="M3842" t="b">
        <v>0</v>
      </c>
      <c r="N3842">
        <v>3</v>
      </c>
      <c r="O3842" t="b">
        <v>1</v>
      </c>
      <c r="P3842" t="s">
        <v>8269</v>
      </c>
    </row>
    <row r="3843" spans="1:16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9">
        <f t="shared" ref="K3843:L3906" si="73">J3843/86400+25569</f>
        <v>41780.785729166666</v>
      </c>
      <c r="L3843" s="9">
        <f t="shared" si="73"/>
        <v>25569.483573908903</v>
      </c>
      <c r="M3843" t="b">
        <v>1</v>
      </c>
      <c r="N3843">
        <v>34</v>
      </c>
      <c r="O3843" t="b">
        <v>0</v>
      </c>
      <c r="P3843" t="s">
        <v>8269</v>
      </c>
    </row>
    <row r="3844" spans="1:16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9">
        <f t="shared" si="73"/>
        <v>41740.493657407409</v>
      </c>
      <c r="L3844" s="9">
        <f t="shared" si="73"/>
        <v>25569.48310756548</v>
      </c>
      <c r="M3844" t="b">
        <v>1</v>
      </c>
      <c r="N3844">
        <v>23</v>
      </c>
      <c r="O3844" t="b">
        <v>0</v>
      </c>
      <c r="P3844" t="s">
        <v>8269</v>
      </c>
    </row>
    <row r="3845" spans="1:16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9">
        <f t="shared" si="73"/>
        <v>41766.072500000002</v>
      </c>
      <c r="L3845" s="9">
        <f t="shared" si="73"/>
        <v>25569.483403616898</v>
      </c>
      <c r="M3845" t="b">
        <v>1</v>
      </c>
      <c r="N3845">
        <v>19</v>
      </c>
      <c r="O3845" t="b">
        <v>0</v>
      </c>
      <c r="P3845" t="s">
        <v>8269</v>
      </c>
    </row>
    <row r="3846" spans="1:16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9">
        <f t="shared" si="73"/>
        <v>41766.617291666669</v>
      </c>
      <c r="L3846" s="9">
        <f t="shared" si="73"/>
        <v>25569.483409922359</v>
      </c>
      <c r="M3846" t="b">
        <v>1</v>
      </c>
      <c r="N3846">
        <v>50</v>
      </c>
      <c r="O3846" t="b">
        <v>0</v>
      </c>
      <c r="P3846" t="s">
        <v>8269</v>
      </c>
    </row>
    <row r="3847" spans="1:16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9">
        <f t="shared" si="73"/>
        <v>42248.627013888894</v>
      </c>
      <c r="L3847" s="9">
        <f t="shared" si="73"/>
        <v>25569.488988738587</v>
      </c>
      <c r="M3847" t="b">
        <v>1</v>
      </c>
      <c r="N3847">
        <v>12</v>
      </c>
      <c r="O3847" t="b">
        <v>0</v>
      </c>
      <c r="P3847" t="s">
        <v>8269</v>
      </c>
    </row>
    <row r="3848" spans="1:16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9">
        <f t="shared" si="73"/>
        <v>41885.221550925926</v>
      </c>
      <c r="L3848" s="9">
        <f t="shared" si="73"/>
        <v>25569.48478265684</v>
      </c>
      <c r="M3848" t="b">
        <v>1</v>
      </c>
      <c r="N3848">
        <v>8</v>
      </c>
      <c r="O3848" t="b">
        <v>0</v>
      </c>
      <c r="P3848" t="s">
        <v>8269</v>
      </c>
    </row>
    <row r="3849" spans="1:16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9">
        <f t="shared" si="73"/>
        <v>42159.224432870367</v>
      </c>
      <c r="L3849" s="9">
        <f t="shared" si="73"/>
        <v>25569.487953986492</v>
      </c>
      <c r="M3849" t="b">
        <v>1</v>
      </c>
      <c r="N3849">
        <v>9</v>
      </c>
      <c r="O3849" t="b">
        <v>0</v>
      </c>
      <c r="P3849" t="s">
        <v>8269</v>
      </c>
    </row>
    <row r="3850" spans="1:16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9">
        <f t="shared" si="73"/>
        <v>42265.817002314812</v>
      </c>
      <c r="L3850" s="9">
        <f t="shared" si="73"/>
        <v>25569.489187696785</v>
      </c>
      <c r="M3850" t="b">
        <v>1</v>
      </c>
      <c r="N3850">
        <v>43</v>
      </c>
      <c r="O3850" t="b">
        <v>0</v>
      </c>
      <c r="P3850" t="s">
        <v>8269</v>
      </c>
    </row>
    <row r="3851" spans="1:16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9">
        <f t="shared" si="73"/>
        <v>42136.767175925925</v>
      </c>
      <c r="L3851" s="9">
        <f t="shared" si="73"/>
        <v>25569.487694064537</v>
      </c>
      <c r="M3851" t="b">
        <v>1</v>
      </c>
      <c r="N3851">
        <v>28</v>
      </c>
      <c r="O3851" t="b">
        <v>0</v>
      </c>
      <c r="P3851" t="s">
        <v>8269</v>
      </c>
    </row>
    <row r="3852" spans="1:16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9">
        <f t="shared" si="73"/>
        <v>41975.124340277776</v>
      </c>
      <c r="L3852" s="9">
        <f t="shared" si="73"/>
        <v>25569.485823198382</v>
      </c>
      <c r="M3852" t="b">
        <v>1</v>
      </c>
      <c r="N3852">
        <v>4</v>
      </c>
      <c r="O3852" t="b">
        <v>0</v>
      </c>
      <c r="P3852" t="s">
        <v>8269</v>
      </c>
    </row>
    <row r="3853" spans="1:16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9">
        <f t="shared" si="73"/>
        <v>42172.439571759256</v>
      </c>
      <c r="L3853" s="9">
        <f t="shared" si="73"/>
        <v>25569.488106939487</v>
      </c>
      <c r="M3853" t="b">
        <v>1</v>
      </c>
      <c r="N3853">
        <v>24</v>
      </c>
      <c r="O3853" t="b">
        <v>0</v>
      </c>
      <c r="P3853" t="s">
        <v>8269</v>
      </c>
    </row>
    <row r="3854" spans="1:16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9">
        <f t="shared" si="73"/>
        <v>42065.190694444449</v>
      </c>
      <c r="L3854" s="9">
        <f t="shared" si="73"/>
        <v>25569.486865633036</v>
      </c>
      <c r="M3854" t="b">
        <v>0</v>
      </c>
      <c r="N3854">
        <v>2</v>
      </c>
      <c r="O3854" t="b">
        <v>0</v>
      </c>
      <c r="P3854" t="s">
        <v>8269</v>
      </c>
    </row>
    <row r="3855" spans="1:16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9">
        <f t="shared" si="73"/>
        <v>41848.84002314815</v>
      </c>
      <c r="L3855" s="9">
        <f t="shared" si="73"/>
        <v>25569.484361574341</v>
      </c>
      <c r="M3855" t="b">
        <v>0</v>
      </c>
      <c r="N3855">
        <v>2</v>
      </c>
      <c r="O3855" t="b">
        <v>0</v>
      </c>
      <c r="P3855" t="s">
        <v>8269</v>
      </c>
    </row>
    <row r="3856" spans="1:16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9">
        <f t="shared" si="73"/>
        <v>42103.884930555556</v>
      </c>
      <c r="L3856" s="9">
        <f t="shared" si="73"/>
        <v>25569.487313482994</v>
      </c>
      <c r="M3856" t="b">
        <v>0</v>
      </c>
      <c r="N3856">
        <v>20</v>
      </c>
      <c r="O3856" t="b">
        <v>0</v>
      </c>
      <c r="P3856" t="s">
        <v>8269</v>
      </c>
    </row>
    <row r="3857" spans="1:16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9">
        <f t="shared" si="73"/>
        <v>42059.970729166671</v>
      </c>
      <c r="L3857" s="9">
        <f t="shared" si="73"/>
        <v>25569.486805216773</v>
      </c>
      <c r="M3857" t="b">
        <v>0</v>
      </c>
      <c r="N3857">
        <v>1</v>
      </c>
      <c r="O3857" t="b">
        <v>0</v>
      </c>
      <c r="P3857" t="s">
        <v>8269</v>
      </c>
    </row>
    <row r="3858" spans="1:16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9">
        <f t="shared" si="73"/>
        <v>42041.743090277778</v>
      </c>
      <c r="L3858" s="9">
        <f t="shared" si="73"/>
        <v>25569.48659424873</v>
      </c>
      <c r="M3858" t="b">
        <v>0</v>
      </c>
      <c r="N3858">
        <v>1</v>
      </c>
      <c r="O3858" t="b">
        <v>0</v>
      </c>
      <c r="P3858" t="s">
        <v>8269</v>
      </c>
    </row>
    <row r="3859" spans="1:16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9">
        <f t="shared" si="73"/>
        <v>41829.73715277778</v>
      </c>
      <c r="L3859" s="9">
        <f t="shared" si="73"/>
        <v>25569.484140476306</v>
      </c>
      <c r="M3859" t="b">
        <v>0</v>
      </c>
      <c r="N3859">
        <v>4</v>
      </c>
      <c r="O3859" t="b">
        <v>0</v>
      </c>
      <c r="P3859" t="s">
        <v>8269</v>
      </c>
    </row>
    <row r="3860" spans="1:16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9">
        <f t="shared" si="73"/>
        <v>42128.431064814809</v>
      </c>
      <c r="L3860" s="9">
        <f t="shared" si="73"/>
        <v>25569.48759758177</v>
      </c>
      <c r="M3860" t="b">
        <v>0</v>
      </c>
      <c r="N3860">
        <v>1</v>
      </c>
      <c r="O3860" t="b">
        <v>0</v>
      </c>
      <c r="P3860" t="s">
        <v>8269</v>
      </c>
    </row>
    <row r="3861" spans="1:16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9">
        <f t="shared" si="73"/>
        <v>41789.893599537041</v>
      </c>
      <c r="L3861" s="9">
        <f t="shared" si="73"/>
        <v>25569.483679324068</v>
      </c>
      <c r="M3861" t="b">
        <v>0</v>
      </c>
      <c r="N3861">
        <v>1</v>
      </c>
      <c r="O3861" t="b">
        <v>0</v>
      </c>
      <c r="P3861" t="s">
        <v>8269</v>
      </c>
    </row>
    <row r="3862" spans="1:16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9">
        <f t="shared" si="73"/>
        <v>41833.660995370374</v>
      </c>
      <c r="L3862" s="9">
        <f t="shared" si="73"/>
        <v>25569.48418589115</v>
      </c>
      <c r="M3862" t="b">
        <v>0</v>
      </c>
      <c r="N3862">
        <v>13</v>
      </c>
      <c r="O3862" t="b">
        <v>0</v>
      </c>
      <c r="P3862" t="s">
        <v>8269</v>
      </c>
    </row>
    <row r="3863" spans="1:16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9">
        <f t="shared" si="73"/>
        <v>41914.590011574073</v>
      </c>
      <c r="L3863" s="9">
        <f t="shared" si="73"/>
        <v>25569.485122569578</v>
      </c>
      <c r="M3863" t="b">
        <v>0</v>
      </c>
      <c r="N3863">
        <v>1</v>
      </c>
      <c r="O3863" t="b">
        <v>0</v>
      </c>
      <c r="P3863" t="s">
        <v>8269</v>
      </c>
    </row>
    <row r="3864" spans="1:16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9">
        <f t="shared" si="73"/>
        <v>42611.261064814811</v>
      </c>
      <c r="L3864" s="9">
        <f t="shared" si="73"/>
        <v>25569.493185891955</v>
      </c>
      <c r="M3864" t="b">
        <v>0</v>
      </c>
      <c r="N3864">
        <v>1</v>
      </c>
      <c r="O3864" t="b">
        <v>0</v>
      </c>
      <c r="P3864" t="s">
        <v>8269</v>
      </c>
    </row>
    <row r="3865" spans="1:16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9">
        <f t="shared" si="73"/>
        <v>42253.633159722223</v>
      </c>
      <c r="L3865" s="9">
        <f t="shared" si="73"/>
        <v>25569.48904668009</v>
      </c>
      <c r="M3865" t="b">
        <v>0</v>
      </c>
      <c r="N3865">
        <v>0</v>
      </c>
      <c r="O3865" t="b">
        <v>0</v>
      </c>
      <c r="P3865" t="s">
        <v>8269</v>
      </c>
    </row>
    <row r="3866" spans="1:16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9">
        <f t="shared" si="73"/>
        <v>42295.891828703709</v>
      </c>
      <c r="L3866" s="9">
        <f t="shared" si="73"/>
        <v>25569.489535785055</v>
      </c>
      <c r="M3866" t="b">
        <v>0</v>
      </c>
      <c r="N3866">
        <v>3</v>
      </c>
      <c r="O3866" t="b">
        <v>0</v>
      </c>
      <c r="P3866" t="s">
        <v>8269</v>
      </c>
    </row>
    <row r="3867" spans="1:16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9">
        <f t="shared" si="73"/>
        <v>41841.651597222226</v>
      </c>
      <c r="L3867" s="9">
        <f t="shared" si="73"/>
        <v>25569.484278374966</v>
      </c>
      <c r="M3867" t="b">
        <v>0</v>
      </c>
      <c r="N3867">
        <v>14</v>
      </c>
      <c r="O3867" t="b">
        <v>0</v>
      </c>
      <c r="P3867" t="s">
        <v>8269</v>
      </c>
    </row>
    <row r="3868" spans="1:16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9">
        <f t="shared" si="73"/>
        <v>42402.947002314817</v>
      </c>
      <c r="L3868" s="9">
        <f t="shared" si="73"/>
        <v>25569.490774849564</v>
      </c>
      <c r="M3868" t="b">
        <v>0</v>
      </c>
      <c r="N3868">
        <v>2</v>
      </c>
      <c r="O3868" t="b">
        <v>0</v>
      </c>
      <c r="P3868" t="s">
        <v>8269</v>
      </c>
    </row>
    <row r="3869" spans="1:16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9">
        <f t="shared" si="73"/>
        <v>42509.814108796301</v>
      </c>
      <c r="L3869" s="9">
        <f t="shared" si="73"/>
        <v>25569.492011737369</v>
      </c>
      <c r="M3869" t="b">
        <v>0</v>
      </c>
      <c r="N3869">
        <v>5</v>
      </c>
      <c r="O3869" t="b">
        <v>0</v>
      </c>
      <c r="P3869" t="s">
        <v>8269</v>
      </c>
    </row>
    <row r="3870" spans="1:16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9">
        <f t="shared" si="73"/>
        <v>41865.659780092596</v>
      </c>
      <c r="L3870" s="9">
        <f t="shared" si="73"/>
        <v>25569.484556247455</v>
      </c>
      <c r="M3870" t="b">
        <v>0</v>
      </c>
      <c r="N3870">
        <v>1</v>
      </c>
      <c r="O3870" t="b">
        <v>0</v>
      </c>
      <c r="P3870" t="s">
        <v>8303</v>
      </c>
    </row>
    <row r="3871" spans="1:16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9">
        <f t="shared" si="73"/>
        <v>42047.724444444444</v>
      </c>
      <c r="L3871" s="9">
        <f t="shared" si="73"/>
        <v>25569.486663477368</v>
      </c>
      <c r="M3871" t="b">
        <v>0</v>
      </c>
      <c r="N3871">
        <v>15</v>
      </c>
      <c r="O3871" t="b">
        <v>0</v>
      </c>
      <c r="P3871" t="s">
        <v>8303</v>
      </c>
    </row>
    <row r="3872" spans="1:16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9">
        <f t="shared" si="73"/>
        <v>41793.172199074077</v>
      </c>
      <c r="L3872" s="9">
        <f t="shared" si="73"/>
        <v>25569.483717270821</v>
      </c>
      <c r="M3872" t="b">
        <v>0</v>
      </c>
      <c r="N3872">
        <v>10</v>
      </c>
      <c r="O3872" t="b">
        <v>0</v>
      </c>
      <c r="P3872" t="s">
        <v>8303</v>
      </c>
    </row>
    <row r="3873" spans="1:16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9">
        <f t="shared" si="73"/>
        <v>42763.780671296292</v>
      </c>
      <c r="L3873" s="9">
        <f t="shared" si="73"/>
        <v>25569.494951165176</v>
      </c>
      <c r="M3873" t="b">
        <v>0</v>
      </c>
      <c r="N3873">
        <v>3</v>
      </c>
      <c r="O3873" t="b">
        <v>0</v>
      </c>
      <c r="P3873" t="s">
        <v>8303</v>
      </c>
    </row>
    <row r="3874" spans="1:16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9">
        <f t="shared" si="73"/>
        <v>42180.145787037036</v>
      </c>
      <c r="L3874" s="9">
        <f t="shared" si="73"/>
        <v>25569.488196131795</v>
      </c>
      <c r="M3874" t="b">
        <v>0</v>
      </c>
      <c r="N3874">
        <v>0</v>
      </c>
      <c r="O3874" t="b">
        <v>0</v>
      </c>
      <c r="P3874" t="s">
        <v>8303</v>
      </c>
    </row>
    <row r="3875" spans="1:16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9">
        <f t="shared" si="73"/>
        <v>42255.696006944447</v>
      </c>
      <c r="L3875" s="9">
        <f t="shared" si="73"/>
        <v>25569.489070555635</v>
      </c>
      <c r="M3875" t="b">
        <v>0</v>
      </c>
      <c r="N3875">
        <v>0</v>
      </c>
      <c r="O3875" t="b">
        <v>0</v>
      </c>
      <c r="P3875" t="s">
        <v>8303</v>
      </c>
    </row>
    <row r="3876" spans="1:16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9">
        <f t="shared" si="73"/>
        <v>42007.016458333332</v>
      </c>
      <c r="L3876" s="9">
        <f t="shared" si="73"/>
        <v>25569.486192320121</v>
      </c>
      <c r="M3876" t="b">
        <v>0</v>
      </c>
      <c r="N3876">
        <v>0</v>
      </c>
      <c r="O3876" t="b">
        <v>0</v>
      </c>
      <c r="P3876" t="s">
        <v>8303</v>
      </c>
    </row>
    <row r="3877" spans="1:16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9">
        <f t="shared" si="73"/>
        <v>42615.346817129626</v>
      </c>
      <c r="L3877" s="9">
        <f t="shared" si="73"/>
        <v>25569.493233180754</v>
      </c>
      <c r="M3877" t="b">
        <v>0</v>
      </c>
      <c r="N3877">
        <v>0</v>
      </c>
      <c r="O3877" t="b">
        <v>0</v>
      </c>
      <c r="P3877" t="s">
        <v>8303</v>
      </c>
    </row>
    <row r="3878" spans="1:16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9">
        <f t="shared" si="73"/>
        <v>42372.624166666668</v>
      </c>
      <c r="L3878" s="9">
        <f t="shared" si="73"/>
        <v>25569.490423890817</v>
      </c>
      <c r="M3878" t="b">
        <v>0</v>
      </c>
      <c r="N3878">
        <v>46</v>
      </c>
      <c r="O3878" t="b">
        <v>0</v>
      </c>
      <c r="P3878" t="s">
        <v>8303</v>
      </c>
    </row>
    <row r="3879" spans="1:16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9">
        <f t="shared" si="73"/>
        <v>42682.67768518519</v>
      </c>
      <c r="L3879" s="9">
        <f t="shared" si="73"/>
        <v>25569.494012473209</v>
      </c>
      <c r="M3879" t="b">
        <v>0</v>
      </c>
      <c r="N3879">
        <v>14</v>
      </c>
      <c r="O3879" t="b">
        <v>0</v>
      </c>
      <c r="P3879" t="s">
        <v>8303</v>
      </c>
    </row>
    <row r="3880" spans="1:16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9">
        <f t="shared" si="73"/>
        <v>42154.818819444445</v>
      </c>
      <c r="L3880" s="9">
        <f t="shared" si="73"/>
        <v>25569.487902995596</v>
      </c>
      <c r="M3880" t="b">
        <v>0</v>
      </c>
      <c r="N3880">
        <v>1</v>
      </c>
      <c r="O3880" t="b">
        <v>0</v>
      </c>
      <c r="P3880" t="s">
        <v>8303</v>
      </c>
    </row>
    <row r="3881" spans="1:16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9">
        <f t="shared" si="73"/>
        <v>41999.861064814817</v>
      </c>
      <c r="L3881" s="9">
        <f t="shared" si="73"/>
        <v>25569.486109503065</v>
      </c>
      <c r="M3881" t="b">
        <v>0</v>
      </c>
      <c r="N3881">
        <v>0</v>
      </c>
      <c r="O3881" t="b">
        <v>0</v>
      </c>
      <c r="P3881" t="s">
        <v>8303</v>
      </c>
    </row>
    <row r="3882" spans="1:16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9">
        <f t="shared" si="73"/>
        <v>41815.815046296295</v>
      </c>
      <c r="L3882" s="9">
        <f t="shared" si="73"/>
        <v>25569.483979340814</v>
      </c>
      <c r="M3882" t="b">
        <v>0</v>
      </c>
      <c r="N3882">
        <v>17</v>
      </c>
      <c r="O3882" t="b">
        <v>0</v>
      </c>
      <c r="P3882" t="s">
        <v>8303</v>
      </c>
    </row>
    <row r="3883" spans="1:16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9">
        <f t="shared" si="73"/>
        <v>42756.018506944441</v>
      </c>
      <c r="L3883" s="9">
        <f t="shared" si="73"/>
        <v>25569.494861325311</v>
      </c>
      <c r="M3883" t="b">
        <v>0</v>
      </c>
      <c r="N3883">
        <v>1</v>
      </c>
      <c r="O3883" t="b">
        <v>0</v>
      </c>
      <c r="P3883" t="s">
        <v>8303</v>
      </c>
    </row>
    <row r="3884" spans="1:16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9">
        <f t="shared" si="73"/>
        <v>42373.983449074076</v>
      </c>
      <c r="L3884" s="9">
        <f t="shared" si="73"/>
        <v>25569.490439623252</v>
      </c>
      <c r="M3884" t="b">
        <v>0</v>
      </c>
      <c r="N3884">
        <v>0</v>
      </c>
      <c r="O3884" t="b">
        <v>0</v>
      </c>
      <c r="P3884" t="s">
        <v>8303</v>
      </c>
    </row>
    <row r="3885" spans="1:16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9">
        <f t="shared" si="73"/>
        <v>41854.602650462963</v>
      </c>
      <c r="L3885" s="9">
        <f t="shared" si="73"/>
        <v>25569.484428271418</v>
      </c>
      <c r="M3885" t="b">
        <v>0</v>
      </c>
      <c r="N3885">
        <v>0</v>
      </c>
      <c r="O3885" t="b">
        <v>0</v>
      </c>
      <c r="P3885" t="s">
        <v>8303</v>
      </c>
    </row>
    <row r="3886" spans="1:16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9">
        <f t="shared" si="73"/>
        <v>42065.791574074072</v>
      </c>
      <c r="L3886" s="9">
        <f t="shared" si="73"/>
        <v>25569.486872587662</v>
      </c>
      <c r="M3886" t="b">
        <v>0</v>
      </c>
      <c r="N3886">
        <v>0</v>
      </c>
      <c r="O3886" t="b">
        <v>0</v>
      </c>
      <c r="P3886" t="s">
        <v>8303</v>
      </c>
    </row>
    <row r="3887" spans="1:16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9">
        <f t="shared" si="73"/>
        <v>42469.951284722221</v>
      </c>
      <c r="L3887" s="9">
        <f t="shared" si="73"/>
        <v>25569.49155036209</v>
      </c>
      <c r="M3887" t="b">
        <v>0</v>
      </c>
      <c r="N3887">
        <v>0</v>
      </c>
      <c r="O3887" t="b">
        <v>0</v>
      </c>
      <c r="P3887" t="s">
        <v>8303</v>
      </c>
    </row>
    <row r="3888" spans="1:16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9">
        <f t="shared" si="73"/>
        <v>41954.228032407409</v>
      </c>
      <c r="L3888" s="9">
        <f t="shared" si="73"/>
        <v>25569.485581342968</v>
      </c>
      <c r="M3888" t="b">
        <v>0</v>
      </c>
      <c r="N3888">
        <v>0</v>
      </c>
      <c r="O3888" t="b">
        <v>0</v>
      </c>
      <c r="P3888" t="s">
        <v>8303</v>
      </c>
    </row>
    <row r="3889" spans="1:16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9">
        <f t="shared" si="73"/>
        <v>42079.857974537037</v>
      </c>
      <c r="L3889" s="9">
        <f t="shared" si="73"/>
        <v>25569.487035393224</v>
      </c>
      <c r="M3889" t="b">
        <v>0</v>
      </c>
      <c r="N3889">
        <v>2</v>
      </c>
      <c r="O3889" t="b">
        <v>0</v>
      </c>
      <c r="P3889" t="s">
        <v>8303</v>
      </c>
    </row>
    <row r="3890" spans="1:16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9">
        <f t="shared" si="73"/>
        <v>42762.545810185184</v>
      </c>
      <c r="L3890" s="9">
        <f t="shared" si="73"/>
        <v>25569.494936872805</v>
      </c>
      <c r="M3890" t="b">
        <v>0</v>
      </c>
      <c r="N3890">
        <v>14</v>
      </c>
      <c r="O3890" t="b">
        <v>0</v>
      </c>
      <c r="P3890" t="s">
        <v>8269</v>
      </c>
    </row>
    <row r="3891" spans="1:16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9">
        <f t="shared" si="73"/>
        <v>41977.004976851851</v>
      </c>
      <c r="L3891" s="9">
        <f t="shared" si="73"/>
        <v>25569.485844965009</v>
      </c>
      <c r="M3891" t="b">
        <v>0</v>
      </c>
      <c r="N3891">
        <v>9</v>
      </c>
      <c r="O3891" t="b">
        <v>0</v>
      </c>
      <c r="P3891" t="s">
        <v>8269</v>
      </c>
    </row>
    <row r="3892" spans="1:16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9">
        <f t="shared" si="73"/>
        <v>42171.758611111116</v>
      </c>
      <c r="L3892" s="9">
        <f t="shared" si="73"/>
        <v>25569.488099057999</v>
      </c>
      <c r="M3892" t="b">
        <v>0</v>
      </c>
      <c r="N3892">
        <v>8</v>
      </c>
      <c r="O3892" t="b">
        <v>0</v>
      </c>
      <c r="P3892" t="s">
        <v>8269</v>
      </c>
    </row>
    <row r="3893" spans="1:16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9">
        <f t="shared" si="73"/>
        <v>42056.1324537037</v>
      </c>
      <c r="L3893" s="9">
        <f t="shared" si="73"/>
        <v>25569.48676079229</v>
      </c>
      <c r="M3893" t="b">
        <v>0</v>
      </c>
      <c r="N3893">
        <v>7</v>
      </c>
      <c r="O3893" t="b">
        <v>0</v>
      </c>
      <c r="P3893" t="s">
        <v>8269</v>
      </c>
    </row>
    <row r="3894" spans="1:16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9">
        <f t="shared" si="73"/>
        <v>41867.652280092589</v>
      </c>
      <c r="L3894" s="9">
        <f t="shared" si="73"/>
        <v>25569.484579308799</v>
      </c>
      <c r="M3894" t="b">
        <v>0</v>
      </c>
      <c r="N3894">
        <v>0</v>
      </c>
      <c r="O3894" t="b">
        <v>0</v>
      </c>
      <c r="P3894" t="s">
        <v>8269</v>
      </c>
    </row>
    <row r="3895" spans="1:16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9">
        <f t="shared" si="73"/>
        <v>41779.657870370371</v>
      </c>
      <c r="L3895" s="9">
        <f t="shared" si="73"/>
        <v>25569.48356085498</v>
      </c>
      <c r="M3895" t="b">
        <v>0</v>
      </c>
      <c r="N3895">
        <v>84</v>
      </c>
      <c r="O3895" t="b">
        <v>0</v>
      </c>
      <c r="P3895" t="s">
        <v>8269</v>
      </c>
    </row>
    <row r="3896" spans="1:16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9">
        <f t="shared" si="73"/>
        <v>42679.958472222221</v>
      </c>
      <c r="L3896" s="9">
        <f t="shared" si="73"/>
        <v>25569.493981000836</v>
      </c>
      <c r="M3896" t="b">
        <v>0</v>
      </c>
      <c r="N3896">
        <v>11</v>
      </c>
      <c r="O3896" t="b">
        <v>0</v>
      </c>
      <c r="P3896" t="s">
        <v>8269</v>
      </c>
    </row>
    <row r="3897" spans="1:16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9">
        <f t="shared" si="73"/>
        <v>42032.250208333338</v>
      </c>
      <c r="L3897" s="9">
        <f t="shared" si="73"/>
        <v>25569.486484377412</v>
      </c>
      <c r="M3897" t="b">
        <v>0</v>
      </c>
      <c r="N3897">
        <v>1</v>
      </c>
      <c r="O3897" t="b">
        <v>0</v>
      </c>
      <c r="P3897" t="s">
        <v>8269</v>
      </c>
    </row>
    <row r="3898" spans="1:16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9">
        <f t="shared" si="73"/>
        <v>41793.191875000004</v>
      </c>
      <c r="L3898" s="9">
        <f t="shared" si="73"/>
        <v>25569.483717498555</v>
      </c>
      <c r="M3898" t="b">
        <v>0</v>
      </c>
      <c r="N3898">
        <v>4</v>
      </c>
      <c r="O3898" t="b">
        <v>0</v>
      </c>
      <c r="P3898" t="s">
        <v>8269</v>
      </c>
    </row>
    <row r="3899" spans="1:16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9">
        <f t="shared" si="73"/>
        <v>41982.87364583333</v>
      </c>
      <c r="L3899" s="9">
        <f t="shared" si="73"/>
        <v>25569.48591288942</v>
      </c>
      <c r="M3899" t="b">
        <v>0</v>
      </c>
      <c r="N3899">
        <v>10</v>
      </c>
      <c r="O3899" t="b">
        <v>0</v>
      </c>
      <c r="P3899" t="s">
        <v>8269</v>
      </c>
    </row>
    <row r="3900" spans="1:16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9">
        <f t="shared" si="73"/>
        <v>42193.482291666667</v>
      </c>
      <c r="L3900" s="9">
        <f t="shared" si="73"/>
        <v>25569.488350489486</v>
      </c>
      <c r="M3900" t="b">
        <v>0</v>
      </c>
      <c r="N3900">
        <v>16</v>
      </c>
      <c r="O3900" t="b">
        <v>0</v>
      </c>
      <c r="P3900" t="s">
        <v>8269</v>
      </c>
    </row>
    <row r="3901" spans="1:16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9">
        <f t="shared" si="73"/>
        <v>41843.775011574078</v>
      </c>
      <c r="L3901" s="9">
        <f t="shared" si="73"/>
        <v>25569.484302951521</v>
      </c>
      <c r="M3901" t="b">
        <v>0</v>
      </c>
      <c r="N3901">
        <v>2</v>
      </c>
      <c r="O3901" t="b">
        <v>0</v>
      </c>
      <c r="P3901" t="s">
        <v>8269</v>
      </c>
    </row>
    <row r="3902" spans="1:16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9">
        <f t="shared" si="73"/>
        <v>42136.092488425929</v>
      </c>
      <c r="L3902" s="9">
        <f t="shared" si="73"/>
        <v>25569.487686255652</v>
      </c>
      <c r="M3902" t="b">
        <v>0</v>
      </c>
      <c r="N3902">
        <v>5</v>
      </c>
      <c r="O3902" t="b">
        <v>0</v>
      </c>
      <c r="P3902" t="s">
        <v>8269</v>
      </c>
    </row>
    <row r="3903" spans="1:16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9">
        <f t="shared" si="73"/>
        <v>42317.826377314814</v>
      </c>
      <c r="L3903" s="9">
        <f t="shared" si="73"/>
        <v>25569.489789657146</v>
      </c>
      <c r="M3903" t="b">
        <v>0</v>
      </c>
      <c r="N3903">
        <v>1</v>
      </c>
      <c r="O3903" t="b">
        <v>0</v>
      </c>
      <c r="P3903" t="s">
        <v>8269</v>
      </c>
    </row>
    <row r="3904" spans="1:16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9">
        <f t="shared" si="73"/>
        <v>42663.468078703707</v>
      </c>
      <c r="L3904" s="9">
        <f t="shared" si="73"/>
        <v>25569.493790139801</v>
      </c>
      <c r="M3904" t="b">
        <v>0</v>
      </c>
      <c r="N3904">
        <v>31</v>
      </c>
      <c r="O3904" t="b">
        <v>0</v>
      </c>
      <c r="P3904" t="s">
        <v>8269</v>
      </c>
    </row>
    <row r="3905" spans="1:16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9">
        <f t="shared" si="73"/>
        <v>42186.01116898148</v>
      </c>
      <c r="L3905" s="9">
        <f t="shared" si="73"/>
        <v>25569.48826401816</v>
      </c>
      <c r="M3905" t="b">
        <v>0</v>
      </c>
      <c r="N3905">
        <v>0</v>
      </c>
      <c r="O3905" t="b">
        <v>0</v>
      </c>
      <c r="P3905" t="s">
        <v>8269</v>
      </c>
    </row>
    <row r="3906" spans="1:16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9">
        <f t="shared" si="73"/>
        <v>42095.229166666672</v>
      </c>
      <c r="L3906" s="9">
        <f t="shared" si="73"/>
        <v>25569.487213300541</v>
      </c>
      <c r="M3906" t="b">
        <v>0</v>
      </c>
      <c r="N3906">
        <v>2</v>
      </c>
      <c r="O3906" t="b">
        <v>0</v>
      </c>
      <c r="P3906" t="s">
        <v>8269</v>
      </c>
    </row>
    <row r="3907" spans="1:16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9">
        <f t="shared" ref="K3907:L3970" si="74">J3907/86400+25569</f>
        <v>42124.623877314814</v>
      </c>
      <c r="L3907" s="9">
        <f t="shared" si="74"/>
        <v>25569.487553517098</v>
      </c>
      <c r="M3907" t="b">
        <v>0</v>
      </c>
      <c r="N3907">
        <v>7</v>
      </c>
      <c r="O3907" t="b">
        <v>0</v>
      </c>
      <c r="P3907" t="s">
        <v>8269</v>
      </c>
    </row>
    <row r="3908" spans="1:16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9">
        <f t="shared" si="74"/>
        <v>42143.917743055557</v>
      </c>
      <c r="L3908" s="9">
        <f t="shared" si="74"/>
        <v>25569.487776825728</v>
      </c>
      <c r="M3908" t="b">
        <v>0</v>
      </c>
      <c r="N3908">
        <v>16</v>
      </c>
      <c r="O3908" t="b">
        <v>0</v>
      </c>
      <c r="P3908" t="s">
        <v>8269</v>
      </c>
    </row>
    <row r="3909" spans="1:16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9">
        <f t="shared" si="74"/>
        <v>41906.819513888891</v>
      </c>
      <c r="L3909" s="9">
        <f t="shared" si="74"/>
        <v>25569.485032633263</v>
      </c>
      <c r="M3909" t="b">
        <v>0</v>
      </c>
      <c r="N3909">
        <v>4</v>
      </c>
      <c r="O3909" t="b">
        <v>0</v>
      </c>
      <c r="P3909" t="s">
        <v>8269</v>
      </c>
    </row>
    <row r="3910" spans="1:16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9">
        <f t="shared" si="74"/>
        <v>41834.135370370372</v>
      </c>
      <c r="L3910" s="9">
        <f t="shared" si="74"/>
        <v>25569.484191381602</v>
      </c>
      <c r="M3910" t="b">
        <v>0</v>
      </c>
      <c r="N3910">
        <v>4</v>
      </c>
      <c r="O3910" t="b">
        <v>0</v>
      </c>
      <c r="P3910" t="s">
        <v>8269</v>
      </c>
    </row>
    <row r="3911" spans="1:16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9">
        <f t="shared" si="74"/>
        <v>41863.359282407408</v>
      </c>
      <c r="L3911" s="9">
        <f t="shared" si="74"/>
        <v>25569.484529621324</v>
      </c>
      <c r="M3911" t="b">
        <v>0</v>
      </c>
      <c r="N3911">
        <v>4</v>
      </c>
      <c r="O3911" t="b">
        <v>0</v>
      </c>
      <c r="P3911" t="s">
        <v>8269</v>
      </c>
    </row>
    <row r="3912" spans="1:16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9">
        <f t="shared" si="74"/>
        <v>42224.756909722222</v>
      </c>
      <c r="L3912" s="9">
        <f t="shared" si="74"/>
        <v>25569.488712464234</v>
      </c>
      <c r="M3912" t="b">
        <v>0</v>
      </c>
      <c r="N3912">
        <v>3</v>
      </c>
      <c r="O3912" t="b">
        <v>0</v>
      </c>
      <c r="P3912" t="s">
        <v>8269</v>
      </c>
    </row>
    <row r="3913" spans="1:16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9">
        <f t="shared" si="74"/>
        <v>41939.8122337963</v>
      </c>
      <c r="L3913" s="9">
        <f t="shared" si="74"/>
        <v>25569.485414493447</v>
      </c>
      <c r="M3913" t="b">
        <v>0</v>
      </c>
      <c r="N3913">
        <v>36</v>
      </c>
      <c r="O3913" t="b">
        <v>0</v>
      </c>
      <c r="P3913" t="s">
        <v>8269</v>
      </c>
    </row>
    <row r="3914" spans="1:16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9">
        <f t="shared" si="74"/>
        <v>42059.270023148143</v>
      </c>
      <c r="L3914" s="9">
        <f t="shared" si="74"/>
        <v>25569.486797106751</v>
      </c>
      <c r="M3914" t="b">
        <v>0</v>
      </c>
      <c r="N3914">
        <v>1</v>
      </c>
      <c r="O3914" t="b">
        <v>0</v>
      </c>
      <c r="P3914" t="s">
        <v>8269</v>
      </c>
    </row>
    <row r="3915" spans="1:16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9">
        <f t="shared" si="74"/>
        <v>42308.211215277777</v>
      </c>
      <c r="L3915" s="9">
        <f t="shared" si="74"/>
        <v>25569.489678370548</v>
      </c>
      <c r="M3915" t="b">
        <v>0</v>
      </c>
      <c r="N3915">
        <v>7</v>
      </c>
      <c r="O3915" t="b">
        <v>0</v>
      </c>
      <c r="P3915" t="s">
        <v>8269</v>
      </c>
    </row>
    <row r="3916" spans="1:16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9">
        <f t="shared" si="74"/>
        <v>42114.818935185191</v>
      </c>
      <c r="L3916" s="9">
        <f t="shared" si="74"/>
        <v>25569.487440033972</v>
      </c>
      <c r="M3916" t="b">
        <v>0</v>
      </c>
      <c r="N3916">
        <v>27</v>
      </c>
      <c r="O3916" t="b">
        <v>0</v>
      </c>
      <c r="P3916" t="s">
        <v>8269</v>
      </c>
    </row>
    <row r="3917" spans="1:16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9">
        <f t="shared" si="74"/>
        <v>42492.98505787037</v>
      </c>
      <c r="L3917" s="9">
        <f t="shared" si="74"/>
        <v>25569.491816956688</v>
      </c>
      <c r="M3917" t="b">
        <v>0</v>
      </c>
      <c r="N3917">
        <v>1</v>
      </c>
      <c r="O3917" t="b">
        <v>0</v>
      </c>
      <c r="P3917" t="s">
        <v>8269</v>
      </c>
    </row>
    <row r="3918" spans="1:16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9">
        <f t="shared" si="74"/>
        <v>42494.471666666665</v>
      </c>
      <c r="L3918" s="9">
        <f t="shared" si="74"/>
        <v>25569.491834162807</v>
      </c>
      <c r="M3918" t="b">
        <v>0</v>
      </c>
      <c r="N3918">
        <v>0</v>
      </c>
      <c r="O3918" t="b">
        <v>0</v>
      </c>
      <c r="P3918" t="s">
        <v>8269</v>
      </c>
    </row>
    <row r="3919" spans="1:16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9">
        <f t="shared" si="74"/>
        <v>41863.527326388888</v>
      </c>
      <c r="L3919" s="9">
        <f t="shared" si="74"/>
        <v>25569.484531566279</v>
      </c>
      <c r="M3919" t="b">
        <v>0</v>
      </c>
      <c r="N3919">
        <v>1</v>
      </c>
      <c r="O3919" t="b">
        <v>0</v>
      </c>
      <c r="P3919" t="s">
        <v>8269</v>
      </c>
    </row>
    <row r="3920" spans="1:16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9">
        <f t="shared" si="74"/>
        <v>41843.664618055554</v>
      </c>
      <c r="L3920" s="9">
        <f t="shared" si="74"/>
        <v>25569.48430167382</v>
      </c>
      <c r="M3920" t="b">
        <v>0</v>
      </c>
      <c r="N3920">
        <v>3</v>
      </c>
      <c r="O3920" t="b">
        <v>0</v>
      </c>
      <c r="P3920" t="s">
        <v>8269</v>
      </c>
    </row>
    <row r="3921" spans="1:16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9">
        <f t="shared" si="74"/>
        <v>42358.684872685189</v>
      </c>
      <c r="L3921" s="9">
        <f t="shared" si="74"/>
        <v>25569.490262556395</v>
      </c>
      <c r="M3921" t="b">
        <v>0</v>
      </c>
      <c r="N3921">
        <v>3</v>
      </c>
      <c r="O3921" t="b">
        <v>0</v>
      </c>
      <c r="P3921" t="s">
        <v>8269</v>
      </c>
    </row>
    <row r="3922" spans="1:16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9">
        <f t="shared" si="74"/>
        <v>42657.38726851852</v>
      </c>
      <c r="L3922" s="9">
        <f t="shared" si="74"/>
        <v>25569.493719760052</v>
      </c>
      <c r="M3922" t="b">
        <v>0</v>
      </c>
      <c r="N3922">
        <v>3</v>
      </c>
      <c r="O3922" t="b">
        <v>0</v>
      </c>
      <c r="P3922" t="s">
        <v>8269</v>
      </c>
    </row>
    <row r="3923" spans="1:16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9">
        <f t="shared" si="74"/>
        <v>41926.542303240742</v>
      </c>
      <c r="L3923" s="9">
        <f t="shared" si="74"/>
        <v>25569.485260906287</v>
      </c>
      <c r="M3923" t="b">
        <v>0</v>
      </c>
      <c r="N3923">
        <v>0</v>
      </c>
      <c r="O3923" t="b">
        <v>0</v>
      </c>
      <c r="P3923" t="s">
        <v>8269</v>
      </c>
    </row>
    <row r="3924" spans="1:16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9">
        <f t="shared" si="74"/>
        <v>42020.768634259264</v>
      </c>
      <c r="L3924" s="9">
        <f t="shared" si="74"/>
        <v>25569.486351488824</v>
      </c>
      <c r="M3924" t="b">
        <v>0</v>
      </c>
      <c r="N3924">
        <v>6</v>
      </c>
      <c r="O3924" t="b">
        <v>0</v>
      </c>
      <c r="P3924" t="s">
        <v>8269</v>
      </c>
    </row>
    <row r="3925" spans="1:16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9">
        <f t="shared" si="74"/>
        <v>42075.979988425926</v>
      </c>
      <c r="L3925" s="9">
        <f t="shared" si="74"/>
        <v>25569.486990509125</v>
      </c>
      <c r="M3925" t="b">
        <v>0</v>
      </c>
      <c r="N3925">
        <v>17</v>
      </c>
      <c r="O3925" t="b">
        <v>0</v>
      </c>
      <c r="P3925" t="s">
        <v>8269</v>
      </c>
    </row>
    <row r="3926" spans="1:16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9">
        <f t="shared" si="74"/>
        <v>41786.959745370368</v>
      </c>
      <c r="L3926" s="9">
        <f t="shared" si="74"/>
        <v>25569.483645367422</v>
      </c>
      <c r="M3926" t="b">
        <v>0</v>
      </c>
      <c r="N3926">
        <v>40</v>
      </c>
      <c r="O3926" t="b">
        <v>0</v>
      </c>
      <c r="P3926" t="s">
        <v>8269</v>
      </c>
    </row>
    <row r="3927" spans="1:16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9">
        <f t="shared" si="74"/>
        <v>41820.870821759258</v>
      </c>
      <c r="L3927" s="9">
        <f t="shared" si="74"/>
        <v>25569.484037856735</v>
      </c>
      <c r="M3927" t="b">
        <v>0</v>
      </c>
      <c r="N3927">
        <v>3</v>
      </c>
      <c r="O3927" t="b">
        <v>0</v>
      </c>
      <c r="P3927" t="s">
        <v>8269</v>
      </c>
    </row>
    <row r="3928" spans="1:16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9">
        <f t="shared" si="74"/>
        <v>41970.085046296299</v>
      </c>
      <c r="L3928" s="9">
        <f t="shared" si="74"/>
        <v>25569.485764873221</v>
      </c>
      <c r="M3928" t="b">
        <v>0</v>
      </c>
      <c r="N3928">
        <v>1</v>
      </c>
      <c r="O3928" t="b">
        <v>0</v>
      </c>
      <c r="P3928" t="s">
        <v>8269</v>
      </c>
    </row>
    <row r="3929" spans="1:16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9">
        <f t="shared" si="74"/>
        <v>41830.267407407409</v>
      </c>
      <c r="L3929" s="9">
        <f t="shared" si="74"/>
        <v>25569.484146613511</v>
      </c>
      <c r="M3929" t="b">
        <v>0</v>
      </c>
      <c r="N3929">
        <v>2</v>
      </c>
      <c r="O3929" t="b">
        <v>0</v>
      </c>
      <c r="P3929" t="s">
        <v>8269</v>
      </c>
    </row>
    <row r="3930" spans="1:16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9">
        <f t="shared" si="74"/>
        <v>42265.683182870373</v>
      </c>
      <c r="L3930" s="9">
        <f t="shared" si="74"/>
        <v>25569.489186147948</v>
      </c>
      <c r="M3930" t="b">
        <v>0</v>
      </c>
      <c r="N3930">
        <v>7</v>
      </c>
      <c r="O3930" t="b">
        <v>0</v>
      </c>
      <c r="P3930" t="s">
        <v>8269</v>
      </c>
    </row>
    <row r="3931" spans="1:16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9">
        <f t="shared" si="74"/>
        <v>42601.827141203699</v>
      </c>
      <c r="L3931" s="9">
        <f t="shared" si="74"/>
        <v>25569.493076703024</v>
      </c>
      <c r="M3931" t="b">
        <v>0</v>
      </c>
      <c r="N3931">
        <v>14</v>
      </c>
      <c r="O3931" t="b">
        <v>0</v>
      </c>
      <c r="P3931" t="s">
        <v>8269</v>
      </c>
    </row>
    <row r="3932" spans="1:16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9">
        <f t="shared" si="74"/>
        <v>42433.338749999995</v>
      </c>
      <c r="L3932" s="9">
        <f t="shared" si="74"/>
        <v>25569.491126605903</v>
      </c>
      <c r="M3932" t="b">
        <v>0</v>
      </c>
      <c r="N3932">
        <v>0</v>
      </c>
      <c r="O3932" t="b">
        <v>0</v>
      </c>
      <c r="P3932" t="s">
        <v>8269</v>
      </c>
    </row>
    <row r="3933" spans="1:16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9">
        <f t="shared" si="74"/>
        <v>42228.151701388888</v>
      </c>
      <c r="L3933" s="9">
        <f t="shared" si="74"/>
        <v>25569.488751755802</v>
      </c>
      <c r="M3933" t="b">
        <v>0</v>
      </c>
      <c r="N3933">
        <v>0</v>
      </c>
      <c r="O3933" t="b">
        <v>0</v>
      </c>
      <c r="P3933" t="s">
        <v>8269</v>
      </c>
    </row>
    <row r="3934" spans="1:16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9">
        <f t="shared" si="74"/>
        <v>42415.168564814812</v>
      </c>
      <c r="L3934" s="9">
        <f t="shared" si="74"/>
        <v>25569.490916302835</v>
      </c>
      <c r="M3934" t="b">
        <v>0</v>
      </c>
      <c r="N3934">
        <v>1</v>
      </c>
      <c r="O3934" t="b">
        <v>0</v>
      </c>
      <c r="P3934" t="s">
        <v>8269</v>
      </c>
    </row>
    <row r="3935" spans="1:16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9">
        <f t="shared" si="74"/>
        <v>42538.968310185184</v>
      </c>
      <c r="L3935" s="9">
        <f t="shared" si="74"/>
        <v>25569.492349170258</v>
      </c>
      <c r="M3935" t="b">
        <v>0</v>
      </c>
      <c r="N3935">
        <v>12</v>
      </c>
      <c r="O3935" t="b">
        <v>0</v>
      </c>
      <c r="P3935" t="s">
        <v>8269</v>
      </c>
    </row>
    <row r="3936" spans="1:16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9">
        <f t="shared" si="74"/>
        <v>42233.671747685185</v>
      </c>
      <c r="L3936" s="9">
        <f t="shared" si="74"/>
        <v>25569.488815645229</v>
      </c>
      <c r="M3936" t="b">
        <v>0</v>
      </c>
      <c r="N3936">
        <v>12</v>
      </c>
      <c r="O3936" t="b">
        <v>0</v>
      </c>
      <c r="P3936" t="s">
        <v>8269</v>
      </c>
    </row>
    <row r="3937" spans="1:16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9">
        <f t="shared" si="74"/>
        <v>42221.656782407408</v>
      </c>
      <c r="L3937" s="9">
        <f t="shared" si="74"/>
        <v>25569.488676583129</v>
      </c>
      <c r="M3937" t="b">
        <v>0</v>
      </c>
      <c r="N3937">
        <v>23</v>
      </c>
      <c r="O3937" t="b">
        <v>0</v>
      </c>
      <c r="P3937" t="s">
        <v>8269</v>
      </c>
    </row>
    <row r="3938" spans="1:16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9">
        <f t="shared" si="74"/>
        <v>42675.262962962966</v>
      </c>
      <c r="L3938" s="9">
        <f t="shared" si="74"/>
        <v>25569.493926654664</v>
      </c>
      <c r="M3938" t="b">
        <v>0</v>
      </c>
      <c r="N3938">
        <v>0</v>
      </c>
      <c r="O3938" t="b">
        <v>0</v>
      </c>
      <c r="P3938" t="s">
        <v>8269</v>
      </c>
    </row>
    <row r="3939" spans="1:16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9">
        <f t="shared" si="74"/>
        <v>42534.631481481483</v>
      </c>
      <c r="L3939" s="9">
        <f t="shared" si="74"/>
        <v>25569.492298975481</v>
      </c>
      <c r="M3939" t="b">
        <v>0</v>
      </c>
      <c r="N3939">
        <v>10</v>
      </c>
      <c r="O3939" t="b">
        <v>0</v>
      </c>
      <c r="P3939" t="s">
        <v>8269</v>
      </c>
    </row>
    <row r="3940" spans="1:16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9">
        <f t="shared" si="74"/>
        <v>42151.905717592592</v>
      </c>
      <c r="L3940" s="9">
        <f t="shared" si="74"/>
        <v>25569.487869279139</v>
      </c>
      <c r="M3940" t="b">
        <v>0</v>
      </c>
      <c r="N3940">
        <v>5</v>
      </c>
      <c r="O3940" t="b">
        <v>0</v>
      </c>
      <c r="P3940" t="s">
        <v>8269</v>
      </c>
    </row>
    <row r="3941" spans="1:16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9">
        <f t="shared" si="74"/>
        <v>41915.400219907409</v>
      </c>
      <c r="L3941" s="9">
        <f t="shared" si="74"/>
        <v>25569.485131946989</v>
      </c>
      <c r="M3941" t="b">
        <v>0</v>
      </c>
      <c r="N3941">
        <v>1</v>
      </c>
      <c r="O3941" t="b">
        <v>0</v>
      </c>
      <c r="P3941" t="s">
        <v>8269</v>
      </c>
    </row>
    <row r="3942" spans="1:16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9">
        <f t="shared" si="74"/>
        <v>41961.492488425924</v>
      </c>
      <c r="L3942" s="9">
        <f t="shared" si="74"/>
        <v>25569.485665422319</v>
      </c>
      <c r="M3942" t="b">
        <v>0</v>
      </c>
      <c r="N3942">
        <v>2</v>
      </c>
      <c r="O3942" t="b">
        <v>0</v>
      </c>
      <c r="P3942" t="s">
        <v>8269</v>
      </c>
    </row>
    <row r="3943" spans="1:16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9">
        <f t="shared" si="74"/>
        <v>41940.587233796294</v>
      </c>
      <c r="L3943" s="9">
        <f t="shared" si="74"/>
        <v>25569.485423463353</v>
      </c>
      <c r="M3943" t="b">
        <v>0</v>
      </c>
      <c r="N3943">
        <v>2</v>
      </c>
      <c r="O3943" t="b">
        <v>0</v>
      </c>
      <c r="P3943" t="s">
        <v>8269</v>
      </c>
    </row>
    <row r="3944" spans="1:16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9">
        <f t="shared" si="74"/>
        <v>42111.904097222221</v>
      </c>
      <c r="L3944" s="9">
        <f t="shared" si="74"/>
        <v>25569.487406297423</v>
      </c>
      <c r="M3944" t="b">
        <v>0</v>
      </c>
      <c r="N3944">
        <v>0</v>
      </c>
      <c r="O3944" t="b">
        <v>0</v>
      </c>
      <c r="P3944" t="s">
        <v>8269</v>
      </c>
    </row>
    <row r="3945" spans="1:16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9">
        <f t="shared" si="74"/>
        <v>42279.778564814813</v>
      </c>
      <c r="L3945" s="9">
        <f t="shared" si="74"/>
        <v>25569.489349288946</v>
      </c>
      <c r="M3945" t="b">
        <v>0</v>
      </c>
      <c r="N3945">
        <v>13</v>
      </c>
      <c r="O3945" t="b">
        <v>0</v>
      </c>
      <c r="P3945" t="s">
        <v>8269</v>
      </c>
    </row>
    <row r="3946" spans="1:16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9">
        <f t="shared" si="74"/>
        <v>42213.662905092591</v>
      </c>
      <c r="L3946" s="9">
        <f t="shared" si="74"/>
        <v>25569.488584061401</v>
      </c>
      <c r="M3946" t="b">
        <v>0</v>
      </c>
      <c r="N3946">
        <v>0</v>
      </c>
      <c r="O3946" t="b">
        <v>0</v>
      </c>
      <c r="P3946" t="s">
        <v>8269</v>
      </c>
    </row>
    <row r="3947" spans="1:16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9">
        <f t="shared" si="74"/>
        <v>42109.801712962959</v>
      </c>
      <c r="L3947" s="9">
        <f t="shared" si="74"/>
        <v>25569.487381964271</v>
      </c>
      <c r="M3947" t="b">
        <v>0</v>
      </c>
      <c r="N3947">
        <v>1</v>
      </c>
      <c r="O3947" t="b">
        <v>0</v>
      </c>
      <c r="P3947" t="s">
        <v>8269</v>
      </c>
    </row>
    <row r="3948" spans="1:16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9">
        <f t="shared" si="74"/>
        <v>42031.833587962959</v>
      </c>
      <c r="L3948" s="9">
        <f t="shared" si="74"/>
        <v>25569.486479555417</v>
      </c>
      <c r="M3948" t="b">
        <v>0</v>
      </c>
      <c r="N3948">
        <v>5</v>
      </c>
      <c r="O3948" t="b">
        <v>0</v>
      </c>
      <c r="P3948" t="s">
        <v>8269</v>
      </c>
    </row>
    <row r="3949" spans="1:16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9">
        <f t="shared" si="74"/>
        <v>42615.142870370371</v>
      </c>
      <c r="L3949" s="9">
        <f t="shared" si="74"/>
        <v>25569.493230820259</v>
      </c>
      <c r="M3949" t="b">
        <v>0</v>
      </c>
      <c r="N3949">
        <v>2</v>
      </c>
      <c r="O3949" t="b">
        <v>0</v>
      </c>
      <c r="P3949" t="s">
        <v>8269</v>
      </c>
    </row>
    <row r="3950" spans="1:16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9">
        <f t="shared" si="74"/>
        <v>41829.325497685189</v>
      </c>
      <c r="L3950" s="9">
        <f t="shared" si="74"/>
        <v>25569.48413571178</v>
      </c>
      <c r="M3950" t="b">
        <v>0</v>
      </c>
      <c r="N3950">
        <v>0</v>
      </c>
      <c r="O3950" t="b">
        <v>0</v>
      </c>
      <c r="P3950" t="s">
        <v>8269</v>
      </c>
    </row>
    <row r="3951" spans="1:16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9">
        <f t="shared" si="74"/>
        <v>42016.120613425926</v>
      </c>
      <c r="L3951" s="9">
        <f t="shared" si="74"/>
        <v>25569.486297692285</v>
      </c>
      <c r="M3951" t="b">
        <v>0</v>
      </c>
      <c r="N3951">
        <v>32</v>
      </c>
      <c r="O3951" t="b">
        <v>0</v>
      </c>
      <c r="P3951" t="s">
        <v>8269</v>
      </c>
    </row>
    <row r="3952" spans="1:16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9">
        <f t="shared" si="74"/>
        <v>42439.702314814815</v>
      </c>
      <c r="L3952" s="9">
        <f t="shared" si="74"/>
        <v>25569.491200258275</v>
      </c>
      <c r="M3952" t="b">
        <v>0</v>
      </c>
      <c r="N3952">
        <v>1</v>
      </c>
      <c r="O3952" t="b">
        <v>0</v>
      </c>
      <c r="P3952" t="s">
        <v>8269</v>
      </c>
    </row>
    <row r="3953" spans="1:16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9">
        <f t="shared" si="74"/>
        <v>42433.825717592597</v>
      </c>
      <c r="L3953" s="9">
        <f t="shared" si="74"/>
        <v>25569.491132242103</v>
      </c>
      <c r="M3953" t="b">
        <v>0</v>
      </c>
      <c r="N3953">
        <v>1</v>
      </c>
      <c r="O3953" t="b">
        <v>0</v>
      </c>
      <c r="P3953" t="s">
        <v>8269</v>
      </c>
    </row>
    <row r="3954" spans="1:16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9">
        <f t="shared" si="74"/>
        <v>42243.790393518517</v>
      </c>
      <c r="L3954" s="9">
        <f t="shared" si="74"/>
        <v>25569.488932759185</v>
      </c>
      <c r="M3954" t="b">
        <v>0</v>
      </c>
      <c r="N3954">
        <v>1</v>
      </c>
      <c r="O3954" t="b">
        <v>0</v>
      </c>
      <c r="P3954" t="s">
        <v>8269</v>
      </c>
    </row>
    <row r="3955" spans="1:16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9">
        <f t="shared" si="74"/>
        <v>42550.048449074078</v>
      </c>
      <c r="L3955" s="9">
        <f t="shared" si="74"/>
        <v>25569.492477412605</v>
      </c>
      <c r="M3955" t="b">
        <v>0</v>
      </c>
      <c r="N3955">
        <v>0</v>
      </c>
      <c r="O3955" t="b">
        <v>0</v>
      </c>
      <c r="P3955" t="s">
        <v>8269</v>
      </c>
    </row>
    <row r="3956" spans="1:16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9">
        <f t="shared" si="74"/>
        <v>41774.651203703703</v>
      </c>
      <c r="L3956" s="9">
        <f t="shared" si="74"/>
        <v>25569.483502907449</v>
      </c>
      <c r="M3956" t="b">
        <v>0</v>
      </c>
      <c r="N3956">
        <v>0</v>
      </c>
      <c r="O3956" t="b">
        <v>0</v>
      </c>
      <c r="P3956" t="s">
        <v>8269</v>
      </c>
    </row>
    <row r="3957" spans="1:16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9">
        <f t="shared" si="74"/>
        <v>42306.848854166667</v>
      </c>
      <c r="L3957" s="9">
        <f t="shared" si="74"/>
        <v>25569.489662602478</v>
      </c>
      <c r="M3957" t="b">
        <v>0</v>
      </c>
      <c r="N3957">
        <v>8</v>
      </c>
      <c r="O3957" t="b">
        <v>0</v>
      </c>
      <c r="P3957" t="s">
        <v>8269</v>
      </c>
    </row>
    <row r="3958" spans="1:16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9">
        <f t="shared" si="74"/>
        <v>42457.932025462964</v>
      </c>
      <c r="L3958" s="9">
        <f t="shared" si="74"/>
        <v>25569.491411250296</v>
      </c>
      <c r="M3958" t="b">
        <v>0</v>
      </c>
      <c r="N3958">
        <v>0</v>
      </c>
      <c r="O3958" t="b">
        <v>0</v>
      </c>
      <c r="P3958" t="s">
        <v>8269</v>
      </c>
    </row>
    <row r="3959" spans="1:16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9">
        <f t="shared" si="74"/>
        <v>42513.976319444446</v>
      </c>
      <c r="L3959" s="9">
        <f t="shared" si="74"/>
        <v>25569.492059911106</v>
      </c>
      <c r="M3959" t="b">
        <v>0</v>
      </c>
      <c r="N3959">
        <v>1</v>
      </c>
      <c r="O3959" t="b">
        <v>0</v>
      </c>
      <c r="P3959" t="s">
        <v>8269</v>
      </c>
    </row>
    <row r="3960" spans="1:16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9">
        <f t="shared" si="74"/>
        <v>41816.950370370367</v>
      </c>
      <c r="L3960" s="9">
        <f t="shared" si="74"/>
        <v>25569.483992481139</v>
      </c>
      <c r="M3960" t="b">
        <v>0</v>
      </c>
      <c r="N3960">
        <v>16</v>
      </c>
      <c r="O3960" t="b">
        <v>0</v>
      </c>
      <c r="P3960" t="s">
        <v>8269</v>
      </c>
    </row>
    <row r="3961" spans="1:16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9">
        <f t="shared" si="74"/>
        <v>41880.788842592592</v>
      </c>
      <c r="L3961" s="9">
        <f t="shared" si="74"/>
        <v>25569.484731352346</v>
      </c>
      <c r="M3961" t="b">
        <v>0</v>
      </c>
      <c r="N3961">
        <v>12</v>
      </c>
      <c r="O3961" t="b">
        <v>0</v>
      </c>
      <c r="P3961" t="s">
        <v>8269</v>
      </c>
    </row>
    <row r="3962" spans="1:16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9">
        <f t="shared" si="74"/>
        <v>42342.845555555556</v>
      </c>
      <c r="L3962" s="9">
        <f t="shared" si="74"/>
        <v>25569.490079230967</v>
      </c>
      <c r="M3962" t="b">
        <v>0</v>
      </c>
      <c r="N3962">
        <v>4</v>
      </c>
      <c r="O3962" t="b">
        <v>0</v>
      </c>
      <c r="P3962" t="s">
        <v>8269</v>
      </c>
    </row>
    <row r="3963" spans="1:16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9">
        <f t="shared" si="74"/>
        <v>41745.891319444447</v>
      </c>
      <c r="L3963" s="9">
        <f t="shared" si="74"/>
        <v>25569.48317003842</v>
      </c>
      <c r="M3963" t="b">
        <v>0</v>
      </c>
      <c r="N3963">
        <v>2</v>
      </c>
      <c r="O3963" t="b">
        <v>0</v>
      </c>
      <c r="P3963" t="s">
        <v>8269</v>
      </c>
    </row>
    <row r="3964" spans="1:16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9">
        <f t="shared" si="74"/>
        <v>42311.621458333335</v>
      </c>
      <c r="L3964" s="9">
        <f t="shared" si="74"/>
        <v>25569.489717840952</v>
      </c>
      <c r="M3964" t="b">
        <v>0</v>
      </c>
      <c r="N3964">
        <v>3</v>
      </c>
      <c r="O3964" t="b">
        <v>0</v>
      </c>
      <c r="P3964" t="s">
        <v>8269</v>
      </c>
    </row>
    <row r="3965" spans="1:16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9">
        <f t="shared" si="74"/>
        <v>42296.154131944444</v>
      </c>
      <c r="L3965" s="9">
        <f t="shared" si="74"/>
        <v>25569.489538820973</v>
      </c>
      <c r="M3965" t="b">
        <v>0</v>
      </c>
      <c r="N3965">
        <v>0</v>
      </c>
      <c r="O3965" t="b">
        <v>0</v>
      </c>
      <c r="P3965" t="s">
        <v>8269</v>
      </c>
    </row>
    <row r="3966" spans="1:16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9">
        <f t="shared" si="74"/>
        <v>42053.722060185188</v>
      </c>
      <c r="L3966" s="9">
        <f t="shared" si="74"/>
        <v>25569.486732894216</v>
      </c>
      <c r="M3966" t="b">
        <v>0</v>
      </c>
      <c r="N3966">
        <v>3</v>
      </c>
      <c r="O3966" t="b">
        <v>0</v>
      </c>
      <c r="P3966" t="s">
        <v>8269</v>
      </c>
    </row>
    <row r="3967" spans="1:16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9">
        <f t="shared" si="74"/>
        <v>42414.235879629632</v>
      </c>
      <c r="L3967" s="9">
        <f t="shared" si="74"/>
        <v>25569.490905507868</v>
      </c>
      <c r="M3967" t="b">
        <v>0</v>
      </c>
      <c r="N3967">
        <v>4</v>
      </c>
      <c r="O3967" t="b">
        <v>0</v>
      </c>
      <c r="P3967" t="s">
        <v>8269</v>
      </c>
    </row>
    <row r="3968" spans="1:16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9">
        <f t="shared" si="74"/>
        <v>41801.711550925924</v>
      </c>
      <c r="L3968" s="9">
        <f t="shared" si="74"/>
        <v>25569.483816105912</v>
      </c>
      <c r="M3968" t="b">
        <v>0</v>
      </c>
      <c r="N3968">
        <v>2</v>
      </c>
      <c r="O3968" t="b">
        <v>0</v>
      </c>
      <c r="P3968" t="s">
        <v>8269</v>
      </c>
    </row>
    <row r="3969" spans="1:16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9">
        <f t="shared" si="74"/>
        <v>42770.290590277778</v>
      </c>
      <c r="L3969" s="9">
        <f t="shared" si="74"/>
        <v>25569.49502651146</v>
      </c>
      <c r="M3969" t="b">
        <v>0</v>
      </c>
      <c r="N3969">
        <v>10</v>
      </c>
      <c r="O3969" t="b">
        <v>0</v>
      </c>
      <c r="P3969" t="s">
        <v>8269</v>
      </c>
    </row>
    <row r="3970" spans="1:16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9">
        <f t="shared" si="74"/>
        <v>42452.815659722226</v>
      </c>
      <c r="L3970" s="9">
        <f t="shared" si="74"/>
        <v>25569.491352033099</v>
      </c>
      <c r="M3970" t="b">
        <v>0</v>
      </c>
      <c r="N3970">
        <v>11</v>
      </c>
      <c r="O3970" t="b">
        <v>0</v>
      </c>
      <c r="P3970" t="s">
        <v>8269</v>
      </c>
    </row>
    <row r="3971" spans="1:16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9">
        <f t="shared" ref="K3971:L4034" si="75">J3971/86400+25569</f>
        <v>42601.854699074072</v>
      </c>
      <c r="L3971" s="9">
        <f t="shared" si="75"/>
        <v>25569.49307702198</v>
      </c>
      <c r="M3971" t="b">
        <v>0</v>
      </c>
      <c r="N3971">
        <v>6</v>
      </c>
      <c r="O3971" t="b">
        <v>0</v>
      </c>
      <c r="P3971" t="s">
        <v>8269</v>
      </c>
    </row>
    <row r="3972" spans="1:16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9">
        <f t="shared" si="75"/>
        <v>42447.863553240742</v>
      </c>
      <c r="L3972" s="9">
        <f t="shared" si="75"/>
        <v>25569.491294717052</v>
      </c>
      <c r="M3972" t="b">
        <v>0</v>
      </c>
      <c r="N3972">
        <v>2</v>
      </c>
      <c r="O3972" t="b">
        <v>0</v>
      </c>
      <c r="P3972" t="s">
        <v>8269</v>
      </c>
    </row>
    <row r="3973" spans="1:16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9">
        <f t="shared" si="75"/>
        <v>41811.536180555559</v>
      </c>
      <c r="L3973" s="9">
        <f t="shared" si="75"/>
        <v>25569.483929816906</v>
      </c>
      <c r="M3973" t="b">
        <v>0</v>
      </c>
      <c r="N3973">
        <v>6</v>
      </c>
      <c r="O3973" t="b">
        <v>0</v>
      </c>
      <c r="P3973" t="s">
        <v>8269</v>
      </c>
    </row>
    <row r="3974" spans="1:16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9">
        <f t="shared" si="75"/>
        <v>41981.067523148144</v>
      </c>
      <c r="L3974" s="9">
        <f t="shared" si="75"/>
        <v>25569.485891985223</v>
      </c>
      <c r="M3974" t="b">
        <v>0</v>
      </c>
      <c r="N3974">
        <v>8</v>
      </c>
      <c r="O3974" t="b">
        <v>0</v>
      </c>
      <c r="P3974" t="s">
        <v>8269</v>
      </c>
    </row>
    <row r="3975" spans="1:16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9">
        <f t="shared" si="75"/>
        <v>42469.68414351852</v>
      </c>
      <c r="L3975" s="9">
        <f t="shared" si="75"/>
        <v>25569.49154727018</v>
      </c>
      <c r="M3975" t="b">
        <v>0</v>
      </c>
      <c r="N3975">
        <v>37</v>
      </c>
      <c r="O3975" t="b">
        <v>0</v>
      </c>
      <c r="P3975" t="s">
        <v>8269</v>
      </c>
    </row>
    <row r="3976" spans="1:16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9">
        <f t="shared" si="75"/>
        <v>42493.546851851846</v>
      </c>
      <c r="L3976" s="9">
        <f t="shared" si="75"/>
        <v>25569.491823458935</v>
      </c>
      <c r="M3976" t="b">
        <v>0</v>
      </c>
      <c r="N3976">
        <v>11</v>
      </c>
      <c r="O3976" t="b">
        <v>0</v>
      </c>
      <c r="P3976" t="s">
        <v>8269</v>
      </c>
    </row>
    <row r="3977" spans="1:16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9">
        <f t="shared" si="75"/>
        <v>42534.866875</v>
      </c>
      <c r="L3977" s="9">
        <f t="shared" si="75"/>
        <v>25569.492301699942</v>
      </c>
      <c r="M3977" t="b">
        <v>0</v>
      </c>
      <c r="N3977">
        <v>0</v>
      </c>
      <c r="O3977" t="b">
        <v>0</v>
      </c>
      <c r="P3977" t="s">
        <v>8269</v>
      </c>
    </row>
    <row r="3978" spans="1:16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9">
        <f t="shared" si="75"/>
        <v>41830.858344907407</v>
      </c>
      <c r="L3978" s="9">
        <f t="shared" si="75"/>
        <v>25569.484153453068</v>
      </c>
      <c r="M3978" t="b">
        <v>0</v>
      </c>
      <c r="N3978">
        <v>10</v>
      </c>
      <c r="O3978" t="b">
        <v>0</v>
      </c>
      <c r="P3978" t="s">
        <v>8269</v>
      </c>
    </row>
    <row r="3979" spans="1:16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9">
        <f t="shared" si="75"/>
        <v>42543.788564814815</v>
      </c>
      <c r="L3979" s="9">
        <f t="shared" si="75"/>
        <v>25569.492404960241</v>
      </c>
      <c r="M3979" t="b">
        <v>0</v>
      </c>
      <c r="N3979">
        <v>6</v>
      </c>
      <c r="O3979" t="b">
        <v>0</v>
      </c>
      <c r="P3979" t="s">
        <v>8269</v>
      </c>
    </row>
    <row r="3980" spans="1:16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9">
        <f t="shared" si="75"/>
        <v>41975.642974537041</v>
      </c>
      <c r="L3980" s="9">
        <f t="shared" si="75"/>
        <v>25569.485829201094</v>
      </c>
      <c r="M3980" t="b">
        <v>0</v>
      </c>
      <c r="N3980">
        <v>8</v>
      </c>
      <c r="O3980" t="b">
        <v>0</v>
      </c>
      <c r="P3980" t="s">
        <v>8269</v>
      </c>
    </row>
    <row r="3981" spans="1:16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9">
        <f t="shared" si="75"/>
        <v>42069.903437500005</v>
      </c>
      <c r="L3981" s="9">
        <f t="shared" si="75"/>
        <v>25569.486920178675</v>
      </c>
      <c r="M3981" t="b">
        <v>0</v>
      </c>
      <c r="N3981">
        <v>6</v>
      </c>
      <c r="O3981" t="b">
        <v>0</v>
      </c>
      <c r="P3981" t="s">
        <v>8269</v>
      </c>
    </row>
    <row r="3982" spans="1:16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9">
        <f t="shared" si="75"/>
        <v>41795.598923611113</v>
      </c>
      <c r="L3982" s="9">
        <f t="shared" si="75"/>
        <v>25569.483745357913</v>
      </c>
      <c r="M3982" t="b">
        <v>0</v>
      </c>
      <c r="N3982">
        <v>7</v>
      </c>
      <c r="O3982" t="b">
        <v>0</v>
      </c>
      <c r="P3982" t="s">
        <v>8269</v>
      </c>
    </row>
    <row r="3983" spans="1:16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9">
        <f t="shared" si="75"/>
        <v>42508.179965277777</v>
      </c>
      <c r="L3983" s="9">
        <f t="shared" si="75"/>
        <v>25569.49199282367</v>
      </c>
      <c r="M3983" t="b">
        <v>0</v>
      </c>
      <c r="N3983">
        <v>7</v>
      </c>
      <c r="O3983" t="b">
        <v>0</v>
      </c>
      <c r="P3983" t="s">
        <v>8269</v>
      </c>
    </row>
    <row r="3984" spans="1:16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9">
        <f t="shared" si="75"/>
        <v>42132.809953703705</v>
      </c>
      <c r="L3984" s="9">
        <f t="shared" si="75"/>
        <v>25569.487648263352</v>
      </c>
      <c r="M3984" t="b">
        <v>0</v>
      </c>
      <c r="N3984">
        <v>5</v>
      </c>
      <c r="O3984" t="b">
        <v>0</v>
      </c>
      <c r="P3984" t="s">
        <v>8269</v>
      </c>
    </row>
    <row r="3985" spans="1:16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9">
        <f t="shared" si="75"/>
        <v>41747.86986111111</v>
      </c>
      <c r="L3985" s="9">
        <f t="shared" si="75"/>
        <v>25569.483192938209</v>
      </c>
      <c r="M3985" t="b">
        <v>0</v>
      </c>
      <c r="N3985">
        <v>46</v>
      </c>
      <c r="O3985" t="b">
        <v>0</v>
      </c>
      <c r="P3985" t="s">
        <v>8269</v>
      </c>
    </row>
    <row r="3986" spans="1:16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9">
        <f t="shared" si="75"/>
        <v>41920.963472222225</v>
      </c>
      <c r="L3986" s="9">
        <f t="shared" si="75"/>
        <v>25569.485196336485</v>
      </c>
      <c r="M3986" t="b">
        <v>0</v>
      </c>
      <c r="N3986">
        <v>10</v>
      </c>
      <c r="O3986" t="b">
        <v>0</v>
      </c>
      <c r="P3986" t="s">
        <v>8269</v>
      </c>
    </row>
    <row r="3987" spans="1:16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9">
        <f t="shared" si="75"/>
        <v>42399.707407407404</v>
      </c>
      <c r="L3987" s="9">
        <f t="shared" si="75"/>
        <v>25569.490737354252</v>
      </c>
      <c r="M3987" t="b">
        <v>0</v>
      </c>
      <c r="N3987">
        <v>19</v>
      </c>
      <c r="O3987" t="b">
        <v>0</v>
      </c>
      <c r="P3987" t="s">
        <v>8269</v>
      </c>
    </row>
    <row r="3988" spans="1:16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9">
        <f t="shared" si="75"/>
        <v>42467.548541666663</v>
      </c>
      <c r="L3988" s="9">
        <f t="shared" si="75"/>
        <v>25569.491522552566</v>
      </c>
      <c r="M3988" t="b">
        <v>0</v>
      </c>
      <c r="N3988">
        <v>13</v>
      </c>
      <c r="O3988" t="b">
        <v>0</v>
      </c>
      <c r="P3988" t="s">
        <v>8269</v>
      </c>
    </row>
    <row r="3989" spans="1:16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9">
        <f t="shared" si="75"/>
        <v>41765.92465277778</v>
      </c>
      <c r="L3989" s="9">
        <f t="shared" si="75"/>
        <v>25569.483401905705</v>
      </c>
      <c r="M3989" t="b">
        <v>0</v>
      </c>
      <c r="N3989">
        <v>13</v>
      </c>
      <c r="O3989" t="b">
        <v>0</v>
      </c>
      <c r="P3989" t="s">
        <v>8269</v>
      </c>
    </row>
    <row r="3990" spans="1:16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9">
        <f t="shared" si="75"/>
        <v>42230.08116898148</v>
      </c>
      <c r="L3990" s="9">
        <f t="shared" si="75"/>
        <v>25569.488774087604</v>
      </c>
      <c r="M3990" t="b">
        <v>0</v>
      </c>
      <c r="N3990">
        <v>4</v>
      </c>
      <c r="O3990" t="b">
        <v>0</v>
      </c>
      <c r="P3990" t="s">
        <v>8269</v>
      </c>
    </row>
    <row r="3991" spans="1:16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9">
        <f t="shared" si="75"/>
        <v>42286.749780092592</v>
      </c>
      <c r="L3991" s="9">
        <f t="shared" si="75"/>
        <v>25569.489429974306</v>
      </c>
      <c r="M3991" t="b">
        <v>0</v>
      </c>
      <c r="N3991">
        <v>0</v>
      </c>
      <c r="O3991" t="b">
        <v>0</v>
      </c>
      <c r="P3991" t="s">
        <v>8269</v>
      </c>
    </row>
    <row r="3992" spans="1:16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9">
        <f t="shared" si="75"/>
        <v>42401.672372685185</v>
      </c>
      <c r="L3992" s="9">
        <f t="shared" si="75"/>
        <v>25569.490760096905</v>
      </c>
      <c r="M3992" t="b">
        <v>0</v>
      </c>
      <c r="N3992">
        <v>3</v>
      </c>
      <c r="O3992" t="b">
        <v>0</v>
      </c>
      <c r="P3992" t="s">
        <v>8269</v>
      </c>
    </row>
    <row r="3993" spans="1:16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9">
        <f t="shared" si="75"/>
        <v>42125.644467592589</v>
      </c>
      <c r="L3993" s="9">
        <f t="shared" si="75"/>
        <v>25569.487565329488</v>
      </c>
      <c r="M3993" t="b">
        <v>0</v>
      </c>
      <c r="N3993">
        <v>1</v>
      </c>
      <c r="O3993" t="b">
        <v>0</v>
      </c>
      <c r="P3993" t="s">
        <v>8269</v>
      </c>
    </row>
    <row r="3994" spans="1:16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9">
        <f t="shared" si="75"/>
        <v>42289.94049768518</v>
      </c>
      <c r="L3994" s="9">
        <f t="shared" si="75"/>
        <v>25569.489466903909</v>
      </c>
      <c r="M3994" t="b">
        <v>0</v>
      </c>
      <c r="N3994">
        <v>9</v>
      </c>
      <c r="O3994" t="b">
        <v>0</v>
      </c>
      <c r="P3994" t="s">
        <v>8269</v>
      </c>
    </row>
    <row r="3995" spans="1:16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9">
        <f t="shared" si="75"/>
        <v>42107.864722222221</v>
      </c>
      <c r="L3995" s="9">
        <f t="shared" si="75"/>
        <v>25569.487359545397</v>
      </c>
      <c r="M3995" t="b">
        <v>0</v>
      </c>
      <c r="N3995">
        <v>1</v>
      </c>
      <c r="O3995" t="b">
        <v>0</v>
      </c>
      <c r="P3995" t="s">
        <v>8269</v>
      </c>
    </row>
    <row r="3996" spans="1:16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9">
        <f t="shared" si="75"/>
        <v>41809.389930555553</v>
      </c>
      <c r="L3996" s="9">
        <f t="shared" si="75"/>
        <v>25569.483904976049</v>
      </c>
      <c r="M3996" t="b">
        <v>0</v>
      </c>
      <c r="N3996">
        <v>1</v>
      </c>
      <c r="O3996" t="b">
        <v>0</v>
      </c>
      <c r="P3996" t="s">
        <v>8269</v>
      </c>
    </row>
    <row r="3997" spans="1:16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9">
        <f t="shared" si="75"/>
        <v>42019.683761574073</v>
      </c>
      <c r="L3997" s="9">
        <f t="shared" si="75"/>
        <v>25569.486338932427</v>
      </c>
      <c r="M3997" t="b">
        <v>0</v>
      </c>
      <c r="N3997">
        <v>4</v>
      </c>
      <c r="O3997" t="b">
        <v>0</v>
      </c>
      <c r="P3997" t="s">
        <v>8269</v>
      </c>
    </row>
    <row r="3998" spans="1:16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9">
        <f t="shared" si="75"/>
        <v>41950.266944444447</v>
      </c>
      <c r="L3998" s="9">
        <f t="shared" si="75"/>
        <v>25569.485535497042</v>
      </c>
      <c r="M3998" t="b">
        <v>0</v>
      </c>
      <c r="N3998">
        <v>17</v>
      </c>
      <c r="O3998" t="b">
        <v>0</v>
      </c>
      <c r="P3998" t="s">
        <v>8269</v>
      </c>
    </row>
    <row r="3999" spans="1:16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9">
        <f t="shared" si="75"/>
        <v>42069.391446759255</v>
      </c>
      <c r="L3999" s="9">
        <f t="shared" si="75"/>
        <v>25569.486914252855</v>
      </c>
      <c r="M3999" t="b">
        <v>0</v>
      </c>
      <c r="N3999">
        <v>0</v>
      </c>
      <c r="O3999" t="b">
        <v>0</v>
      </c>
      <c r="P3999" t="s">
        <v>8269</v>
      </c>
    </row>
    <row r="4000" spans="1:16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9">
        <f t="shared" si="75"/>
        <v>42061.963263888887</v>
      </c>
      <c r="L4000" s="9">
        <f t="shared" si="75"/>
        <v>25569.486828278517</v>
      </c>
      <c r="M4000" t="b">
        <v>0</v>
      </c>
      <c r="N4000">
        <v>12</v>
      </c>
      <c r="O4000" t="b">
        <v>0</v>
      </c>
      <c r="P4000" t="s">
        <v>8269</v>
      </c>
    </row>
    <row r="4001" spans="1:16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9">
        <f t="shared" si="75"/>
        <v>41842.828680555554</v>
      </c>
      <c r="L4001" s="9">
        <f t="shared" si="75"/>
        <v>25569.484291998619</v>
      </c>
      <c r="M4001" t="b">
        <v>0</v>
      </c>
      <c r="N4001">
        <v>14</v>
      </c>
      <c r="O4001" t="b">
        <v>0</v>
      </c>
      <c r="P4001" t="s">
        <v>8269</v>
      </c>
    </row>
    <row r="4002" spans="1:16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9">
        <f t="shared" si="75"/>
        <v>42437.64534722222</v>
      </c>
      <c r="L4002" s="9">
        <f t="shared" si="75"/>
        <v>25569.491176450778</v>
      </c>
      <c r="M4002" t="b">
        <v>0</v>
      </c>
      <c r="N4002">
        <v>1</v>
      </c>
      <c r="O4002" t="b">
        <v>0</v>
      </c>
      <c r="P4002" t="s">
        <v>8269</v>
      </c>
    </row>
    <row r="4003" spans="1:16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9">
        <f t="shared" si="75"/>
        <v>42775.964212962965</v>
      </c>
      <c r="L4003" s="9">
        <f t="shared" si="75"/>
        <v>25569.495092178389</v>
      </c>
      <c r="M4003" t="b">
        <v>0</v>
      </c>
      <c r="N4003">
        <v>14</v>
      </c>
      <c r="O4003" t="b">
        <v>0</v>
      </c>
      <c r="P4003" t="s">
        <v>8269</v>
      </c>
    </row>
    <row r="4004" spans="1:16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9">
        <f t="shared" si="75"/>
        <v>41879.043530092589</v>
      </c>
      <c r="L4004" s="9">
        <f t="shared" si="75"/>
        <v>25569.48471115197</v>
      </c>
      <c r="M4004" t="b">
        <v>0</v>
      </c>
      <c r="N4004">
        <v>4</v>
      </c>
      <c r="O4004" t="b">
        <v>0</v>
      </c>
      <c r="P4004" t="s">
        <v>8269</v>
      </c>
    </row>
    <row r="4005" spans="1:16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9">
        <f t="shared" si="75"/>
        <v>42020.587349537032</v>
      </c>
      <c r="L4005" s="9">
        <f t="shared" si="75"/>
        <v>25569.48634939062</v>
      </c>
      <c r="M4005" t="b">
        <v>0</v>
      </c>
      <c r="N4005">
        <v>2</v>
      </c>
      <c r="O4005" t="b">
        <v>0</v>
      </c>
      <c r="P4005" t="s">
        <v>8269</v>
      </c>
    </row>
    <row r="4006" spans="1:16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9">
        <f t="shared" si="75"/>
        <v>41890.16269675926</v>
      </c>
      <c r="L4006" s="9">
        <f t="shared" si="75"/>
        <v>25569.484839846027</v>
      </c>
      <c r="M4006" t="b">
        <v>0</v>
      </c>
      <c r="N4006">
        <v>1</v>
      </c>
      <c r="O4006" t="b">
        <v>0</v>
      </c>
      <c r="P4006" t="s">
        <v>8269</v>
      </c>
    </row>
    <row r="4007" spans="1:16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9">
        <f t="shared" si="75"/>
        <v>41872.807696759257</v>
      </c>
      <c r="L4007" s="9">
        <f t="shared" si="75"/>
        <v>25569.48463897797</v>
      </c>
      <c r="M4007" t="b">
        <v>0</v>
      </c>
      <c r="N4007">
        <v>2</v>
      </c>
      <c r="O4007" t="b">
        <v>0</v>
      </c>
      <c r="P4007" t="s">
        <v>8269</v>
      </c>
    </row>
    <row r="4008" spans="1:16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9">
        <f t="shared" si="75"/>
        <v>42391.772997685184</v>
      </c>
      <c r="L4008" s="9">
        <f t="shared" si="75"/>
        <v>25569.490645520807</v>
      </c>
      <c r="M4008" t="b">
        <v>0</v>
      </c>
      <c r="N4008">
        <v>1</v>
      </c>
      <c r="O4008" t="b">
        <v>0</v>
      </c>
      <c r="P4008" t="s">
        <v>8269</v>
      </c>
    </row>
    <row r="4009" spans="1:16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9">
        <f t="shared" si="75"/>
        <v>41848.772928240738</v>
      </c>
      <c r="L4009" s="9">
        <f t="shared" si="75"/>
        <v>25569.484360797782</v>
      </c>
      <c r="M4009" t="b">
        <v>0</v>
      </c>
      <c r="N4009">
        <v>1</v>
      </c>
      <c r="O4009" t="b">
        <v>0</v>
      </c>
      <c r="P4009" t="s">
        <v>8269</v>
      </c>
    </row>
    <row r="4010" spans="1:16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9">
        <f t="shared" si="75"/>
        <v>42177.964201388888</v>
      </c>
      <c r="L4010" s="9">
        <f t="shared" si="75"/>
        <v>25569.488170881959</v>
      </c>
      <c r="M4010" t="b">
        <v>0</v>
      </c>
      <c r="N4010">
        <v>4</v>
      </c>
      <c r="O4010" t="b">
        <v>0</v>
      </c>
      <c r="P4010" t="s">
        <v>8269</v>
      </c>
    </row>
    <row r="4011" spans="1:16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9">
        <f t="shared" si="75"/>
        <v>41851.700925925928</v>
      </c>
      <c r="L4011" s="9">
        <f t="shared" si="75"/>
        <v>25569.484394686642</v>
      </c>
      <c r="M4011" t="b">
        <v>0</v>
      </c>
      <c r="N4011">
        <v>3</v>
      </c>
      <c r="O4011" t="b">
        <v>0</v>
      </c>
      <c r="P4011" t="s">
        <v>8269</v>
      </c>
    </row>
    <row r="4012" spans="1:16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9">
        <f t="shared" si="75"/>
        <v>41921.770439814813</v>
      </c>
      <c r="L4012" s="9">
        <f t="shared" si="75"/>
        <v>25569.485205676388</v>
      </c>
      <c r="M4012" t="b">
        <v>0</v>
      </c>
      <c r="N4012">
        <v>38</v>
      </c>
      <c r="O4012" t="b">
        <v>0</v>
      </c>
      <c r="P4012" t="s">
        <v>8269</v>
      </c>
    </row>
    <row r="4013" spans="1:16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9">
        <f t="shared" si="75"/>
        <v>42002.54488425926</v>
      </c>
      <c r="L4013" s="9">
        <f t="shared" si="75"/>
        <v>25569.48614056579</v>
      </c>
      <c r="M4013" t="b">
        <v>0</v>
      </c>
      <c r="N4013">
        <v>4</v>
      </c>
      <c r="O4013" t="b">
        <v>0</v>
      </c>
      <c r="P4013" t="s">
        <v>8269</v>
      </c>
    </row>
    <row r="4014" spans="1:16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9">
        <f t="shared" si="75"/>
        <v>42096.544548611113</v>
      </c>
      <c r="L4014" s="9">
        <f t="shared" si="75"/>
        <v>25569.487228524868</v>
      </c>
      <c r="M4014" t="b">
        <v>0</v>
      </c>
      <c r="N4014">
        <v>0</v>
      </c>
      <c r="O4014" t="b">
        <v>0</v>
      </c>
      <c r="P4014" t="s">
        <v>8269</v>
      </c>
    </row>
    <row r="4015" spans="1:16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9">
        <f t="shared" si="75"/>
        <v>42021.301192129627</v>
      </c>
      <c r="L4015" s="9">
        <f t="shared" si="75"/>
        <v>25569.486357652688</v>
      </c>
      <c r="M4015" t="b">
        <v>0</v>
      </c>
      <c r="N4015">
        <v>2</v>
      </c>
      <c r="O4015" t="b">
        <v>0</v>
      </c>
      <c r="P4015" t="s">
        <v>8269</v>
      </c>
    </row>
    <row r="4016" spans="1:16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9">
        <f t="shared" si="75"/>
        <v>42419.246168981481</v>
      </c>
      <c r="L4016" s="9">
        <f t="shared" si="75"/>
        <v>25569.490963497326</v>
      </c>
      <c r="M4016" t="b">
        <v>0</v>
      </c>
      <c r="N4016">
        <v>0</v>
      </c>
      <c r="O4016" t="b">
        <v>0</v>
      </c>
      <c r="P4016" t="s">
        <v>8269</v>
      </c>
    </row>
    <row r="4017" spans="1:16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9">
        <f t="shared" si="75"/>
        <v>42174.780821759261</v>
      </c>
      <c r="L4017" s="9">
        <f t="shared" si="75"/>
        <v>25569.488134037289</v>
      </c>
      <c r="M4017" t="b">
        <v>0</v>
      </c>
      <c r="N4017">
        <v>1</v>
      </c>
      <c r="O4017" t="b">
        <v>0</v>
      </c>
      <c r="P4017" t="s">
        <v>8269</v>
      </c>
    </row>
    <row r="4018" spans="1:16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9">
        <f t="shared" si="75"/>
        <v>41869.872685185182</v>
      </c>
      <c r="L4018" s="9">
        <f t="shared" si="75"/>
        <v>25569.484605007929</v>
      </c>
      <c r="M4018" t="b">
        <v>0</v>
      </c>
      <c r="N4018">
        <v>7</v>
      </c>
      <c r="O4018" t="b">
        <v>0</v>
      </c>
      <c r="P4018" t="s">
        <v>8269</v>
      </c>
    </row>
    <row r="4019" spans="1:16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9">
        <f t="shared" si="75"/>
        <v>41856.672152777777</v>
      </c>
      <c r="L4019" s="9">
        <f t="shared" si="75"/>
        <v>25569.484452223991</v>
      </c>
      <c r="M4019" t="b">
        <v>0</v>
      </c>
      <c r="N4019">
        <v>2</v>
      </c>
      <c r="O4019" t="b">
        <v>0</v>
      </c>
      <c r="P4019" t="s">
        <v>8269</v>
      </c>
    </row>
    <row r="4020" spans="1:16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9">
        <f t="shared" si="75"/>
        <v>42620.91097222222</v>
      </c>
      <c r="L4020" s="9">
        <f t="shared" si="75"/>
        <v>25569.493297580699</v>
      </c>
      <c r="M4020" t="b">
        <v>0</v>
      </c>
      <c r="N4020">
        <v>4</v>
      </c>
      <c r="O4020" t="b">
        <v>0</v>
      </c>
      <c r="P4020" t="s">
        <v>8269</v>
      </c>
    </row>
    <row r="4021" spans="1:16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9">
        <f t="shared" si="75"/>
        <v>42417.675879629634</v>
      </c>
      <c r="L4021" s="9">
        <f t="shared" si="75"/>
        <v>25569.490945322679</v>
      </c>
      <c r="M4021" t="b">
        <v>0</v>
      </c>
      <c r="N4021">
        <v>4</v>
      </c>
      <c r="O4021" t="b">
        <v>0</v>
      </c>
      <c r="P4021" t="s">
        <v>8269</v>
      </c>
    </row>
    <row r="4022" spans="1:16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9">
        <f t="shared" si="75"/>
        <v>42057.190960648149</v>
      </c>
      <c r="L4022" s="9">
        <f t="shared" si="75"/>
        <v>25569.486773043525</v>
      </c>
      <c r="M4022" t="b">
        <v>0</v>
      </c>
      <c r="N4022">
        <v>3</v>
      </c>
      <c r="O4022" t="b">
        <v>0</v>
      </c>
      <c r="P4022" t="s">
        <v>8269</v>
      </c>
    </row>
    <row r="4023" spans="1:16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9">
        <f t="shared" si="75"/>
        <v>41878.911550925928</v>
      </c>
      <c r="L4023" s="9">
        <f t="shared" si="75"/>
        <v>25569.48470962443</v>
      </c>
      <c r="M4023" t="b">
        <v>0</v>
      </c>
      <c r="N4023">
        <v>2</v>
      </c>
      <c r="O4023" t="b">
        <v>0</v>
      </c>
      <c r="P4023" t="s">
        <v>8269</v>
      </c>
    </row>
    <row r="4024" spans="1:16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9">
        <f t="shared" si="75"/>
        <v>41990.584108796298</v>
      </c>
      <c r="L4024" s="9">
        <f t="shared" si="75"/>
        <v>25569.486002130889</v>
      </c>
      <c r="M4024" t="b">
        <v>0</v>
      </c>
      <c r="N4024">
        <v>197</v>
      </c>
      <c r="O4024" t="b">
        <v>0</v>
      </c>
      <c r="P4024" t="s">
        <v>8269</v>
      </c>
    </row>
    <row r="4025" spans="1:16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9">
        <f t="shared" si="75"/>
        <v>42408.999571759261</v>
      </c>
      <c r="L4025" s="9">
        <f t="shared" si="75"/>
        <v>25569.490844902451</v>
      </c>
      <c r="M4025" t="b">
        <v>0</v>
      </c>
      <c r="N4025">
        <v>0</v>
      </c>
      <c r="O4025" t="b">
        <v>0</v>
      </c>
      <c r="P4025" t="s">
        <v>8269</v>
      </c>
    </row>
    <row r="4026" spans="1:16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9">
        <f t="shared" si="75"/>
        <v>42217.670104166667</v>
      </c>
      <c r="L4026" s="9">
        <f t="shared" si="75"/>
        <v>25569.488630441021</v>
      </c>
      <c r="M4026" t="b">
        <v>0</v>
      </c>
      <c r="N4026">
        <v>1</v>
      </c>
      <c r="O4026" t="b">
        <v>0</v>
      </c>
      <c r="P4026" t="s">
        <v>8269</v>
      </c>
    </row>
    <row r="4027" spans="1:16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9">
        <f t="shared" si="75"/>
        <v>42151.237685185188</v>
      </c>
      <c r="L4027" s="9">
        <f t="shared" si="75"/>
        <v>25569.487861547281</v>
      </c>
      <c r="M4027" t="b">
        <v>0</v>
      </c>
      <c r="N4027">
        <v>4</v>
      </c>
      <c r="O4027" t="b">
        <v>0</v>
      </c>
      <c r="P4027" t="s">
        <v>8269</v>
      </c>
    </row>
    <row r="4028" spans="1:16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9">
        <f t="shared" si="75"/>
        <v>42282.655543981484</v>
      </c>
      <c r="L4028" s="9">
        <f t="shared" si="75"/>
        <v>25569.489382587315</v>
      </c>
      <c r="M4028" t="b">
        <v>0</v>
      </c>
      <c r="N4028">
        <v>0</v>
      </c>
      <c r="O4028" t="b">
        <v>0</v>
      </c>
      <c r="P4028" t="s">
        <v>8269</v>
      </c>
    </row>
    <row r="4029" spans="1:16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9">
        <f t="shared" si="75"/>
        <v>42768.97084490741</v>
      </c>
      <c r="L4029" s="9">
        <f t="shared" si="75"/>
        <v>25569.495011236631</v>
      </c>
      <c r="M4029" t="b">
        <v>0</v>
      </c>
      <c r="N4029">
        <v>7</v>
      </c>
      <c r="O4029" t="b">
        <v>0</v>
      </c>
      <c r="P4029" t="s">
        <v>8269</v>
      </c>
    </row>
    <row r="4030" spans="1:16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9">
        <f t="shared" si="75"/>
        <v>41765.938657407409</v>
      </c>
      <c r="L4030" s="9">
        <f t="shared" si="75"/>
        <v>25569.483402067795</v>
      </c>
      <c r="M4030" t="b">
        <v>0</v>
      </c>
      <c r="N4030">
        <v>11</v>
      </c>
      <c r="O4030" t="b">
        <v>0</v>
      </c>
      <c r="P4030" t="s">
        <v>8269</v>
      </c>
    </row>
    <row r="4031" spans="1:16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9">
        <f t="shared" si="75"/>
        <v>42322.02511574074</v>
      </c>
      <c r="L4031" s="9">
        <f t="shared" si="75"/>
        <v>25569.489838253656</v>
      </c>
      <c r="M4031" t="b">
        <v>0</v>
      </c>
      <c r="N4031">
        <v>0</v>
      </c>
      <c r="O4031" t="b">
        <v>0</v>
      </c>
      <c r="P4031" t="s">
        <v>8269</v>
      </c>
    </row>
    <row r="4032" spans="1:16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9">
        <f t="shared" si="75"/>
        <v>42374.655081018514</v>
      </c>
      <c r="L4032" s="9">
        <f t="shared" si="75"/>
        <v>25569.490447396773</v>
      </c>
      <c r="M4032" t="b">
        <v>0</v>
      </c>
      <c r="N4032">
        <v>6</v>
      </c>
      <c r="O4032" t="b">
        <v>0</v>
      </c>
      <c r="P4032" t="s">
        <v>8269</v>
      </c>
    </row>
    <row r="4033" spans="1:16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9">
        <f t="shared" si="75"/>
        <v>41941.585231481484</v>
      </c>
      <c r="L4033" s="9">
        <f t="shared" si="75"/>
        <v>25569.485435014252</v>
      </c>
      <c r="M4033" t="b">
        <v>0</v>
      </c>
      <c r="N4033">
        <v>0</v>
      </c>
      <c r="O4033" t="b">
        <v>0</v>
      </c>
      <c r="P4033" t="s">
        <v>8269</v>
      </c>
    </row>
    <row r="4034" spans="1:16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9">
        <f t="shared" si="75"/>
        <v>42293.809212962966</v>
      </c>
      <c r="L4034" s="9">
        <f t="shared" si="75"/>
        <v>25569.489511680706</v>
      </c>
      <c r="M4034" t="b">
        <v>0</v>
      </c>
      <c r="N4034">
        <v>7</v>
      </c>
      <c r="O4034" t="b">
        <v>0</v>
      </c>
      <c r="P4034" t="s">
        <v>8269</v>
      </c>
    </row>
    <row r="4035" spans="1:16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9">
        <f t="shared" ref="K4035:L4098" si="76">J4035/86400+25569</f>
        <v>42614.268796296295</v>
      </c>
      <c r="L4035" s="9">
        <f t="shared" si="76"/>
        <v>25569.493220703662</v>
      </c>
      <c r="M4035" t="b">
        <v>0</v>
      </c>
      <c r="N4035">
        <v>94</v>
      </c>
      <c r="O4035" t="b">
        <v>0</v>
      </c>
      <c r="P4035" t="s">
        <v>8269</v>
      </c>
    </row>
    <row r="4036" spans="1:16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9">
        <f t="shared" si="76"/>
        <v>42067.947337962964</v>
      </c>
      <c r="L4036" s="9">
        <f t="shared" si="76"/>
        <v>25569.486897538634</v>
      </c>
      <c r="M4036" t="b">
        <v>0</v>
      </c>
      <c r="N4036">
        <v>2</v>
      </c>
      <c r="O4036" t="b">
        <v>0</v>
      </c>
      <c r="P4036" t="s">
        <v>8269</v>
      </c>
    </row>
    <row r="4037" spans="1:16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9">
        <f t="shared" si="76"/>
        <v>41903.882951388892</v>
      </c>
      <c r="L4037" s="9">
        <f t="shared" si="76"/>
        <v>25569.484998645272</v>
      </c>
      <c r="M4037" t="b">
        <v>0</v>
      </c>
      <c r="N4037">
        <v>25</v>
      </c>
      <c r="O4037" t="b">
        <v>0</v>
      </c>
      <c r="P4037" t="s">
        <v>8269</v>
      </c>
    </row>
    <row r="4038" spans="1:16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9">
        <f t="shared" si="76"/>
        <v>41804.937083333338</v>
      </c>
      <c r="L4038" s="9">
        <f t="shared" si="76"/>
        <v>25569.483853438465</v>
      </c>
      <c r="M4038" t="b">
        <v>0</v>
      </c>
      <c r="N4038">
        <v>17</v>
      </c>
      <c r="O4038" t="b">
        <v>0</v>
      </c>
      <c r="P4038" t="s">
        <v>8269</v>
      </c>
    </row>
    <row r="4039" spans="1:16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9">
        <f t="shared" si="76"/>
        <v>42497.070775462962</v>
      </c>
      <c r="L4039" s="9">
        <f t="shared" si="76"/>
        <v>25569.491864245087</v>
      </c>
      <c r="M4039" t="b">
        <v>0</v>
      </c>
      <c r="N4039">
        <v>2</v>
      </c>
      <c r="O4039" t="b">
        <v>0</v>
      </c>
      <c r="P4039" t="s">
        <v>8269</v>
      </c>
    </row>
    <row r="4040" spans="1:16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9">
        <f t="shared" si="76"/>
        <v>41869.798726851848</v>
      </c>
      <c r="L4040" s="9">
        <f t="shared" si="76"/>
        <v>25569.48460415193</v>
      </c>
      <c r="M4040" t="b">
        <v>0</v>
      </c>
      <c r="N4040">
        <v>4</v>
      </c>
      <c r="O4040" t="b">
        <v>0</v>
      </c>
      <c r="P4040" t="s">
        <v>8269</v>
      </c>
    </row>
    <row r="4041" spans="1:16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9">
        <f t="shared" si="76"/>
        <v>42305.670914351853</v>
      </c>
      <c r="L4041" s="9">
        <f t="shared" si="76"/>
        <v>25569.489648968916</v>
      </c>
      <c r="M4041" t="b">
        <v>0</v>
      </c>
      <c r="N4041">
        <v>5</v>
      </c>
      <c r="O4041" t="b">
        <v>0</v>
      </c>
      <c r="P4041" t="s">
        <v>8269</v>
      </c>
    </row>
    <row r="4042" spans="1:16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9">
        <f t="shared" si="76"/>
        <v>42144.231527777782</v>
      </c>
      <c r="L4042" s="9">
        <f t="shared" si="76"/>
        <v>25569.487780457497</v>
      </c>
      <c r="M4042" t="b">
        <v>0</v>
      </c>
      <c r="N4042">
        <v>2</v>
      </c>
      <c r="O4042" t="b">
        <v>0</v>
      </c>
      <c r="P4042" t="s">
        <v>8269</v>
      </c>
    </row>
    <row r="4043" spans="1:16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9">
        <f t="shared" si="76"/>
        <v>42559.474004629628</v>
      </c>
      <c r="L4043" s="9">
        <f t="shared" si="76"/>
        <v>25569.492586504683</v>
      </c>
      <c r="M4043" t="b">
        <v>0</v>
      </c>
      <c r="N4043">
        <v>2</v>
      </c>
      <c r="O4043" t="b">
        <v>0</v>
      </c>
      <c r="P4043" t="s">
        <v>8269</v>
      </c>
    </row>
    <row r="4044" spans="1:16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9">
        <f t="shared" si="76"/>
        <v>41995.084074074075</v>
      </c>
      <c r="L4044" s="9">
        <f t="shared" si="76"/>
        <v>25569.486054213819</v>
      </c>
      <c r="M4044" t="b">
        <v>0</v>
      </c>
      <c r="N4044">
        <v>3</v>
      </c>
      <c r="O4044" t="b">
        <v>0</v>
      </c>
      <c r="P4044" t="s">
        <v>8269</v>
      </c>
    </row>
    <row r="4045" spans="1:16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9">
        <f t="shared" si="76"/>
        <v>41948.957465277781</v>
      </c>
      <c r="L4045" s="9">
        <f t="shared" si="76"/>
        <v>25569.485520341033</v>
      </c>
      <c r="M4045" t="b">
        <v>0</v>
      </c>
      <c r="N4045">
        <v>0</v>
      </c>
      <c r="O4045" t="b">
        <v>0</v>
      </c>
      <c r="P4045" t="s">
        <v>8269</v>
      </c>
    </row>
    <row r="4046" spans="1:16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9">
        <f t="shared" si="76"/>
        <v>42074.219699074078</v>
      </c>
      <c r="L4046" s="9">
        <f t="shared" si="76"/>
        <v>25569.486970135407</v>
      </c>
      <c r="M4046" t="b">
        <v>0</v>
      </c>
      <c r="N4046">
        <v>4</v>
      </c>
      <c r="O4046" t="b">
        <v>0</v>
      </c>
      <c r="P4046" t="s">
        <v>8269</v>
      </c>
    </row>
    <row r="4047" spans="1:16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9">
        <f t="shared" si="76"/>
        <v>41842.201261574075</v>
      </c>
      <c r="L4047" s="9">
        <f t="shared" si="76"/>
        <v>25569.484284736824</v>
      </c>
      <c r="M4047" t="b">
        <v>0</v>
      </c>
      <c r="N4047">
        <v>1</v>
      </c>
      <c r="O4047" t="b">
        <v>0</v>
      </c>
      <c r="P4047" t="s">
        <v>8269</v>
      </c>
    </row>
    <row r="4048" spans="1:16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9">
        <f t="shared" si="76"/>
        <v>41904.650578703702</v>
      </c>
      <c r="L4048" s="9">
        <f t="shared" si="76"/>
        <v>25569.485007529845</v>
      </c>
      <c r="M4048" t="b">
        <v>0</v>
      </c>
      <c r="N4048">
        <v>12</v>
      </c>
      <c r="O4048" t="b">
        <v>0</v>
      </c>
      <c r="P4048" t="s">
        <v>8269</v>
      </c>
    </row>
    <row r="4049" spans="1:16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9">
        <f t="shared" si="76"/>
        <v>41991.022488425922</v>
      </c>
      <c r="L4049" s="9">
        <f t="shared" si="76"/>
        <v>25569.486007204727</v>
      </c>
      <c r="M4049" t="b">
        <v>0</v>
      </c>
      <c r="N4049">
        <v>4</v>
      </c>
      <c r="O4049" t="b">
        <v>0</v>
      </c>
      <c r="P4049" t="s">
        <v>8269</v>
      </c>
    </row>
    <row r="4050" spans="1:16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9">
        <f t="shared" si="76"/>
        <v>42436.509108796294</v>
      </c>
      <c r="L4050" s="9">
        <f t="shared" si="76"/>
        <v>25569.49116329987</v>
      </c>
      <c r="M4050" t="b">
        <v>0</v>
      </c>
      <c r="N4050">
        <v>91</v>
      </c>
      <c r="O4050" t="b">
        <v>0</v>
      </c>
      <c r="P4050" t="s">
        <v>8269</v>
      </c>
    </row>
    <row r="4051" spans="1:16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9">
        <f t="shared" si="76"/>
        <v>42169.958506944444</v>
      </c>
      <c r="L4051" s="9">
        <f t="shared" si="76"/>
        <v>25569.488078223461</v>
      </c>
      <c r="M4051" t="b">
        <v>0</v>
      </c>
      <c r="N4051">
        <v>1</v>
      </c>
      <c r="O4051" t="b">
        <v>0</v>
      </c>
      <c r="P4051" t="s">
        <v>8269</v>
      </c>
    </row>
    <row r="4052" spans="1:16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9">
        <f t="shared" si="76"/>
        <v>41905.636469907404</v>
      </c>
      <c r="L4052" s="9">
        <f t="shared" si="76"/>
        <v>25569.485018940624</v>
      </c>
      <c r="M4052" t="b">
        <v>0</v>
      </c>
      <c r="N4052">
        <v>1</v>
      </c>
      <c r="O4052" t="b">
        <v>0</v>
      </c>
      <c r="P4052" t="s">
        <v>8269</v>
      </c>
    </row>
    <row r="4053" spans="1:16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9">
        <f t="shared" si="76"/>
        <v>41761.810150462959</v>
      </c>
      <c r="L4053" s="9">
        <f t="shared" si="76"/>
        <v>25569.483354284148</v>
      </c>
      <c r="M4053" t="b">
        <v>0</v>
      </c>
      <c r="N4053">
        <v>0</v>
      </c>
      <c r="O4053" t="b">
        <v>0</v>
      </c>
      <c r="P4053" t="s">
        <v>8269</v>
      </c>
    </row>
    <row r="4054" spans="1:16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9">
        <f t="shared" si="76"/>
        <v>41865.878657407404</v>
      </c>
      <c r="L4054" s="9">
        <f t="shared" si="76"/>
        <v>25569.484558780758</v>
      </c>
      <c r="M4054" t="b">
        <v>0</v>
      </c>
      <c r="N4054">
        <v>13</v>
      </c>
      <c r="O4054" t="b">
        <v>0</v>
      </c>
      <c r="P4054" t="s">
        <v>8269</v>
      </c>
    </row>
    <row r="4055" spans="1:16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9">
        <f t="shared" si="76"/>
        <v>41928.690138888887</v>
      </c>
      <c r="L4055" s="9">
        <f t="shared" si="76"/>
        <v>25569.485285765495</v>
      </c>
      <c r="M4055" t="b">
        <v>0</v>
      </c>
      <c r="N4055">
        <v>2</v>
      </c>
      <c r="O4055" t="b">
        <v>0</v>
      </c>
      <c r="P4055" t="s">
        <v>8269</v>
      </c>
    </row>
    <row r="4056" spans="1:16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9">
        <f t="shared" si="76"/>
        <v>42613.841261574074</v>
      </c>
      <c r="L4056" s="9">
        <f t="shared" si="76"/>
        <v>25569.493215755341</v>
      </c>
      <c r="M4056" t="b">
        <v>0</v>
      </c>
      <c r="N4056">
        <v>0</v>
      </c>
      <c r="O4056" t="b">
        <v>0</v>
      </c>
      <c r="P4056" t="s">
        <v>8269</v>
      </c>
    </row>
    <row r="4057" spans="1:16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9">
        <f t="shared" si="76"/>
        <v>41779.648506944446</v>
      </c>
      <c r="L4057" s="9">
        <f t="shared" si="76"/>
        <v>25569.483560746608</v>
      </c>
      <c r="M4057" t="b">
        <v>0</v>
      </c>
      <c r="N4057">
        <v>21</v>
      </c>
      <c r="O4057" t="b">
        <v>0</v>
      </c>
      <c r="P4057" t="s">
        <v>8269</v>
      </c>
    </row>
    <row r="4058" spans="1:16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9">
        <f t="shared" si="76"/>
        <v>42534.933321759258</v>
      </c>
      <c r="L4058" s="9">
        <f t="shared" si="76"/>
        <v>25569.492302469003</v>
      </c>
      <c r="M4058" t="b">
        <v>0</v>
      </c>
      <c r="N4058">
        <v>9</v>
      </c>
      <c r="O4058" t="b">
        <v>0</v>
      </c>
      <c r="P4058" t="s">
        <v>8269</v>
      </c>
    </row>
    <row r="4059" spans="1:16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9">
        <f t="shared" si="76"/>
        <v>42310.968518518523</v>
      </c>
      <c r="L4059" s="9">
        <f t="shared" si="76"/>
        <v>25569.489710283779</v>
      </c>
      <c r="M4059" t="b">
        <v>0</v>
      </c>
      <c r="N4059">
        <v>6</v>
      </c>
      <c r="O4059" t="b">
        <v>0</v>
      </c>
      <c r="P4059" t="s">
        <v>8269</v>
      </c>
    </row>
    <row r="4060" spans="1:16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9">
        <f t="shared" si="76"/>
        <v>42446.060694444444</v>
      </c>
      <c r="L4060" s="9">
        <f t="shared" si="76"/>
        <v>25569.491273850632</v>
      </c>
      <c r="M4060" t="b">
        <v>0</v>
      </c>
      <c r="N4060">
        <v>4</v>
      </c>
      <c r="O4060" t="b">
        <v>0</v>
      </c>
      <c r="P4060" t="s">
        <v>8269</v>
      </c>
    </row>
    <row r="4061" spans="1:16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9">
        <f t="shared" si="76"/>
        <v>41866.640648148146</v>
      </c>
      <c r="L4061" s="9">
        <f t="shared" si="76"/>
        <v>25569.484567600095</v>
      </c>
      <c r="M4061" t="b">
        <v>0</v>
      </c>
      <c r="N4061">
        <v>7</v>
      </c>
      <c r="O4061" t="b">
        <v>0</v>
      </c>
      <c r="P4061" t="s">
        <v>8269</v>
      </c>
    </row>
    <row r="4062" spans="1:16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9">
        <f t="shared" si="76"/>
        <v>41779.695092592592</v>
      </c>
      <c r="L4062" s="9">
        <f t="shared" si="76"/>
        <v>25569.483561285793</v>
      </c>
      <c r="M4062" t="b">
        <v>0</v>
      </c>
      <c r="N4062">
        <v>5</v>
      </c>
      <c r="O4062" t="b">
        <v>0</v>
      </c>
      <c r="P4062" t="s">
        <v>8269</v>
      </c>
    </row>
    <row r="4063" spans="1:16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9">
        <f t="shared" si="76"/>
        <v>42421.141469907408</v>
      </c>
      <c r="L4063" s="9">
        <f t="shared" si="76"/>
        <v>25569.49098543368</v>
      </c>
      <c r="M4063" t="b">
        <v>0</v>
      </c>
      <c r="N4063">
        <v>0</v>
      </c>
      <c r="O4063" t="b">
        <v>0</v>
      </c>
      <c r="P4063" t="s">
        <v>8269</v>
      </c>
    </row>
    <row r="4064" spans="1:16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9">
        <f t="shared" si="76"/>
        <v>42523.739212962959</v>
      </c>
      <c r="L4064" s="9">
        <f t="shared" si="76"/>
        <v>25569.492172907558</v>
      </c>
      <c r="M4064" t="b">
        <v>0</v>
      </c>
      <c r="N4064">
        <v>3</v>
      </c>
      <c r="O4064" t="b">
        <v>0</v>
      </c>
      <c r="P4064" t="s">
        <v>8269</v>
      </c>
    </row>
    <row r="4065" spans="1:16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9">
        <f t="shared" si="76"/>
        <v>41787.681527777779</v>
      </c>
      <c r="L4065" s="9">
        <f t="shared" si="76"/>
        <v>25569.483653721385</v>
      </c>
      <c r="M4065" t="b">
        <v>0</v>
      </c>
      <c r="N4065">
        <v>9</v>
      </c>
      <c r="O4065" t="b">
        <v>0</v>
      </c>
      <c r="P4065" t="s">
        <v>8269</v>
      </c>
    </row>
    <row r="4066" spans="1:16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9">
        <f t="shared" si="76"/>
        <v>42093.588263888887</v>
      </c>
      <c r="L4066" s="9">
        <f t="shared" si="76"/>
        <v>25569.487194308611</v>
      </c>
      <c r="M4066" t="b">
        <v>0</v>
      </c>
      <c r="N4066">
        <v>6</v>
      </c>
      <c r="O4066" t="b">
        <v>0</v>
      </c>
      <c r="P4066" t="s">
        <v>8269</v>
      </c>
    </row>
    <row r="4067" spans="1:16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9">
        <f t="shared" si="76"/>
        <v>41833.951516203706</v>
      </c>
      <c r="L4067" s="9">
        <f t="shared" si="76"/>
        <v>25569.484189253661</v>
      </c>
      <c r="M4067" t="b">
        <v>0</v>
      </c>
      <c r="N4067">
        <v>4</v>
      </c>
      <c r="O4067" t="b">
        <v>0</v>
      </c>
      <c r="P4067" t="s">
        <v>8269</v>
      </c>
    </row>
    <row r="4068" spans="1:16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9">
        <f t="shared" si="76"/>
        <v>42479.039212962962</v>
      </c>
      <c r="L4068" s="9">
        <f t="shared" si="76"/>
        <v>25569.491655546448</v>
      </c>
      <c r="M4068" t="b">
        <v>0</v>
      </c>
      <c r="N4068">
        <v>1</v>
      </c>
      <c r="O4068" t="b">
        <v>0</v>
      </c>
      <c r="P4068" t="s">
        <v>8269</v>
      </c>
    </row>
    <row r="4069" spans="1:16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9">
        <f t="shared" si="76"/>
        <v>42235.117476851854</v>
      </c>
      <c r="L4069" s="9">
        <f t="shared" si="76"/>
        <v>25569.488832378203</v>
      </c>
      <c r="M4069" t="b">
        <v>0</v>
      </c>
      <c r="N4069">
        <v>17</v>
      </c>
      <c r="O4069" t="b">
        <v>0</v>
      </c>
      <c r="P4069" t="s">
        <v>8269</v>
      </c>
    </row>
    <row r="4070" spans="1:16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9">
        <f t="shared" si="76"/>
        <v>42718.963599537034</v>
      </c>
      <c r="L4070" s="9">
        <f t="shared" si="76"/>
        <v>25569.494432449068</v>
      </c>
      <c r="M4070" t="b">
        <v>0</v>
      </c>
      <c r="N4070">
        <v>1</v>
      </c>
      <c r="O4070" t="b">
        <v>0</v>
      </c>
      <c r="P4070" t="s">
        <v>8269</v>
      </c>
    </row>
    <row r="4071" spans="1:16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9">
        <f t="shared" si="76"/>
        <v>42022.661527777775</v>
      </c>
      <c r="L4071" s="9">
        <f t="shared" si="76"/>
        <v>25569.486373397311</v>
      </c>
      <c r="M4071" t="b">
        <v>0</v>
      </c>
      <c r="N4071">
        <v>13</v>
      </c>
      <c r="O4071" t="b">
        <v>0</v>
      </c>
      <c r="P4071" t="s">
        <v>8269</v>
      </c>
    </row>
    <row r="4072" spans="1:16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9">
        <f t="shared" si="76"/>
        <v>42031.666898148149</v>
      </c>
      <c r="L4072" s="9">
        <f t="shared" si="76"/>
        <v>25569.486477626135</v>
      </c>
      <c r="M4072" t="b">
        <v>0</v>
      </c>
      <c r="N4072">
        <v>6</v>
      </c>
      <c r="O4072" t="b">
        <v>0</v>
      </c>
      <c r="P4072" t="s">
        <v>8269</v>
      </c>
    </row>
    <row r="4073" spans="1:16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9">
        <f t="shared" si="76"/>
        <v>42700.804756944446</v>
      </c>
      <c r="L4073" s="9">
        <f t="shared" si="76"/>
        <v>25569.494222277281</v>
      </c>
      <c r="M4073" t="b">
        <v>0</v>
      </c>
      <c r="N4073">
        <v>0</v>
      </c>
      <c r="O4073" t="b">
        <v>0</v>
      </c>
      <c r="P4073" t="s">
        <v>8269</v>
      </c>
    </row>
    <row r="4074" spans="1:16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9">
        <f t="shared" si="76"/>
        <v>41812.77443287037</v>
      </c>
      <c r="L4074" s="9">
        <f t="shared" si="76"/>
        <v>25569.483944148527</v>
      </c>
      <c r="M4074" t="b">
        <v>0</v>
      </c>
      <c r="N4074">
        <v>2</v>
      </c>
      <c r="O4074" t="b">
        <v>0</v>
      </c>
      <c r="P4074" t="s">
        <v>8269</v>
      </c>
    </row>
    <row r="4075" spans="1:16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9">
        <f t="shared" si="76"/>
        <v>42078.345208333332</v>
      </c>
      <c r="L4075" s="9">
        <f t="shared" si="76"/>
        <v>25569.487017884356</v>
      </c>
      <c r="M4075" t="b">
        <v>0</v>
      </c>
      <c r="N4075">
        <v>2</v>
      </c>
      <c r="O4075" t="b">
        <v>0</v>
      </c>
      <c r="P4075" t="s">
        <v>8269</v>
      </c>
    </row>
    <row r="4076" spans="1:16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9">
        <f t="shared" si="76"/>
        <v>42283.552951388891</v>
      </c>
      <c r="L4076" s="9">
        <f t="shared" si="76"/>
        <v>25569.489392973974</v>
      </c>
      <c r="M4076" t="b">
        <v>0</v>
      </c>
      <c r="N4076">
        <v>21</v>
      </c>
      <c r="O4076" t="b">
        <v>0</v>
      </c>
      <c r="P4076" t="s">
        <v>8269</v>
      </c>
    </row>
    <row r="4077" spans="1:16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9">
        <f t="shared" si="76"/>
        <v>41779.045937499999</v>
      </c>
      <c r="L4077" s="9">
        <f t="shared" si="76"/>
        <v>25569.483553772425</v>
      </c>
      <c r="M4077" t="b">
        <v>0</v>
      </c>
      <c r="N4077">
        <v>13</v>
      </c>
      <c r="O4077" t="b">
        <v>0</v>
      </c>
      <c r="P4077" t="s">
        <v>8269</v>
      </c>
    </row>
    <row r="4078" spans="1:16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9">
        <f t="shared" si="76"/>
        <v>41905.795706018514</v>
      </c>
      <c r="L4078" s="9">
        <f t="shared" si="76"/>
        <v>25569.485020783635</v>
      </c>
      <c r="M4078" t="b">
        <v>0</v>
      </c>
      <c r="N4078">
        <v>0</v>
      </c>
      <c r="O4078" t="b">
        <v>0</v>
      </c>
      <c r="P4078" t="s">
        <v>8269</v>
      </c>
    </row>
    <row r="4079" spans="1:16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9">
        <f t="shared" si="76"/>
        <v>42695.7105787037</v>
      </c>
      <c r="L4079" s="9">
        <f t="shared" si="76"/>
        <v>25569.494163316882</v>
      </c>
      <c r="M4079" t="b">
        <v>0</v>
      </c>
      <c r="N4079">
        <v>6</v>
      </c>
      <c r="O4079" t="b">
        <v>0</v>
      </c>
      <c r="P4079" t="s">
        <v>8269</v>
      </c>
    </row>
    <row r="4080" spans="1:16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9">
        <f t="shared" si="76"/>
        <v>42732.787523148145</v>
      </c>
      <c r="L4080" s="9">
        <f t="shared" si="76"/>
        <v>25569.494592448184</v>
      </c>
      <c r="M4080" t="b">
        <v>0</v>
      </c>
      <c r="N4080">
        <v>0</v>
      </c>
      <c r="O4080" t="b">
        <v>0</v>
      </c>
      <c r="P4080" t="s">
        <v>8269</v>
      </c>
    </row>
    <row r="4081" spans="1:16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9">
        <f t="shared" si="76"/>
        <v>42510.938900462963</v>
      </c>
      <c r="L4081" s="9">
        <f t="shared" si="76"/>
        <v>25569.492024755793</v>
      </c>
      <c r="M4081" t="b">
        <v>0</v>
      </c>
      <c r="N4081">
        <v>1</v>
      </c>
      <c r="O4081" t="b">
        <v>0</v>
      </c>
      <c r="P4081" t="s">
        <v>8269</v>
      </c>
    </row>
    <row r="4082" spans="1:16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9">
        <f t="shared" si="76"/>
        <v>42511.698101851856</v>
      </c>
      <c r="L4082" s="9">
        <f t="shared" si="76"/>
        <v>25569.492033542847</v>
      </c>
      <c r="M4082" t="b">
        <v>0</v>
      </c>
      <c r="N4082">
        <v>0</v>
      </c>
      <c r="O4082" t="b">
        <v>0</v>
      </c>
      <c r="P4082" t="s">
        <v>8269</v>
      </c>
    </row>
    <row r="4083" spans="1:16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9">
        <f t="shared" si="76"/>
        <v>42041.581307870365</v>
      </c>
      <c r="L4083" s="9">
        <f t="shared" si="76"/>
        <v>25569.486592376248</v>
      </c>
      <c r="M4083" t="b">
        <v>0</v>
      </c>
      <c r="N4083">
        <v>12</v>
      </c>
      <c r="O4083" t="b">
        <v>0</v>
      </c>
      <c r="P4083" t="s">
        <v>8269</v>
      </c>
    </row>
    <row r="4084" spans="1:16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9">
        <f t="shared" si="76"/>
        <v>42307.189270833333</v>
      </c>
      <c r="L4084" s="9">
        <f t="shared" si="76"/>
        <v>25569.489666542486</v>
      </c>
      <c r="M4084" t="b">
        <v>0</v>
      </c>
      <c r="N4084">
        <v>2</v>
      </c>
      <c r="O4084" t="b">
        <v>0</v>
      </c>
      <c r="P4084" t="s">
        <v>8269</v>
      </c>
    </row>
    <row r="4085" spans="1:16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9">
        <f t="shared" si="76"/>
        <v>42353.761759259258</v>
      </c>
      <c r="L4085" s="9">
        <f t="shared" si="76"/>
        <v>25569.490205575916</v>
      </c>
      <c r="M4085" t="b">
        <v>0</v>
      </c>
      <c r="N4085">
        <v>6</v>
      </c>
      <c r="O4085" t="b">
        <v>0</v>
      </c>
      <c r="P4085" t="s">
        <v>8269</v>
      </c>
    </row>
    <row r="4086" spans="1:16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9">
        <f t="shared" si="76"/>
        <v>42622.436412037037</v>
      </c>
      <c r="L4086" s="9">
        <f t="shared" si="76"/>
        <v>25569.49331523625</v>
      </c>
      <c r="M4086" t="b">
        <v>0</v>
      </c>
      <c r="N4086">
        <v>1</v>
      </c>
      <c r="O4086" t="b">
        <v>0</v>
      </c>
      <c r="P4086" t="s">
        <v>8269</v>
      </c>
    </row>
    <row r="4087" spans="1:16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9">
        <f t="shared" si="76"/>
        <v>42058.603877314818</v>
      </c>
      <c r="L4087" s="9">
        <f t="shared" si="76"/>
        <v>25569.486789396728</v>
      </c>
      <c r="M4087" t="b">
        <v>0</v>
      </c>
      <c r="N4087">
        <v>1</v>
      </c>
      <c r="O4087" t="b">
        <v>0</v>
      </c>
      <c r="P4087" t="s">
        <v>8269</v>
      </c>
    </row>
    <row r="4088" spans="1:16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9">
        <f t="shared" si="76"/>
        <v>42304.940960648149</v>
      </c>
      <c r="L4088" s="9">
        <f t="shared" si="76"/>
        <v>25569.489640520376</v>
      </c>
      <c r="M4088" t="b">
        <v>0</v>
      </c>
      <c r="N4088">
        <v>5</v>
      </c>
      <c r="O4088" t="b">
        <v>0</v>
      </c>
      <c r="P4088" t="s">
        <v>8269</v>
      </c>
    </row>
    <row r="4089" spans="1:16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9">
        <f t="shared" si="76"/>
        <v>42538.742893518516</v>
      </c>
      <c r="L4089" s="9">
        <f t="shared" si="76"/>
        <v>25569.492346561266</v>
      </c>
      <c r="M4089" t="b">
        <v>0</v>
      </c>
      <c r="N4089">
        <v>0</v>
      </c>
      <c r="O4089" t="b">
        <v>0</v>
      </c>
      <c r="P4089" t="s">
        <v>8269</v>
      </c>
    </row>
    <row r="4090" spans="1:16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9">
        <f t="shared" si="76"/>
        <v>41990.612546296295</v>
      </c>
      <c r="L4090" s="9">
        <f t="shared" si="76"/>
        <v>25569.486002460028</v>
      </c>
      <c r="M4090" t="b">
        <v>0</v>
      </c>
      <c r="N4090">
        <v>3</v>
      </c>
      <c r="O4090" t="b">
        <v>0</v>
      </c>
      <c r="P4090" t="s">
        <v>8269</v>
      </c>
    </row>
    <row r="4091" spans="1:16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9">
        <f t="shared" si="76"/>
        <v>42122.732499999998</v>
      </c>
      <c r="L4091" s="9">
        <f t="shared" si="76"/>
        <v>25569.487531626157</v>
      </c>
      <c r="M4091" t="b">
        <v>0</v>
      </c>
      <c r="N4091">
        <v>8</v>
      </c>
      <c r="O4091" t="b">
        <v>0</v>
      </c>
      <c r="P4091" t="s">
        <v>8269</v>
      </c>
    </row>
    <row r="4092" spans="1:16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9">
        <f t="shared" si="76"/>
        <v>42209.67288194444</v>
      </c>
      <c r="L4092" s="9">
        <f t="shared" si="76"/>
        <v>25569.488537880577</v>
      </c>
      <c r="M4092" t="b">
        <v>0</v>
      </c>
      <c r="N4092">
        <v>3</v>
      </c>
      <c r="O4092" t="b">
        <v>0</v>
      </c>
      <c r="P4092" t="s">
        <v>8269</v>
      </c>
    </row>
    <row r="4093" spans="1:16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9">
        <f t="shared" si="76"/>
        <v>41990.506377314814</v>
      </c>
      <c r="L4093" s="9">
        <f t="shared" si="76"/>
        <v>25569.48600123122</v>
      </c>
      <c r="M4093" t="b">
        <v>0</v>
      </c>
      <c r="N4093">
        <v>8</v>
      </c>
      <c r="O4093" t="b">
        <v>0</v>
      </c>
      <c r="P4093" t="s">
        <v>8269</v>
      </c>
    </row>
    <row r="4094" spans="1:16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9">
        <f t="shared" si="76"/>
        <v>42039.194988425923</v>
      </c>
      <c r="L4094" s="9">
        <f t="shared" si="76"/>
        <v>25569.486564756811</v>
      </c>
      <c r="M4094" t="b">
        <v>0</v>
      </c>
      <c r="N4094">
        <v>1</v>
      </c>
      <c r="O4094" t="b">
        <v>0</v>
      </c>
      <c r="P4094" t="s">
        <v>8269</v>
      </c>
    </row>
    <row r="4095" spans="1:16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9">
        <f t="shared" si="76"/>
        <v>42178.815891203703</v>
      </c>
      <c r="L4095" s="9">
        <f t="shared" si="76"/>
        <v>25569.488180739481</v>
      </c>
      <c r="M4095" t="b">
        <v>0</v>
      </c>
      <c r="N4095">
        <v>4</v>
      </c>
      <c r="O4095" t="b">
        <v>0</v>
      </c>
      <c r="P4095" t="s">
        <v>8269</v>
      </c>
    </row>
    <row r="4096" spans="1:16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9">
        <f t="shared" si="76"/>
        <v>41890.086805555555</v>
      </c>
      <c r="L4096" s="9">
        <f t="shared" si="76"/>
        <v>25569.484838967655</v>
      </c>
      <c r="M4096" t="b">
        <v>0</v>
      </c>
      <c r="N4096">
        <v>8</v>
      </c>
      <c r="O4096" t="b">
        <v>0</v>
      </c>
      <c r="P4096" t="s">
        <v>8269</v>
      </c>
    </row>
    <row r="4097" spans="1:16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9">
        <f t="shared" si="76"/>
        <v>42693.031828703708</v>
      </c>
      <c r="L4097" s="9">
        <f t="shared" si="76"/>
        <v>25569.494132312833</v>
      </c>
      <c r="M4097" t="b">
        <v>0</v>
      </c>
      <c r="N4097">
        <v>1</v>
      </c>
      <c r="O4097" t="b">
        <v>0</v>
      </c>
      <c r="P4097" t="s">
        <v>8269</v>
      </c>
    </row>
    <row r="4098" spans="1:16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9">
        <f t="shared" si="76"/>
        <v>42750.530312499999</v>
      </c>
      <c r="L4098" s="9">
        <f t="shared" si="76"/>
        <v>25569.494797804542</v>
      </c>
      <c r="M4098" t="b">
        <v>0</v>
      </c>
      <c r="N4098">
        <v>5</v>
      </c>
      <c r="O4098" t="b">
        <v>0</v>
      </c>
      <c r="P4098" t="s">
        <v>8269</v>
      </c>
    </row>
    <row r="4099" spans="1:16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9">
        <f t="shared" ref="K4099:L4115" si="77">J4099/86400+25569</f>
        <v>42344.824502314819</v>
      </c>
      <c r="L4099" s="9">
        <f t="shared" si="77"/>
        <v>25569.490102135442</v>
      </c>
      <c r="M4099" t="b">
        <v>0</v>
      </c>
      <c r="N4099">
        <v>0</v>
      </c>
      <c r="O4099" t="b">
        <v>0</v>
      </c>
      <c r="P4099" t="s">
        <v>8269</v>
      </c>
    </row>
    <row r="4100" spans="1:16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9">
        <f t="shared" si="77"/>
        <v>42495.722187499996</v>
      </c>
      <c r="L4100" s="9">
        <f t="shared" si="77"/>
        <v>25569.491848636429</v>
      </c>
      <c r="M4100" t="b">
        <v>0</v>
      </c>
      <c r="N4100">
        <v>0</v>
      </c>
      <c r="O4100" t="b">
        <v>0</v>
      </c>
      <c r="P4100" t="s">
        <v>8269</v>
      </c>
    </row>
    <row r="4101" spans="1:16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9">
        <f t="shared" si="77"/>
        <v>42570.850381944445</v>
      </c>
      <c r="L4101" s="9">
        <f t="shared" si="77"/>
        <v>25569.492718175716</v>
      </c>
      <c r="M4101" t="b">
        <v>0</v>
      </c>
      <c r="N4101">
        <v>1</v>
      </c>
      <c r="O4101" t="b">
        <v>0</v>
      </c>
      <c r="P4101" t="s">
        <v>8269</v>
      </c>
    </row>
    <row r="4102" spans="1:16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9">
        <f t="shared" si="77"/>
        <v>41927.124884259261</v>
      </c>
      <c r="L4102" s="9">
        <f t="shared" si="77"/>
        <v>25569.485267649125</v>
      </c>
      <c r="M4102" t="b">
        <v>0</v>
      </c>
      <c r="N4102">
        <v>0</v>
      </c>
      <c r="O4102" t="b">
        <v>0</v>
      </c>
      <c r="P4102" t="s">
        <v>8269</v>
      </c>
    </row>
    <row r="4103" spans="1:16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9">
        <f t="shared" si="77"/>
        <v>42730.903726851851</v>
      </c>
      <c r="L4103" s="9">
        <f t="shared" si="77"/>
        <v>25569.494570644987</v>
      </c>
      <c r="M4103" t="b">
        <v>0</v>
      </c>
      <c r="N4103">
        <v>0</v>
      </c>
      <c r="O4103" t="b">
        <v>0</v>
      </c>
      <c r="P4103" t="s">
        <v>8269</v>
      </c>
    </row>
    <row r="4104" spans="1:16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9">
        <f t="shared" si="77"/>
        <v>42475.848067129627</v>
      </c>
      <c r="L4104" s="9">
        <f t="shared" si="77"/>
        <v>25569.49161861189</v>
      </c>
      <c r="M4104" t="b">
        <v>0</v>
      </c>
      <c r="N4104">
        <v>6</v>
      </c>
      <c r="O4104" t="b">
        <v>0</v>
      </c>
      <c r="P4104" t="s">
        <v>8269</v>
      </c>
    </row>
    <row r="4105" spans="1:16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9"/>
      <c r="L4105" s="9">
        <f t="shared" si="77"/>
        <v>25569</v>
      </c>
      <c r="M4105" t="b">
        <v>0</v>
      </c>
      <c r="N4105">
        <v>6</v>
      </c>
      <c r="O4105" t="b">
        <v>0</v>
      </c>
      <c r="P4105" t="s">
        <v>8269</v>
      </c>
    </row>
    <row r="4106" spans="1:16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9">
        <f t="shared" si="77"/>
        <v>42640.278171296297</v>
      </c>
      <c r="L4106" s="9">
        <f t="shared" si="77"/>
        <v>25569.493521738095</v>
      </c>
      <c r="M4106" t="b">
        <v>0</v>
      </c>
      <c r="N4106">
        <v>14</v>
      </c>
      <c r="O4106" t="b">
        <v>0</v>
      </c>
      <c r="P4106" t="s">
        <v>8269</v>
      </c>
    </row>
    <row r="4107" spans="1:16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9">
        <f t="shared" si="77"/>
        <v>42697.010520833333</v>
      </c>
      <c r="L4107" s="9">
        <f t="shared" si="77"/>
        <v>25569.494178362511</v>
      </c>
      <c r="M4107" t="b">
        <v>0</v>
      </c>
      <c r="N4107">
        <v>6</v>
      </c>
      <c r="O4107" t="b">
        <v>0</v>
      </c>
      <c r="P4107" t="s">
        <v>8269</v>
      </c>
    </row>
    <row r="4108" spans="1:16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9">
        <f t="shared" si="77"/>
        <v>42053.049375000002</v>
      </c>
      <c r="L4108" s="9">
        <f t="shared" si="77"/>
        <v>25569.486725108505</v>
      </c>
      <c r="M4108" t="b">
        <v>0</v>
      </c>
      <c r="N4108">
        <v>33</v>
      </c>
      <c r="O4108" t="b">
        <v>0</v>
      </c>
      <c r="P4108" t="s">
        <v>8269</v>
      </c>
    </row>
    <row r="4109" spans="1:16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9">
        <f t="shared" si="77"/>
        <v>41883.916678240741</v>
      </c>
      <c r="L4109" s="9">
        <f t="shared" si="77"/>
        <v>25569.484767554146</v>
      </c>
      <c r="M4109" t="b">
        <v>0</v>
      </c>
      <c r="N4109">
        <v>4</v>
      </c>
      <c r="O4109" t="b">
        <v>0</v>
      </c>
      <c r="P4109" t="s">
        <v>8269</v>
      </c>
    </row>
    <row r="4110" spans="1:16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9">
        <f t="shared" si="77"/>
        <v>42767.031678240739</v>
      </c>
      <c r="L4110" s="9">
        <f t="shared" si="77"/>
        <v>25569.494988792572</v>
      </c>
      <c r="M4110" t="b">
        <v>0</v>
      </c>
      <c r="N4110">
        <v>1</v>
      </c>
      <c r="O4110" t="b">
        <v>0</v>
      </c>
      <c r="P4110" t="s">
        <v>8269</v>
      </c>
    </row>
    <row r="4111" spans="1:16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9">
        <f t="shared" si="77"/>
        <v>42307.539398148147</v>
      </c>
      <c r="L4111" s="9">
        <f t="shared" si="77"/>
        <v>25569.489670594885</v>
      </c>
      <c r="M4111" t="b">
        <v>0</v>
      </c>
      <c r="N4111">
        <v>0</v>
      </c>
      <c r="O4111" t="b">
        <v>0</v>
      </c>
      <c r="P4111" t="s">
        <v>8269</v>
      </c>
    </row>
    <row r="4112" spans="1:16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9">
        <f t="shared" si="77"/>
        <v>42512.626747685186</v>
      </c>
      <c r="L4112" s="9">
        <f t="shared" si="77"/>
        <v>25569.492044291062</v>
      </c>
      <c r="M4112" t="b">
        <v>0</v>
      </c>
      <c r="N4112">
        <v>6</v>
      </c>
      <c r="O4112" t="b">
        <v>0</v>
      </c>
      <c r="P4112" t="s">
        <v>8269</v>
      </c>
    </row>
    <row r="4113" spans="1:16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9">
        <f t="shared" si="77"/>
        <v>42029.135879629626</v>
      </c>
      <c r="L4113" s="9">
        <f t="shared" si="77"/>
        <v>25569.48644833194</v>
      </c>
      <c r="M4113" t="b">
        <v>0</v>
      </c>
      <c r="N4113">
        <v>6</v>
      </c>
      <c r="O4113" t="b">
        <v>0</v>
      </c>
      <c r="P4113" t="s">
        <v>8269</v>
      </c>
    </row>
    <row r="4114" spans="1:16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9">
        <f t="shared" si="77"/>
        <v>42400.946597222224</v>
      </c>
      <c r="L4114" s="9">
        <f t="shared" si="77"/>
        <v>25569.490751696729</v>
      </c>
      <c r="M4114" t="b">
        <v>0</v>
      </c>
      <c r="N4114">
        <v>1</v>
      </c>
      <c r="O4114" t="b">
        <v>0</v>
      </c>
      <c r="P4114" t="s">
        <v>8269</v>
      </c>
    </row>
    <row r="4115" spans="1:16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9">
        <f t="shared" si="77"/>
        <v>42358.573182870372</v>
      </c>
      <c r="L4115" s="9">
        <f t="shared" si="77"/>
        <v>25569.490261263691</v>
      </c>
      <c r="M4115" t="b">
        <v>0</v>
      </c>
      <c r="N4115">
        <v>3</v>
      </c>
      <c r="O4115" t="b">
        <v>0</v>
      </c>
      <c r="P4115" t="s">
        <v>8269</v>
      </c>
    </row>
    <row r="4116" spans="1:16" hidden="1" x14ac:dyDescent="0.3">
      <c r="K4116" s="9"/>
      <c r="L4116" s="9"/>
    </row>
    <row r="4117" spans="1:16" hidden="1" x14ac:dyDescent="0.3">
      <c r="K4117" s="9"/>
      <c r="L4117" s="9"/>
    </row>
    <row r="4118" spans="1:16" hidden="1" x14ac:dyDescent="0.3">
      <c r="K4118" s="9"/>
      <c r="L4118" s="9"/>
    </row>
    <row r="4119" spans="1:16" hidden="1" x14ac:dyDescent="0.3">
      <c r="K4119" s="9"/>
      <c r="L4119" s="9"/>
    </row>
    <row r="4120" spans="1:16" hidden="1" x14ac:dyDescent="0.3">
      <c r="K4120" s="9"/>
      <c r="L4120" s="9"/>
    </row>
    <row r="4121" spans="1:16" hidden="1" x14ac:dyDescent="0.3">
      <c r="K4121" s="9"/>
      <c r="L4121" s="9"/>
    </row>
    <row r="4122" spans="1:16" hidden="1" x14ac:dyDescent="0.3">
      <c r="K4122" s="9"/>
      <c r="L4122" s="9"/>
    </row>
    <row r="4123" spans="1:16" hidden="1" x14ac:dyDescent="0.3">
      <c r="K4123" s="9"/>
      <c r="L4123" s="9"/>
    </row>
    <row r="4124" spans="1:16" hidden="1" x14ac:dyDescent="0.3">
      <c r="K4124" s="9"/>
      <c r="L4124" s="9"/>
    </row>
    <row r="4125" spans="1:16" hidden="1" x14ac:dyDescent="0.3">
      <c r="K4125" s="9"/>
      <c r="L4125" s="9"/>
    </row>
    <row r="4126" spans="1:16" hidden="1" x14ac:dyDescent="0.3">
      <c r="K4126" s="9"/>
      <c r="L4126" s="9"/>
    </row>
    <row r="4127" spans="1:16" hidden="1" x14ac:dyDescent="0.3">
      <c r="K4127" s="9"/>
      <c r="L4127" s="9"/>
    </row>
    <row r="4128" spans="1:16" hidden="1" x14ac:dyDescent="0.3">
      <c r="K4128" s="9"/>
      <c r="L4128" s="9"/>
    </row>
    <row r="4129" spans="11:12" hidden="1" x14ac:dyDescent="0.3">
      <c r="K4129" s="9"/>
      <c r="L4129" s="9"/>
    </row>
    <row r="4130" spans="11:12" hidden="1" x14ac:dyDescent="0.3">
      <c r="K4130" s="9"/>
      <c r="L4130" s="9"/>
    </row>
    <row r="4131" spans="11:12" hidden="1" x14ac:dyDescent="0.3">
      <c r="K4131" s="9"/>
      <c r="L4131" s="9"/>
    </row>
    <row r="4132" spans="11:12" hidden="1" x14ac:dyDescent="0.3">
      <c r="K4132" s="9"/>
      <c r="L4132" s="9"/>
    </row>
    <row r="4133" spans="11:12" hidden="1" x14ac:dyDescent="0.3">
      <c r="K4133" s="9"/>
      <c r="L4133" s="9"/>
    </row>
    <row r="4134" spans="11:12" hidden="1" x14ac:dyDescent="0.3">
      <c r="K4134" s="9"/>
      <c r="L4134" s="9"/>
    </row>
    <row r="4135" spans="11:12" hidden="1" x14ac:dyDescent="0.3">
      <c r="K4135" s="9"/>
      <c r="L4135" s="9"/>
    </row>
    <row r="4136" spans="11:12" hidden="1" x14ac:dyDescent="0.3">
      <c r="K4136" s="9"/>
      <c r="L4136" s="9"/>
    </row>
    <row r="4137" spans="11:12" hidden="1" x14ac:dyDescent="0.3">
      <c r="K4137" s="9"/>
      <c r="L4137" s="9"/>
    </row>
    <row r="4138" spans="11:12" hidden="1" x14ac:dyDescent="0.3">
      <c r="K4138" s="9"/>
      <c r="L4138" s="9"/>
    </row>
    <row r="4139" spans="11:12" hidden="1" x14ac:dyDescent="0.3">
      <c r="K4139" s="9"/>
      <c r="L4139" s="9"/>
    </row>
    <row r="4140" spans="11:12" hidden="1" x14ac:dyDescent="0.3">
      <c r="K4140" s="9"/>
      <c r="L4140" s="9"/>
    </row>
    <row r="4141" spans="11:12" hidden="1" x14ac:dyDescent="0.3">
      <c r="K4141" s="9"/>
      <c r="L4141" s="9"/>
    </row>
    <row r="4142" spans="11:12" hidden="1" x14ac:dyDescent="0.3">
      <c r="K4142" s="9"/>
      <c r="L4142" s="9"/>
    </row>
    <row r="4143" spans="11:12" hidden="1" x14ac:dyDescent="0.3">
      <c r="K4143" s="9"/>
      <c r="L4143" s="9"/>
    </row>
    <row r="4144" spans="11:12" hidden="1" x14ac:dyDescent="0.3">
      <c r="K4144" s="9"/>
      <c r="L4144" s="9"/>
    </row>
    <row r="4145" spans="11:12" hidden="1" x14ac:dyDescent="0.3">
      <c r="K4145" s="9"/>
      <c r="L4145" s="9"/>
    </row>
    <row r="4146" spans="11:12" hidden="1" x14ac:dyDescent="0.3">
      <c r="K4146" s="9"/>
      <c r="L4146" s="9"/>
    </row>
    <row r="4147" spans="11:12" hidden="1" x14ac:dyDescent="0.3">
      <c r="K4147" s="9"/>
      <c r="L4147" s="9"/>
    </row>
    <row r="4148" spans="11:12" hidden="1" x14ac:dyDescent="0.3">
      <c r="K4148" s="9"/>
      <c r="L4148" s="9"/>
    </row>
    <row r="4149" spans="11:12" hidden="1" x14ac:dyDescent="0.3">
      <c r="K4149" s="9"/>
      <c r="L4149" s="9"/>
    </row>
    <row r="4150" spans="11:12" hidden="1" x14ac:dyDescent="0.3">
      <c r="K4150" s="9"/>
      <c r="L4150" s="9"/>
    </row>
    <row r="4151" spans="11:12" hidden="1" x14ac:dyDescent="0.3">
      <c r="K4151" s="9"/>
      <c r="L4151" s="9"/>
    </row>
    <row r="4152" spans="11:12" hidden="1" x14ac:dyDescent="0.3">
      <c r="K4152" s="9"/>
      <c r="L4152" s="9"/>
    </row>
    <row r="4153" spans="11:12" hidden="1" x14ac:dyDescent="0.3">
      <c r="K4153" s="9"/>
      <c r="L4153" s="9"/>
    </row>
    <row r="4154" spans="11:12" hidden="1" x14ac:dyDescent="0.3">
      <c r="K4154" s="9"/>
      <c r="L4154" s="9"/>
    </row>
    <row r="4155" spans="11:12" hidden="1" x14ac:dyDescent="0.3">
      <c r="K4155" s="9"/>
      <c r="L4155" s="9"/>
    </row>
    <row r="4156" spans="11:12" hidden="1" x14ac:dyDescent="0.3">
      <c r="K4156" s="9"/>
      <c r="L4156" s="9"/>
    </row>
    <row r="4157" spans="11:12" hidden="1" x14ac:dyDescent="0.3">
      <c r="K4157" s="9"/>
      <c r="L4157" s="9"/>
    </row>
    <row r="4158" spans="11:12" hidden="1" x14ac:dyDescent="0.3">
      <c r="K4158" s="9"/>
      <c r="L4158" s="9"/>
    </row>
    <row r="4159" spans="11:12" hidden="1" x14ac:dyDescent="0.3">
      <c r="K4159" s="9"/>
      <c r="L4159" s="9"/>
    </row>
    <row r="4160" spans="11:12" hidden="1" x14ac:dyDescent="0.3">
      <c r="K4160" s="9"/>
      <c r="L4160" s="9"/>
    </row>
    <row r="4161" spans="11:12" hidden="1" x14ac:dyDescent="0.3">
      <c r="K4161" s="9"/>
      <c r="L4161" s="9"/>
    </row>
    <row r="4162" spans="11:12" hidden="1" x14ac:dyDescent="0.3">
      <c r="K4162" s="9"/>
      <c r="L4162" s="9"/>
    </row>
    <row r="4163" spans="11:12" hidden="1" x14ac:dyDescent="0.3">
      <c r="K4163" s="9"/>
      <c r="L4163" s="9"/>
    </row>
    <row r="4164" spans="11:12" hidden="1" x14ac:dyDescent="0.3">
      <c r="K4164" s="9"/>
      <c r="L4164" s="9"/>
    </row>
    <row r="4165" spans="11:12" hidden="1" x14ac:dyDescent="0.3">
      <c r="K4165" s="9"/>
      <c r="L4165" s="9"/>
    </row>
    <row r="4166" spans="11:12" hidden="1" x14ac:dyDescent="0.3">
      <c r="K4166" s="9"/>
      <c r="L4166" s="9"/>
    </row>
    <row r="4167" spans="11:12" hidden="1" x14ac:dyDescent="0.3">
      <c r="K4167" s="9"/>
      <c r="L4167" s="9"/>
    </row>
    <row r="4168" spans="11:12" hidden="1" x14ac:dyDescent="0.3">
      <c r="K4168" s="9"/>
      <c r="L4168" s="9"/>
    </row>
    <row r="4169" spans="11:12" hidden="1" x14ac:dyDescent="0.3">
      <c r="K4169" s="9"/>
      <c r="L4169" s="9"/>
    </row>
    <row r="4170" spans="11:12" hidden="1" x14ac:dyDescent="0.3">
      <c r="K4170" s="9"/>
      <c r="L4170" s="9"/>
    </row>
    <row r="4171" spans="11:12" hidden="1" x14ac:dyDescent="0.3">
      <c r="K4171" s="9"/>
      <c r="L4171" s="9"/>
    </row>
    <row r="4172" spans="11:12" hidden="1" x14ac:dyDescent="0.3">
      <c r="K4172" s="9"/>
      <c r="L4172" s="9"/>
    </row>
    <row r="4173" spans="11:12" hidden="1" x14ac:dyDescent="0.3">
      <c r="K4173" s="9"/>
      <c r="L4173" s="9"/>
    </row>
    <row r="4174" spans="11:12" hidden="1" x14ac:dyDescent="0.3">
      <c r="K4174" s="9"/>
      <c r="L4174" s="9"/>
    </row>
    <row r="4175" spans="11:12" hidden="1" x14ac:dyDescent="0.3">
      <c r="K4175" s="9"/>
      <c r="L4175" s="9"/>
    </row>
    <row r="4176" spans="11:12" hidden="1" x14ac:dyDescent="0.3">
      <c r="K4176" s="9"/>
      <c r="L4176" s="9"/>
    </row>
    <row r="4177" spans="11:12" hidden="1" x14ac:dyDescent="0.3">
      <c r="K4177" s="9"/>
      <c r="L4177" s="9"/>
    </row>
    <row r="4178" spans="11:12" hidden="1" x14ac:dyDescent="0.3">
      <c r="K4178" s="9"/>
      <c r="L4178" s="9"/>
    </row>
    <row r="4179" spans="11:12" hidden="1" x14ac:dyDescent="0.3">
      <c r="K4179" s="9"/>
      <c r="L4179" s="9"/>
    </row>
    <row r="4180" spans="11:12" hidden="1" x14ac:dyDescent="0.3">
      <c r="K4180" s="9"/>
      <c r="L4180" s="9"/>
    </row>
    <row r="4181" spans="11:12" hidden="1" x14ac:dyDescent="0.3">
      <c r="K4181" s="9"/>
      <c r="L4181" s="9"/>
    </row>
    <row r="4182" spans="11:12" hidden="1" x14ac:dyDescent="0.3">
      <c r="K4182" s="9"/>
      <c r="L4182" s="9"/>
    </row>
    <row r="4183" spans="11:12" hidden="1" x14ac:dyDescent="0.3">
      <c r="K4183" s="9"/>
      <c r="L4183" s="9"/>
    </row>
    <row r="4184" spans="11:12" hidden="1" x14ac:dyDescent="0.3">
      <c r="K4184" s="9"/>
      <c r="L4184" s="9"/>
    </row>
    <row r="4185" spans="11:12" hidden="1" x14ac:dyDescent="0.3">
      <c r="K4185" s="9"/>
      <c r="L4185" s="9"/>
    </row>
    <row r="4186" spans="11:12" hidden="1" x14ac:dyDescent="0.3">
      <c r="K4186" s="9"/>
      <c r="L4186" s="9"/>
    </row>
    <row r="4187" spans="11:12" hidden="1" x14ac:dyDescent="0.3">
      <c r="K4187" s="9"/>
      <c r="L4187" s="9"/>
    </row>
    <row r="4188" spans="11:12" hidden="1" x14ac:dyDescent="0.3">
      <c r="K4188" s="9"/>
      <c r="L4188" s="9"/>
    </row>
    <row r="4189" spans="11:12" hidden="1" x14ac:dyDescent="0.3">
      <c r="K4189" s="9"/>
      <c r="L4189" s="9"/>
    </row>
    <row r="4190" spans="11:12" hidden="1" x14ac:dyDescent="0.3">
      <c r="K4190" s="9"/>
      <c r="L4190" s="9"/>
    </row>
    <row r="4191" spans="11:12" hidden="1" x14ac:dyDescent="0.3">
      <c r="K4191" s="9"/>
      <c r="L4191" s="9"/>
    </row>
    <row r="4192" spans="11:12" hidden="1" x14ac:dyDescent="0.3">
      <c r="K4192" s="9"/>
      <c r="L4192" s="9"/>
    </row>
    <row r="4193" spans="11:12" hidden="1" x14ac:dyDescent="0.3">
      <c r="K4193" s="9"/>
      <c r="L4193" s="9"/>
    </row>
    <row r="4194" spans="11:12" hidden="1" x14ac:dyDescent="0.3">
      <c r="K4194" s="9"/>
      <c r="L4194" s="9"/>
    </row>
    <row r="4195" spans="11:12" hidden="1" x14ac:dyDescent="0.3">
      <c r="K4195" s="9"/>
      <c r="L4195" s="9"/>
    </row>
    <row r="4196" spans="11:12" hidden="1" x14ac:dyDescent="0.3">
      <c r="K4196" s="9"/>
      <c r="L4196" s="9"/>
    </row>
    <row r="4197" spans="11:12" hidden="1" x14ac:dyDescent="0.3">
      <c r="K4197" s="9"/>
      <c r="L4197" s="9"/>
    </row>
    <row r="4198" spans="11:12" hidden="1" x14ac:dyDescent="0.3">
      <c r="K4198" s="9"/>
      <c r="L4198" s="9"/>
    </row>
    <row r="4199" spans="11:12" hidden="1" x14ac:dyDescent="0.3">
      <c r="K4199" s="9"/>
      <c r="L4199" s="9"/>
    </row>
    <row r="4200" spans="11:12" hidden="1" x14ac:dyDescent="0.3">
      <c r="K4200" s="9"/>
      <c r="L4200" s="9"/>
    </row>
    <row r="4201" spans="11:12" hidden="1" x14ac:dyDescent="0.3">
      <c r="K4201" s="9"/>
      <c r="L4201" s="9"/>
    </row>
    <row r="4202" spans="11:12" hidden="1" x14ac:dyDescent="0.3">
      <c r="K4202" s="9"/>
      <c r="L4202" s="9"/>
    </row>
    <row r="4203" spans="11:12" hidden="1" x14ac:dyDescent="0.3">
      <c r="K4203" s="9"/>
      <c r="L4203" s="9"/>
    </row>
    <row r="4204" spans="11:12" hidden="1" x14ac:dyDescent="0.3">
      <c r="K4204" s="9"/>
      <c r="L4204" s="9"/>
    </row>
    <row r="4205" spans="11:12" hidden="1" x14ac:dyDescent="0.3">
      <c r="K4205" s="9"/>
      <c r="L4205" s="9"/>
    </row>
    <row r="4206" spans="11:12" hidden="1" x14ac:dyDescent="0.3">
      <c r="K4206" s="9"/>
      <c r="L4206" s="9"/>
    </row>
    <row r="4207" spans="11:12" hidden="1" x14ac:dyDescent="0.3">
      <c r="K4207" s="9"/>
      <c r="L4207" s="9"/>
    </row>
    <row r="4208" spans="11:12" hidden="1" x14ac:dyDescent="0.3">
      <c r="K4208" s="9"/>
      <c r="L4208" s="9"/>
    </row>
    <row r="4209" spans="11:12" hidden="1" x14ac:dyDescent="0.3">
      <c r="K4209" s="9"/>
      <c r="L4209" s="9"/>
    </row>
    <row r="4210" spans="11:12" hidden="1" x14ac:dyDescent="0.3">
      <c r="K4210" s="9"/>
      <c r="L4210" s="9"/>
    </row>
    <row r="4211" spans="11:12" hidden="1" x14ac:dyDescent="0.3">
      <c r="K4211" s="9"/>
      <c r="L4211" s="9"/>
    </row>
    <row r="4212" spans="11:12" hidden="1" x14ac:dyDescent="0.3">
      <c r="K4212" s="9"/>
      <c r="L4212" s="9"/>
    </row>
    <row r="4213" spans="11:12" hidden="1" x14ac:dyDescent="0.3">
      <c r="K4213" s="9"/>
      <c r="L4213" s="9"/>
    </row>
    <row r="4214" spans="11:12" hidden="1" x14ac:dyDescent="0.3">
      <c r="K4214" s="9"/>
      <c r="L4214" s="9"/>
    </row>
    <row r="4215" spans="11:12" hidden="1" x14ac:dyDescent="0.3">
      <c r="K4215" s="9"/>
      <c r="L4215" s="9"/>
    </row>
    <row r="4216" spans="11:12" hidden="1" x14ac:dyDescent="0.3">
      <c r="K4216" s="9"/>
      <c r="L4216" s="9"/>
    </row>
    <row r="4217" spans="11:12" hidden="1" x14ac:dyDescent="0.3">
      <c r="K4217" s="9"/>
      <c r="L4217" s="9"/>
    </row>
    <row r="4218" spans="11:12" hidden="1" x14ac:dyDescent="0.3">
      <c r="K4218" s="9"/>
      <c r="L4218" s="9"/>
    </row>
    <row r="4219" spans="11:12" hidden="1" x14ac:dyDescent="0.3">
      <c r="K4219" s="9"/>
      <c r="L4219" s="9"/>
    </row>
    <row r="4220" spans="11:12" hidden="1" x14ac:dyDescent="0.3">
      <c r="K4220" s="9"/>
      <c r="L4220" s="9"/>
    </row>
    <row r="4221" spans="11:12" hidden="1" x14ac:dyDescent="0.3">
      <c r="K4221" s="9"/>
      <c r="L4221" s="9"/>
    </row>
    <row r="4222" spans="11:12" hidden="1" x14ac:dyDescent="0.3">
      <c r="K4222" s="9"/>
      <c r="L4222" s="9"/>
    </row>
    <row r="4223" spans="11:12" hidden="1" x14ac:dyDescent="0.3">
      <c r="K4223" s="9"/>
      <c r="L4223" s="9"/>
    </row>
    <row r="4224" spans="11:12" hidden="1" x14ac:dyDescent="0.3">
      <c r="K4224" s="9"/>
      <c r="L4224" s="9"/>
    </row>
    <row r="4225" spans="11:12" hidden="1" x14ac:dyDescent="0.3">
      <c r="K4225" s="9"/>
      <c r="L4225" s="9"/>
    </row>
    <row r="4226" spans="11:12" hidden="1" x14ac:dyDescent="0.3">
      <c r="K4226" s="9"/>
      <c r="L4226" s="9"/>
    </row>
    <row r="4227" spans="11:12" hidden="1" x14ac:dyDescent="0.3">
      <c r="K4227" s="9"/>
      <c r="L4227" s="9"/>
    </row>
    <row r="4228" spans="11:12" hidden="1" x14ac:dyDescent="0.3">
      <c r="K4228" s="9"/>
      <c r="L4228" s="9"/>
    </row>
    <row r="4229" spans="11:12" hidden="1" x14ac:dyDescent="0.3">
      <c r="K4229" s="9"/>
      <c r="L4229" s="9"/>
    </row>
    <row r="4230" spans="11:12" hidden="1" x14ac:dyDescent="0.3">
      <c r="K4230" s="9"/>
      <c r="L4230" s="9"/>
    </row>
    <row r="4231" spans="11:12" hidden="1" x14ac:dyDescent="0.3">
      <c r="K4231" s="9"/>
      <c r="L4231" s="9"/>
    </row>
    <row r="4232" spans="11:12" hidden="1" x14ac:dyDescent="0.3">
      <c r="K4232" s="9"/>
      <c r="L4232" s="9"/>
    </row>
    <row r="4233" spans="11:12" hidden="1" x14ac:dyDescent="0.3">
      <c r="K4233" s="9"/>
      <c r="L4233" s="9"/>
    </row>
    <row r="4234" spans="11:12" hidden="1" x14ac:dyDescent="0.3">
      <c r="K4234" s="9"/>
      <c r="L4234" s="9"/>
    </row>
    <row r="4235" spans="11:12" hidden="1" x14ac:dyDescent="0.3">
      <c r="K4235" s="9"/>
      <c r="L4235" s="9"/>
    </row>
    <row r="4236" spans="11:12" hidden="1" x14ac:dyDescent="0.3">
      <c r="K4236" s="9"/>
      <c r="L4236" s="9"/>
    </row>
    <row r="4237" spans="11:12" hidden="1" x14ac:dyDescent="0.3">
      <c r="K4237" s="9"/>
      <c r="L4237" s="9"/>
    </row>
    <row r="4238" spans="11:12" hidden="1" x14ac:dyDescent="0.3">
      <c r="K4238" s="9"/>
      <c r="L4238" s="9"/>
    </row>
    <row r="4239" spans="11:12" hidden="1" x14ac:dyDescent="0.3">
      <c r="K4239" s="9"/>
      <c r="L4239" s="9"/>
    </row>
    <row r="4240" spans="11:12" hidden="1" x14ac:dyDescent="0.3">
      <c r="K4240" s="9"/>
      <c r="L4240" s="9"/>
    </row>
    <row r="4241" spans="11:12" hidden="1" x14ac:dyDescent="0.3">
      <c r="K4241" s="9"/>
      <c r="L4241" s="9"/>
    </row>
    <row r="4242" spans="11:12" hidden="1" x14ac:dyDescent="0.3">
      <c r="K4242" s="9"/>
      <c r="L4242" s="9"/>
    </row>
    <row r="4243" spans="11:12" hidden="1" x14ac:dyDescent="0.3">
      <c r="K4243" s="9"/>
      <c r="L4243" s="9"/>
    </row>
    <row r="4244" spans="11:12" hidden="1" x14ac:dyDescent="0.3">
      <c r="K4244" s="9"/>
      <c r="L4244" s="9"/>
    </row>
    <row r="4245" spans="11:12" hidden="1" x14ac:dyDescent="0.3">
      <c r="K4245" s="9"/>
      <c r="L4245" s="9"/>
    </row>
    <row r="4246" spans="11:12" hidden="1" x14ac:dyDescent="0.3">
      <c r="K4246" s="9"/>
      <c r="L4246" s="9"/>
    </row>
    <row r="4247" spans="11:12" hidden="1" x14ac:dyDescent="0.3">
      <c r="K4247" s="9"/>
      <c r="L4247" s="9"/>
    </row>
    <row r="4248" spans="11:12" hidden="1" x14ac:dyDescent="0.3">
      <c r="K4248" s="9"/>
      <c r="L4248" s="9"/>
    </row>
    <row r="4249" spans="11:12" hidden="1" x14ac:dyDescent="0.3">
      <c r="K4249" s="9"/>
      <c r="L4249" s="9"/>
    </row>
    <row r="4250" spans="11:12" hidden="1" x14ac:dyDescent="0.3">
      <c r="K4250" s="9"/>
      <c r="L4250" s="9"/>
    </row>
    <row r="4251" spans="11:12" hidden="1" x14ac:dyDescent="0.3">
      <c r="K4251" s="9"/>
      <c r="L4251" s="9"/>
    </row>
    <row r="4252" spans="11:12" hidden="1" x14ac:dyDescent="0.3">
      <c r="K4252" s="9"/>
      <c r="L4252" s="9"/>
    </row>
    <row r="4253" spans="11:12" hidden="1" x14ac:dyDescent="0.3">
      <c r="K4253" s="9"/>
      <c r="L4253" s="9"/>
    </row>
    <row r="4254" spans="11:12" hidden="1" x14ac:dyDescent="0.3">
      <c r="K4254" s="9"/>
      <c r="L4254" s="9"/>
    </row>
    <row r="4255" spans="11:12" hidden="1" x14ac:dyDescent="0.3">
      <c r="K4255" s="9"/>
      <c r="L4255" s="9"/>
    </row>
    <row r="4256" spans="11:12" hidden="1" x14ac:dyDescent="0.3">
      <c r="K4256" s="9"/>
      <c r="L4256" s="9"/>
    </row>
    <row r="4257" spans="11:12" hidden="1" x14ac:dyDescent="0.3">
      <c r="K4257" s="9"/>
      <c r="L4257" s="9"/>
    </row>
    <row r="4258" spans="11:12" hidden="1" x14ac:dyDescent="0.3">
      <c r="K4258" s="9"/>
      <c r="L4258" s="9"/>
    </row>
    <row r="4259" spans="11:12" hidden="1" x14ac:dyDescent="0.3">
      <c r="K4259" s="9"/>
      <c r="L4259" s="9"/>
    </row>
    <row r="4260" spans="11:12" hidden="1" x14ac:dyDescent="0.3">
      <c r="K4260" s="9"/>
      <c r="L4260" s="9"/>
    </row>
    <row r="4261" spans="11:12" hidden="1" x14ac:dyDescent="0.3">
      <c r="K4261" s="9"/>
      <c r="L4261" s="9"/>
    </row>
    <row r="4262" spans="11:12" hidden="1" x14ac:dyDescent="0.3">
      <c r="K4262" s="9"/>
      <c r="L4262" s="9"/>
    </row>
    <row r="4263" spans="11:12" hidden="1" x14ac:dyDescent="0.3">
      <c r="K4263" s="9"/>
      <c r="L4263" s="9"/>
    </row>
    <row r="4264" spans="11:12" hidden="1" x14ac:dyDescent="0.3">
      <c r="K4264" s="9"/>
      <c r="L4264" s="9"/>
    </row>
    <row r="4265" spans="11:12" hidden="1" x14ac:dyDescent="0.3">
      <c r="K4265" s="9"/>
      <c r="L4265" s="9"/>
    </row>
    <row r="4266" spans="11:12" hidden="1" x14ac:dyDescent="0.3">
      <c r="K4266" s="9"/>
      <c r="L4266" s="9"/>
    </row>
    <row r="4267" spans="11:12" hidden="1" x14ac:dyDescent="0.3">
      <c r="K4267" s="9"/>
      <c r="L4267" s="9"/>
    </row>
    <row r="4268" spans="11:12" hidden="1" x14ac:dyDescent="0.3">
      <c r="K4268" s="9"/>
      <c r="L4268" s="9"/>
    </row>
    <row r="4269" spans="11:12" hidden="1" x14ac:dyDescent="0.3">
      <c r="K4269" s="9"/>
      <c r="L4269" s="9"/>
    </row>
    <row r="4270" spans="11:12" hidden="1" x14ac:dyDescent="0.3">
      <c r="K4270" s="9"/>
      <c r="L4270" s="9"/>
    </row>
    <row r="4271" spans="11:12" hidden="1" x14ac:dyDescent="0.3">
      <c r="K4271" s="9"/>
      <c r="L4271" s="9"/>
    </row>
    <row r="4272" spans="11:12" hidden="1" x14ac:dyDescent="0.3">
      <c r="K4272" s="9"/>
      <c r="L4272" s="9"/>
    </row>
    <row r="4273" spans="11:12" hidden="1" x14ac:dyDescent="0.3">
      <c r="K4273" s="9"/>
      <c r="L4273" s="9"/>
    </row>
    <row r="4274" spans="11:12" hidden="1" x14ac:dyDescent="0.3">
      <c r="K4274" s="9"/>
      <c r="L4274" s="9"/>
    </row>
    <row r="4275" spans="11:12" hidden="1" x14ac:dyDescent="0.3">
      <c r="K4275" s="9"/>
      <c r="L4275" s="9"/>
    </row>
    <row r="4276" spans="11:12" hidden="1" x14ac:dyDescent="0.3">
      <c r="K4276" s="9"/>
      <c r="L4276" s="9"/>
    </row>
    <row r="4277" spans="11:12" hidden="1" x14ac:dyDescent="0.3">
      <c r="K4277" s="9"/>
      <c r="L4277" s="9"/>
    </row>
    <row r="4278" spans="11:12" hidden="1" x14ac:dyDescent="0.3">
      <c r="K4278" s="9"/>
      <c r="L4278" s="9"/>
    </row>
    <row r="4279" spans="11:12" hidden="1" x14ac:dyDescent="0.3">
      <c r="K4279" s="9"/>
      <c r="L4279" s="9"/>
    </row>
    <row r="4280" spans="11:12" hidden="1" x14ac:dyDescent="0.3">
      <c r="K4280" s="9"/>
      <c r="L4280" s="9"/>
    </row>
    <row r="4281" spans="11:12" hidden="1" x14ac:dyDescent="0.3">
      <c r="K4281" s="9"/>
      <c r="L4281" s="9"/>
    </row>
    <row r="4282" spans="11:12" hidden="1" x14ac:dyDescent="0.3">
      <c r="K4282" s="9"/>
      <c r="L4282" s="9"/>
    </row>
    <row r="4283" spans="11:12" hidden="1" x14ac:dyDescent="0.3">
      <c r="K4283" s="9"/>
      <c r="L4283" s="9"/>
    </row>
    <row r="4284" spans="11:12" hidden="1" x14ac:dyDescent="0.3">
      <c r="K4284" s="9"/>
      <c r="L4284" s="9"/>
    </row>
    <row r="4285" spans="11:12" hidden="1" x14ac:dyDescent="0.3">
      <c r="K4285" s="9"/>
      <c r="L4285" s="9"/>
    </row>
    <row r="4286" spans="11:12" hidden="1" x14ac:dyDescent="0.3">
      <c r="K4286" s="9"/>
      <c r="L4286" s="9"/>
    </row>
    <row r="4287" spans="11:12" hidden="1" x14ac:dyDescent="0.3">
      <c r="K4287" s="9"/>
      <c r="L4287" s="9"/>
    </row>
    <row r="4288" spans="11:12" hidden="1" x14ac:dyDescent="0.3">
      <c r="K4288" s="9"/>
      <c r="L4288" s="9"/>
    </row>
    <row r="4289" spans="11:12" hidden="1" x14ac:dyDescent="0.3">
      <c r="K4289" s="9"/>
      <c r="L4289" s="9"/>
    </row>
    <row r="4290" spans="11:12" hidden="1" x14ac:dyDescent="0.3">
      <c r="K4290" s="9"/>
      <c r="L4290" s="9"/>
    </row>
    <row r="4291" spans="11:12" hidden="1" x14ac:dyDescent="0.3">
      <c r="K4291" s="9"/>
      <c r="L4291" s="9"/>
    </row>
    <row r="4292" spans="11:12" hidden="1" x14ac:dyDescent="0.3">
      <c r="K4292" s="9"/>
      <c r="L4292" s="9"/>
    </row>
    <row r="4293" spans="11:12" hidden="1" x14ac:dyDescent="0.3">
      <c r="K4293" s="9"/>
      <c r="L4293" s="9"/>
    </row>
    <row r="4294" spans="11:12" hidden="1" x14ac:dyDescent="0.3">
      <c r="K4294" s="9"/>
      <c r="L4294" s="9"/>
    </row>
    <row r="4295" spans="11:12" hidden="1" x14ac:dyDescent="0.3">
      <c r="K4295" s="9"/>
      <c r="L4295" s="9"/>
    </row>
    <row r="4296" spans="11:12" hidden="1" x14ac:dyDescent="0.3">
      <c r="K4296" s="9"/>
      <c r="L4296" s="9"/>
    </row>
    <row r="4297" spans="11:12" hidden="1" x14ac:dyDescent="0.3">
      <c r="K4297" s="9"/>
      <c r="L4297" s="9"/>
    </row>
    <row r="4298" spans="11:12" hidden="1" x14ac:dyDescent="0.3">
      <c r="K4298" s="9"/>
      <c r="L4298" s="9"/>
    </row>
    <row r="4299" spans="11:12" hidden="1" x14ac:dyDescent="0.3">
      <c r="K4299" s="9"/>
      <c r="L4299" s="9"/>
    </row>
    <row r="4300" spans="11:12" hidden="1" x14ac:dyDescent="0.3">
      <c r="K4300" s="9"/>
      <c r="L4300" s="9"/>
    </row>
    <row r="4301" spans="11:12" hidden="1" x14ac:dyDescent="0.3">
      <c r="K4301" s="9"/>
      <c r="L4301" s="9"/>
    </row>
    <row r="4302" spans="11:12" hidden="1" x14ac:dyDescent="0.3">
      <c r="K4302" s="9"/>
      <c r="L4302" s="9"/>
    </row>
    <row r="4303" spans="11:12" hidden="1" x14ac:dyDescent="0.3">
      <c r="K4303" s="9"/>
      <c r="L4303" s="9"/>
    </row>
    <row r="4304" spans="11:12" hidden="1" x14ac:dyDescent="0.3">
      <c r="K4304" s="9"/>
      <c r="L4304" s="9"/>
    </row>
    <row r="4305" spans="11:12" hidden="1" x14ac:dyDescent="0.3">
      <c r="K4305" s="9"/>
      <c r="L4305" s="9"/>
    </row>
    <row r="4306" spans="11:12" hidden="1" x14ac:dyDescent="0.3">
      <c r="K4306" s="9"/>
      <c r="L4306" s="9"/>
    </row>
    <row r="4307" spans="11:12" hidden="1" x14ac:dyDescent="0.3">
      <c r="K4307" s="9"/>
      <c r="L4307" s="9"/>
    </row>
    <row r="4308" spans="11:12" hidden="1" x14ac:dyDescent="0.3">
      <c r="K4308" s="9"/>
      <c r="L4308" s="9"/>
    </row>
    <row r="4309" spans="11:12" hidden="1" x14ac:dyDescent="0.3">
      <c r="K4309" s="9"/>
      <c r="L4309" s="9"/>
    </row>
    <row r="4310" spans="11:12" hidden="1" x14ac:dyDescent="0.3">
      <c r="K4310" s="9"/>
      <c r="L4310" s="9"/>
    </row>
    <row r="4311" spans="11:12" hidden="1" x14ac:dyDescent="0.3">
      <c r="K4311" s="9"/>
      <c r="L4311" s="9"/>
    </row>
    <row r="4312" spans="11:12" hidden="1" x14ac:dyDescent="0.3">
      <c r="K4312" s="9"/>
      <c r="L4312" s="9"/>
    </row>
    <row r="4313" spans="11:12" hidden="1" x14ac:dyDescent="0.3">
      <c r="K4313" s="9"/>
      <c r="L4313" s="9"/>
    </row>
    <row r="4314" spans="11:12" hidden="1" x14ac:dyDescent="0.3">
      <c r="K4314" s="9"/>
      <c r="L4314" s="9"/>
    </row>
    <row r="4315" spans="11:12" hidden="1" x14ac:dyDescent="0.3">
      <c r="K4315" s="9"/>
      <c r="L4315" s="9"/>
    </row>
    <row r="4316" spans="11:12" hidden="1" x14ac:dyDescent="0.3">
      <c r="K4316" s="9"/>
      <c r="L4316" s="9"/>
    </row>
    <row r="4317" spans="11:12" hidden="1" x14ac:dyDescent="0.3">
      <c r="K4317" s="9"/>
      <c r="L4317" s="9"/>
    </row>
    <row r="4318" spans="11:12" hidden="1" x14ac:dyDescent="0.3">
      <c r="K4318" s="9"/>
      <c r="L4318" s="9"/>
    </row>
    <row r="4319" spans="11:12" hidden="1" x14ac:dyDescent="0.3">
      <c r="K4319" s="9"/>
      <c r="L4319" s="9"/>
    </row>
    <row r="4320" spans="11:12" hidden="1" x14ac:dyDescent="0.3">
      <c r="K4320" s="9"/>
      <c r="L4320" s="9"/>
    </row>
    <row r="4321" spans="11:12" hidden="1" x14ac:dyDescent="0.3">
      <c r="K4321" s="9"/>
      <c r="L4321" s="9"/>
    </row>
    <row r="4322" spans="11:12" hidden="1" x14ac:dyDescent="0.3">
      <c r="K4322" s="9"/>
      <c r="L4322" s="9"/>
    </row>
    <row r="4323" spans="11:12" hidden="1" x14ac:dyDescent="0.3">
      <c r="K4323" s="9"/>
      <c r="L4323" s="9"/>
    </row>
    <row r="4324" spans="11:12" hidden="1" x14ac:dyDescent="0.3">
      <c r="K4324" s="9"/>
      <c r="L4324" s="9"/>
    </row>
    <row r="4325" spans="11:12" hidden="1" x14ac:dyDescent="0.3">
      <c r="K4325" s="9"/>
      <c r="L4325" s="9"/>
    </row>
    <row r="4326" spans="11:12" hidden="1" x14ac:dyDescent="0.3">
      <c r="K4326" s="9"/>
      <c r="L4326" s="9"/>
    </row>
    <row r="4327" spans="11:12" hidden="1" x14ac:dyDescent="0.3">
      <c r="K4327" s="9"/>
      <c r="L4327" s="9"/>
    </row>
    <row r="4328" spans="11:12" hidden="1" x14ac:dyDescent="0.3">
      <c r="K4328" s="9"/>
      <c r="L4328" s="9"/>
    </row>
    <row r="4329" spans="11:12" hidden="1" x14ac:dyDescent="0.3">
      <c r="K4329" s="9"/>
      <c r="L4329" s="9"/>
    </row>
    <row r="4330" spans="11:12" hidden="1" x14ac:dyDescent="0.3">
      <c r="K4330" s="9"/>
      <c r="L4330" s="9"/>
    </row>
    <row r="4331" spans="11:12" hidden="1" x14ac:dyDescent="0.3">
      <c r="K4331" s="9"/>
      <c r="L4331" s="9"/>
    </row>
    <row r="4332" spans="11:12" hidden="1" x14ac:dyDescent="0.3">
      <c r="K4332" s="9"/>
      <c r="L4332" s="9"/>
    </row>
    <row r="4333" spans="11:12" hidden="1" x14ac:dyDescent="0.3">
      <c r="K4333" s="9"/>
      <c r="L4333" s="9"/>
    </row>
    <row r="4334" spans="11:12" hidden="1" x14ac:dyDescent="0.3">
      <c r="K4334" s="9"/>
      <c r="L4334" s="9"/>
    </row>
    <row r="4335" spans="11:12" hidden="1" x14ac:dyDescent="0.3">
      <c r="K4335" s="9"/>
      <c r="L4335" s="9"/>
    </row>
    <row r="4336" spans="11:12" hidden="1" x14ac:dyDescent="0.3">
      <c r="K4336" s="9"/>
      <c r="L4336" s="9"/>
    </row>
    <row r="4337" spans="11:12" hidden="1" x14ac:dyDescent="0.3">
      <c r="K4337" s="9"/>
      <c r="L4337" s="9"/>
    </row>
    <row r="4338" spans="11:12" hidden="1" x14ac:dyDescent="0.3">
      <c r="K4338" s="9"/>
      <c r="L4338" s="9"/>
    </row>
    <row r="4339" spans="11:12" hidden="1" x14ac:dyDescent="0.3">
      <c r="K4339" s="9"/>
      <c r="L4339" s="9"/>
    </row>
    <row r="4340" spans="11:12" hidden="1" x14ac:dyDescent="0.3">
      <c r="K4340" s="9"/>
      <c r="L4340" s="9"/>
    </row>
    <row r="4341" spans="11:12" hidden="1" x14ac:dyDescent="0.3">
      <c r="K4341" s="9"/>
      <c r="L4341" s="9"/>
    </row>
    <row r="4342" spans="11:12" hidden="1" x14ac:dyDescent="0.3">
      <c r="K4342" s="9"/>
      <c r="L4342" s="9"/>
    </row>
    <row r="4343" spans="11:12" hidden="1" x14ac:dyDescent="0.3">
      <c r="K4343" s="9"/>
      <c r="L4343" s="9"/>
    </row>
    <row r="4344" spans="11:12" hidden="1" x14ac:dyDescent="0.3">
      <c r="K4344" s="9"/>
      <c r="L4344" s="9"/>
    </row>
    <row r="4345" spans="11:12" hidden="1" x14ac:dyDescent="0.3">
      <c r="K4345" s="9"/>
      <c r="L4345" s="9"/>
    </row>
    <row r="4346" spans="11:12" hidden="1" x14ac:dyDescent="0.3">
      <c r="K4346" s="9"/>
      <c r="L4346" s="9"/>
    </row>
    <row r="4347" spans="11:12" hidden="1" x14ac:dyDescent="0.3">
      <c r="K4347" s="9"/>
      <c r="L4347" s="9"/>
    </row>
    <row r="4348" spans="11:12" hidden="1" x14ac:dyDescent="0.3">
      <c r="K4348" s="9"/>
      <c r="L4348" s="9"/>
    </row>
    <row r="4349" spans="11:12" hidden="1" x14ac:dyDescent="0.3">
      <c r="K4349" s="9"/>
      <c r="L4349" s="9"/>
    </row>
    <row r="4350" spans="11:12" hidden="1" x14ac:dyDescent="0.3">
      <c r="K4350" s="9"/>
      <c r="L4350" s="9"/>
    </row>
    <row r="4351" spans="11:12" hidden="1" x14ac:dyDescent="0.3">
      <c r="K4351" s="9"/>
      <c r="L4351" s="9"/>
    </row>
    <row r="4352" spans="11:12" hidden="1" x14ac:dyDescent="0.3">
      <c r="K4352" s="9"/>
      <c r="L4352" s="9"/>
    </row>
    <row r="4353" spans="11:12" hidden="1" x14ac:dyDescent="0.3">
      <c r="K4353" s="9"/>
      <c r="L4353" s="9"/>
    </row>
    <row r="4354" spans="11:12" hidden="1" x14ac:dyDescent="0.3">
      <c r="K4354" s="9"/>
      <c r="L4354" s="9"/>
    </row>
    <row r="4355" spans="11:12" hidden="1" x14ac:dyDescent="0.3">
      <c r="K4355" s="9"/>
      <c r="L4355" s="9"/>
    </row>
    <row r="4356" spans="11:12" hidden="1" x14ac:dyDescent="0.3">
      <c r="K4356" s="9"/>
      <c r="L4356" s="9"/>
    </row>
    <row r="4357" spans="11:12" hidden="1" x14ac:dyDescent="0.3">
      <c r="K4357" s="9"/>
      <c r="L4357" s="9"/>
    </row>
    <row r="4358" spans="11:12" hidden="1" x14ac:dyDescent="0.3">
      <c r="K4358" s="9"/>
      <c r="L4358" s="9"/>
    </row>
    <row r="4359" spans="11:12" hidden="1" x14ac:dyDescent="0.3">
      <c r="K4359" s="9"/>
      <c r="L4359" s="9"/>
    </row>
    <row r="4360" spans="11:12" hidden="1" x14ac:dyDescent="0.3">
      <c r="K4360" s="9"/>
      <c r="L4360" s="9"/>
    </row>
    <row r="4361" spans="11:12" hidden="1" x14ac:dyDescent="0.3">
      <c r="K4361" s="9"/>
      <c r="L4361" s="9"/>
    </row>
    <row r="4362" spans="11:12" hidden="1" x14ac:dyDescent="0.3">
      <c r="K4362" s="9"/>
      <c r="L4362" s="9"/>
    </row>
    <row r="4363" spans="11:12" hidden="1" x14ac:dyDescent="0.3">
      <c r="K4363" s="9"/>
      <c r="L4363" s="9"/>
    </row>
    <row r="4364" spans="11:12" hidden="1" x14ac:dyDescent="0.3">
      <c r="K4364" s="9"/>
      <c r="L4364" s="9"/>
    </row>
    <row r="4365" spans="11:12" hidden="1" x14ac:dyDescent="0.3">
      <c r="K4365" s="9"/>
      <c r="L4365" s="9"/>
    </row>
    <row r="4366" spans="11:12" hidden="1" x14ac:dyDescent="0.3">
      <c r="K4366" s="9"/>
      <c r="L4366" s="9"/>
    </row>
    <row r="4367" spans="11:12" hidden="1" x14ac:dyDescent="0.3">
      <c r="K4367" s="9"/>
      <c r="L4367" s="9"/>
    </row>
    <row r="4368" spans="11:12" hidden="1" x14ac:dyDescent="0.3">
      <c r="K4368" s="9"/>
      <c r="L4368" s="9"/>
    </row>
    <row r="4369" spans="11:12" hidden="1" x14ac:dyDescent="0.3">
      <c r="K4369" s="9"/>
      <c r="L4369" s="9"/>
    </row>
    <row r="4370" spans="11:12" hidden="1" x14ac:dyDescent="0.3">
      <c r="K4370" s="9"/>
      <c r="L4370" s="9"/>
    </row>
    <row r="4371" spans="11:12" hidden="1" x14ac:dyDescent="0.3">
      <c r="K4371" s="9"/>
      <c r="L4371" s="9"/>
    </row>
    <row r="4372" spans="11:12" hidden="1" x14ac:dyDescent="0.3">
      <c r="K4372" s="9"/>
      <c r="L4372" s="9"/>
    </row>
    <row r="4373" spans="11:12" hidden="1" x14ac:dyDescent="0.3">
      <c r="K4373" s="9"/>
      <c r="L4373" s="9"/>
    </row>
    <row r="4374" spans="11:12" hidden="1" x14ac:dyDescent="0.3">
      <c r="K4374" s="9"/>
      <c r="L4374" s="9"/>
    </row>
    <row r="4375" spans="11:12" hidden="1" x14ac:dyDescent="0.3">
      <c r="K4375" s="9"/>
      <c r="L4375" s="9"/>
    </row>
    <row r="4376" spans="11:12" hidden="1" x14ac:dyDescent="0.3">
      <c r="K4376" s="9"/>
      <c r="L4376" s="9"/>
    </row>
    <row r="4377" spans="11:12" hidden="1" x14ac:dyDescent="0.3">
      <c r="K4377" s="9"/>
      <c r="L4377" s="9"/>
    </row>
    <row r="4378" spans="11:12" hidden="1" x14ac:dyDescent="0.3">
      <c r="K4378" s="9"/>
      <c r="L4378" s="9"/>
    </row>
    <row r="4379" spans="11:12" hidden="1" x14ac:dyDescent="0.3">
      <c r="K4379" s="9"/>
      <c r="L4379" s="9"/>
    </row>
    <row r="4380" spans="11:12" hidden="1" x14ac:dyDescent="0.3">
      <c r="K4380" s="9"/>
      <c r="L4380" s="9"/>
    </row>
    <row r="4381" spans="11:12" hidden="1" x14ac:dyDescent="0.3">
      <c r="K4381" s="9"/>
      <c r="L4381" s="9"/>
    </row>
    <row r="4382" spans="11:12" hidden="1" x14ac:dyDescent="0.3">
      <c r="K4382" s="9"/>
      <c r="L4382" s="9"/>
    </row>
    <row r="4383" spans="11:12" hidden="1" x14ac:dyDescent="0.3">
      <c r="K4383" s="9"/>
      <c r="L4383" s="9"/>
    </row>
    <row r="4384" spans="11:12" hidden="1" x14ac:dyDescent="0.3">
      <c r="K4384" s="9"/>
      <c r="L4384" s="9"/>
    </row>
    <row r="4385" spans="11:12" hidden="1" x14ac:dyDescent="0.3">
      <c r="K4385" s="9"/>
      <c r="L4385" s="9"/>
    </row>
    <row r="4386" spans="11:12" hidden="1" x14ac:dyDescent="0.3">
      <c r="K4386" s="9"/>
      <c r="L4386" s="9"/>
    </row>
    <row r="4387" spans="11:12" hidden="1" x14ac:dyDescent="0.3">
      <c r="K4387" s="9"/>
      <c r="L4387" s="9"/>
    </row>
    <row r="4388" spans="11:12" hidden="1" x14ac:dyDescent="0.3">
      <c r="K4388" s="9"/>
      <c r="L4388" s="9"/>
    </row>
    <row r="4389" spans="11:12" hidden="1" x14ac:dyDescent="0.3">
      <c r="K4389" s="9"/>
      <c r="L4389" s="9"/>
    </row>
    <row r="4390" spans="11:12" hidden="1" x14ac:dyDescent="0.3">
      <c r="K4390" s="9"/>
      <c r="L4390" s="9"/>
    </row>
    <row r="4391" spans="11:12" hidden="1" x14ac:dyDescent="0.3">
      <c r="K4391" s="9"/>
      <c r="L4391" s="9"/>
    </row>
    <row r="4392" spans="11:12" hidden="1" x14ac:dyDescent="0.3">
      <c r="K4392" s="9"/>
      <c r="L4392" s="9"/>
    </row>
    <row r="4393" spans="11:12" hidden="1" x14ac:dyDescent="0.3">
      <c r="K4393" s="9"/>
      <c r="L4393" s="9"/>
    </row>
    <row r="4394" spans="11:12" hidden="1" x14ac:dyDescent="0.3">
      <c r="K4394" s="9"/>
      <c r="L4394" s="9"/>
    </row>
    <row r="4395" spans="11:12" hidden="1" x14ac:dyDescent="0.3">
      <c r="K4395" s="9"/>
      <c r="L4395" s="9"/>
    </row>
    <row r="4396" spans="11:12" hidden="1" x14ac:dyDescent="0.3">
      <c r="K4396" s="9"/>
      <c r="L4396" s="9"/>
    </row>
    <row r="4397" spans="11:12" hidden="1" x14ac:dyDescent="0.3">
      <c r="K4397" s="9"/>
      <c r="L4397" s="9"/>
    </row>
    <row r="4398" spans="11:12" hidden="1" x14ac:dyDescent="0.3">
      <c r="K4398" s="9"/>
      <c r="L4398" s="9"/>
    </row>
    <row r="4399" spans="11:12" hidden="1" x14ac:dyDescent="0.3">
      <c r="K4399" s="9"/>
      <c r="L4399" s="9"/>
    </row>
    <row r="4400" spans="11:12" hidden="1" x14ac:dyDescent="0.3">
      <c r="K4400" s="9"/>
      <c r="L4400" s="9"/>
    </row>
    <row r="4401" spans="11:12" hidden="1" x14ac:dyDescent="0.3">
      <c r="K4401" s="9"/>
      <c r="L4401" s="9"/>
    </row>
    <row r="4402" spans="11:12" hidden="1" x14ac:dyDescent="0.3">
      <c r="K4402" s="9"/>
      <c r="L4402" s="9"/>
    </row>
    <row r="4403" spans="11:12" hidden="1" x14ac:dyDescent="0.3">
      <c r="K4403" s="9"/>
      <c r="L4403" s="9"/>
    </row>
    <row r="4404" spans="11:12" hidden="1" x14ac:dyDescent="0.3">
      <c r="K4404" s="9"/>
      <c r="L4404" s="9"/>
    </row>
    <row r="4405" spans="11:12" hidden="1" x14ac:dyDescent="0.3">
      <c r="K4405" s="9"/>
      <c r="L4405" s="9"/>
    </row>
    <row r="4406" spans="11:12" hidden="1" x14ac:dyDescent="0.3">
      <c r="K4406" s="9"/>
      <c r="L4406" s="9"/>
    </row>
    <row r="4407" spans="11:12" hidden="1" x14ac:dyDescent="0.3">
      <c r="K4407" s="9"/>
      <c r="L4407" s="9"/>
    </row>
    <row r="4408" spans="11:12" hidden="1" x14ac:dyDescent="0.3">
      <c r="K4408" s="9"/>
      <c r="L4408" s="9"/>
    </row>
    <row r="4409" spans="11:12" hidden="1" x14ac:dyDescent="0.3">
      <c r="K4409" s="9"/>
      <c r="L4409" s="9"/>
    </row>
    <row r="4410" spans="11:12" hidden="1" x14ac:dyDescent="0.3">
      <c r="K4410" s="9"/>
      <c r="L4410" s="9"/>
    </row>
    <row r="4411" spans="11:12" hidden="1" x14ac:dyDescent="0.3">
      <c r="K4411" s="9"/>
      <c r="L4411" s="9"/>
    </row>
    <row r="4412" spans="11:12" hidden="1" x14ac:dyDescent="0.3">
      <c r="K4412" s="9"/>
      <c r="L4412" s="9"/>
    </row>
    <row r="4413" spans="11:12" hidden="1" x14ac:dyDescent="0.3">
      <c r="K4413" s="9"/>
      <c r="L4413" s="9"/>
    </row>
    <row r="4414" spans="11:12" hidden="1" x14ac:dyDescent="0.3">
      <c r="K4414" s="9"/>
      <c r="L4414" s="9"/>
    </row>
    <row r="4415" spans="11:12" hidden="1" x14ac:dyDescent="0.3">
      <c r="K4415" s="9"/>
      <c r="L4415" s="9"/>
    </row>
    <row r="4416" spans="11:12" hidden="1" x14ac:dyDescent="0.3">
      <c r="K4416" s="9"/>
      <c r="L4416" s="9"/>
    </row>
    <row r="4417" spans="11:12" hidden="1" x14ac:dyDescent="0.3">
      <c r="K4417" s="9"/>
      <c r="L4417" s="9"/>
    </row>
    <row r="4418" spans="11:12" hidden="1" x14ac:dyDescent="0.3">
      <c r="K4418" s="9"/>
      <c r="L4418" s="9"/>
    </row>
    <row r="4419" spans="11:12" hidden="1" x14ac:dyDescent="0.3">
      <c r="K4419" s="9"/>
      <c r="L4419" s="9"/>
    </row>
    <row r="4420" spans="11:12" hidden="1" x14ac:dyDescent="0.3">
      <c r="K4420" s="9"/>
      <c r="L4420" s="9"/>
    </row>
    <row r="4421" spans="11:12" hidden="1" x14ac:dyDescent="0.3">
      <c r="K4421" s="9"/>
      <c r="L4421" s="9"/>
    </row>
    <row r="4422" spans="11:12" hidden="1" x14ac:dyDescent="0.3">
      <c r="K4422" s="9"/>
      <c r="L4422" s="9"/>
    </row>
    <row r="4423" spans="11:12" hidden="1" x14ac:dyDescent="0.3">
      <c r="K4423" s="9"/>
      <c r="L4423" s="9"/>
    </row>
    <row r="4424" spans="11:12" hidden="1" x14ac:dyDescent="0.3">
      <c r="K4424" s="9"/>
      <c r="L4424" s="9"/>
    </row>
    <row r="4425" spans="11:12" hidden="1" x14ac:dyDescent="0.3">
      <c r="K4425" s="9"/>
      <c r="L4425" s="9"/>
    </row>
    <row r="4426" spans="11:12" hidden="1" x14ac:dyDescent="0.3">
      <c r="K4426" s="9"/>
      <c r="L4426" s="9"/>
    </row>
    <row r="4427" spans="11:12" hidden="1" x14ac:dyDescent="0.3">
      <c r="K4427" s="9"/>
      <c r="L4427" s="9"/>
    </row>
    <row r="4428" spans="11:12" hidden="1" x14ac:dyDescent="0.3">
      <c r="K4428" s="9"/>
      <c r="L4428" s="9"/>
    </row>
    <row r="4429" spans="11:12" hidden="1" x14ac:dyDescent="0.3">
      <c r="K4429" s="9"/>
      <c r="L4429" s="9"/>
    </row>
    <row r="4430" spans="11:12" hidden="1" x14ac:dyDescent="0.3">
      <c r="K4430" s="9"/>
      <c r="L4430" s="9"/>
    </row>
    <row r="4431" spans="11:12" hidden="1" x14ac:dyDescent="0.3">
      <c r="K4431" s="9"/>
      <c r="L4431" s="9"/>
    </row>
    <row r="4432" spans="11:12" hidden="1" x14ac:dyDescent="0.3">
      <c r="K4432" s="9"/>
      <c r="L4432" s="9"/>
    </row>
    <row r="4433" spans="11:12" hidden="1" x14ac:dyDescent="0.3">
      <c r="K4433" s="9"/>
      <c r="L4433" s="9"/>
    </row>
    <row r="4434" spans="11:12" hidden="1" x14ac:dyDescent="0.3">
      <c r="K4434" s="9"/>
      <c r="L4434" s="9"/>
    </row>
    <row r="4435" spans="11:12" hidden="1" x14ac:dyDescent="0.3">
      <c r="K4435" s="9"/>
      <c r="L4435" s="9"/>
    </row>
    <row r="4436" spans="11:12" hidden="1" x14ac:dyDescent="0.3">
      <c r="K4436" s="9"/>
      <c r="L4436" s="9"/>
    </row>
    <row r="4437" spans="11:12" hidden="1" x14ac:dyDescent="0.3">
      <c r="K4437" s="9"/>
      <c r="L4437" s="9"/>
    </row>
    <row r="4438" spans="11:12" hidden="1" x14ac:dyDescent="0.3">
      <c r="K4438" s="9"/>
      <c r="L4438" s="9"/>
    </row>
    <row r="4439" spans="11:12" hidden="1" x14ac:dyDescent="0.3">
      <c r="K4439" s="9"/>
      <c r="L4439" s="9"/>
    </row>
    <row r="4440" spans="11:12" hidden="1" x14ac:dyDescent="0.3">
      <c r="K4440" s="9"/>
      <c r="L4440" s="9"/>
    </row>
    <row r="4441" spans="11:12" hidden="1" x14ac:dyDescent="0.3">
      <c r="K4441" s="9"/>
      <c r="L4441" s="9"/>
    </row>
    <row r="4442" spans="11:12" hidden="1" x14ac:dyDescent="0.3">
      <c r="K4442" s="9"/>
      <c r="L4442" s="9"/>
    </row>
    <row r="4443" spans="11:12" hidden="1" x14ac:dyDescent="0.3">
      <c r="K4443" s="9"/>
      <c r="L4443" s="9"/>
    </row>
    <row r="4444" spans="11:12" hidden="1" x14ac:dyDescent="0.3">
      <c r="K4444" s="9"/>
      <c r="L4444" s="9"/>
    </row>
    <row r="4445" spans="11:12" hidden="1" x14ac:dyDescent="0.3">
      <c r="K4445" s="9"/>
      <c r="L4445" s="9"/>
    </row>
    <row r="4446" spans="11:12" hidden="1" x14ac:dyDescent="0.3">
      <c r="K4446" s="9"/>
      <c r="L4446" s="9"/>
    </row>
    <row r="4447" spans="11:12" hidden="1" x14ac:dyDescent="0.3">
      <c r="K4447" s="9"/>
      <c r="L4447" s="9"/>
    </row>
    <row r="4448" spans="11:12" hidden="1" x14ac:dyDescent="0.3">
      <c r="K4448" s="9"/>
      <c r="L4448" s="9"/>
    </row>
    <row r="4449" spans="11:12" hidden="1" x14ac:dyDescent="0.3">
      <c r="K4449" s="9"/>
      <c r="L4449" s="9"/>
    </row>
    <row r="4450" spans="11:12" hidden="1" x14ac:dyDescent="0.3">
      <c r="K4450" s="9"/>
      <c r="L4450" s="9"/>
    </row>
    <row r="4451" spans="11:12" hidden="1" x14ac:dyDescent="0.3">
      <c r="K4451" s="9"/>
      <c r="L4451" s="9"/>
    </row>
    <row r="4452" spans="11:12" hidden="1" x14ac:dyDescent="0.3">
      <c r="K4452" s="9"/>
      <c r="L4452" s="9"/>
    </row>
    <row r="4453" spans="11:12" hidden="1" x14ac:dyDescent="0.3">
      <c r="K4453" s="9"/>
      <c r="L4453" s="9"/>
    </row>
    <row r="4454" spans="11:12" hidden="1" x14ac:dyDescent="0.3">
      <c r="K4454" s="9"/>
      <c r="L4454" s="9"/>
    </row>
    <row r="4455" spans="11:12" hidden="1" x14ac:dyDescent="0.3">
      <c r="K4455" s="9"/>
      <c r="L4455" s="9"/>
    </row>
    <row r="4456" spans="11:12" hidden="1" x14ac:dyDescent="0.3">
      <c r="K4456" s="9"/>
      <c r="L4456" s="9"/>
    </row>
    <row r="4457" spans="11:12" hidden="1" x14ac:dyDescent="0.3">
      <c r="K4457" s="9"/>
      <c r="L4457" s="9"/>
    </row>
    <row r="4458" spans="11:12" hidden="1" x14ac:dyDescent="0.3">
      <c r="K4458" s="9"/>
      <c r="L4458" s="9"/>
    </row>
    <row r="4459" spans="11:12" hidden="1" x14ac:dyDescent="0.3">
      <c r="K4459" s="9"/>
      <c r="L4459" s="9"/>
    </row>
    <row r="4460" spans="11:12" hidden="1" x14ac:dyDescent="0.3">
      <c r="K4460" s="9"/>
      <c r="L4460" s="9"/>
    </row>
    <row r="4461" spans="11:12" hidden="1" x14ac:dyDescent="0.3">
      <c r="K4461" s="9"/>
      <c r="L4461" s="9"/>
    </row>
    <row r="4462" spans="11:12" hidden="1" x14ac:dyDescent="0.3">
      <c r="K4462" s="9"/>
      <c r="L4462" s="9"/>
    </row>
    <row r="4463" spans="11:12" hidden="1" x14ac:dyDescent="0.3">
      <c r="K4463" s="9"/>
      <c r="L4463" s="9"/>
    </row>
    <row r="4464" spans="11:12" hidden="1" x14ac:dyDescent="0.3">
      <c r="K4464" s="9"/>
      <c r="L4464" s="9"/>
    </row>
    <row r="4465" spans="11:12" hidden="1" x14ac:dyDescent="0.3">
      <c r="K4465" s="9"/>
      <c r="L4465" s="9"/>
    </row>
    <row r="4466" spans="11:12" hidden="1" x14ac:dyDescent="0.3">
      <c r="K4466" s="9"/>
      <c r="L4466" s="9"/>
    </row>
    <row r="4467" spans="11:12" hidden="1" x14ac:dyDescent="0.3">
      <c r="K4467" s="9"/>
      <c r="L4467" s="9"/>
    </row>
    <row r="4468" spans="11:12" hidden="1" x14ac:dyDescent="0.3">
      <c r="K4468" s="9"/>
      <c r="L4468" s="9"/>
    </row>
    <row r="4469" spans="11:12" hidden="1" x14ac:dyDescent="0.3">
      <c r="K4469" s="9"/>
      <c r="L4469" s="9"/>
    </row>
    <row r="4470" spans="11:12" hidden="1" x14ac:dyDescent="0.3">
      <c r="K4470" s="9"/>
      <c r="L4470" s="9"/>
    </row>
    <row r="4471" spans="11:12" hidden="1" x14ac:dyDescent="0.3">
      <c r="K4471" s="9"/>
      <c r="L4471" s="9"/>
    </row>
    <row r="4472" spans="11:12" hidden="1" x14ac:dyDescent="0.3">
      <c r="K4472" s="9"/>
      <c r="L4472" s="9"/>
    </row>
    <row r="4473" spans="11:12" hidden="1" x14ac:dyDescent="0.3">
      <c r="K4473" s="9"/>
      <c r="L4473" s="9"/>
    </row>
    <row r="4474" spans="11:12" hidden="1" x14ac:dyDescent="0.3">
      <c r="K4474" s="9"/>
      <c r="L4474" s="9"/>
    </row>
    <row r="4475" spans="11:12" hidden="1" x14ac:dyDescent="0.3">
      <c r="K4475" s="9"/>
      <c r="L4475" s="9"/>
    </row>
    <row r="4476" spans="11:12" hidden="1" x14ac:dyDescent="0.3">
      <c r="K4476" s="9"/>
      <c r="L4476" s="9"/>
    </row>
    <row r="4477" spans="11:12" hidden="1" x14ac:dyDescent="0.3">
      <c r="K4477" s="9"/>
      <c r="L4477" s="9"/>
    </row>
    <row r="4478" spans="11:12" hidden="1" x14ac:dyDescent="0.3">
      <c r="K4478" s="9"/>
      <c r="L4478" s="9"/>
    </row>
    <row r="4479" spans="11:12" hidden="1" x14ac:dyDescent="0.3">
      <c r="K4479" s="9"/>
      <c r="L4479" s="9"/>
    </row>
    <row r="4480" spans="11:12" hidden="1" x14ac:dyDescent="0.3">
      <c r="K4480" s="9"/>
      <c r="L4480" s="9"/>
    </row>
    <row r="4481" spans="11:12" hidden="1" x14ac:dyDescent="0.3">
      <c r="K4481" s="9"/>
      <c r="L4481" s="9"/>
    </row>
    <row r="4482" spans="11:12" hidden="1" x14ac:dyDescent="0.3">
      <c r="K4482" s="9"/>
      <c r="L4482" s="9"/>
    </row>
    <row r="4483" spans="11:12" hidden="1" x14ac:dyDescent="0.3">
      <c r="K4483" s="9"/>
      <c r="L4483" s="9"/>
    </row>
    <row r="4484" spans="11:12" hidden="1" x14ac:dyDescent="0.3">
      <c r="K4484" s="9"/>
      <c r="L4484" s="9"/>
    </row>
    <row r="4485" spans="11:12" hidden="1" x14ac:dyDescent="0.3">
      <c r="K4485" s="9"/>
      <c r="L4485" s="9"/>
    </row>
    <row r="4486" spans="11:12" hidden="1" x14ac:dyDescent="0.3">
      <c r="K4486" s="9"/>
      <c r="L4486" s="9"/>
    </row>
    <row r="4487" spans="11:12" hidden="1" x14ac:dyDescent="0.3">
      <c r="K4487" s="9"/>
      <c r="L4487" s="9"/>
    </row>
    <row r="4488" spans="11:12" hidden="1" x14ac:dyDescent="0.3">
      <c r="K4488" s="9"/>
      <c r="L4488" s="9"/>
    </row>
    <row r="4489" spans="11:12" hidden="1" x14ac:dyDescent="0.3">
      <c r="K4489" s="9"/>
      <c r="L4489" s="9"/>
    </row>
    <row r="4490" spans="11:12" hidden="1" x14ac:dyDescent="0.3">
      <c r="K4490" s="9"/>
      <c r="L4490" s="9"/>
    </row>
    <row r="4491" spans="11:12" hidden="1" x14ac:dyDescent="0.3">
      <c r="K4491" s="9"/>
      <c r="L4491" s="9"/>
    </row>
    <row r="4492" spans="11:12" hidden="1" x14ac:dyDescent="0.3">
      <c r="K4492" s="9"/>
      <c r="L4492" s="9"/>
    </row>
    <row r="4493" spans="11:12" hidden="1" x14ac:dyDescent="0.3">
      <c r="K4493" s="9"/>
      <c r="L4493" s="9"/>
    </row>
    <row r="4494" spans="11:12" hidden="1" x14ac:dyDescent="0.3">
      <c r="K4494" s="9"/>
      <c r="L4494" s="9"/>
    </row>
    <row r="4495" spans="11:12" hidden="1" x14ac:dyDescent="0.3">
      <c r="K4495" s="9"/>
      <c r="L4495" s="9"/>
    </row>
    <row r="4496" spans="11:12" hidden="1" x14ac:dyDescent="0.3">
      <c r="K4496" s="9"/>
      <c r="L4496" s="9"/>
    </row>
    <row r="4497" spans="11:12" hidden="1" x14ac:dyDescent="0.3">
      <c r="K4497" s="9"/>
      <c r="L4497" s="9"/>
    </row>
    <row r="4498" spans="11:12" hidden="1" x14ac:dyDescent="0.3">
      <c r="K4498" s="9"/>
      <c r="L4498" s="9"/>
    </row>
    <row r="4499" spans="11:12" hidden="1" x14ac:dyDescent="0.3">
      <c r="K4499" s="9"/>
      <c r="L4499" s="9"/>
    </row>
    <row r="4500" spans="11:12" hidden="1" x14ac:dyDescent="0.3">
      <c r="K4500" s="9"/>
      <c r="L4500" s="9"/>
    </row>
    <row r="4501" spans="11:12" hidden="1" x14ac:dyDescent="0.3">
      <c r="K4501" s="9"/>
      <c r="L4501" s="9"/>
    </row>
    <row r="4502" spans="11:12" hidden="1" x14ac:dyDescent="0.3">
      <c r="K4502" s="9"/>
      <c r="L4502" s="9"/>
    </row>
    <row r="4503" spans="11:12" hidden="1" x14ac:dyDescent="0.3">
      <c r="K4503" s="9"/>
      <c r="L4503" s="9"/>
    </row>
    <row r="4504" spans="11:12" hidden="1" x14ac:dyDescent="0.3">
      <c r="K4504" s="9"/>
      <c r="L4504" s="9"/>
    </row>
    <row r="4505" spans="11:12" hidden="1" x14ac:dyDescent="0.3">
      <c r="K4505" s="9"/>
      <c r="L4505" s="9"/>
    </row>
    <row r="4506" spans="11:12" hidden="1" x14ac:dyDescent="0.3">
      <c r="K4506" s="9"/>
      <c r="L4506" s="9"/>
    </row>
    <row r="4507" spans="11:12" hidden="1" x14ac:dyDescent="0.3">
      <c r="K4507" s="9"/>
      <c r="L4507" s="9"/>
    </row>
    <row r="4508" spans="11:12" hidden="1" x14ac:dyDescent="0.3">
      <c r="K4508" s="9"/>
      <c r="L4508" s="9"/>
    </row>
    <row r="4509" spans="11:12" hidden="1" x14ac:dyDescent="0.3">
      <c r="K4509" s="9"/>
      <c r="L4509" s="9"/>
    </row>
    <row r="4510" spans="11:12" hidden="1" x14ac:dyDescent="0.3">
      <c r="K4510" s="9"/>
      <c r="L4510" s="9"/>
    </row>
    <row r="4511" spans="11:12" hidden="1" x14ac:dyDescent="0.3">
      <c r="K4511" s="9"/>
      <c r="L4511" s="9"/>
    </row>
    <row r="4512" spans="11:12" hidden="1" x14ac:dyDescent="0.3">
      <c r="K4512" s="9"/>
      <c r="L4512" s="9"/>
    </row>
    <row r="4513" spans="11:12" hidden="1" x14ac:dyDescent="0.3">
      <c r="K4513" s="9"/>
      <c r="L4513" s="9"/>
    </row>
    <row r="4514" spans="11:12" hidden="1" x14ac:dyDescent="0.3">
      <c r="K4514" s="9"/>
      <c r="L4514" s="9"/>
    </row>
    <row r="4515" spans="11:12" hidden="1" x14ac:dyDescent="0.3">
      <c r="K4515" s="9"/>
      <c r="L4515" s="9"/>
    </row>
    <row r="4516" spans="11:12" hidden="1" x14ac:dyDescent="0.3">
      <c r="K4516" s="9"/>
      <c r="L4516" s="9"/>
    </row>
    <row r="4517" spans="11:12" hidden="1" x14ac:dyDescent="0.3">
      <c r="K4517" s="9"/>
      <c r="L4517" s="9"/>
    </row>
    <row r="4518" spans="11:12" hidden="1" x14ac:dyDescent="0.3">
      <c r="K4518" s="9"/>
      <c r="L4518" s="9"/>
    </row>
    <row r="4519" spans="11:12" hidden="1" x14ac:dyDescent="0.3">
      <c r="K4519" s="9"/>
      <c r="L4519" s="9"/>
    </row>
    <row r="4520" spans="11:12" hidden="1" x14ac:dyDescent="0.3">
      <c r="K4520" s="9"/>
      <c r="L4520" s="9"/>
    </row>
    <row r="4521" spans="11:12" hidden="1" x14ac:dyDescent="0.3">
      <c r="K4521" s="9"/>
      <c r="L4521" s="9"/>
    </row>
    <row r="4522" spans="11:12" hidden="1" x14ac:dyDescent="0.3">
      <c r="K4522" s="9"/>
      <c r="L4522" s="9"/>
    </row>
    <row r="4523" spans="11:12" hidden="1" x14ac:dyDescent="0.3">
      <c r="K4523" s="9"/>
      <c r="L4523" s="9"/>
    </row>
    <row r="4524" spans="11:12" hidden="1" x14ac:dyDescent="0.3">
      <c r="K4524" s="9"/>
      <c r="L4524" s="9"/>
    </row>
    <row r="4525" spans="11:12" hidden="1" x14ac:dyDescent="0.3">
      <c r="K4525" s="9"/>
      <c r="L4525" s="9"/>
    </row>
    <row r="4526" spans="11:12" hidden="1" x14ac:dyDescent="0.3">
      <c r="K4526" s="9"/>
      <c r="L4526" s="9"/>
    </row>
    <row r="4527" spans="11:12" hidden="1" x14ac:dyDescent="0.3">
      <c r="K4527" s="9"/>
      <c r="L4527" s="9"/>
    </row>
    <row r="4528" spans="11:12" hidden="1" x14ac:dyDescent="0.3">
      <c r="K4528" s="9"/>
      <c r="L4528" s="9"/>
    </row>
    <row r="4529" spans="11:12" hidden="1" x14ac:dyDescent="0.3">
      <c r="K4529" s="9"/>
      <c r="L4529" s="9"/>
    </row>
    <row r="4530" spans="11:12" hidden="1" x14ac:dyDescent="0.3">
      <c r="K4530" s="9"/>
      <c r="L4530" s="9"/>
    </row>
    <row r="4531" spans="11:12" hidden="1" x14ac:dyDescent="0.3">
      <c r="K4531" s="9"/>
      <c r="L4531" s="9"/>
    </row>
    <row r="4532" spans="11:12" hidden="1" x14ac:dyDescent="0.3">
      <c r="K4532" s="9"/>
      <c r="L4532" s="9"/>
    </row>
    <row r="4533" spans="11:12" hidden="1" x14ac:dyDescent="0.3">
      <c r="K4533" s="9"/>
      <c r="L4533" s="9"/>
    </row>
    <row r="4534" spans="11:12" hidden="1" x14ac:dyDescent="0.3">
      <c r="K4534" s="9"/>
      <c r="L4534" s="9"/>
    </row>
    <row r="4535" spans="11:12" hidden="1" x14ac:dyDescent="0.3">
      <c r="K4535" s="9"/>
      <c r="L4535" s="9"/>
    </row>
    <row r="4536" spans="11:12" hidden="1" x14ac:dyDescent="0.3">
      <c r="K4536" s="9"/>
      <c r="L4536" s="9"/>
    </row>
    <row r="4537" spans="11:12" hidden="1" x14ac:dyDescent="0.3">
      <c r="K4537" s="9"/>
      <c r="L4537" s="9"/>
    </row>
    <row r="4538" spans="11:12" hidden="1" x14ac:dyDescent="0.3">
      <c r="K4538" s="9"/>
      <c r="L4538" s="9"/>
    </row>
    <row r="4539" spans="11:12" hidden="1" x14ac:dyDescent="0.3">
      <c r="K4539" s="9"/>
      <c r="L4539" s="9"/>
    </row>
    <row r="4540" spans="11:12" hidden="1" x14ac:dyDescent="0.3">
      <c r="K4540" s="9"/>
      <c r="L4540" s="9"/>
    </row>
    <row r="4541" spans="11:12" hidden="1" x14ac:dyDescent="0.3">
      <c r="K4541" s="9"/>
      <c r="L4541" s="9"/>
    </row>
    <row r="4542" spans="11:12" hidden="1" x14ac:dyDescent="0.3">
      <c r="K4542" s="9"/>
      <c r="L4542" s="9"/>
    </row>
    <row r="4543" spans="11:12" hidden="1" x14ac:dyDescent="0.3">
      <c r="K4543" s="9"/>
      <c r="L4543" s="9"/>
    </row>
    <row r="4544" spans="11:12" hidden="1" x14ac:dyDescent="0.3">
      <c r="K4544" s="9"/>
      <c r="L4544" s="9"/>
    </row>
    <row r="4545" spans="11:12" hidden="1" x14ac:dyDescent="0.3">
      <c r="K4545" s="9"/>
      <c r="L4545" s="9"/>
    </row>
    <row r="4546" spans="11:12" hidden="1" x14ac:dyDescent="0.3">
      <c r="K4546" s="9"/>
      <c r="L4546" s="9"/>
    </row>
    <row r="4547" spans="11:12" hidden="1" x14ac:dyDescent="0.3">
      <c r="K4547" s="9"/>
      <c r="L4547" s="9"/>
    </row>
    <row r="4548" spans="11:12" hidden="1" x14ac:dyDescent="0.3">
      <c r="K4548" s="9"/>
      <c r="L4548" s="9"/>
    </row>
    <row r="4549" spans="11:12" hidden="1" x14ac:dyDescent="0.3">
      <c r="K4549" s="9"/>
      <c r="L4549" s="9"/>
    </row>
    <row r="4550" spans="11:12" hidden="1" x14ac:dyDescent="0.3">
      <c r="K4550" s="9"/>
      <c r="L4550" s="9"/>
    </row>
    <row r="4551" spans="11:12" hidden="1" x14ac:dyDescent="0.3">
      <c r="K4551" s="9"/>
      <c r="L4551" s="9"/>
    </row>
    <row r="4552" spans="11:12" hidden="1" x14ac:dyDescent="0.3">
      <c r="K4552" s="9"/>
      <c r="L4552" s="9"/>
    </row>
    <row r="4553" spans="11:12" hidden="1" x14ac:dyDescent="0.3">
      <c r="K4553" s="9"/>
      <c r="L4553" s="9"/>
    </row>
    <row r="4554" spans="11:12" hidden="1" x14ac:dyDescent="0.3">
      <c r="K4554" s="9"/>
      <c r="L4554" s="9"/>
    </row>
    <row r="4555" spans="11:12" hidden="1" x14ac:dyDescent="0.3">
      <c r="K4555" s="9"/>
      <c r="L4555" s="9"/>
    </row>
    <row r="4556" spans="11:12" hidden="1" x14ac:dyDescent="0.3">
      <c r="K4556" s="9"/>
      <c r="L4556" s="9"/>
    </row>
    <row r="4557" spans="11:12" hidden="1" x14ac:dyDescent="0.3">
      <c r="K4557" s="9"/>
      <c r="L4557" s="9"/>
    </row>
    <row r="4558" spans="11:12" hidden="1" x14ac:dyDescent="0.3">
      <c r="K4558" s="9"/>
      <c r="L4558" s="9"/>
    </row>
    <row r="4559" spans="11:12" hidden="1" x14ac:dyDescent="0.3">
      <c r="K4559" s="9"/>
      <c r="L4559" s="9"/>
    </row>
    <row r="4560" spans="11:12" hidden="1" x14ac:dyDescent="0.3">
      <c r="K4560" s="9"/>
      <c r="L4560" s="9"/>
    </row>
    <row r="4561" spans="11:12" hidden="1" x14ac:dyDescent="0.3">
      <c r="K4561" s="9"/>
      <c r="L4561" s="9"/>
    </row>
    <row r="4562" spans="11:12" hidden="1" x14ac:dyDescent="0.3">
      <c r="K4562" s="9"/>
      <c r="L4562" s="9"/>
    </row>
    <row r="4563" spans="11:12" hidden="1" x14ac:dyDescent="0.3">
      <c r="K4563" s="9"/>
      <c r="L4563" s="9"/>
    </row>
    <row r="4564" spans="11:12" hidden="1" x14ac:dyDescent="0.3">
      <c r="K4564" s="9"/>
      <c r="L4564" s="9"/>
    </row>
    <row r="4565" spans="11:12" hidden="1" x14ac:dyDescent="0.3">
      <c r="K4565" s="9"/>
      <c r="L4565" s="9"/>
    </row>
    <row r="4566" spans="11:12" hidden="1" x14ac:dyDescent="0.3">
      <c r="K4566" s="9"/>
      <c r="L4566" s="9"/>
    </row>
    <row r="4567" spans="11:12" hidden="1" x14ac:dyDescent="0.3">
      <c r="K4567" s="9"/>
      <c r="L4567" s="9"/>
    </row>
    <row r="4568" spans="11:12" hidden="1" x14ac:dyDescent="0.3">
      <c r="K4568" s="9"/>
      <c r="L4568" s="9"/>
    </row>
    <row r="4569" spans="11:12" hidden="1" x14ac:dyDescent="0.3">
      <c r="K4569" s="9"/>
      <c r="L4569" s="9"/>
    </row>
    <row r="4570" spans="11:12" hidden="1" x14ac:dyDescent="0.3">
      <c r="K4570" s="9"/>
      <c r="L4570" s="9"/>
    </row>
    <row r="4571" spans="11:12" hidden="1" x14ac:dyDescent="0.3">
      <c r="K4571" s="9"/>
      <c r="L4571" s="9"/>
    </row>
    <row r="4572" spans="11:12" hidden="1" x14ac:dyDescent="0.3">
      <c r="K4572" s="9"/>
      <c r="L4572" s="9"/>
    </row>
    <row r="4573" spans="11:12" hidden="1" x14ac:dyDescent="0.3">
      <c r="K4573" s="9"/>
      <c r="L4573" s="9"/>
    </row>
    <row r="4574" spans="11:12" hidden="1" x14ac:dyDescent="0.3">
      <c r="K4574" s="9"/>
      <c r="L4574" s="9"/>
    </row>
    <row r="4575" spans="11:12" hidden="1" x14ac:dyDescent="0.3">
      <c r="K4575" s="9"/>
      <c r="L4575" s="9"/>
    </row>
    <row r="4576" spans="11:12" hidden="1" x14ac:dyDescent="0.3">
      <c r="K4576" s="9"/>
      <c r="L4576" s="9"/>
    </row>
    <row r="4577" spans="11:12" hidden="1" x14ac:dyDescent="0.3">
      <c r="K4577" s="9"/>
      <c r="L4577" s="9"/>
    </row>
    <row r="4578" spans="11:12" hidden="1" x14ac:dyDescent="0.3">
      <c r="K4578" s="9"/>
      <c r="L4578" s="9"/>
    </row>
    <row r="4579" spans="11:12" hidden="1" x14ac:dyDescent="0.3">
      <c r="K4579" s="9"/>
      <c r="L4579" s="9"/>
    </row>
    <row r="4580" spans="11:12" hidden="1" x14ac:dyDescent="0.3">
      <c r="K4580" s="9"/>
      <c r="L4580" s="9"/>
    </row>
    <row r="4581" spans="11:12" hidden="1" x14ac:dyDescent="0.3">
      <c r="K4581" s="9"/>
      <c r="L4581" s="9"/>
    </row>
    <row r="4582" spans="11:12" hidden="1" x14ac:dyDescent="0.3">
      <c r="K4582" s="9"/>
      <c r="L4582" s="9"/>
    </row>
    <row r="4583" spans="11:12" hidden="1" x14ac:dyDescent="0.3">
      <c r="K4583" s="9"/>
      <c r="L4583" s="9"/>
    </row>
    <row r="4584" spans="11:12" hidden="1" x14ac:dyDescent="0.3">
      <c r="K4584" s="9"/>
      <c r="L4584" s="9"/>
    </row>
    <row r="4585" spans="11:12" hidden="1" x14ac:dyDescent="0.3">
      <c r="K4585" s="9"/>
      <c r="L4585" s="9"/>
    </row>
    <row r="4586" spans="11:12" hidden="1" x14ac:dyDescent="0.3">
      <c r="K4586" s="9"/>
      <c r="L4586" s="9"/>
    </row>
    <row r="4587" spans="11:12" hidden="1" x14ac:dyDescent="0.3">
      <c r="K4587" s="9"/>
      <c r="L4587" s="9"/>
    </row>
    <row r="4588" spans="11:12" hidden="1" x14ac:dyDescent="0.3">
      <c r="K4588" s="9"/>
      <c r="L4588" s="9"/>
    </row>
    <row r="4589" spans="11:12" hidden="1" x14ac:dyDescent="0.3">
      <c r="K4589" s="9"/>
      <c r="L4589" s="9"/>
    </row>
    <row r="4590" spans="11:12" hidden="1" x14ac:dyDescent="0.3">
      <c r="K4590" s="9"/>
      <c r="L4590" s="9"/>
    </row>
    <row r="4591" spans="11:12" hidden="1" x14ac:dyDescent="0.3">
      <c r="K4591" s="9"/>
      <c r="L4591" s="9"/>
    </row>
    <row r="4592" spans="11:12" hidden="1" x14ac:dyDescent="0.3">
      <c r="K4592" s="9"/>
      <c r="L4592" s="9"/>
    </row>
    <row r="4593" spans="11:12" hidden="1" x14ac:dyDescent="0.3">
      <c r="K4593" s="9"/>
      <c r="L4593" s="9"/>
    </row>
    <row r="4594" spans="11:12" hidden="1" x14ac:dyDescent="0.3">
      <c r="K4594" s="9"/>
      <c r="L4594" s="9"/>
    </row>
    <row r="4595" spans="11:12" hidden="1" x14ac:dyDescent="0.3">
      <c r="K4595" s="9"/>
      <c r="L4595" s="9"/>
    </row>
    <row r="4596" spans="11:12" hidden="1" x14ac:dyDescent="0.3">
      <c r="K4596" s="9"/>
      <c r="L4596" s="9"/>
    </row>
    <row r="4597" spans="11:12" hidden="1" x14ac:dyDescent="0.3">
      <c r="K4597" s="9"/>
      <c r="L4597" s="9"/>
    </row>
    <row r="4598" spans="11:12" hidden="1" x14ac:dyDescent="0.3">
      <c r="K4598" s="9"/>
      <c r="L4598" s="9"/>
    </row>
    <row r="4599" spans="11:12" hidden="1" x14ac:dyDescent="0.3">
      <c r="K4599" s="9"/>
      <c r="L4599" s="9"/>
    </row>
    <row r="4600" spans="11:12" hidden="1" x14ac:dyDescent="0.3">
      <c r="K4600" s="9"/>
      <c r="L4600" s="9"/>
    </row>
    <row r="4601" spans="11:12" hidden="1" x14ac:dyDescent="0.3">
      <c r="K4601" s="9"/>
      <c r="L4601" s="9"/>
    </row>
    <row r="4602" spans="11:12" hidden="1" x14ac:dyDescent="0.3">
      <c r="K4602" s="9"/>
      <c r="L4602" s="9"/>
    </row>
    <row r="4603" spans="11:12" hidden="1" x14ac:dyDescent="0.3">
      <c r="K4603" s="9"/>
      <c r="L4603" s="9"/>
    </row>
    <row r="4604" spans="11:12" hidden="1" x14ac:dyDescent="0.3">
      <c r="K4604" s="9"/>
      <c r="L4604" s="9"/>
    </row>
    <row r="4605" spans="11:12" hidden="1" x14ac:dyDescent="0.3">
      <c r="K4605" s="9"/>
      <c r="L4605" s="9"/>
    </row>
    <row r="4606" spans="11:12" hidden="1" x14ac:dyDescent="0.3">
      <c r="K4606" s="9"/>
      <c r="L4606" s="9"/>
    </row>
    <row r="4607" spans="11:12" hidden="1" x14ac:dyDescent="0.3">
      <c r="K4607" s="9"/>
      <c r="L4607" s="9"/>
    </row>
    <row r="4608" spans="11:12" hidden="1" x14ac:dyDescent="0.3">
      <c r="K4608" s="9"/>
      <c r="L4608" s="9"/>
    </row>
    <row r="4609" spans="11:12" hidden="1" x14ac:dyDescent="0.3">
      <c r="K4609" s="9"/>
      <c r="L4609" s="9"/>
    </row>
    <row r="4610" spans="11:12" hidden="1" x14ac:dyDescent="0.3">
      <c r="K4610" s="9"/>
      <c r="L4610" s="9"/>
    </row>
    <row r="4611" spans="11:12" hidden="1" x14ac:dyDescent="0.3">
      <c r="K4611" s="9"/>
      <c r="L4611" s="9"/>
    </row>
    <row r="4612" spans="11:12" hidden="1" x14ac:dyDescent="0.3">
      <c r="K4612" s="9"/>
      <c r="L4612" s="9"/>
    </row>
    <row r="4613" spans="11:12" hidden="1" x14ac:dyDescent="0.3">
      <c r="K4613" s="9"/>
      <c r="L4613" s="9"/>
    </row>
    <row r="4614" spans="11:12" hidden="1" x14ac:dyDescent="0.3">
      <c r="K4614" s="9"/>
      <c r="L4614" s="9"/>
    </row>
    <row r="4615" spans="11:12" hidden="1" x14ac:dyDescent="0.3">
      <c r="K4615" s="9"/>
      <c r="L4615" s="9"/>
    </row>
    <row r="4616" spans="11:12" hidden="1" x14ac:dyDescent="0.3">
      <c r="K4616" s="9"/>
      <c r="L4616" s="9"/>
    </row>
    <row r="4617" spans="11:12" hidden="1" x14ac:dyDescent="0.3">
      <c r="K4617" s="9"/>
      <c r="L4617" s="9"/>
    </row>
    <row r="4618" spans="11:12" hidden="1" x14ac:dyDescent="0.3">
      <c r="K4618" s="9"/>
      <c r="L4618" s="9"/>
    </row>
    <row r="4619" spans="11:12" hidden="1" x14ac:dyDescent="0.3">
      <c r="K4619" s="9"/>
      <c r="L4619" s="9"/>
    </row>
    <row r="4620" spans="11:12" hidden="1" x14ac:dyDescent="0.3">
      <c r="K4620" s="9"/>
      <c r="L4620" s="9"/>
    </row>
    <row r="4621" spans="11:12" hidden="1" x14ac:dyDescent="0.3">
      <c r="K4621" s="9"/>
      <c r="L4621" s="9"/>
    </row>
    <row r="4622" spans="11:12" hidden="1" x14ac:dyDescent="0.3">
      <c r="K4622" s="9"/>
      <c r="L4622" s="9"/>
    </row>
    <row r="4623" spans="11:12" hidden="1" x14ac:dyDescent="0.3">
      <c r="K4623" s="9"/>
      <c r="L4623" s="9"/>
    </row>
    <row r="4624" spans="11:12" hidden="1" x14ac:dyDescent="0.3">
      <c r="K4624" s="9"/>
      <c r="L4624" s="9"/>
    </row>
    <row r="4625" spans="11:12" hidden="1" x14ac:dyDescent="0.3">
      <c r="K4625" s="9"/>
      <c r="L4625" s="9"/>
    </row>
    <row r="4626" spans="11:12" hidden="1" x14ac:dyDescent="0.3">
      <c r="K4626" s="9"/>
      <c r="L4626" s="9"/>
    </row>
    <row r="4627" spans="11:12" hidden="1" x14ac:dyDescent="0.3">
      <c r="K4627" s="9"/>
      <c r="L4627" s="9"/>
    </row>
    <row r="4628" spans="11:12" hidden="1" x14ac:dyDescent="0.3">
      <c r="K4628" s="9"/>
      <c r="L4628" s="9"/>
    </row>
    <row r="4629" spans="11:12" hidden="1" x14ac:dyDescent="0.3">
      <c r="K4629" s="9"/>
      <c r="L4629" s="9"/>
    </row>
    <row r="4630" spans="11:12" hidden="1" x14ac:dyDescent="0.3">
      <c r="K4630" s="9"/>
      <c r="L4630" s="9"/>
    </row>
    <row r="4631" spans="11:12" hidden="1" x14ac:dyDescent="0.3">
      <c r="K4631" s="9"/>
      <c r="L4631" s="9"/>
    </row>
    <row r="4632" spans="11:12" hidden="1" x14ac:dyDescent="0.3">
      <c r="K4632" s="9"/>
      <c r="L4632" s="9"/>
    </row>
    <row r="4633" spans="11:12" hidden="1" x14ac:dyDescent="0.3">
      <c r="K4633" s="9"/>
      <c r="L4633" s="9"/>
    </row>
    <row r="4634" spans="11:12" hidden="1" x14ac:dyDescent="0.3">
      <c r="K4634" s="9"/>
      <c r="L4634" s="9"/>
    </row>
    <row r="4635" spans="11:12" hidden="1" x14ac:dyDescent="0.3">
      <c r="K4635" s="9"/>
      <c r="L4635" s="9"/>
    </row>
    <row r="4636" spans="11:12" hidden="1" x14ac:dyDescent="0.3">
      <c r="K4636" s="9"/>
      <c r="L4636" s="9"/>
    </row>
    <row r="4637" spans="11:12" hidden="1" x14ac:dyDescent="0.3">
      <c r="K4637" s="9"/>
      <c r="L4637" s="9"/>
    </row>
    <row r="4638" spans="11:12" hidden="1" x14ac:dyDescent="0.3">
      <c r="K4638" s="9"/>
      <c r="L4638" s="9"/>
    </row>
    <row r="4639" spans="11:12" hidden="1" x14ac:dyDescent="0.3">
      <c r="K4639" s="9"/>
      <c r="L4639" s="9"/>
    </row>
    <row r="4640" spans="11:12" hidden="1" x14ac:dyDescent="0.3">
      <c r="K4640" s="9"/>
      <c r="L4640" s="9"/>
    </row>
    <row r="4641" spans="11:12" hidden="1" x14ac:dyDescent="0.3">
      <c r="K4641" s="9"/>
      <c r="L4641" s="9"/>
    </row>
    <row r="4642" spans="11:12" hidden="1" x14ac:dyDescent="0.3">
      <c r="K4642" s="9"/>
      <c r="L4642" s="9"/>
    </row>
    <row r="4643" spans="11:12" hidden="1" x14ac:dyDescent="0.3">
      <c r="K4643" s="9"/>
      <c r="L4643" s="9"/>
    </row>
    <row r="4644" spans="11:12" hidden="1" x14ac:dyDescent="0.3">
      <c r="K4644" s="9"/>
      <c r="L4644" s="9"/>
    </row>
    <row r="4645" spans="11:12" hidden="1" x14ac:dyDescent="0.3">
      <c r="K4645" s="9"/>
      <c r="L4645" s="9"/>
    </row>
    <row r="4646" spans="11:12" hidden="1" x14ac:dyDescent="0.3">
      <c r="K4646" s="9"/>
      <c r="L4646" s="9"/>
    </row>
    <row r="4647" spans="11:12" hidden="1" x14ac:dyDescent="0.3">
      <c r="K4647" s="9"/>
      <c r="L4647" s="9"/>
    </row>
    <row r="4648" spans="11:12" hidden="1" x14ac:dyDescent="0.3">
      <c r="K4648" s="9"/>
      <c r="L4648" s="9"/>
    </row>
    <row r="4649" spans="11:12" hidden="1" x14ac:dyDescent="0.3">
      <c r="K4649" s="9"/>
      <c r="L4649" s="9"/>
    </row>
    <row r="4650" spans="11:12" hidden="1" x14ac:dyDescent="0.3">
      <c r="K4650" s="9"/>
      <c r="L4650" s="9"/>
    </row>
    <row r="4651" spans="11:12" hidden="1" x14ac:dyDescent="0.3">
      <c r="K4651" s="9"/>
      <c r="L4651" s="9"/>
    </row>
    <row r="4652" spans="11:12" hidden="1" x14ac:dyDescent="0.3">
      <c r="K4652" s="9"/>
      <c r="L4652" s="9"/>
    </row>
    <row r="4653" spans="11:12" hidden="1" x14ac:dyDescent="0.3">
      <c r="K4653" s="9"/>
      <c r="L4653" s="9"/>
    </row>
    <row r="4654" spans="11:12" hidden="1" x14ac:dyDescent="0.3">
      <c r="K4654" s="9"/>
      <c r="L4654" s="9"/>
    </row>
    <row r="4655" spans="11:12" hidden="1" x14ac:dyDescent="0.3">
      <c r="K4655" s="9"/>
      <c r="L4655" s="9"/>
    </row>
    <row r="4656" spans="11:12" hidden="1" x14ac:dyDescent="0.3">
      <c r="K4656" s="9"/>
      <c r="L4656" s="9"/>
    </row>
    <row r="4657" spans="11:12" hidden="1" x14ac:dyDescent="0.3">
      <c r="K4657" s="9"/>
      <c r="L4657" s="9"/>
    </row>
    <row r="4658" spans="11:12" hidden="1" x14ac:dyDescent="0.3">
      <c r="K4658" s="9"/>
      <c r="L4658" s="9"/>
    </row>
    <row r="4659" spans="11:12" hidden="1" x14ac:dyDescent="0.3">
      <c r="K4659" s="9"/>
      <c r="L4659" s="9"/>
    </row>
    <row r="4660" spans="11:12" hidden="1" x14ac:dyDescent="0.3">
      <c r="K4660" s="9"/>
      <c r="L4660" s="9"/>
    </row>
    <row r="4661" spans="11:12" hidden="1" x14ac:dyDescent="0.3">
      <c r="K4661" s="9"/>
      <c r="L4661" s="9"/>
    </row>
    <row r="4662" spans="11:12" hidden="1" x14ac:dyDescent="0.3">
      <c r="K4662" s="9"/>
      <c r="L4662" s="9"/>
    </row>
    <row r="4663" spans="11:12" hidden="1" x14ac:dyDescent="0.3">
      <c r="K4663" s="9"/>
      <c r="L4663" s="9"/>
    </row>
    <row r="4664" spans="11:12" hidden="1" x14ac:dyDescent="0.3">
      <c r="K4664" s="9"/>
      <c r="L4664" s="9"/>
    </row>
    <row r="4665" spans="11:12" hidden="1" x14ac:dyDescent="0.3">
      <c r="K4665" s="9"/>
      <c r="L4665" s="9"/>
    </row>
    <row r="4666" spans="11:12" hidden="1" x14ac:dyDescent="0.3">
      <c r="K4666" s="9"/>
      <c r="L4666" s="9"/>
    </row>
    <row r="4667" spans="11:12" hidden="1" x14ac:dyDescent="0.3">
      <c r="K4667" s="9"/>
      <c r="L4667" s="9"/>
    </row>
    <row r="4668" spans="11:12" hidden="1" x14ac:dyDescent="0.3">
      <c r="K4668" s="9"/>
      <c r="L4668" s="9"/>
    </row>
    <row r="4669" spans="11:12" hidden="1" x14ac:dyDescent="0.3">
      <c r="K4669" s="9"/>
      <c r="L4669" s="9"/>
    </row>
    <row r="4670" spans="11:12" hidden="1" x14ac:dyDescent="0.3">
      <c r="K4670" s="9"/>
      <c r="L4670" s="9"/>
    </row>
    <row r="4671" spans="11:12" hidden="1" x14ac:dyDescent="0.3">
      <c r="K4671" s="9"/>
      <c r="L4671" s="9"/>
    </row>
    <row r="4672" spans="11:12" hidden="1" x14ac:dyDescent="0.3">
      <c r="K4672" s="9"/>
      <c r="L4672" s="9"/>
    </row>
    <row r="4673" spans="11:12" hidden="1" x14ac:dyDescent="0.3">
      <c r="K4673" s="9"/>
      <c r="L4673" s="9"/>
    </row>
    <row r="4674" spans="11:12" hidden="1" x14ac:dyDescent="0.3">
      <c r="K4674" s="9"/>
      <c r="L4674" s="9"/>
    </row>
    <row r="4675" spans="11:12" hidden="1" x14ac:dyDescent="0.3">
      <c r="K4675" s="9"/>
      <c r="L4675" s="9"/>
    </row>
    <row r="4676" spans="11:12" hidden="1" x14ac:dyDescent="0.3">
      <c r="K4676" s="9"/>
      <c r="L4676" s="9"/>
    </row>
    <row r="4677" spans="11:12" hidden="1" x14ac:dyDescent="0.3">
      <c r="K4677" s="9"/>
      <c r="L4677" s="9"/>
    </row>
    <row r="4678" spans="11:12" hidden="1" x14ac:dyDescent="0.3">
      <c r="K4678" s="9"/>
      <c r="L4678" s="9"/>
    </row>
    <row r="4679" spans="11:12" hidden="1" x14ac:dyDescent="0.3">
      <c r="K4679" s="9"/>
      <c r="L4679" s="9"/>
    </row>
    <row r="4680" spans="11:12" hidden="1" x14ac:dyDescent="0.3">
      <c r="K4680" s="9"/>
      <c r="L4680" s="9"/>
    </row>
    <row r="4681" spans="11:12" hidden="1" x14ac:dyDescent="0.3">
      <c r="K4681" s="9"/>
      <c r="L4681" s="9"/>
    </row>
    <row r="4682" spans="11:12" hidden="1" x14ac:dyDescent="0.3">
      <c r="K4682" s="9"/>
      <c r="L4682" s="9"/>
    </row>
    <row r="4683" spans="11:12" hidden="1" x14ac:dyDescent="0.3">
      <c r="K4683" s="9"/>
      <c r="L4683" s="9"/>
    </row>
    <row r="4684" spans="11:12" hidden="1" x14ac:dyDescent="0.3">
      <c r="K4684" s="9"/>
      <c r="L4684" s="9"/>
    </row>
    <row r="4685" spans="11:12" hidden="1" x14ac:dyDescent="0.3">
      <c r="K4685" s="9"/>
      <c r="L4685" s="9"/>
    </row>
    <row r="4686" spans="11:12" hidden="1" x14ac:dyDescent="0.3">
      <c r="K4686" s="9"/>
      <c r="L4686" s="9"/>
    </row>
    <row r="4687" spans="11:12" hidden="1" x14ac:dyDescent="0.3">
      <c r="K4687" s="9"/>
      <c r="L4687" s="9"/>
    </row>
    <row r="4688" spans="11:12" hidden="1" x14ac:dyDescent="0.3">
      <c r="K4688" s="9"/>
      <c r="L4688" s="9"/>
    </row>
    <row r="4689" spans="11:12" hidden="1" x14ac:dyDescent="0.3">
      <c r="K4689" s="9"/>
      <c r="L4689" s="9"/>
    </row>
    <row r="4690" spans="11:12" hidden="1" x14ac:dyDescent="0.3">
      <c r="K4690" s="9"/>
      <c r="L4690" s="9"/>
    </row>
    <row r="4691" spans="11:12" hidden="1" x14ac:dyDescent="0.3">
      <c r="K4691" s="9"/>
      <c r="L4691" s="9"/>
    </row>
    <row r="4692" spans="11:12" hidden="1" x14ac:dyDescent="0.3">
      <c r="K4692" s="9"/>
      <c r="L4692" s="9"/>
    </row>
    <row r="4693" spans="11:12" hidden="1" x14ac:dyDescent="0.3">
      <c r="K4693" s="9"/>
      <c r="L4693" s="9"/>
    </row>
    <row r="4694" spans="11:12" hidden="1" x14ac:dyDescent="0.3">
      <c r="K4694" s="9"/>
      <c r="L4694" s="9"/>
    </row>
    <row r="4695" spans="11:12" hidden="1" x14ac:dyDescent="0.3">
      <c r="K4695" s="9"/>
      <c r="L4695" s="9"/>
    </row>
    <row r="4696" spans="11:12" hidden="1" x14ac:dyDescent="0.3">
      <c r="K4696" s="9"/>
      <c r="L4696" s="9"/>
    </row>
    <row r="4697" spans="11:12" hidden="1" x14ac:dyDescent="0.3">
      <c r="K4697" s="9"/>
      <c r="L4697" s="9"/>
    </row>
    <row r="4698" spans="11:12" hidden="1" x14ac:dyDescent="0.3">
      <c r="K4698" s="9"/>
      <c r="L4698" s="9"/>
    </row>
    <row r="4699" spans="11:12" hidden="1" x14ac:dyDescent="0.3">
      <c r="K4699" s="9"/>
      <c r="L4699" s="9"/>
    </row>
    <row r="4700" spans="11:12" hidden="1" x14ac:dyDescent="0.3">
      <c r="K4700" s="9"/>
      <c r="L4700" s="9"/>
    </row>
    <row r="4701" spans="11:12" hidden="1" x14ac:dyDescent="0.3">
      <c r="K4701" s="9"/>
      <c r="L4701" s="9"/>
    </row>
    <row r="4702" spans="11:12" hidden="1" x14ac:dyDescent="0.3">
      <c r="K4702" s="9"/>
      <c r="L4702" s="9"/>
    </row>
    <row r="4703" spans="11:12" hidden="1" x14ac:dyDescent="0.3">
      <c r="K4703" s="9"/>
      <c r="L4703" s="9"/>
    </row>
    <row r="4704" spans="11:12" hidden="1" x14ac:dyDescent="0.3">
      <c r="K4704" s="9"/>
      <c r="L4704" s="9"/>
    </row>
    <row r="4705" spans="11:12" hidden="1" x14ac:dyDescent="0.3">
      <c r="K4705" s="9"/>
      <c r="L4705" s="9"/>
    </row>
    <row r="4706" spans="11:12" hidden="1" x14ac:dyDescent="0.3">
      <c r="K4706" s="9"/>
      <c r="L4706" s="9"/>
    </row>
    <row r="4707" spans="11:12" hidden="1" x14ac:dyDescent="0.3">
      <c r="K4707" s="9"/>
      <c r="L4707" s="9"/>
    </row>
    <row r="4708" spans="11:12" hidden="1" x14ac:dyDescent="0.3">
      <c r="K4708" s="9"/>
      <c r="L4708" s="9"/>
    </row>
    <row r="4709" spans="11:12" hidden="1" x14ac:dyDescent="0.3">
      <c r="K4709" s="9"/>
      <c r="L4709" s="9"/>
    </row>
    <row r="4710" spans="11:12" hidden="1" x14ac:dyDescent="0.3">
      <c r="K4710" s="9"/>
      <c r="L4710" s="9"/>
    </row>
    <row r="4711" spans="11:12" hidden="1" x14ac:dyDescent="0.3">
      <c r="K4711" s="9"/>
      <c r="L4711" s="9"/>
    </row>
    <row r="4712" spans="11:12" hidden="1" x14ac:dyDescent="0.3">
      <c r="K4712" s="9"/>
      <c r="L4712" s="9"/>
    </row>
    <row r="4713" spans="11:12" hidden="1" x14ac:dyDescent="0.3">
      <c r="K4713" s="9"/>
      <c r="L4713" s="9"/>
    </row>
    <row r="4714" spans="11:12" hidden="1" x14ac:dyDescent="0.3">
      <c r="K4714" s="9"/>
      <c r="L4714" s="9"/>
    </row>
    <row r="4715" spans="11:12" hidden="1" x14ac:dyDescent="0.3">
      <c r="K4715" s="9"/>
      <c r="L4715" s="9"/>
    </row>
    <row r="4716" spans="11:12" hidden="1" x14ac:dyDescent="0.3">
      <c r="K4716" s="9"/>
      <c r="L4716" s="9"/>
    </row>
    <row r="4717" spans="11:12" hidden="1" x14ac:dyDescent="0.3">
      <c r="K4717" s="9"/>
      <c r="L4717" s="9"/>
    </row>
    <row r="4718" spans="11:12" hidden="1" x14ac:dyDescent="0.3">
      <c r="K4718" s="9"/>
      <c r="L4718" s="9"/>
    </row>
    <row r="4719" spans="11:12" hidden="1" x14ac:dyDescent="0.3">
      <c r="K4719" s="9"/>
      <c r="L4719" s="9"/>
    </row>
    <row r="4720" spans="11:12" hidden="1" x14ac:dyDescent="0.3">
      <c r="K4720" s="9"/>
      <c r="L4720" s="9"/>
    </row>
    <row r="4721" spans="11:12" hidden="1" x14ac:dyDescent="0.3">
      <c r="K4721" s="9"/>
      <c r="L4721" s="9"/>
    </row>
    <row r="4722" spans="11:12" hidden="1" x14ac:dyDescent="0.3">
      <c r="K4722" s="9"/>
      <c r="L4722" s="9"/>
    </row>
    <row r="4723" spans="11:12" hidden="1" x14ac:dyDescent="0.3">
      <c r="K4723" s="9"/>
      <c r="L4723" s="9"/>
    </row>
    <row r="4724" spans="11:12" hidden="1" x14ac:dyDescent="0.3">
      <c r="K4724" s="9"/>
      <c r="L4724" s="9"/>
    </row>
    <row r="4725" spans="11:12" hidden="1" x14ac:dyDescent="0.3">
      <c r="K4725" s="9"/>
      <c r="L4725" s="9"/>
    </row>
    <row r="4726" spans="11:12" hidden="1" x14ac:dyDescent="0.3">
      <c r="K4726" s="9"/>
      <c r="L4726" s="9"/>
    </row>
    <row r="4727" spans="11:12" hidden="1" x14ac:dyDescent="0.3">
      <c r="K4727" s="9"/>
      <c r="L4727" s="9"/>
    </row>
    <row r="4728" spans="11:12" hidden="1" x14ac:dyDescent="0.3">
      <c r="K4728" s="9"/>
      <c r="L4728" s="9"/>
    </row>
    <row r="4729" spans="11:12" hidden="1" x14ac:dyDescent="0.3">
      <c r="K4729" s="9"/>
      <c r="L4729" s="9"/>
    </row>
    <row r="4730" spans="11:12" hidden="1" x14ac:dyDescent="0.3">
      <c r="K4730" s="9"/>
      <c r="L4730" s="9"/>
    </row>
    <row r="4731" spans="11:12" hidden="1" x14ac:dyDescent="0.3">
      <c r="K4731" s="9"/>
      <c r="L4731" s="9"/>
    </row>
    <row r="4732" spans="11:12" hidden="1" x14ac:dyDescent="0.3">
      <c r="K4732" s="9"/>
      <c r="L4732" s="9"/>
    </row>
    <row r="4733" spans="11:12" hidden="1" x14ac:dyDescent="0.3">
      <c r="K4733" s="9"/>
      <c r="L4733" s="9"/>
    </row>
    <row r="4734" spans="11:12" hidden="1" x14ac:dyDescent="0.3">
      <c r="K4734" s="9"/>
      <c r="L4734" s="9"/>
    </row>
    <row r="4735" spans="11:12" hidden="1" x14ac:dyDescent="0.3">
      <c r="K4735" s="9"/>
      <c r="L4735" s="9"/>
    </row>
    <row r="4736" spans="11:12" hidden="1" x14ac:dyDescent="0.3">
      <c r="K4736" s="9"/>
      <c r="L4736" s="9"/>
    </row>
    <row r="4737" spans="11:12" hidden="1" x14ac:dyDescent="0.3">
      <c r="K4737" s="9"/>
      <c r="L4737" s="9"/>
    </row>
    <row r="4738" spans="11:12" hidden="1" x14ac:dyDescent="0.3">
      <c r="K4738" s="9"/>
      <c r="L4738" s="9"/>
    </row>
    <row r="4739" spans="11:12" hidden="1" x14ac:dyDescent="0.3">
      <c r="K4739" s="9"/>
      <c r="L4739" s="9"/>
    </row>
    <row r="4740" spans="11:12" hidden="1" x14ac:dyDescent="0.3">
      <c r="K4740" s="9"/>
      <c r="L4740" s="9"/>
    </row>
    <row r="4741" spans="11:12" hidden="1" x14ac:dyDescent="0.3">
      <c r="K4741" s="9"/>
      <c r="L4741" s="9"/>
    </row>
    <row r="4742" spans="11:12" hidden="1" x14ac:dyDescent="0.3">
      <c r="K4742" s="9"/>
      <c r="L4742" s="9"/>
    </row>
    <row r="4743" spans="11:12" hidden="1" x14ac:dyDescent="0.3">
      <c r="K4743" s="9"/>
      <c r="L4743" s="9"/>
    </row>
    <row r="4744" spans="11:12" hidden="1" x14ac:dyDescent="0.3">
      <c r="K4744" s="9"/>
      <c r="L4744" s="9"/>
    </row>
    <row r="4745" spans="11:12" hidden="1" x14ac:dyDescent="0.3">
      <c r="K4745" s="9"/>
      <c r="L4745" s="9"/>
    </row>
    <row r="4746" spans="11:12" hidden="1" x14ac:dyDescent="0.3">
      <c r="K4746" s="9"/>
      <c r="L4746" s="9"/>
    </row>
    <row r="4747" spans="11:12" hidden="1" x14ac:dyDescent="0.3">
      <c r="K4747" s="9"/>
      <c r="L4747" s="9"/>
    </row>
    <row r="4748" spans="11:12" hidden="1" x14ac:dyDescent="0.3">
      <c r="K4748" s="9"/>
      <c r="L4748" s="9"/>
    </row>
    <row r="4749" spans="11:12" hidden="1" x14ac:dyDescent="0.3">
      <c r="K4749" s="9"/>
      <c r="L4749" s="9"/>
    </row>
    <row r="4750" spans="11:12" hidden="1" x14ac:dyDescent="0.3">
      <c r="K4750" s="9"/>
      <c r="L4750" s="9"/>
    </row>
    <row r="4751" spans="11:12" hidden="1" x14ac:dyDescent="0.3">
      <c r="K4751" s="9"/>
      <c r="L4751" s="9"/>
    </row>
    <row r="4752" spans="11:12" hidden="1" x14ac:dyDescent="0.3">
      <c r="K4752" s="9"/>
      <c r="L4752" s="9"/>
    </row>
    <row r="4753" spans="11:12" hidden="1" x14ac:dyDescent="0.3">
      <c r="K4753" s="9"/>
      <c r="L4753" s="9"/>
    </row>
    <row r="4754" spans="11:12" hidden="1" x14ac:dyDescent="0.3">
      <c r="K4754" s="9"/>
      <c r="L4754" s="9"/>
    </row>
    <row r="4755" spans="11:12" hidden="1" x14ac:dyDescent="0.3">
      <c r="K4755" s="9"/>
      <c r="L4755" s="9"/>
    </row>
    <row r="4756" spans="11:12" hidden="1" x14ac:dyDescent="0.3">
      <c r="K4756" s="9"/>
      <c r="L4756" s="9"/>
    </row>
    <row r="4757" spans="11:12" hidden="1" x14ac:dyDescent="0.3">
      <c r="K4757" s="9"/>
      <c r="L4757" s="9"/>
    </row>
    <row r="4758" spans="11:12" hidden="1" x14ac:dyDescent="0.3">
      <c r="K4758" s="9"/>
      <c r="L4758" s="9"/>
    </row>
    <row r="4759" spans="11:12" hidden="1" x14ac:dyDescent="0.3">
      <c r="K4759" s="9"/>
      <c r="L4759" s="9"/>
    </row>
    <row r="4760" spans="11:12" hidden="1" x14ac:dyDescent="0.3">
      <c r="K4760" s="9"/>
      <c r="L4760" s="9"/>
    </row>
    <row r="4761" spans="11:12" hidden="1" x14ac:dyDescent="0.3">
      <c r="K4761" s="9"/>
      <c r="L4761" s="9"/>
    </row>
    <row r="4762" spans="11:12" hidden="1" x14ac:dyDescent="0.3">
      <c r="K4762" s="9"/>
      <c r="L4762" s="9"/>
    </row>
    <row r="4763" spans="11:12" hidden="1" x14ac:dyDescent="0.3">
      <c r="K4763" s="9"/>
      <c r="L4763" s="9"/>
    </row>
    <row r="4764" spans="11:12" hidden="1" x14ac:dyDescent="0.3">
      <c r="K4764" s="9"/>
      <c r="L4764" s="9"/>
    </row>
    <row r="4765" spans="11:12" hidden="1" x14ac:dyDescent="0.3">
      <c r="K4765" s="9"/>
      <c r="L4765" s="9"/>
    </row>
    <row r="4766" spans="11:12" hidden="1" x14ac:dyDescent="0.3">
      <c r="K4766" s="9"/>
      <c r="L4766" s="9"/>
    </row>
    <row r="4767" spans="11:12" hidden="1" x14ac:dyDescent="0.3">
      <c r="K4767" s="9"/>
      <c r="L4767" s="9"/>
    </row>
    <row r="4768" spans="11:12" hidden="1" x14ac:dyDescent="0.3">
      <c r="K4768" s="9"/>
      <c r="L4768" s="9"/>
    </row>
    <row r="4769" spans="11:12" hidden="1" x14ac:dyDescent="0.3">
      <c r="K4769" s="9"/>
      <c r="L4769" s="9"/>
    </row>
    <row r="4770" spans="11:12" hidden="1" x14ac:dyDescent="0.3">
      <c r="K4770" s="9"/>
      <c r="L4770" s="9"/>
    </row>
    <row r="4771" spans="11:12" hidden="1" x14ac:dyDescent="0.3">
      <c r="K4771" s="9"/>
      <c r="L4771" s="9"/>
    </row>
    <row r="4772" spans="11:12" hidden="1" x14ac:dyDescent="0.3">
      <c r="K4772" s="9"/>
      <c r="L4772" s="9"/>
    </row>
    <row r="4773" spans="11:12" hidden="1" x14ac:dyDescent="0.3">
      <c r="K4773" s="9"/>
      <c r="L4773" s="9"/>
    </row>
    <row r="4774" spans="11:12" hidden="1" x14ac:dyDescent="0.3">
      <c r="K4774" s="9"/>
      <c r="L4774" s="9"/>
    </row>
    <row r="4775" spans="11:12" hidden="1" x14ac:dyDescent="0.3">
      <c r="K4775" s="9"/>
      <c r="L4775" s="9"/>
    </row>
    <row r="4776" spans="11:12" hidden="1" x14ac:dyDescent="0.3">
      <c r="K4776" s="9"/>
      <c r="L4776" s="9"/>
    </row>
    <row r="4777" spans="11:12" hidden="1" x14ac:dyDescent="0.3">
      <c r="K4777" s="9"/>
      <c r="L4777" s="9"/>
    </row>
    <row r="4778" spans="11:12" hidden="1" x14ac:dyDescent="0.3">
      <c r="K4778" s="9"/>
      <c r="L4778" s="9"/>
    </row>
    <row r="4779" spans="11:12" hidden="1" x14ac:dyDescent="0.3">
      <c r="K4779" s="9"/>
      <c r="L4779" s="9"/>
    </row>
    <row r="4780" spans="11:12" hidden="1" x14ac:dyDescent="0.3">
      <c r="K4780" s="9"/>
      <c r="L4780" s="9"/>
    </row>
    <row r="4781" spans="11:12" hidden="1" x14ac:dyDescent="0.3">
      <c r="K4781" s="9"/>
      <c r="L4781" s="9"/>
    </row>
    <row r="4782" spans="11:12" hidden="1" x14ac:dyDescent="0.3">
      <c r="K4782" s="9"/>
      <c r="L4782" s="9"/>
    </row>
    <row r="4783" spans="11:12" hidden="1" x14ac:dyDescent="0.3">
      <c r="K4783" s="9"/>
      <c r="L4783" s="9"/>
    </row>
    <row r="4784" spans="11:12" hidden="1" x14ac:dyDescent="0.3">
      <c r="K4784" s="9"/>
      <c r="L4784" s="9"/>
    </row>
    <row r="4785" spans="11:12" hidden="1" x14ac:dyDescent="0.3">
      <c r="K4785" s="9"/>
      <c r="L4785" s="9"/>
    </row>
    <row r="4786" spans="11:12" hidden="1" x14ac:dyDescent="0.3">
      <c r="K4786" s="9"/>
      <c r="L4786" s="9"/>
    </row>
    <row r="4787" spans="11:12" hidden="1" x14ac:dyDescent="0.3">
      <c r="K4787" s="9"/>
      <c r="L4787" s="9"/>
    </row>
    <row r="4788" spans="11:12" hidden="1" x14ac:dyDescent="0.3">
      <c r="K4788" s="9"/>
      <c r="L4788" s="9"/>
    </row>
    <row r="4789" spans="11:12" hidden="1" x14ac:dyDescent="0.3">
      <c r="K4789" s="9"/>
      <c r="L4789" s="9"/>
    </row>
    <row r="4790" spans="11:12" hidden="1" x14ac:dyDescent="0.3">
      <c r="K4790" s="9"/>
      <c r="L4790" s="9"/>
    </row>
    <row r="4791" spans="11:12" hidden="1" x14ac:dyDescent="0.3">
      <c r="K4791" s="9"/>
      <c r="L4791" s="9"/>
    </row>
    <row r="4792" spans="11:12" hidden="1" x14ac:dyDescent="0.3">
      <c r="K4792" s="9"/>
      <c r="L4792" s="9"/>
    </row>
    <row r="4793" spans="11:12" hidden="1" x14ac:dyDescent="0.3">
      <c r="K4793" s="9"/>
      <c r="L4793" s="9"/>
    </row>
    <row r="4794" spans="11:12" hidden="1" x14ac:dyDescent="0.3">
      <c r="K4794" s="9"/>
      <c r="L4794" s="9"/>
    </row>
    <row r="4795" spans="11:12" hidden="1" x14ac:dyDescent="0.3">
      <c r="K4795" s="9"/>
      <c r="L4795" s="9"/>
    </row>
    <row r="4796" spans="11:12" hidden="1" x14ac:dyDescent="0.3">
      <c r="K4796" s="9"/>
      <c r="L4796" s="9"/>
    </row>
    <row r="4797" spans="11:12" hidden="1" x14ac:dyDescent="0.3">
      <c r="K4797" s="9"/>
      <c r="L4797" s="9"/>
    </row>
    <row r="4798" spans="11:12" hidden="1" x14ac:dyDescent="0.3">
      <c r="K4798" s="9"/>
      <c r="L4798" s="9"/>
    </row>
    <row r="4799" spans="11:12" hidden="1" x14ac:dyDescent="0.3">
      <c r="K4799" s="9"/>
      <c r="L4799" s="9"/>
    </row>
    <row r="4800" spans="11:12" hidden="1" x14ac:dyDescent="0.3">
      <c r="K4800" s="9"/>
      <c r="L4800" s="9"/>
    </row>
    <row r="4801" spans="11:12" hidden="1" x14ac:dyDescent="0.3">
      <c r="K4801" s="9"/>
      <c r="L4801" s="9"/>
    </row>
    <row r="4802" spans="11:12" hidden="1" x14ac:dyDescent="0.3">
      <c r="K4802" s="9"/>
      <c r="L4802" s="9"/>
    </row>
    <row r="4803" spans="11:12" hidden="1" x14ac:dyDescent="0.3">
      <c r="K4803" s="9"/>
      <c r="L4803" s="9"/>
    </row>
    <row r="4804" spans="11:12" hidden="1" x14ac:dyDescent="0.3">
      <c r="K4804" s="9"/>
      <c r="L4804" s="9"/>
    </row>
    <row r="4805" spans="11:12" hidden="1" x14ac:dyDescent="0.3">
      <c r="K4805" s="9"/>
      <c r="L4805" s="9"/>
    </row>
    <row r="4806" spans="11:12" hidden="1" x14ac:dyDescent="0.3">
      <c r="K4806" s="9"/>
      <c r="L4806" s="9"/>
    </row>
    <row r="4807" spans="11:12" hidden="1" x14ac:dyDescent="0.3">
      <c r="K4807" s="9"/>
      <c r="L4807" s="9"/>
    </row>
    <row r="4808" spans="11:12" hidden="1" x14ac:dyDescent="0.3">
      <c r="K4808" s="9"/>
      <c r="L4808" s="9"/>
    </row>
    <row r="4809" spans="11:12" hidden="1" x14ac:dyDescent="0.3">
      <c r="K4809" s="9"/>
      <c r="L4809" s="9"/>
    </row>
    <row r="4810" spans="11:12" hidden="1" x14ac:dyDescent="0.3">
      <c r="K4810" s="9"/>
      <c r="L4810" s="9"/>
    </row>
    <row r="4811" spans="11:12" hidden="1" x14ac:dyDescent="0.3">
      <c r="K4811" s="9"/>
      <c r="L4811" s="9"/>
    </row>
    <row r="4812" spans="11:12" hidden="1" x14ac:dyDescent="0.3">
      <c r="K4812" s="9"/>
      <c r="L4812" s="9"/>
    </row>
    <row r="4813" spans="11:12" hidden="1" x14ac:dyDescent="0.3">
      <c r="K4813" s="9"/>
      <c r="L4813" s="9"/>
    </row>
    <row r="4814" spans="11:12" hidden="1" x14ac:dyDescent="0.3">
      <c r="K4814" s="9"/>
      <c r="L4814" s="9"/>
    </row>
    <row r="4815" spans="11:12" hidden="1" x14ac:dyDescent="0.3">
      <c r="K4815" s="9"/>
      <c r="L4815" s="9"/>
    </row>
    <row r="4816" spans="11:12" hidden="1" x14ac:dyDescent="0.3">
      <c r="K4816" s="9"/>
      <c r="L4816" s="9"/>
    </row>
    <row r="4817" spans="11:12" hidden="1" x14ac:dyDescent="0.3">
      <c r="K4817" s="9"/>
      <c r="L4817" s="9"/>
    </row>
    <row r="4818" spans="11:12" hidden="1" x14ac:dyDescent="0.3">
      <c r="K4818" s="9"/>
      <c r="L4818" s="9"/>
    </row>
    <row r="4819" spans="11:12" hidden="1" x14ac:dyDescent="0.3">
      <c r="K4819" s="9"/>
      <c r="L4819" s="9"/>
    </row>
    <row r="4820" spans="11:12" hidden="1" x14ac:dyDescent="0.3">
      <c r="K4820" s="9"/>
      <c r="L4820" s="9"/>
    </row>
    <row r="4821" spans="11:12" hidden="1" x14ac:dyDescent="0.3">
      <c r="K4821" s="9"/>
      <c r="L4821" s="9"/>
    </row>
    <row r="4822" spans="11:12" hidden="1" x14ac:dyDescent="0.3">
      <c r="K4822" s="9"/>
      <c r="L4822" s="9"/>
    </row>
    <row r="4823" spans="11:12" hidden="1" x14ac:dyDescent="0.3">
      <c r="K4823" s="9"/>
      <c r="L4823" s="9"/>
    </row>
    <row r="4824" spans="11:12" hidden="1" x14ac:dyDescent="0.3">
      <c r="K4824" s="9"/>
      <c r="L4824" s="9"/>
    </row>
    <row r="4825" spans="11:12" hidden="1" x14ac:dyDescent="0.3">
      <c r="K4825" s="9"/>
      <c r="L4825" s="9"/>
    </row>
    <row r="4826" spans="11:12" hidden="1" x14ac:dyDescent="0.3">
      <c r="K4826" s="9"/>
      <c r="L4826" s="9"/>
    </row>
    <row r="4827" spans="11:12" hidden="1" x14ac:dyDescent="0.3">
      <c r="K4827" s="9"/>
      <c r="L4827" s="9"/>
    </row>
    <row r="4828" spans="11:12" hidden="1" x14ac:dyDescent="0.3">
      <c r="K4828" s="9"/>
      <c r="L4828" s="9"/>
    </row>
    <row r="4829" spans="11:12" hidden="1" x14ac:dyDescent="0.3">
      <c r="K4829" s="9"/>
      <c r="L4829" s="9"/>
    </row>
    <row r="4830" spans="11:12" hidden="1" x14ac:dyDescent="0.3">
      <c r="K4830" s="9"/>
      <c r="L4830" s="9"/>
    </row>
    <row r="4831" spans="11:12" hidden="1" x14ac:dyDescent="0.3">
      <c r="K4831" s="9"/>
      <c r="L4831" s="9"/>
    </row>
    <row r="4832" spans="11:12" hidden="1" x14ac:dyDescent="0.3">
      <c r="K4832" s="9"/>
      <c r="L4832" s="9"/>
    </row>
    <row r="4833" spans="11:12" hidden="1" x14ac:dyDescent="0.3">
      <c r="K4833" s="9"/>
      <c r="L4833" s="9"/>
    </row>
    <row r="4834" spans="11:12" hidden="1" x14ac:dyDescent="0.3">
      <c r="K4834" s="9"/>
      <c r="L4834" s="9"/>
    </row>
    <row r="4835" spans="11:12" hidden="1" x14ac:dyDescent="0.3">
      <c r="K4835" s="9"/>
      <c r="L4835" s="9"/>
    </row>
    <row r="4836" spans="11:12" hidden="1" x14ac:dyDescent="0.3">
      <c r="K4836" s="9"/>
      <c r="L4836" s="9"/>
    </row>
    <row r="4837" spans="11:12" hidden="1" x14ac:dyDescent="0.3">
      <c r="K4837" s="9"/>
      <c r="L4837" s="9"/>
    </row>
    <row r="4838" spans="11:12" hidden="1" x14ac:dyDescent="0.3">
      <c r="K4838" s="9"/>
      <c r="L4838" s="9"/>
    </row>
    <row r="4839" spans="11:12" hidden="1" x14ac:dyDescent="0.3">
      <c r="K4839" s="9"/>
      <c r="L4839" s="9"/>
    </row>
    <row r="4840" spans="11:12" hidden="1" x14ac:dyDescent="0.3">
      <c r="K4840" s="9"/>
      <c r="L4840" s="9"/>
    </row>
    <row r="4841" spans="11:12" hidden="1" x14ac:dyDescent="0.3">
      <c r="K4841" s="9"/>
      <c r="L4841" s="9"/>
    </row>
    <row r="4842" spans="11:12" hidden="1" x14ac:dyDescent="0.3">
      <c r="K4842" s="9"/>
      <c r="L4842" s="9"/>
    </row>
    <row r="4843" spans="11:12" hidden="1" x14ac:dyDescent="0.3">
      <c r="K4843" s="9"/>
      <c r="L4843" s="9"/>
    </row>
    <row r="4844" spans="11:12" hidden="1" x14ac:dyDescent="0.3">
      <c r="K4844" s="9"/>
      <c r="L4844" s="9"/>
    </row>
    <row r="4845" spans="11:12" hidden="1" x14ac:dyDescent="0.3">
      <c r="K4845" s="9"/>
      <c r="L4845" s="9"/>
    </row>
    <row r="4846" spans="11:12" hidden="1" x14ac:dyDescent="0.3">
      <c r="K4846" s="9"/>
      <c r="L4846" s="9"/>
    </row>
    <row r="4847" spans="11:12" hidden="1" x14ac:dyDescent="0.3">
      <c r="K4847" s="9"/>
      <c r="L4847" s="9"/>
    </row>
    <row r="4848" spans="11:12" hidden="1" x14ac:dyDescent="0.3">
      <c r="K4848" s="9"/>
      <c r="L4848" s="9"/>
    </row>
    <row r="4849" spans="11:12" hidden="1" x14ac:dyDescent="0.3">
      <c r="K4849" s="9"/>
      <c r="L4849" s="9"/>
    </row>
    <row r="4850" spans="11:12" hidden="1" x14ac:dyDescent="0.3">
      <c r="K4850" s="9"/>
      <c r="L4850" s="9"/>
    </row>
    <row r="4851" spans="11:12" hidden="1" x14ac:dyDescent="0.3">
      <c r="K4851" s="9"/>
      <c r="L4851" s="9"/>
    </row>
    <row r="4852" spans="11:12" hidden="1" x14ac:dyDescent="0.3">
      <c r="K4852" s="9"/>
      <c r="L4852" s="9"/>
    </row>
    <row r="4853" spans="11:12" hidden="1" x14ac:dyDescent="0.3">
      <c r="K4853" s="9"/>
      <c r="L4853" s="9"/>
    </row>
    <row r="4854" spans="11:12" hidden="1" x14ac:dyDescent="0.3">
      <c r="K4854" s="9"/>
      <c r="L4854" s="9"/>
    </row>
    <row r="4855" spans="11:12" hidden="1" x14ac:dyDescent="0.3">
      <c r="K4855" s="9"/>
      <c r="L4855" s="9"/>
    </row>
    <row r="4856" spans="11:12" hidden="1" x14ac:dyDescent="0.3">
      <c r="K4856" s="9"/>
      <c r="L4856" s="9"/>
    </row>
    <row r="4857" spans="11:12" hidden="1" x14ac:dyDescent="0.3">
      <c r="K4857" s="9"/>
      <c r="L4857" s="9"/>
    </row>
    <row r="4858" spans="11:12" hidden="1" x14ac:dyDescent="0.3">
      <c r="K4858" s="9"/>
      <c r="L4858" s="9"/>
    </row>
    <row r="4859" spans="11:12" hidden="1" x14ac:dyDescent="0.3">
      <c r="K4859" s="9"/>
      <c r="L4859" s="9"/>
    </row>
    <row r="4860" spans="11:12" hidden="1" x14ac:dyDescent="0.3">
      <c r="K4860" s="9"/>
      <c r="L4860" s="9"/>
    </row>
    <row r="4861" spans="11:12" hidden="1" x14ac:dyDescent="0.3">
      <c r="K4861" s="9"/>
      <c r="L4861" s="9"/>
    </row>
    <row r="4862" spans="11:12" hidden="1" x14ac:dyDescent="0.3">
      <c r="K4862" s="9"/>
      <c r="L4862" s="9"/>
    </row>
    <row r="4863" spans="11:12" hidden="1" x14ac:dyDescent="0.3">
      <c r="K4863" s="9"/>
      <c r="L4863" s="9"/>
    </row>
    <row r="4864" spans="11:12" hidden="1" x14ac:dyDescent="0.3">
      <c r="K4864" s="9"/>
      <c r="L4864" s="9"/>
    </row>
    <row r="4865" spans="11:12" hidden="1" x14ac:dyDescent="0.3">
      <c r="K4865" s="9"/>
      <c r="L4865" s="9"/>
    </row>
    <row r="4866" spans="11:12" hidden="1" x14ac:dyDescent="0.3">
      <c r="K4866" s="9"/>
      <c r="L4866" s="9"/>
    </row>
    <row r="4867" spans="11:12" hidden="1" x14ac:dyDescent="0.3">
      <c r="K4867" s="9"/>
      <c r="L4867" s="9"/>
    </row>
    <row r="4868" spans="11:12" hidden="1" x14ac:dyDescent="0.3">
      <c r="K4868" s="9"/>
      <c r="L4868" s="9"/>
    </row>
    <row r="4869" spans="11:12" hidden="1" x14ac:dyDescent="0.3">
      <c r="K4869" s="9"/>
      <c r="L4869" s="9"/>
    </row>
    <row r="4870" spans="11:12" hidden="1" x14ac:dyDescent="0.3">
      <c r="K4870" s="9"/>
      <c r="L4870" s="9"/>
    </row>
    <row r="4871" spans="11:12" hidden="1" x14ac:dyDescent="0.3">
      <c r="K4871" s="9"/>
      <c r="L4871" s="9"/>
    </row>
    <row r="4872" spans="11:12" hidden="1" x14ac:dyDescent="0.3">
      <c r="K4872" s="9"/>
      <c r="L4872" s="9"/>
    </row>
    <row r="4873" spans="11:12" hidden="1" x14ac:dyDescent="0.3">
      <c r="K4873" s="9"/>
      <c r="L4873" s="9"/>
    </row>
    <row r="4874" spans="11:12" hidden="1" x14ac:dyDescent="0.3">
      <c r="K4874" s="9"/>
      <c r="L4874" s="9"/>
    </row>
    <row r="4875" spans="11:12" hidden="1" x14ac:dyDescent="0.3">
      <c r="K4875" s="9"/>
      <c r="L4875" s="9"/>
    </row>
    <row r="4876" spans="11:12" hidden="1" x14ac:dyDescent="0.3">
      <c r="K4876" s="9"/>
      <c r="L4876" s="9"/>
    </row>
    <row r="4877" spans="11:12" hidden="1" x14ac:dyDescent="0.3">
      <c r="K4877" s="9"/>
      <c r="L4877" s="9"/>
    </row>
    <row r="4878" spans="11:12" hidden="1" x14ac:dyDescent="0.3">
      <c r="K4878" s="9"/>
      <c r="L4878" s="9"/>
    </row>
    <row r="4879" spans="11:12" hidden="1" x14ac:dyDescent="0.3">
      <c r="K4879" s="9"/>
      <c r="L4879" s="9"/>
    </row>
    <row r="4880" spans="11:12" hidden="1" x14ac:dyDescent="0.3">
      <c r="K4880" s="9"/>
      <c r="L4880" s="9"/>
    </row>
    <row r="4881" spans="11:12" hidden="1" x14ac:dyDescent="0.3">
      <c r="K4881" s="9"/>
      <c r="L4881" s="9"/>
    </row>
    <row r="4882" spans="11:12" hidden="1" x14ac:dyDescent="0.3">
      <c r="K4882" s="9"/>
      <c r="L4882" s="9"/>
    </row>
    <row r="4883" spans="11:12" hidden="1" x14ac:dyDescent="0.3">
      <c r="K4883" s="9"/>
      <c r="L4883" s="9"/>
    </row>
    <row r="4884" spans="11:12" hidden="1" x14ac:dyDescent="0.3">
      <c r="K4884" s="9"/>
      <c r="L4884" s="9"/>
    </row>
    <row r="4885" spans="11:12" hidden="1" x14ac:dyDescent="0.3">
      <c r="K4885" s="9"/>
      <c r="L4885" s="9"/>
    </row>
    <row r="4886" spans="11:12" hidden="1" x14ac:dyDescent="0.3">
      <c r="K4886" s="9"/>
      <c r="L4886" s="9"/>
    </row>
    <row r="4887" spans="11:12" hidden="1" x14ac:dyDescent="0.3">
      <c r="K4887" s="9"/>
      <c r="L4887" s="9"/>
    </row>
    <row r="4888" spans="11:12" hidden="1" x14ac:dyDescent="0.3">
      <c r="K4888" s="9"/>
      <c r="L4888" s="9"/>
    </row>
    <row r="4889" spans="11:12" hidden="1" x14ac:dyDescent="0.3">
      <c r="K4889" s="9"/>
      <c r="L4889" s="9"/>
    </row>
    <row r="4890" spans="11:12" hidden="1" x14ac:dyDescent="0.3">
      <c r="K4890" s="9"/>
      <c r="L4890" s="9"/>
    </row>
    <row r="4891" spans="11:12" hidden="1" x14ac:dyDescent="0.3">
      <c r="K4891" s="9"/>
      <c r="L4891" s="9"/>
    </row>
    <row r="4892" spans="11:12" hidden="1" x14ac:dyDescent="0.3">
      <c r="K4892" s="9"/>
      <c r="L4892" s="9"/>
    </row>
    <row r="4893" spans="11:12" hidden="1" x14ac:dyDescent="0.3">
      <c r="K4893" s="9"/>
      <c r="L4893" s="9"/>
    </row>
    <row r="4894" spans="11:12" hidden="1" x14ac:dyDescent="0.3">
      <c r="K4894" s="9"/>
      <c r="L4894" s="9"/>
    </row>
    <row r="4895" spans="11:12" hidden="1" x14ac:dyDescent="0.3">
      <c r="K4895" s="9"/>
      <c r="L4895" s="9"/>
    </row>
    <row r="4896" spans="11:12" hidden="1" x14ac:dyDescent="0.3">
      <c r="K4896" s="9"/>
      <c r="L4896" s="9"/>
    </row>
    <row r="4897" spans="11:12" hidden="1" x14ac:dyDescent="0.3">
      <c r="K4897" s="9"/>
      <c r="L4897" s="9"/>
    </row>
    <row r="4898" spans="11:12" hidden="1" x14ac:dyDescent="0.3">
      <c r="K4898" s="9"/>
      <c r="L4898" s="9"/>
    </row>
    <row r="4899" spans="11:12" hidden="1" x14ac:dyDescent="0.3">
      <c r="K4899" s="9"/>
      <c r="L4899" s="9"/>
    </row>
    <row r="4900" spans="11:12" hidden="1" x14ac:dyDescent="0.3">
      <c r="K4900" s="9"/>
      <c r="L4900" s="9"/>
    </row>
    <row r="4901" spans="11:12" hidden="1" x14ac:dyDescent="0.3">
      <c r="K4901" s="9"/>
      <c r="L4901" s="9"/>
    </row>
    <row r="4902" spans="11:12" hidden="1" x14ac:dyDescent="0.3">
      <c r="K4902" s="9"/>
      <c r="L4902" s="9"/>
    </row>
    <row r="4903" spans="11:12" hidden="1" x14ac:dyDescent="0.3">
      <c r="K4903" s="9"/>
      <c r="L4903" s="9"/>
    </row>
    <row r="4904" spans="11:12" hidden="1" x14ac:dyDescent="0.3">
      <c r="K4904" s="9"/>
      <c r="L4904" s="9"/>
    </row>
    <row r="4905" spans="11:12" hidden="1" x14ac:dyDescent="0.3">
      <c r="K4905" s="9"/>
      <c r="L4905" s="9"/>
    </row>
    <row r="4906" spans="11:12" hidden="1" x14ac:dyDescent="0.3">
      <c r="K4906" s="9"/>
      <c r="L4906" s="9"/>
    </row>
    <row r="4907" spans="11:12" hidden="1" x14ac:dyDescent="0.3">
      <c r="K4907" s="9"/>
      <c r="L4907" s="9"/>
    </row>
    <row r="4908" spans="11:12" hidden="1" x14ac:dyDescent="0.3">
      <c r="K4908" s="9"/>
      <c r="L4908" s="9"/>
    </row>
    <row r="4909" spans="11:12" hidden="1" x14ac:dyDescent="0.3">
      <c r="K4909" s="9"/>
      <c r="L4909" s="9"/>
    </row>
    <row r="4910" spans="11:12" hidden="1" x14ac:dyDescent="0.3">
      <c r="K4910" s="9"/>
      <c r="L4910" s="9"/>
    </row>
    <row r="4911" spans="11:12" hidden="1" x14ac:dyDescent="0.3">
      <c r="K4911" s="9"/>
      <c r="L4911" s="9"/>
    </row>
    <row r="4912" spans="11:12" hidden="1" x14ac:dyDescent="0.3">
      <c r="K4912" s="9"/>
      <c r="L4912" s="9"/>
    </row>
    <row r="4913" spans="11:12" hidden="1" x14ac:dyDescent="0.3">
      <c r="K4913" s="9"/>
      <c r="L4913" s="9"/>
    </row>
    <row r="4914" spans="11:12" hidden="1" x14ac:dyDescent="0.3">
      <c r="K4914" s="9"/>
      <c r="L4914" s="9"/>
    </row>
    <row r="4915" spans="11:12" hidden="1" x14ac:dyDescent="0.3">
      <c r="K4915" s="9"/>
      <c r="L4915" s="9"/>
    </row>
    <row r="4916" spans="11:12" hidden="1" x14ac:dyDescent="0.3">
      <c r="K4916" s="9"/>
      <c r="L4916" s="9"/>
    </row>
    <row r="4917" spans="11:12" hidden="1" x14ac:dyDescent="0.3">
      <c r="K4917" s="9"/>
      <c r="L4917" s="9"/>
    </row>
    <row r="4918" spans="11:12" hidden="1" x14ac:dyDescent="0.3">
      <c r="K4918" s="9"/>
      <c r="L4918" s="9"/>
    </row>
    <row r="4919" spans="11:12" hidden="1" x14ac:dyDescent="0.3">
      <c r="K4919" s="9"/>
      <c r="L4919" s="9"/>
    </row>
    <row r="4920" spans="11:12" hidden="1" x14ac:dyDescent="0.3">
      <c r="K4920" s="9"/>
      <c r="L4920" s="9"/>
    </row>
    <row r="4921" spans="11:12" hidden="1" x14ac:dyDescent="0.3">
      <c r="K4921" s="9"/>
      <c r="L4921" s="9"/>
    </row>
    <row r="4922" spans="11:12" hidden="1" x14ac:dyDescent="0.3">
      <c r="K4922" s="9"/>
      <c r="L4922" s="9"/>
    </row>
    <row r="4923" spans="11:12" hidden="1" x14ac:dyDescent="0.3">
      <c r="K4923" s="9"/>
      <c r="L4923" s="9"/>
    </row>
    <row r="4924" spans="11:12" hidden="1" x14ac:dyDescent="0.3">
      <c r="K4924" s="9"/>
      <c r="L4924" s="9"/>
    </row>
    <row r="4925" spans="11:12" hidden="1" x14ac:dyDescent="0.3">
      <c r="K4925" s="9"/>
      <c r="L4925" s="9"/>
    </row>
    <row r="4926" spans="11:12" hidden="1" x14ac:dyDescent="0.3">
      <c r="K4926" s="9"/>
      <c r="L4926" s="9"/>
    </row>
    <row r="4927" spans="11:12" hidden="1" x14ac:dyDescent="0.3">
      <c r="K4927" s="9"/>
      <c r="L4927" s="9"/>
    </row>
    <row r="4928" spans="11:12" hidden="1" x14ac:dyDescent="0.3">
      <c r="K4928" s="9"/>
      <c r="L4928" s="9"/>
    </row>
    <row r="4929" spans="11:12" hidden="1" x14ac:dyDescent="0.3">
      <c r="K4929" s="9"/>
      <c r="L4929" s="9"/>
    </row>
    <row r="4930" spans="11:12" hidden="1" x14ac:dyDescent="0.3">
      <c r="K4930" s="9"/>
      <c r="L4930" s="9"/>
    </row>
    <row r="4931" spans="11:12" hidden="1" x14ac:dyDescent="0.3">
      <c r="K4931" s="9"/>
      <c r="L4931" s="9"/>
    </row>
    <row r="4932" spans="11:12" hidden="1" x14ac:dyDescent="0.3">
      <c r="K4932" s="9"/>
      <c r="L4932" s="9"/>
    </row>
    <row r="4933" spans="11:12" hidden="1" x14ac:dyDescent="0.3">
      <c r="K4933" s="9"/>
      <c r="L4933" s="9"/>
    </row>
    <row r="4934" spans="11:12" hidden="1" x14ac:dyDescent="0.3">
      <c r="K4934" s="9"/>
      <c r="L4934" s="9"/>
    </row>
    <row r="4935" spans="11:12" hidden="1" x14ac:dyDescent="0.3">
      <c r="K4935" s="9"/>
      <c r="L4935" s="9"/>
    </row>
    <row r="4936" spans="11:12" hidden="1" x14ac:dyDescent="0.3">
      <c r="K4936" s="9"/>
      <c r="L4936" s="9"/>
    </row>
    <row r="4937" spans="11:12" hidden="1" x14ac:dyDescent="0.3">
      <c r="K4937" s="9"/>
      <c r="L4937" s="9"/>
    </row>
    <row r="4938" spans="11:12" hidden="1" x14ac:dyDescent="0.3">
      <c r="K4938" s="9"/>
      <c r="L4938" s="9"/>
    </row>
    <row r="4939" spans="11:12" hidden="1" x14ac:dyDescent="0.3">
      <c r="K4939" s="9"/>
      <c r="L4939" s="9"/>
    </row>
    <row r="4940" spans="11:12" hidden="1" x14ac:dyDescent="0.3">
      <c r="K4940" s="9"/>
      <c r="L4940" s="9"/>
    </row>
    <row r="4941" spans="11:12" hidden="1" x14ac:dyDescent="0.3">
      <c r="K4941" s="9"/>
      <c r="L4941" s="9"/>
    </row>
    <row r="4942" spans="11:12" hidden="1" x14ac:dyDescent="0.3">
      <c r="K4942" s="9"/>
      <c r="L4942" s="9"/>
    </row>
    <row r="4943" spans="11:12" hidden="1" x14ac:dyDescent="0.3">
      <c r="K4943" s="9"/>
      <c r="L4943" s="9"/>
    </row>
    <row r="4944" spans="11:12" hidden="1" x14ac:dyDescent="0.3">
      <c r="K4944" s="9"/>
      <c r="L4944" s="9"/>
    </row>
    <row r="4945" spans="11:12" hidden="1" x14ac:dyDescent="0.3">
      <c r="K4945" s="9"/>
      <c r="L4945" s="9"/>
    </row>
    <row r="4946" spans="11:12" hidden="1" x14ac:dyDescent="0.3">
      <c r="K4946" s="9"/>
      <c r="L4946" s="9"/>
    </row>
    <row r="4947" spans="11:12" hidden="1" x14ac:dyDescent="0.3">
      <c r="K4947" s="9"/>
      <c r="L4947" s="9"/>
    </row>
    <row r="4948" spans="11:12" hidden="1" x14ac:dyDescent="0.3">
      <c r="K4948" s="9"/>
      <c r="L4948" s="9"/>
    </row>
    <row r="4949" spans="11:12" hidden="1" x14ac:dyDescent="0.3">
      <c r="K4949" s="9"/>
      <c r="L4949" s="9"/>
    </row>
    <row r="4950" spans="11:12" hidden="1" x14ac:dyDescent="0.3">
      <c r="K4950" s="9"/>
      <c r="L4950" s="9"/>
    </row>
    <row r="4951" spans="11:12" hidden="1" x14ac:dyDescent="0.3">
      <c r="K4951" s="9"/>
      <c r="L4951" s="9"/>
    </row>
    <row r="4952" spans="11:12" hidden="1" x14ac:dyDescent="0.3">
      <c r="K4952" s="9"/>
      <c r="L4952" s="9"/>
    </row>
    <row r="4953" spans="11:12" hidden="1" x14ac:dyDescent="0.3">
      <c r="K4953" s="9"/>
      <c r="L4953" s="9"/>
    </row>
    <row r="4954" spans="11:12" hidden="1" x14ac:dyDescent="0.3">
      <c r="K4954" s="9"/>
      <c r="L4954" s="9"/>
    </row>
    <row r="4955" spans="11:12" hidden="1" x14ac:dyDescent="0.3">
      <c r="K4955" s="9"/>
      <c r="L4955" s="9"/>
    </row>
    <row r="4956" spans="11:12" hidden="1" x14ac:dyDescent="0.3">
      <c r="K4956" s="9"/>
      <c r="L4956" s="9"/>
    </row>
    <row r="4957" spans="11:12" hidden="1" x14ac:dyDescent="0.3">
      <c r="K4957" s="9"/>
      <c r="L4957" s="9"/>
    </row>
    <row r="4958" spans="11:12" hidden="1" x14ac:dyDescent="0.3">
      <c r="K4958" s="9"/>
      <c r="L4958" s="9"/>
    </row>
    <row r="4959" spans="11:12" hidden="1" x14ac:dyDescent="0.3">
      <c r="K4959" s="9"/>
      <c r="L4959" s="9"/>
    </row>
    <row r="4960" spans="11:12" hidden="1" x14ac:dyDescent="0.3">
      <c r="K4960" s="9"/>
      <c r="L4960" s="9"/>
    </row>
    <row r="4961" spans="11:12" hidden="1" x14ac:dyDescent="0.3">
      <c r="K4961" s="9"/>
      <c r="L4961" s="9"/>
    </row>
    <row r="4962" spans="11:12" hidden="1" x14ac:dyDescent="0.3">
      <c r="K4962" s="9"/>
      <c r="L4962" s="9"/>
    </row>
    <row r="4963" spans="11:12" hidden="1" x14ac:dyDescent="0.3">
      <c r="K4963" s="9"/>
      <c r="L4963" s="9"/>
    </row>
    <row r="4964" spans="11:12" hidden="1" x14ac:dyDescent="0.3">
      <c r="K4964" s="9"/>
      <c r="L4964" s="9"/>
    </row>
    <row r="4965" spans="11:12" hidden="1" x14ac:dyDescent="0.3">
      <c r="K4965" s="9"/>
      <c r="L4965" s="9"/>
    </row>
    <row r="4966" spans="11:12" hidden="1" x14ac:dyDescent="0.3">
      <c r="K4966" s="9"/>
      <c r="L4966" s="9"/>
    </row>
    <row r="4967" spans="11:12" hidden="1" x14ac:dyDescent="0.3">
      <c r="K4967" s="9"/>
      <c r="L4967" s="9"/>
    </row>
    <row r="4968" spans="11:12" hidden="1" x14ac:dyDescent="0.3">
      <c r="K4968" s="9"/>
      <c r="L4968" s="9"/>
    </row>
    <row r="4969" spans="11:12" hidden="1" x14ac:dyDescent="0.3">
      <c r="K4969" s="9"/>
      <c r="L4969" s="9"/>
    </row>
    <row r="4970" spans="11:12" hidden="1" x14ac:dyDescent="0.3">
      <c r="K4970" s="9"/>
      <c r="L4970" s="9"/>
    </row>
    <row r="4971" spans="11:12" hidden="1" x14ac:dyDescent="0.3">
      <c r="K4971" s="9"/>
      <c r="L4971" s="9"/>
    </row>
    <row r="4972" spans="11:12" hidden="1" x14ac:dyDescent="0.3">
      <c r="K4972" s="9"/>
      <c r="L4972" s="9"/>
    </row>
    <row r="4973" spans="11:12" hidden="1" x14ac:dyDescent="0.3">
      <c r="K4973" s="9"/>
      <c r="L4973" s="9"/>
    </row>
    <row r="4974" spans="11:12" hidden="1" x14ac:dyDescent="0.3">
      <c r="K4974" s="9"/>
      <c r="L4974" s="9"/>
    </row>
    <row r="4975" spans="11:12" hidden="1" x14ac:dyDescent="0.3">
      <c r="K4975" s="9"/>
      <c r="L4975" s="9"/>
    </row>
    <row r="4976" spans="11:12" hidden="1" x14ac:dyDescent="0.3">
      <c r="K4976" s="9"/>
      <c r="L4976" s="9"/>
    </row>
    <row r="4977" spans="11:12" hidden="1" x14ac:dyDescent="0.3">
      <c r="K4977" s="9"/>
      <c r="L4977" s="9"/>
    </row>
    <row r="4978" spans="11:12" hidden="1" x14ac:dyDescent="0.3">
      <c r="K4978" s="9"/>
      <c r="L4978" s="9"/>
    </row>
    <row r="4979" spans="11:12" hidden="1" x14ac:dyDescent="0.3">
      <c r="K4979" s="9"/>
      <c r="L4979" s="9"/>
    </row>
    <row r="4980" spans="11:12" hidden="1" x14ac:dyDescent="0.3">
      <c r="K4980" s="9"/>
      <c r="L4980" s="9"/>
    </row>
    <row r="4981" spans="11:12" hidden="1" x14ac:dyDescent="0.3">
      <c r="K4981" s="9"/>
      <c r="L4981" s="9"/>
    </row>
    <row r="4982" spans="11:12" hidden="1" x14ac:dyDescent="0.3">
      <c r="K4982" s="9"/>
      <c r="L4982" s="9"/>
    </row>
    <row r="4983" spans="11:12" hidden="1" x14ac:dyDescent="0.3">
      <c r="K4983" s="9"/>
      <c r="L4983" s="9"/>
    </row>
    <row r="4984" spans="11:12" hidden="1" x14ac:dyDescent="0.3">
      <c r="K4984" s="9"/>
      <c r="L4984" s="9"/>
    </row>
    <row r="4985" spans="11:12" hidden="1" x14ac:dyDescent="0.3">
      <c r="K4985" s="9"/>
      <c r="L4985" s="9"/>
    </row>
    <row r="4986" spans="11:12" hidden="1" x14ac:dyDescent="0.3">
      <c r="K4986" s="9"/>
      <c r="L4986" s="9"/>
    </row>
    <row r="4987" spans="11:12" hidden="1" x14ac:dyDescent="0.3">
      <c r="K4987" s="9"/>
      <c r="L4987" s="9"/>
    </row>
    <row r="4988" spans="11:12" hidden="1" x14ac:dyDescent="0.3">
      <c r="K4988" s="9"/>
      <c r="L4988" s="9"/>
    </row>
    <row r="4989" spans="11:12" hidden="1" x14ac:dyDescent="0.3">
      <c r="K4989" s="9"/>
      <c r="L4989" s="9"/>
    </row>
    <row r="4990" spans="11:12" hidden="1" x14ac:dyDescent="0.3">
      <c r="K4990" s="9"/>
      <c r="L4990" s="9"/>
    </row>
    <row r="4991" spans="11:12" hidden="1" x14ac:dyDescent="0.3">
      <c r="K4991" s="9"/>
      <c r="L4991" s="9"/>
    </row>
    <row r="4992" spans="11:12" hidden="1" x14ac:dyDescent="0.3">
      <c r="K4992" s="9"/>
      <c r="L4992" s="9"/>
    </row>
    <row r="4993" spans="11:12" hidden="1" x14ac:dyDescent="0.3">
      <c r="K4993" s="9"/>
      <c r="L4993" s="9"/>
    </row>
    <row r="4994" spans="11:12" hidden="1" x14ac:dyDescent="0.3">
      <c r="K4994" s="9"/>
      <c r="L4994" s="9"/>
    </row>
    <row r="4995" spans="11:12" hidden="1" x14ac:dyDescent="0.3">
      <c r="K4995" s="9"/>
      <c r="L4995" s="9"/>
    </row>
    <row r="4996" spans="11:12" hidden="1" x14ac:dyDescent="0.3">
      <c r="K4996" s="9"/>
      <c r="L4996" s="9"/>
    </row>
    <row r="4997" spans="11:12" hidden="1" x14ac:dyDescent="0.3">
      <c r="K4997" s="9"/>
      <c r="L4997" s="9"/>
    </row>
    <row r="4998" spans="11:12" hidden="1" x14ac:dyDescent="0.3">
      <c r="K4998" s="9"/>
      <c r="L4998" s="9"/>
    </row>
    <row r="4999" spans="11:12" hidden="1" x14ac:dyDescent="0.3">
      <c r="K4999" s="9"/>
      <c r="L4999" s="9"/>
    </row>
    <row r="5000" spans="11:12" hidden="1" x14ac:dyDescent="0.3">
      <c r="K5000" s="9"/>
      <c r="L5000" s="9"/>
    </row>
    <row r="5001" spans="11:12" hidden="1" x14ac:dyDescent="0.3">
      <c r="K5001" s="9"/>
      <c r="L5001" s="9"/>
    </row>
    <row r="5002" spans="11:12" hidden="1" x14ac:dyDescent="0.3">
      <c r="K5002" s="9"/>
      <c r="L5002" s="9"/>
    </row>
    <row r="5003" spans="11:12" hidden="1" x14ac:dyDescent="0.3">
      <c r="K5003" s="9"/>
      <c r="L5003" s="9"/>
    </row>
    <row r="5004" spans="11:12" hidden="1" x14ac:dyDescent="0.3">
      <c r="K5004" s="9"/>
      <c r="L5004" s="9"/>
    </row>
    <row r="5005" spans="11:12" hidden="1" x14ac:dyDescent="0.3">
      <c r="K5005" s="9"/>
      <c r="L5005" s="9"/>
    </row>
    <row r="5006" spans="11:12" hidden="1" x14ac:dyDescent="0.3">
      <c r="K5006" s="9"/>
      <c r="L5006" s="9"/>
    </row>
    <row r="5007" spans="11:12" hidden="1" x14ac:dyDescent="0.3">
      <c r="K5007" s="9"/>
      <c r="L5007" s="9"/>
    </row>
    <row r="5008" spans="11:12" hidden="1" x14ac:dyDescent="0.3">
      <c r="K5008" s="9"/>
      <c r="L5008" s="9"/>
    </row>
    <row r="5009" spans="11:12" hidden="1" x14ac:dyDescent="0.3">
      <c r="K5009" s="9"/>
      <c r="L5009" s="9"/>
    </row>
    <row r="5010" spans="11:12" hidden="1" x14ac:dyDescent="0.3">
      <c r="K5010" s="9"/>
      <c r="L5010" s="9"/>
    </row>
    <row r="5011" spans="11:12" hidden="1" x14ac:dyDescent="0.3">
      <c r="K5011" s="9"/>
      <c r="L5011" s="9"/>
    </row>
    <row r="5012" spans="11:12" hidden="1" x14ac:dyDescent="0.3">
      <c r="K5012" s="9"/>
      <c r="L5012" s="9"/>
    </row>
    <row r="5013" spans="11:12" hidden="1" x14ac:dyDescent="0.3">
      <c r="K5013" s="9"/>
      <c r="L5013" s="9"/>
    </row>
    <row r="5014" spans="11:12" hidden="1" x14ac:dyDescent="0.3">
      <c r="K5014" s="9"/>
      <c r="L5014" s="9"/>
    </row>
    <row r="5015" spans="11:12" hidden="1" x14ac:dyDescent="0.3">
      <c r="K5015" s="9"/>
      <c r="L5015" s="9"/>
    </row>
    <row r="5016" spans="11:12" hidden="1" x14ac:dyDescent="0.3">
      <c r="K5016" s="9"/>
      <c r="L5016" s="9"/>
    </row>
    <row r="5017" spans="11:12" hidden="1" x14ac:dyDescent="0.3">
      <c r="K5017" s="9"/>
      <c r="L5017" s="9"/>
    </row>
    <row r="5018" spans="11:12" hidden="1" x14ac:dyDescent="0.3">
      <c r="K5018" s="9"/>
      <c r="L5018" s="9"/>
    </row>
    <row r="5019" spans="11:12" hidden="1" x14ac:dyDescent="0.3">
      <c r="K5019" s="9"/>
      <c r="L5019" s="9"/>
    </row>
    <row r="5020" spans="11:12" hidden="1" x14ac:dyDescent="0.3">
      <c r="K5020" s="9"/>
      <c r="L5020" s="9"/>
    </row>
    <row r="5021" spans="11:12" hidden="1" x14ac:dyDescent="0.3">
      <c r="K5021" s="9"/>
      <c r="L5021" s="9"/>
    </row>
    <row r="5022" spans="11:12" hidden="1" x14ac:dyDescent="0.3">
      <c r="K5022" s="9"/>
      <c r="L5022" s="9"/>
    </row>
    <row r="5023" spans="11:12" hidden="1" x14ac:dyDescent="0.3">
      <c r="K5023" s="9"/>
      <c r="L5023" s="9"/>
    </row>
    <row r="5024" spans="11:12" hidden="1" x14ac:dyDescent="0.3">
      <c r="K5024" s="9"/>
      <c r="L5024" s="9"/>
    </row>
    <row r="5025" spans="11:12" hidden="1" x14ac:dyDescent="0.3">
      <c r="K5025" s="9"/>
      <c r="L5025" s="9"/>
    </row>
    <row r="5026" spans="11:12" hidden="1" x14ac:dyDescent="0.3">
      <c r="K5026" s="9"/>
      <c r="L5026" s="9"/>
    </row>
    <row r="5027" spans="11:12" hidden="1" x14ac:dyDescent="0.3">
      <c r="K5027" s="9"/>
      <c r="L5027" s="9"/>
    </row>
    <row r="5028" spans="11:12" hidden="1" x14ac:dyDescent="0.3">
      <c r="K5028" s="9"/>
      <c r="L5028" s="9"/>
    </row>
    <row r="5029" spans="11:12" hidden="1" x14ac:dyDescent="0.3">
      <c r="K5029" s="9"/>
      <c r="L5029" s="9"/>
    </row>
    <row r="5030" spans="11:12" hidden="1" x14ac:dyDescent="0.3">
      <c r="K5030" s="9"/>
      <c r="L5030" s="9"/>
    </row>
    <row r="5031" spans="11:12" hidden="1" x14ac:dyDescent="0.3">
      <c r="K5031" s="9"/>
      <c r="L5031" s="9"/>
    </row>
    <row r="5032" spans="11:12" hidden="1" x14ac:dyDescent="0.3">
      <c r="K5032" s="9"/>
      <c r="L5032" s="9"/>
    </row>
    <row r="5033" spans="11:12" hidden="1" x14ac:dyDescent="0.3">
      <c r="K5033" s="9"/>
      <c r="L5033" s="9"/>
    </row>
    <row r="5034" spans="11:12" hidden="1" x14ac:dyDescent="0.3">
      <c r="K5034" s="9"/>
      <c r="L5034" s="9"/>
    </row>
    <row r="5035" spans="11:12" hidden="1" x14ac:dyDescent="0.3">
      <c r="K5035" s="9"/>
      <c r="L5035" s="9"/>
    </row>
    <row r="5036" spans="11:12" hidden="1" x14ac:dyDescent="0.3">
      <c r="K5036" s="9"/>
      <c r="L5036" s="9"/>
    </row>
    <row r="5037" spans="11:12" hidden="1" x14ac:dyDescent="0.3">
      <c r="K5037" s="9"/>
      <c r="L5037" s="9"/>
    </row>
    <row r="5038" spans="11:12" hidden="1" x14ac:dyDescent="0.3">
      <c r="K5038" s="9"/>
      <c r="L5038" s="9"/>
    </row>
    <row r="5039" spans="11:12" hidden="1" x14ac:dyDescent="0.3">
      <c r="K5039" s="9"/>
      <c r="L5039" s="9"/>
    </row>
    <row r="5040" spans="11:12" hidden="1" x14ac:dyDescent="0.3">
      <c r="K5040" s="9"/>
      <c r="L5040" s="9"/>
    </row>
    <row r="5041" spans="11:12" hidden="1" x14ac:dyDescent="0.3">
      <c r="K5041" s="9"/>
      <c r="L5041" s="9"/>
    </row>
    <row r="5042" spans="11:12" hidden="1" x14ac:dyDescent="0.3">
      <c r="K5042" s="9"/>
      <c r="L5042" s="9"/>
    </row>
    <row r="5043" spans="11:12" hidden="1" x14ac:dyDescent="0.3">
      <c r="K5043" s="9"/>
      <c r="L5043" s="9"/>
    </row>
    <row r="5044" spans="11:12" hidden="1" x14ac:dyDescent="0.3">
      <c r="K5044" s="9"/>
      <c r="L5044" s="9"/>
    </row>
    <row r="5045" spans="11:12" hidden="1" x14ac:dyDescent="0.3">
      <c r="K5045" s="9"/>
      <c r="L5045" s="9"/>
    </row>
    <row r="5046" spans="11:12" hidden="1" x14ac:dyDescent="0.3">
      <c r="K5046" s="9"/>
      <c r="L5046" s="9"/>
    </row>
    <row r="5047" spans="11:12" hidden="1" x14ac:dyDescent="0.3">
      <c r="K5047" s="9"/>
      <c r="L5047" s="9"/>
    </row>
    <row r="5048" spans="11:12" hidden="1" x14ac:dyDescent="0.3">
      <c r="K5048" s="9"/>
      <c r="L5048" s="9"/>
    </row>
    <row r="5049" spans="11:12" hidden="1" x14ac:dyDescent="0.3">
      <c r="K5049" s="9"/>
      <c r="L5049" s="9"/>
    </row>
    <row r="5050" spans="11:12" hidden="1" x14ac:dyDescent="0.3">
      <c r="K5050" s="9"/>
      <c r="L5050" s="9"/>
    </row>
    <row r="5051" spans="11:12" hidden="1" x14ac:dyDescent="0.3">
      <c r="K5051" s="9"/>
      <c r="L5051" s="9"/>
    </row>
    <row r="5052" spans="11:12" hidden="1" x14ac:dyDescent="0.3">
      <c r="K5052" s="9"/>
      <c r="L5052" s="9"/>
    </row>
    <row r="5053" spans="11:12" hidden="1" x14ac:dyDescent="0.3">
      <c r="K5053" s="9"/>
      <c r="L5053" s="9"/>
    </row>
    <row r="5054" spans="11:12" hidden="1" x14ac:dyDescent="0.3">
      <c r="K5054" s="9"/>
      <c r="L5054" s="9"/>
    </row>
    <row r="5055" spans="11:12" hidden="1" x14ac:dyDescent="0.3">
      <c r="K5055" s="9"/>
      <c r="L5055" s="9"/>
    </row>
    <row r="5056" spans="11:12" hidden="1" x14ac:dyDescent="0.3">
      <c r="K5056" s="9"/>
      <c r="L5056" s="9"/>
    </row>
    <row r="5057" spans="11:12" hidden="1" x14ac:dyDescent="0.3">
      <c r="K5057" s="9"/>
      <c r="L5057" s="9"/>
    </row>
    <row r="5058" spans="11:12" hidden="1" x14ac:dyDescent="0.3">
      <c r="K5058" s="9"/>
      <c r="L5058" s="9"/>
    </row>
    <row r="5059" spans="11:12" hidden="1" x14ac:dyDescent="0.3">
      <c r="K5059" s="9"/>
      <c r="L5059" s="9"/>
    </row>
    <row r="5060" spans="11:12" hidden="1" x14ac:dyDescent="0.3">
      <c r="K5060" s="9"/>
      <c r="L5060" s="9"/>
    </row>
    <row r="5061" spans="11:12" hidden="1" x14ac:dyDescent="0.3">
      <c r="K5061" s="9"/>
      <c r="L5061" s="9"/>
    </row>
    <row r="5062" spans="11:12" hidden="1" x14ac:dyDescent="0.3">
      <c r="K5062" s="9"/>
      <c r="L5062" s="9"/>
    </row>
    <row r="5063" spans="11:12" hidden="1" x14ac:dyDescent="0.3">
      <c r="K5063" s="9"/>
      <c r="L5063" s="9"/>
    </row>
    <row r="5064" spans="11:12" hidden="1" x14ac:dyDescent="0.3">
      <c r="K5064" s="9"/>
      <c r="L5064" s="9"/>
    </row>
    <row r="5065" spans="11:12" hidden="1" x14ac:dyDescent="0.3">
      <c r="K5065" s="9"/>
      <c r="L5065" s="9"/>
    </row>
    <row r="5066" spans="11:12" hidden="1" x14ac:dyDescent="0.3">
      <c r="K5066" s="9"/>
      <c r="L5066" s="9"/>
    </row>
    <row r="5067" spans="11:12" hidden="1" x14ac:dyDescent="0.3">
      <c r="K5067" s="9"/>
      <c r="L5067" s="9"/>
    </row>
    <row r="5068" spans="11:12" hidden="1" x14ac:dyDescent="0.3">
      <c r="K5068" s="9"/>
      <c r="L5068" s="9"/>
    </row>
    <row r="5069" spans="11:12" hidden="1" x14ac:dyDescent="0.3">
      <c r="K5069" s="9"/>
      <c r="L5069" s="9"/>
    </row>
    <row r="5070" spans="11:12" hidden="1" x14ac:dyDescent="0.3">
      <c r="K5070" s="9"/>
      <c r="L5070" s="9"/>
    </row>
    <row r="5071" spans="11:12" hidden="1" x14ac:dyDescent="0.3">
      <c r="K5071" s="9"/>
      <c r="L5071" s="9"/>
    </row>
    <row r="5072" spans="11:12" hidden="1" x14ac:dyDescent="0.3">
      <c r="K5072" s="9"/>
      <c r="L5072" s="9"/>
    </row>
    <row r="5073" spans="11:12" hidden="1" x14ac:dyDescent="0.3">
      <c r="K5073" s="9"/>
      <c r="L5073" s="9"/>
    </row>
    <row r="5074" spans="11:12" hidden="1" x14ac:dyDescent="0.3">
      <c r="K5074" s="9"/>
      <c r="L5074" s="9"/>
    </row>
    <row r="5075" spans="11:12" hidden="1" x14ac:dyDescent="0.3">
      <c r="K5075" s="9"/>
      <c r="L5075" s="9"/>
    </row>
    <row r="5076" spans="11:12" hidden="1" x14ac:dyDescent="0.3">
      <c r="K5076" s="9"/>
      <c r="L5076" s="9"/>
    </row>
    <row r="5077" spans="11:12" hidden="1" x14ac:dyDescent="0.3">
      <c r="K5077" s="9"/>
      <c r="L5077" s="9"/>
    </row>
    <row r="5078" spans="11:12" hidden="1" x14ac:dyDescent="0.3">
      <c r="K5078" s="9"/>
      <c r="L5078" s="9"/>
    </row>
    <row r="5079" spans="11:12" hidden="1" x14ac:dyDescent="0.3">
      <c r="K5079" s="9"/>
      <c r="L5079" s="9"/>
    </row>
    <row r="5080" spans="11:12" hidden="1" x14ac:dyDescent="0.3">
      <c r="K5080" s="9"/>
      <c r="L5080" s="9"/>
    </row>
    <row r="5081" spans="11:12" hidden="1" x14ac:dyDescent="0.3">
      <c r="K5081" s="9"/>
      <c r="L5081" s="9"/>
    </row>
    <row r="5082" spans="11:12" hidden="1" x14ac:dyDescent="0.3">
      <c r="K5082" s="9"/>
      <c r="L5082" s="9"/>
    </row>
    <row r="5083" spans="11:12" hidden="1" x14ac:dyDescent="0.3">
      <c r="K5083" s="9"/>
      <c r="L5083" s="9"/>
    </row>
    <row r="5084" spans="11:12" hidden="1" x14ac:dyDescent="0.3">
      <c r="K5084" s="9"/>
      <c r="L5084" s="9"/>
    </row>
    <row r="5085" spans="11:12" hidden="1" x14ac:dyDescent="0.3">
      <c r="K5085" s="9"/>
      <c r="L5085" s="9"/>
    </row>
    <row r="5086" spans="11:12" hidden="1" x14ac:dyDescent="0.3">
      <c r="K5086" s="9"/>
      <c r="L5086" s="9"/>
    </row>
    <row r="5087" spans="11:12" hidden="1" x14ac:dyDescent="0.3">
      <c r="K5087" s="9"/>
      <c r="L5087" s="9"/>
    </row>
    <row r="5088" spans="11:12" hidden="1" x14ac:dyDescent="0.3">
      <c r="K5088" s="9"/>
      <c r="L5088" s="9"/>
    </row>
    <row r="5089" spans="11:12" hidden="1" x14ac:dyDescent="0.3">
      <c r="K5089" s="9"/>
      <c r="L5089" s="9"/>
    </row>
    <row r="5090" spans="11:12" hidden="1" x14ac:dyDescent="0.3">
      <c r="K5090" s="9"/>
      <c r="L5090" s="9"/>
    </row>
    <row r="5091" spans="11:12" hidden="1" x14ac:dyDescent="0.3">
      <c r="K5091" s="9"/>
      <c r="L5091" s="9"/>
    </row>
    <row r="5092" spans="11:12" hidden="1" x14ac:dyDescent="0.3">
      <c r="K5092" s="9"/>
      <c r="L5092" s="9"/>
    </row>
    <row r="5093" spans="11:12" hidden="1" x14ac:dyDescent="0.3">
      <c r="K5093" s="9"/>
      <c r="L5093" s="9"/>
    </row>
    <row r="5094" spans="11:12" hidden="1" x14ac:dyDescent="0.3">
      <c r="K5094" s="9"/>
      <c r="L5094" s="9"/>
    </row>
    <row r="5095" spans="11:12" hidden="1" x14ac:dyDescent="0.3">
      <c r="K5095" s="9"/>
      <c r="L5095" s="9"/>
    </row>
    <row r="5096" spans="11:12" hidden="1" x14ac:dyDescent="0.3">
      <c r="K5096" s="9"/>
      <c r="L5096" s="9"/>
    </row>
    <row r="5097" spans="11:12" hidden="1" x14ac:dyDescent="0.3">
      <c r="L5097" s="10"/>
    </row>
    <row r="5098" spans="11:12" hidden="1" x14ac:dyDescent="0.3">
      <c r="L5098" s="10"/>
    </row>
    <row r="5099" spans="11:12" hidden="1" x14ac:dyDescent="0.3">
      <c r="L5099" s="10"/>
    </row>
    <row r="5100" spans="11:12" hidden="1" x14ac:dyDescent="0.3">
      <c r="L5100" s="10"/>
    </row>
    <row r="5101" spans="11:12" hidden="1" x14ac:dyDescent="0.3">
      <c r="L5101" s="10"/>
    </row>
    <row r="5102" spans="11:12" hidden="1" x14ac:dyDescent="0.3">
      <c r="L5102" s="10"/>
    </row>
    <row r="5103" spans="11:12" hidden="1" x14ac:dyDescent="0.3">
      <c r="L5103" s="10"/>
    </row>
    <row r="5104" spans="11:12" hidden="1" x14ac:dyDescent="0.3">
      <c r="L5104" s="10"/>
    </row>
    <row r="5105" spans="12:12" hidden="1" x14ac:dyDescent="0.3">
      <c r="L5105" s="10"/>
    </row>
    <row r="5106" spans="12:12" hidden="1" x14ac:dyDescent="0.3">
      <c r="L5106" s="10"/>
    </row>
    <row r="5107" spans="12:12" hidden="1" x14ac:dyDescent="0.3">
      <c r="L5107" s="10"/>
    </row>
    <row r="5108" spans="12:12" hidden="1" x14ac:dyDescent="0.3">
      <c r="L5108" s="10"/>
    </row>
    <row r="5109" spans="12:12" hidden="1" x14ac:dyDescent="0.3">
      <c r="L5109" s="10"/>
    </row>
    <row r="5110" spans="12:12" hidden="1" x14ac:dyDescent="0.3">
      <c r="L5110" s="10"/>
    </row>
    <row r="5111" spans="12:12" hidden="1" x14ac:dyDescent="0.3">
      <c r="L5111" s="10"/>
    </row>
    <row r="5112" spans="12:12" hidden="1" x14ac:dyDescent="0.3">
      <c r="L5112" s="10"/>
    </row>
    <row r="5113" spans="12:12" hidden="1" x14ac:dyDescent="0.3">
      <c r="L5113" s="10"/>
    </row>
    <row r="5114" spans="12:12" hidden="1" x14ac:dyDescent="0.3">
      <c r="L5114" s="10"/>
    </row>
    <row r="5115" spans="12:12" hidden="1" x14ac:dyDescent="0.3">
      <c r="L5115" s="10"/>
    </row>
    <row r="5116" spans="12:12" hidden="1" x14ac:dyDescent="0.3">
      <c r="L5116" s="10"/>
    </row>
    <row r="5117" spans="12:12" hidden="1" x14ac:dyDescent="0.3">
      <c r="L5117" s="10"/>
    </row>
    <row r="5118" spans="12:12" hidden="1" x14ac:dyDescent="0.3">
      <c r="L5118" s="10"/>
    </row>
    <row r="5119" spans="12:12" hidden="1" x14ac:dyDescent="0.3">
      <c r="L5119" s="10"/>
    </row>
    <row r="5120" spans="12:12" hidden="1" x14ac:dyDescent="0.3">
      <c r="L5120" s="10"/>
    </row>
    <row r="5121" spans="12:12" hidden="1" x14ac:dyDescent="0.3">
      <c r="L5121" s="10"/>
    </row>
    <row r="5122" spans="12:12" hidden="1" x14ac:dyDescent="0.3">
      <c r="L5122" s="10"/>
    </row>
    <row r="5123" spans="12:12" hidden="1" x14ac:dyDescent="0.3">
      <c r="L5123" s="10"/>
    </row>
    <row r="5124" spans="12:12" hidden="1" x14ac:dyDescent="0.3">
      <c r="L5124" s="10"/>
    </row>
    <row r="5125" spans="12:12" hidden="1" x14ac:dyDescent="0.3">
      <c r="L5125" s="10"/>
    </row>
    <row r="5126" spans="12:12" hidden="1" x14ac:dyDescent="0.3">
      <c r="L5126" s="10"/>
    </row>
    <row r="5127" spans="12:12" hidden="1" x14ac:dyDescent="0.3">
      <c r="L5127" s="10"/>
    </row>
    <row r="5128" spans="12:12" hidden="1" x14ac:dyDescent="0.3">
      <c r="L5128" s="10"/>
    </row>
    <row r="5129" spans="12:12" hidden="1" x14ac:dyDescent="0.3">
      <c r="L5129" s="10"/>
    </row>
    <row r="5130" spans="12:12" hidden="1" x14ac:dyDescent="0.3">
      <c r="L5130" s="10"/>
    </row>
    <row r="5131" spans="12:12" hidden="1" x14ac:dyDescent="0.3">
      <c r="L5131" s="10"/>
    </row>
    <row r="5132" spans="12:12" hidden="1" x14ac:dyDescent="0.3">
      <c r="L5132" s="10"/>
    </row>
    <row r="5133" spans="12:12" hidden="1" x14ac:dyDescent="0.3">
      <c r="L5133" s="10"/>
    </row>
    <row r="5134" spans="12:12" hidden="1" x14ac:dyDescent="0.3">
      <c r="L5134" s="10"/>
    </row>
    <row r="5135" spans="12:12" hidden="1" x14ac:dyDescent="0.3">
      <c r="L5135" s="10"/>
    </row>
    <row r="5136" spans="12:12" hidden="1" x14ac:dyDescent="0.3">
      <c r="L5136" s="10"/>
    </row>
    <row r="5137" spans="12:12" hidden="1" x14ac:dyDescent="0.3">
      <c r="L5137" s="10"/>
    </row>
    <row r="5138" spans="12:12" hidden="1" x14ac:dyDescent="0.3">
      <c r="L5138" s="10"/>
    </row>
    <row r="5139" spans="12:12" hidden="1" x14ac:dyDescent="0.3">
      <c r="L5139" s="10"/>
    </row>
    <row r="5140" spans="12:12" hidden="1" x14ac:dyDescent="0.3">
      <c r="L5140" s="10"/>
    </row>
    <row r="5141" spans="12:12" hidden="1" x14ac:dyDescent="0.3">
      <c r="L5141" s="10"/>
    </row>
    <row r="5142" spans="12:12" hidden="1" x14ac:dyDescent="0.3">
      <c r="L5142" s="10"/>
    </row>
    <row r="5143" spans="12:12" hidden="1" x14ac:dyDescent="0.3">
      <c r="L5143" s="10"/>
    </row>
    <row r="5144" spans="12:12" hidden="1" x14ac:dyDescent="0.3">
      <c r="L5144" s="10"/>
    </row>
    <row r="5145" spans="12:12" hidden="1" x14ac:dyDescent="0.3">
      <c r="L5145" s="10"/>
    </row>
    <row r="5146" spans="12:12" hidden="1" x14ac:dyDescent="0.3">
      <c r="L5146" s="10"/>
    </row>
    <row r="5147" spans="12:12" hidden="1" x14ac:dyDescent="0.3">
      <c r="L5147" s="10"/>
    </row>
    <row r="5148" spans="12:12" hidden="1" x14ac:dyDescent="0.3">
      <c r="L5148" s="10"/>
    </row>
    <row r="5149" spans="12:12" hidden="1" x14ac:dyDescent="0.3">
      <c r="L5149" s="10"/>
    </row>
    <row r="5150" spans="12:12" hidden="1" x14ac:dyDescent="0.3">
      <c r="L5150" s="10"/>
    </row>
    <row r="5151" spans="12:12" hidden="1" x14ac:dyDescent="0.3">
      <c r="L5151" s="10"/>
    </row>
    <row r="5152" spans="12:12" hidden="1" x14ac:dyDescent="0.3">
      <c r="L5152" s="10"/>
    </row>
    <row r="5153" spans="12:12" hidden="1" x14ac:dyDescent="0.3">
      <c r="L5153" s="10"/>
    </row>
    <row r="5154" spans="12:12" hidden="1" x14ac:dyDescent="0.3">
      <c r="L5154" s="10"/>
    </row>
    <row r="5155" spans="12:12" hidden="1" x14ac:dyDescent="0.3">
      <c r="L5155" s="10"/>
    </row>
    <row r="5156" spans="12:12" hidden="1" x14ac:dyDescent="0.3">
      <c r="L5156" s="10"/>
    </row>
    <row r="5157" spans="12:12" hidden="1" x14ac:dyDescent="0.3">
      <c r="L5157" s="10"/>
    </row>
    <row r="5158" spans="12:12" hidden="1" x14ac:dyDescent="0.3">
      <c r="L5158" s="10"/>
    </row>
    <row r="5159" spans="12:12" hidden="1" x14ac:dyDescent="0.3">
      <c r="L5159" s="10"/>
    </row>
    <row r="5160" spans="12:12" hidden="1" x14ac:dyDescent="0.3">
      <c r="L5160" s="10"/>
    </row>
    <row r="5161" spans="12:12" hidden="1" x14ac:dyDescent="0.3">
      <c r="L5161" s="10"/>
    </row>
    <row r="5162" spans="12:12" hidden="1" x14ac:dyDescent="0.3">
      <c r="L5162" s="10"/>
    </row>
    <row r="5163" spans="12:12" hidden="1" x14ac:dyDescent="0.3">
      <c r="L5163" s="10"/>
    </row>
    <row r="5164" spans="12:12" hidden="1" x14ac:dyDescent="0.3">
      <c r="L5164" s="10"/>
    </row>
    <row r="5165" spans="12:12" hidden="1" x14ac:dyDescent="0.3">
      <c r="L5165" s="10"/>
    </row>
    <row r="5166" spans="12:12" hidden="1" x14ac:dyDescent="0.3">
      <c r="L5166" s="10"/>
    </row>
    <row r="5167" spans="12:12" hidden="1" x14ac:dyDescent="0.3">
      <c r="L5167" s="10"/>
    </row>
    <row r="5168" spans="12:12" hidden="1" x14ac:dyDescent="0.3">
      <c r="L5168" s="10"/>
    </row>
    <row r="5169" spans="12:12" hidden="1" x14ac:dyDescent="0.3">
      <c r="L5169" s="10"/>
    </row>
    <row r="5170" spans="12:12" hidden="1" x14ac:dyDescent="0.3">
      <c r="L5170" s="10"/>
    </row>
    <row r="5171" spans="12:12" hidden="1" x14ac:dyDescent="0.3">
      <c r="L5171" s="10"/>
    </row>
    <row r="5172" spans="12:12" hidden="1" x14ac:dyDescent="0.3">
      <c r="L5172" s="10"/>
    </row>
    <row r="5173" spans="12:12" hidden="1" x14ac:dyDescent="0.3">
      <c r="L5173" s="10"/>
    </row>
    <row r="5174" spans="12:12" hidden="1" x14ac:dyDescent="0.3">
      <c r="L5174" s="10"/>
    </row>
    <row r="5175" spans="12:12" hidden="1" x14ac:dyDescent="0.3">
      <c r="L5175" s="10"/>
    </row>
    <row r="5176" spans="12:12" hidden="1" x14ac:dyDescent="0.3">
      <c r="L5176" s="10"/>
    </row>
    <row r="5177" spans="12:12" hidden="1" x14ac:dyDescent="0.3">
      <c r="L5177" s="10"/>
    </row>
    <row r="5178" spans="12:12" hidden="1" x14ac:dyDescent="0.3">
      <c r="L5178" s="10"/>
    </row>
    <row r="5179" spans="12:12" hidden="1" x14ac:dyDescent="0.3">
      <c r="L5179" s="10"/>
    </row>
    <row r="5180" spans="12:12" hidden="1" x14ac:dyDescent="0.3">
      <c r="L5180" s="10"/>
    </row>
    <row r="5181" spans="12:12" hidden="1" x14ac:dyDescent="0.3">
      <c r="L5181" s="10"/>
    </row>
    <row r="5182" spans="12:12" hidden="1" x14ac:dyDescent="0.3">
      <c r="L5182" s="10"/>
    </row>
    <row r="5183" spans="12:12" hidden="1" x14ac:dyDescent="0.3">
      <c r="L5183" s="10"/>
    </row>
    <row r="5184" spans="12:12" hidden="1" x14ac:dyDescent="0.3">
      <c r="L5184" s="10"/>
    </row>
    <row r="5185" spans="12:12" hidden="1" x14ac:dyDescent="0.3">
      <c r="L5185" s="10"/>
    </row>
    <row r="5186" spans="12:12" hidden="1" x14ac:dyDescent="0.3">
      <c r="L5186" s="10"/>
    </row>
    <row r="5187" spans="12:12" hidden="1" x14ac:dyDescent="0.3">
      <c r="L5187" s="10"/>
    </row>
    <row r="5188" spans="12:12" hidden="1" x14ac:dyDescent="0.3">
      <c r="L5188" s="10"/>
    </row>
    <row r="5189" spans="12:12" hidden="1" x14ac:dyDescent="0.3">
      <c r="L5189" s="10"/>
    </row>
    <row r="5190" spans="12:12" hidden="1" x14ac:dyDescent="0.3">
      <c r="L5190" s="10"/>
    </row>
    <row r="5191" spans="12:12" hidden="1" x14ac:dyDescent="0.3">
      <c r="L5191" s="10"/>
    </row>
    <row r="5192" spans="12:12" hidden="1" x14ac:dyDescent="0.3">
      <c r="L5192" s="10"/>
    </row>
    <row r="5193" spans="12:12" hidden="1" x14ac:dyDescent="0.3">
      <c r="L5193" s="10"/>
    </row>
    <row r="5194" spans="12:12" hidden="1" x14ac:dyDescent="0.3">
      <c r="L5194" s="10"/>
    </row>
    <row r="5195" spans="12:12" hidden="1" x14ac:dyDescent="0.3">
      <c r="L5195" s="10"/>
    </row>
    <row r="5196" spans="12:12" hidden="1" x14ac:dyDescent="0.3">
      <c r="L5196" s="10"/>
    </row>
    <row r="5197" spans="12:12" hidden="1" x14ac:dyDescent="0.3">
      <c r="L5197" s="10"/>
    </row>
    <row r="5198" spans="12:12" hidden="1" x14ac:dyDescent="0.3">
      <c r="L5198" s="10"/>
    </row>
    <row r="5199" spans="12:12" hidden="1" x14ac:dyDescent="0.3">
      <c r="L5199" s="10"/>
    </row>
    <row r="5200" spans="12:12" hidden="1" x14ac:dyDescent="0.3">
      <c r="L5200" s="10"/>
    </row>
    <row r="5201" spans="12:12" hidden="1" x14ac:dyDescent="0.3">
      <c r="L5201" s="10"/>
    </row>
    <row r="5202" spans="12:12" hidden="1" x14ac:dyDescent="0.3">
      <c r="L5202" s="10"/>
    </row>
    <row r="5203" spans="12:12" hidden="1" x14ac:dyDescent="0.3">
      <c r="L5203" s="10"/>
    </row>
    <row r="5204" spans="12:12" hidden="1" x14ac:dyDescent="0.3">
      <c r="L5204" s="10"/>
    </row>
    <row r="5205" spans="12:12" hidden="1" x14ac:dyDescent="0.3">
      <c r="L5205" s="10"/>
    </row>
    <row r="5206" spans="12:12" hidden="1" x14ac:dyDescent="0.3">
      <c r="L5206" s="10"/>
    </row>
    <row r="5207" spans="12:12" hidden="1" x14ac:dyDescent="0.3">
      <c r="L5207" s="10"/>
    </row>
    <row r="5208" spans="12:12" hidden="1" x14ac:dyDescent="0.3">
      <c r="L5208" s="10"/>
    </row>
    <row r="5209" spans="12:12" hidden="1" x14ac:dyDescent="0.3">
      <c r="L5209" s="10"/>
    </row>
    <row r="5210" spans="12:12" hidden="1" x14ac:dyDescent="0.3">
      <c r="L5210" s="10"/>
    </row>
    <row r="5211" spans="12:12" hidden="1" x14ac:dyDescent="0.3">
      <c r="L5211" s="10"/>
    </row>
    <row r="5212" spans="12:12" hidden="1" x14ac:dyDescent="0.3">
      <c r="L5212" s="10"/>
    </row>
    <row r="5213" spans="12:12" hidden="1" x14ac:dyDescent="0.3">
      <c r="L5213" s="10"/>
    </row>
    <row r="5214" spans="12:12" hidden="1" x14ac:dyDescent="0.3">
      <c r="L5214" s="10"/>
    </row>
    <row r="5215" spans="12:12" hidden="1" x14ac:dyDescent="0.3">
      <c r="L5215" s="10"/>
    </row>
    <row r="5216" spans="12:12" hidden="1" x14ac:dyDescent="0.3">
      <c r="L5216" s="10"/>
    </row>
    <row r="5217" spans="12:12" hidden="1" x14ac:dyDescent="0.3">
      <c r="L5217" s="10"/>
    </row>
    <row r="5218" spans="12:12" hidden="1" x14ac:dyDescent="0.3">
      <c r="L5218" s="10"/>
    </row>
    <row r="5219" spans="12:12" hidden="1" x14ac:dyDescent="0.3">
      <c r="L5219" s="10"/>
    </row>
    <row r="5220" spans="12:12" hidden="1" x14ac:dyDescent="0.3">
      <c r="L5220" s="10"/>
    </row>
    <row r="5221" spans="12:12" hidden="1" x14ac:dyDescent="0.3">
      <c r="L5221" s="10"/>
    </row>
    <row r="5222" spans="12:12" hidden="1" x14ac:dyDescent="0.3">
      <c r="L5222" s="10"/>
    </row>
    <row r="5223" spans="12:12" hidden="1" x14ac:dyDescent="0.3">
      <c r="L5223" s="10"/>
    </row>
    <row r="5224" spans="12:12" hidden="1" x14ac:dyDescent="0.3">
      <c r="L5224" s="10"/>
    </row>
    <row r="5225" spans="12:12" hidden="1" x14ac:dyDescent="0.3">
      <c r="L5225" s="10"/>
    </row>
    <row r="5226" spans="12:12" hidden="1" x14ac:dyDescent="0.3">
      <c r="L5226" s="10"/>
    </row>
    <row r="5227" spans="12:12" hidden="1" x14ac:dyDescent="0.3">
      <c r="L5227" s="10"/>
    </row>
    <row r="5228" spans="12:12" hidden="1" x14ac:dyDescent="0.3">
      <c r="L5228" s="10"/>
    </row>
    <row r="5229" spans="12:12" hidden="1" x14ac:dyDescent="0.3">
      <c r="L5229" s="10"/>
    </row>
    <row r="5230" spans="12:12" hidden="1" x14ac:dyDescent="0.3">
      <c r="L5230" s="10"/>
    </row>
    <row r="5231" spans="12:12" hidden="1" x14ac:dyDescent="0.3">
      <c r="L5231" s="10"/>
    </row>
    <row r="5232" spans="12:12" hidden="1" x14ac:dyDescent="0.3">
      <c r="L5232" s="10"/>
    </row>
    <row r="5233" spans="12:12" hidden="1" x14ac:dyDescent="0.3">
      <c r="L5233" s="10"/>
    </row>
    <row r="5234" spans="12:12" hidden="1" x14ac:dyDescent="0.3">
      <c r="L5234" s="10"/>
    </row>
    <row r="5235" spans="12:12" hidden="1" x14ac:dyDescent="0.3">
      <c r="L5235" s="10"/>
    </row>
    <row r="5236" spans="12:12" hidden="1" x14ac:dyDescent="0.3">
      <c r="L5236" s="10"/>
    </row>
    <row r="5237" spans="12:12" hidden="1" x14ac:dyDescent="0.3">
      <c r="L5237" s="10"/>
    </row>
    <row r="5238" spans="12:12" hidden="1" x14ac:dyDescent="0.3">
      <c r="L5238" s="10"/>
    </row>
    <row r="5239" spans="12:12" hidden="1" x14ac:dyDescent="0.3">
      <c r="L5239" s="10"/>
    </row>
    <row r="5240" spans="12:12" hidden="1" x14ac:dyDescent="0.3">
      <c r="L5240" s="10"/>
    </row>
    <row r="5241" spans="12:12" hidden="1" x14ac:dyDescent="0.3">
      <c r="L5241" s="10"/>
    </row>
    <row r="5242" spans="12:12" hidden="1" x14ac:dyDescent="0.3">
      <c r="L5242" s="10"/>
    </row>
    <row r="5243" spans="12:12" hidden="1" x14ac:dyDescent="0.3">
      <c r="L5243" s="10"/>
    </row>
    <row r="5244" spans="12:12" hidden="1" x14ac:dyDescent="0.3">
      <c r="L5244" s="10"/>
    </row>
    <row r="5245" spans="12:12" hidden="1" x14ac:dyDescent="0.3">
      <c r="L5245" s="10"/>
    </row>
    <row r="5246" spans="12:12" hidden="1" x14ac:dyDescent="0.3">
      <c r="L5246" s="10"/>
    </row>
    <row r="5247" spans="12:12" hidden="1" x14ac:dyDescent="0.3">
      <c r="L5247" s="10"/>
    </row>
    <row r="5248" spans="12:12" hidden="1" x14ac:dyDescent="0.3">
      <c r="L5248" s="10"/>
    </row>
    <row r="5249" spans="12:12" hidden="1" x14ac:dyDescent="0.3">
      <c r="L5249" s="10"/>
    </row>
    <row r="5250" spans="12:12" hidden="1" x14ac:dyDescent="0.3">
      <c r="L5250" s="10"/>
    </row>
    <row r="5251" spans="12:12" hidden="1" x14ac:dyDescent="0.3">
      <c r="L5251" s="10"/>
    </row>
    <row r="5252" spans="12:12" hidden="1" x14ac:dyDescent="0.3">
      <c r="L5252" s="10"/>
    </row>
    <row r="5253" spans="12:12" hidden="1" x14ac:dyDescent="0.3">
      <c r="L5253" s="10"/>
    </row>
    <row r="5254" spans="12:12" hidden="1" x14ac:dyDescent="0.3">
      <c r="L5254" s="10"/>
    </row>
    <row r="5255" spans="12:12" hidden="1" x14ac:dyDescent="0.3">
      <c r="L5255" s="10"/>
    </row>
    <row r="5256" spans="12:12" hidden="1" x14ac:dyDescent="0.3">
      <c r="L5256" s="10"/>
    </row>
    <row r="5257" spans="12:12" hidden="1" x14ac:dyDescent="0.3">
      <c r="L5257" s="10"/>
    </row>
    <row r="5258" spans="12:12" hidden="1" x14ac:dyDescent="0.3">
      <c r="L5258" s="10"/>
    </row>
    <row r="5259" spans="12:12" hidden="1" x14ac:dyDescent="0.3">
      <c r="L5259" s="10"/>
    </row>
    <row r="5260" spans="12:12" hidden="1" x14ac:dyDescent="0.3">
      <c r="L5260" s="10"/>
    </row>
    <row r="5261" spans="12:12" hidden="1" x14ac:dyDescent="0.3">
      <c r="L5261" s="10"/>
    </row>
    <row r="5262" spans="12:12" hidden="1" x14ac:dyDescent="0.3">
      <c r="L5262" s="10"/>
    </row>
    <row r="5263" spans="12:12" hidden="1" x14ac:dyDescent="0.3">
      <c r="L5263" s="10"/>
    </row>
    <row r="5264" spans="12:12" hidden="1" x14ac:dyDescent="0.3">
      <c r="L5264" s="10"/>
    </row>
    <row r="5265" spans="12:12" hidden="1" x14ac:dyDescent="0.3">
      <c r="L5265" s="10"/>
    </row>
    <row r="5266" spans="12:12" hidden="1" x14ac:dyDescent="0.3">
      <c r="L5266" s="10"/>
    </row>
    <row r="5267" spans="12:12" hidden="1" x14ac:dyDescent="0.3">
      <c r="L5267" s="10"/>
    </row>
    <row r="5268" spans="12:12" hidden="1" x14ac:dyDescent="0.3">
      <c r="L5268" s="10"/>
    </row>
    <row r="5269" spans="12:12" hidden="1" x14ac:dyDescent="0.3">
      <c r="L5269" s="10"/>
    </row>
    <row r="5270" spans="12:12" hidden="1" x14ac:dyDescent="0.3">
      <c r="L5270" s="10"/>
    </row>
    <row r="5271" spans="12:12" hidden="1" x14ac:dyDescent="0.3">
      <c r="L5271" s="10"/>
    </row>
    <row r="5272" spans="12:12" hidden="1" x14ac:dyDescent="0.3">
      <c r="L5272" s="10"/>
    </row>
    <row r="5273" spans="12:12" hidden="1" x14ac:dyDescent="0.3">
      <c r="L5273" s="10"/>
    </row>
    <row r="5274" spans="12:12" hidden="1" x14ac:dyDescent="0.3">
      <c r="L5274" s="10"/>
    </row>
    <row r="5275" spans="12:12" hidden="1" x14ac:dyDescent="0.3">
      <c r="L5275" s="10"/>
    </row>
    <row r="5276" spans="12:12" hidden="1" x14ac:dyDescent="0.3">
      <c r="L5276" s="10"/>
    </row>
    <row r="5277" spans="12:12" hidden="1" x14ac:dyDescent="0.3">
      <c r="L5277" s="10"/>
    </row>
    <row r="5278" spans="12:12" hidden="1" x14ac:dyDescent="0.3">
      <c r="L5278" s="10"/>
    </row>
    <row r="5279" spans="12:12" hidden="1" x14ac:dyDescent="0.3">
      <c r="L5279" s="10"/>
    </row>
    <row r="5280" spans="12:12" hidden="1" x14ac:dyDescent="0.3">
      <c r="L5280" s="10"/>
    </row>
    <row r="5281" spans="12:12" hidden="1" x14ac:dyDescent="0.3">
      <c r="L5281" s="10"/>
    </row>
    <row r="5282" spans="12:12" hidden="1" x14ac:dyDescent="0.3">
      <c r="L5282" s="10"/>
    </row>
    <row r="5283" spans="12:12" hidden="1" x14ac:dyDescent="0.3">
      <c r="L5283" s="10"/>
    </row>
    <row r="5284" spans="12:12" hidden="1" x14ac:dyDescent="0.3">
      <c r="L5284" s="10"/>
    </row>
    <row r="5285" spans="12:12" hidden="1" x14ac:dyDescent="0.3">
      <c r="L5285" s="10"/>
    </row>
    <row r="5286" spans="12:12" hidden="1" x14ac:dyDescent="0.3">
      <c r="L5286" s="10"/>
    </row>
    <row r="5287" spans="12:12" hidden="1" x14ac:dyDescent="0.3">
      <c r="L5287" s="10"/>
    </row>
    <row r="5288" spans="12:12" hidden="1" x14ac:dyDescent="0.3">
      <c r="L5288" s="10"/>
    </row>
    <row r="5289" spans="12:12" hidden="1" x14ac:dyDescent="0.3">
      <c r="L5289" s="10"/>
    </row>
    <row r="5290" spans="12:12" hidden="1" x14ac:dyDescent="0.3">
      <c r="L5290" s="10"/>
    </row>
    <row r="5291" spans="12:12" hidden="1" x14ac:dyDescent="0.3">
      <c r="L5291" s="10"/>
    </row>
    <row r="5292" spans="12:12" hidden="1" x14ac:dyDescent="0.3">
      <c r="L5292" s="10"/>
    </row>
    <row r="5293" spans="12:12" hidden="1" x14ac:dyDescent="0.3">
      <c r="L5293" s="10"/>
    </row>
    <row r="5294" spans="12:12" hidden="1" x14ac:dyDescent="0.3">
      <c r="L5294" s="10"/>
    </row>
    <row r="5295" spans="12:12" hidden="1" x14ac:dyDescent="0.3">
      <c r="L5295" s="10"/>
    </row>
    <row r="5296" spans="12:12" hidden="1" x14ac:dyDescent="0.3">
      <c r="L5296" s="10"/>
    </row>
    <row r="5297" spans="12:12" hidden="1" x14ac:dyDescent="0.3">
      <c r="L5297" s="10"/>
    </row>
    <row r="5298" spans="12:12" hidden="1" x14ac:dyDescent="0.3">
      <c r="L5298" s="10"/>
    </row>
    <row r="5299" spans="12:12" hidden="1" x14ac:dyDescent="0.3">
      <c r="L5299" s="10"/>
    </row>
    <row r="5300" spans="12:12" hidden="1" x14ac:dyDescent="0.3">
      <c r="L5300" s="10"/>
    </row>
    <row r="5301" spans="12:12" hidden="1" x14ac:dyDescent="0.3">
      <c r="L5301" s="10"/>
    </row>
    <row r="5302" spans="12:12" hidden="1" x14ac:dyDescent="0.3">
      <c r="L5302" s="10"/>
    </row>
    <row r="5303" spans="12:12" hidden="1" x14ac:dyDescent="0.3">
      <c r="L5303" s="10"/>
    </row>
    <row r="5304" spans="12:12" hidden="1" x14ac:dyDescent="0.3">
      <c r="L5304" s="10"/>
    </row>
    <row r="5305" spans="12:12" hidden="1" x14ac:dyDescent="0.3">
      <c r="L5305" s="10"/>
    </row>
    <row r="5306" spans="12:12" hidden="1" x14ac:dyDescent="0.3">
      <c r="L5306" s="10"/>
    </row>
    <row r="5307" spans="12:12" hidden="1" x14ac:dyDescent="0.3">
      <c r="L5307" s="10"/>
    </row>
    <row r="5308" spans="12:12" hidden="1" x14ac:dyDescent="0.3">
      <c r="L5308" s="10"/>
    </row>
    <row r="5309" spans="12:12" hidden="1" x14ac:dyDescent="0.3">
      <c r="L5309" s="10"/>
    </row>
    <row r="5310" spans="12:12" hidden="1" x14ac:dyDescent="0.3">
      <c r="L5310" s="10"/>
    </row>
    <row r="5311" spans="12:12" hidden="1" x14ac:dyDescent="0.3">
      <c r="L5311" s="10"/>
    </row>
    <row r="5312" spans="12:12" hidden="1" x14ac:dyDescent="0.3">
      <c r="L5312" s="10"/>
    </row>
    <row r="5313" spans="12:12" hidden="1" x14ac:dyDescent="0.3">
      <c r="L5313" s="10"/>
    </row>
    <row r="5314" spans="12:12" hidden="1" x14ac:dyDescent="0.3">
      <c r="L5314" s="10"/>
    </row>
    <row r="5315" spans="12:12" hidden="1" x14ac:dyDescent="0.3">
      <c r="L5315" s="10"/>
    </row>
    <row r="5316" spans="12:12" hidden="1" x14ac:dyDescent="0.3">
      <c r="L5316" s="10"/>
    </row>
    <row r="5317" spans="12:12" hidden="1" x14ac:dyDescent="0.3">
      <c r="L5317" s="10"/>
    </row>
    <row r="5318" spans="12:12" hidden="1" x14ac:dyDescent="0.3">
      <c r="L5318" s="10"/>
    </row>
    <row r="5319" spans="12:12" hidden="1" x14ac:dyDescent="0.3">
      <c r="L5319" s="10"/>
    </row>
    <row r="5320" spans="12:12" hidden="1" x14ac:dyDescent="0.3">
      <c r="L5320" s="10"/>
    </row>
    <row r="5321" spans="12:12" hidden="1" x14ac:dyDescent="0.3">
      <c r="L5321" s="10"/>
    </row>
    <row r="5322" spans="12:12" hidden="1" x14ac:dyDescent="0.3">
      <c r="L5322" s="10"/>
    </row>
    <row r="5323" spans="12:12" hidden="1" x14ac:dyDescent="0.3">
      <c r="L5323" s="10"/>
    </row>
    <row r="5324" spans="12:12" hidden="1" x14ac:dyDescent="0.3">
      <c r="L5324" s="10"/>
    </row>
    <row r="5325" spans="12:12" hidden="1" x14ac:dyDescent="0.3">
      <c r="L5325" s="10"/>
    </row>
    <row r="5326" spans="12:12" hidden="1" x14ac:dyDescent="0.3">
      <c r="L5326" s="10"/>
    </row>
    <row r="5327" spans="12:12" hidden="1" x14ac:dyDescent="0.3">
      <c r="L5327" s="10"/>
    </row>
    <row r="5328" spans="12:12" hidden="1" x14ac:dyDescent="0.3">
      <c r="L5328" s="10"/>
    </row>
    <row r="5329" spans="12:12" hidden="1" x14ac:dyDescent="0.3">
      <c r="L5329" s="10"/>
    </row>
    <row r="5330" spans="12:12" hidden="1" x14ac:dyDescent="0.3">
      <c r="L5330" s="10"/>
    </row>
    <row r="5331" spans="12:12" hidden="1" x14ac:dyDescent="0.3">
      <c r="L5331" s="10"/>
    </row>
    <row r="5332" spans="12:12" hidden="1" x14ac:dyDescent="0.3">
      <c r="L5332" s="10"/>
    </row>
    <row r="5333" spans="12:12" hidden="1" x14ac:dyDescent="0.3">
      <c r="L5333" s="10"/>
    </row>
    <row r="5334" spans="12:12" hidden="1" x14ac:dyDescent="0.3">
      <c r="L5334" s="10"/>
    </row>
    <row r="5335" spans="12:12" hidden="1" x14ac:dyDescent="0.3">
      <c r="L5335" s="10"/>
    </row>
    <row r="5336" spans="12:12" hidden="1" x14ac:dyDescent="0.3">
      <c r="L5336" s="10"/>
    </row>
    <row r="5337" spans="12:12" hidden="1" x14ac:dyDescent="0.3">
      <c r="L5337" s="10"/>
    </row>
    <row r="5338" spans="12:12" hidden="1" x14ac:dyDescent="0.3">
      <c r="L5338" s="10"/>
    </row>
    <row r="5339" spans="12:12" hidden="1" x14ac:dyDescent="0.3">
      <c r="L5339" s="10"/>
    </row>
    <row r="5340" spans="12:12" hidden="1" x14ac:dyDescent="0.3">
      <c r="L5340" s="10"/>
    </row>
    <row r="5341" spans="12:12" hidden="1" x14ac:dyDescent="0.3">
      <c r="L5341" s="10"/>
    </row>
    <row r="5342" spans="12:12" hidden="1" x14ac:dyDescent="0.3">
      <c r="L5342" s="10"/>
    </row>
    <row r="5343" spans="12:12" hidden="1" x14ac:dyDescent="0.3">
      <c r="L5343" s="10"/>
    </row>
    <row r="5344" spans="12:12" hidden="1" x14ac:dyDescent="0.3">
      <c r="L5344" s="10"/>
    </row>
    <row r="5345" spans="12:12" hidden="1" x14ac:dyDescent="0.3">
      <c r="L5345" s="10"/>
    </row>
    <row r="5346" spans="12:12" hidden="1" x14ac:dyDescent="0.3">
      <c r="L5346" s="10"/>
    </row>
    <row r="5347" spans="12:12" hidden="1" x14ac:dyDescent="0.3">
      <c r="L5347" s="10"/>
    </row>
    <row r="5348" spans="12:12" hidden="1" x14ac:dyDescent="0.3">
      <c r="L5348" s="10"/>
    </row>
    <row r="5349" spans="12:12" hidden="1" x14ac:dyDescent="0.3">
      <c r="L5349" s="10"/>
    </row>
    <row r="5350" spans="12:12" hidden="1" x14ac:dyDescent="0.3">
      <c r="L5350" s="10"/>
    </row>
    <row r="5351" spans="12:12" hidden="1" x14ac:dyDescent="0.3">
      <c r="L5351" s="10"/>
    </row>
    <row r="5352" spans="12:12" hidden="1" x14ac:dyDescent="0.3">
      <c r="L5352" s="10"/>
    </row>
    <row r="5353" spans="12:12" hidden="1" x14ac:dyDescent="0.3">
      <c r="L5353" s="10"/>
    </row>
    <row r="5354" spans="12:12" hidden="1" x14ac:dyDescent="0.3">
      <c r="L5354" s="10"/>
    </row>
    <row r="5355" spans="12:12" hidden="1" x14ac:dyDescent="0.3">
      <c r="L5355" s="10"/>
    </row>
    <row r="5356" spans="12:12" hidden="1" x14ac:dyDescent="0.3">
      <c r="L5356" s="10"/>
    </row>
    <row r="5357" spans="12:12" hidden="1" x14ac:dyDescent="0.3">
      <c r="L5357" s="10"/>
    </row>
    <row r="5358" spans="12:12" hidden="1" x14ac:dyDescent="0.3">
      <c r="L5358" s="10"/>
    </row>
    <row r="5359" spans="12:12" hidden="1" x14ac:dyDescent="0.3">
      <c r="L5359" s="10"/>
    </row>
    <row r="5360" spans="12:12" hidden="1" x14ac:dyDescent="0.3">
      <c r="L5360" s="10"/>
    </row>
    <row r="5361" spans="12:12" hidden="1" x14ac:dyDescent="0.3">
      <c r="L5361" s="10"/>
    </row>
    <row r="5362" spans="12:12" hidden="1" x14ac:dyDescent="0.3">
      <c r="L5362" s="10"/>
    </row>
    <row r="5363" spans="12:12" hidden="1" x14ac:dyDescent="0.3">
      <c r="L5363" s="10"/>
    </row>
    <row r="5364" spans="12:12" hidden="1" x14ac:dyDescent="0.3">
      <c r="L5364" s="10"/>
    </row>
    <row r="5365" spans="12:12" hidden="1" x14ac:dyDescent="0.3">
      <c r="L5365" s="10"/>
    </row>
    <row r="5366" spans="12:12" hidden="1" x14ac:dyDescent="0.3">
      <c r="L5366" s="10"/>
    </row>
    <row r="5367" spans="12:12" hidden="1" x14ac:dyDescent="0.3">
      <c r="L5367" s="10"/>
    </row>
    <row r="5368" spans="12:12" hidden="1" x14ac:dyDescent="0.3">
      <c r="L5368" s="10"/>
    </row>
    <row r="5369" spans="12:12" hidden="1" x14ac:dyDescent="0.3">
      <c r="L5369" s="10"/>
    </row>
    <row r="5370" spans="12:12" hidden="1" x14ac:dyDescent="0.3">
      <c r="L5370" s="10"/>
    </row>
    <row r="5371" spans="12:12" hidden="1" x14ac:dyDescent="0.3">
      <c r="L5371" s="10"/>
    </row>
    <row r="5372" spans="12:12" hidden="1" x14ac:dyDescent="0.3">
      <c r="L5372" s="10"/>
    </row>
    <row r="5373" spans="12:12" hidden="1" x14ac:dyDescent="0.3">
      <c r="L5373" s="10"/>
    </row>
    <row r="5374" spans="12:12" hidden="1" x14ac:dyDescent="0.3">
      <c r="L5374" s="10"/>
    </row>
    <row r="5375" spans="12:12" hidden="1" x14ac:dyDescent="0.3">
      <c r="L5375" s="10"/>
    </row>
    <row r="5376" spans="12:12" hidden="1" x14ac:dyDescent="0.3">
      <c r="L5376" s="10"/>
    </row>
    <row r="5377" spans="12:12" hidden="1" x14ac:dyDescent="0.3">
      <c r="L5377" s="10"/>
    </row>
    <row r="5378" spans="12:12" hidden="1" x14ac:dyDescent="0.3">
      <c r="L5378" s="10"/>
    </row>
    <row r="5379" spans="12:12" hidden="1" x14ac:dyDescent="0.3">
      <c r="L5379" s="10"/>
    </row>
    <row r="5380" spans="12:12" hidden="1" x14ac:dyDescent="0.3">
      <c r="L5380" s="10"/>
    </row>
    <row r="5381" spans="12:12" hidden="1" x14ac:dyDescent="0.3">
      <c r="L5381" s="10"/>
    </row>
    <row r="5382" spans="12:12" hidden="1" x14ac:dyDescent="0.3">
      <c r="L5382" s="10"/>
    </row>
    <row r="5383" spans="12:12" hidden="1" x14ac:dyDescent="0.3">
      <c r="L5383" s="10"/>
    </row>
    <row r="5384" spans="12:12" hidden="1" x14ac:dyDescent="0.3">
      <c r="L5384" s="10"/>
    </row>
    <row r="5385" spans="12:12" hidden="1" x14ac:dyDescent="0.3">
      <c r="L5385" s="10"/>
    </row>
    <row r="5386" spans="12:12" hidden="1" x14ac:dyDescent="0.3">
      <c r="L5386" s="10"/>
    </row>
    <row r="5387" spans="12:12" hidden="1" x14ac:dyDescent="0.3">
      <c r="L5387" s="10"/>
    </row>
    <row r="5388" spans="12:12" hidden="1" x14ac:dyDescent="0.3">
      <c r="L5388" s="10"/>
    </row>
    <row r="5389" spans="12:12" hidden="1" x14ac:dyDescent="0.3">
      <c r="L5389" s="10"/>
    </row>
    <row r="5390" spans="12:12" hidden="1" x14ac:dyDescent="0.3">
      <c r="L5390" s="10"/>
    </row>
    <row r="5391" spans="12:12" hidden="1" x14ac:dyDescent="0.3">
      <c r="L5391" s="10"/>
    </row>
    <row r="5392" spans="12:12" hidden="1" x14ac:dyDescent="0.3">
      <c r="L5392" s="10"/>
    </row>
    <row r="5393" spans="12:12" hidden="1" x14ac:dyDescent="0.3">
      <c r="L5393" s="10"/>
    </row>
    <row r="5394" spans="12:12" hidden="1" x14ac:dyDescent="0.3">
      <c r="L5394" s="10"/>
    </row>
    <row r="5395" spans="12:12" hidden="1" x14ac:dyDescent="0.3">
      <c r="L5395" s="10"/>
    </row>
    <row r="5396" spans="12:12" hidden="1" x14ac:dyDescent="0.3">
      <c r="L5396" s="10"/>
    </row>
    <row r="5397" spans="12:12" hidden="1" x14ac:dyDescent="0.3">
      <c r="L5397" s="10"/>
    </row>
    <row r="5398" spans="12:12" hidden="1" x14ac:dyDescent="0.3">
      <c r="L5398" s="10"/>
    </row>
    <row r="5399" spans="12:12" hidden="1" x14ac:dyDescent="0.3">
      <c r="L5399" s="10"/>
    </row>
    <row r="5400" spans="12:12" hidden="1" x14ac:dyDescent="0.3">
      <c r="L5400" s="10"/>
    </row>
    <row r="5401" spans="12:12" hidden="1" x14ac:dyDescent="0.3">
      <c r="L5401" s="10"/>
    </row>
    <row r="5402" spans="12:12" hidden="1" x14ac:dyDescent="0.3">
      <c r="L5402" s="10"/>
    </row>
    <row r="5403" spans="12:12" hidden="1" x14ac:dyDescent="0.3">
      <c r="L5403" s="10"/>
    </row>
    <row r="5404" spans="12:12" hidden="1" x14ac:dyDescent="0.3">
      <c r="L5404" s="10"/>
    </row>
    <row r="5405" spans="12:12" hidden="1" x14ac:dyDescent="0.3">
      <c r="L5405" s="10"/>
    </row>
    <row r="5406" spans="12:12" hidden="1" x14ac:dyDescent="0.3">
      <c r="L5406" s="10"/>
    </row>
    <row r="5407" spans="12:12" hidden="1" x14ac:dyDescent="0.3">
      <c r="L5407" s="10"/>
    </row>
    <row r="5408" spans="12:12" hidden="1" x14ac:dyDescent="0.3">
      <c r="L5408" s="10"/>
    </row>
    <row r="5409" spans="12:12" hidden="1" x14ac:dyDescent="0.3">
      <c r="L5409" s="10"/>
    </row>
    <row r="5410" spans="12:12" hidden="1" x14ac:dyDescent="0.3">
      <c r="L5410" s="10"/>
    </row>
    <row r="5411" spans="12:12" hidden="1" x14ac:dyDescent="0.3">
      <c r="L5411" s="10"/>
    </row>
    <row r="5412" spans="12:12" hidden="1" x14ac:dyDescent="0.3">
      <c r="L5412" s="10"/>
    </row>
    <row r="5413" spans="12:12" hidden="1" x14ac:dyDescent="0.3">
      <c r="L5413" s="10"/>
    </row>
    <row r="5414" spans="12:12" hidden="1" x14ac:dyDescent="0.3">
      <c r="L5414" s="10"/>
    </row>
    <row r="5415" spans="12:12" hidden="1" x14ac:dyDescent="0.3">
      <c r="L5415" s="10"/>
    </row>
    <row r="5416" spans="12:12" hidden="1" x14ac:dyDescent="0.3">
      <c r="L5416" s="10"/>
    </row>
    <row r="5417" spans="12:12" hidden="1" x14ac:dyDescent="0.3">
      <c r="L5417" s="10"/>
    </row>
    <row r="5418" spans="12:12" hidden="1" x14ac:dyDescent="0.3">
      <c r="L5418" s="10"/>
    </row>
    <row r="5419" spans="12:12" hidden="1" x14ac:dyDescent="0.3">
      <c r="L5419" s="10"/>
    </row>
    <row r="5420" spans="12:12" hidden="1" x14ac:dyDescent="0.3">
      <c r="L5420" s="10"/>
    </row>
    <row r="5421" spans="12:12" hidden="1" x14ac:dyDescent="0.3">
      <c r="L5421" s="10"/>
    </row>
    <row r="5422" spans="12:12" hidden="1" x14ac:dyDescent="0.3">
      <c r="L5422" s="10"/>
    </row>
    <row r="5423" spans="12:12" hidden="1" x14ac:dyDescent="0.3">
      <c r="L5423" s="10"/>
    </row>
    <row r="5424" spans="12:12" hidden="1" x14ac:dyDescent="0.3">
      <c r="L5424" s="10"/>
    </row>
    <row r="5425" spans="12:12" hidden="1" x14ac:dyDescent="0.3">
      <c r="L5425" s="10"/>
    </row>
    <row r="5426" spans="12:12" hidden="1" x14ac:dyDescent="0.3">
      <c r="L5426" s="10"/>
    </row>
    <row r="5427" spans="12:12" hidden="1" x14ac:dyDescent="0.3">
      <c r="L5427" s="10"/>
    </row>
    <row r="5428" spans="12:12" hidden="1" x14ac:dyDescent="0.3">
      <c r="L5428" s="10"/>
    </row>
    <row r="5429" spans="12:12" hidden="1" x14ac:dyDescent="0.3">
      <c r="L5429" s="10"/>
    </row>
    <row r="5430" spans="12:12" hidden="1" x14ac:dyDescent="0.3">
      <c r="L5430" s="10"/>
    </row>
    <row r="5431" spans="12:12" hidden="1" x14ac:dyDescent="0.3">
      <c r="L5431" s="10"/>
    </row>
    <row r="5432" spans="12:12" hidden="1" x14ac:dyDescent="0.3">
      <c r="L5432" s="10"/>
    </row>
    <row r="5433" spans="12:12" hidden="1" x14ac:dyDescent="0.3">
      <c r="L5433" s="10"/>
    </row>
    <row r="5434" spans="12:12" hidden="1" x14ac:dyDescent="0.3">
      <c r="L5434" s="10"/>
    </row>
    <row r="5435" spans="12:12" hidden="1" x14ac:dyDescent="0.3">
      <c r="L5435" s="10"/>
    </row>
    <row r="5436" spans="12:12" hidden="1" x14ac:dyDescent="0.3">
      <c r="L5436" s="10"/>
    </row>
    <row r="5437" spans="12:12" hidden="1" x14ac:dyDescent="0.3">
      <c r="L5437" s="10"/>
    </row>
    <row r="5438" spans="12:12" hidden="1" x14ac:dyDescent="0.3">
      <c r="L5438" s="10"/>
    </row>
    <row r="5439" spans="12:12" hidden="1" x14ac:dyDescent="0.3">
      <c r="L5439" s="10"/>
    </row>
    <row r="5440" spans="12:12" hidden="1" x14ac:dyDescent="0.3">
      <c r="L5440" s="10"/>
    </row>
    <row r="5441" spans="12:12" hidden="1" x14ac:dyDescent="0.3">
      <c r="L5441" s="10"/>
    </row>
    <row r="5442" spans="12:12" hidden="1" x14ac:dyDescent="0.3">
      <c r="L5442" s="10"/>
    </row>
    <row r="5443" spans="12:12" hidden="1" x14ac:dyDescent="0.3">
      <c r="L5443" s="10"/>
    </row>
    <row r="5444" spans="12:12" hidden="1" x14ac:dyDescent="0.3">
      <c r="L5444" s="10"/>
    </row>
    <row r="5445" spans="12:12" hidden="1" x14ac:dyDescent="0.3">
      <c r="L5445" s="10"/>
    </row>
    <row r="5446" spans="12:12" hidden="1" x14ac:dyDescent="0.3">
      <c r="L5446" s="10"/>
    </row>
    <row r="5447" spans="12:12" hidden="1" x14ac:dyDescent="0.3">
      <c r="L5447" s="10"/>
    </row>
    <row r="5448" spans="12:12" hidden="1" x14ac:dyDescent="0.3">
      <c r="L5448" s="10"/>
    </row>
    <row r="5449" spans="12:12" hidden="1" x14ac:dyDescent="0.3">
      <c r="L5449" s="10"/>
    </row>
    <row r="5450" spans="12:12" hidden="1" x14ac:dyDescent="0.3">
      <c r="L5450" s="10"/>
    </row>
    <row r="5451" spans="12:12" hidden="1" x14ac:dyDescent="0.3">
      <c r="L5451" s="10"/>
    </row>
    <row r="5452" spans="12:12" hidden="1" x14ac:dyDescent="0.3">
      <c r="L5452" s="10"/>
    </row>
    <row r="5453" spans="12:12" hidden="1" x14ac:dyDescent="0.3">
      <c r="L5453" s="10"/>
    </row>
    <row r="5454" spans="12:12" hidden="1" x14ac:dyDescent="0.3">
      <c r="L5454" s="10"/>
    </row>
    <row r="5455" spans="12:12" hidden="1" x14ac:dyDescent="0.3">
      <c r="L5455" s="10"/>
    </row>
    <row r="5456" spans="12:12" hidden="1" x14ac:dyDescent="0.3">
      <c r="L5456" s="10"/>
    </row>
    <row r="5457" spans="12:12" hidden="1" x14ac:dyDescent="0.3">
      <c r="L5457" s="10"/>
    </row>
    <row r="5458" spans="12:12" hidden="1" x14ac:dyDescent="0.3">
      <c r="L5458" s="10"/>
    </row>
    <row r="5459" spans="12:12" hidden="1" x14ac:dyDescent="0.3">
      <c r="L5459" s="10"/>
    </row>
    <row r="5460" spans="12:12" hidden="1" x14ac:dyDescent="0.3">
      <c r="L5460" s="10"/>
    </row>
    <row r="5461" spans="12:12" hidden="1" x14ac:dyDescent="0.3">
      <c r="L5461" s="10"/>
    </row>
    <row r="5462" spans="12:12" hidden="1" x14ac:dyDescent="0.3">
      <c r="L5462" s="10"/>
    </row>
    <row r="5463" spans="12:12" hidden="1" x14ac:dyDescent="0.3">
      <c r="L5463" s="10"/>
    </row>
    <row r="5464" spans="12:12" hidden="1" x14ac:dyDescent="0.3">
      <c r="L5464" s="10"/>
    </row>
    <row r="5465" spans="12:12" hidden="1" x14ac:dyDescent="0.3">
      <c r="L5465" s="10"/>
    </row>
    <row r="5466" spans="12:12" hidden="1" x14ac:dyDescent="0.3">
      <c r="L5466" s="10"/>
    </row>
    <row r="5467" spans="12:12" hidden="1" x14ac:dyDescent="0.3">
      <c r="L5467" s="10"/>
    </row>
    <row r="5468" spans="12:12" hidden="1" x14ac:dyDescent="0.3">
      <c r="L5468" s="10"/>
    </row>
    <row r="5469" spans="12:12" hidden="1" x14ac:dyDescent="0.3">
      <c r="L5469" s="10"/>
    </row>
    <row r="5470" spans="12:12" hidden="1" x14ac:dyDescent="0.3">
      <c r="L5470" s="10"/>
    </row>
    <row r="5471" spans="12:12" hidden="1" x14ac:dyDescent="0.3">
      <c r="L5471" s="10"/>
    </row>
    <row r="5472" spans="12:12" hidden="1" x14ac:dyDescent="0.3">
      <c r="L5472" s="10"/>
    </row>
    <row r="5473" spans="12:12" hidden="1" x14ac:dyDescent="0.3">
      <c r="L5473" s="10"/>
    </row>
    <row r="5474" spans="12:12" hidden="1" x14ac:dyDescent="0.3">
      <c r="L5474" s="10"/>
    </row>
    <row r="5475" spans="12:12" hidden="1" x14ac:dyDescent="0.3">
      <c r="L5475" s="10"/>
    </row>
    <row r="5476" spans="12:12" hidden="1" x14ac:dyDescent="0.3">
      <c r="L5476" s="10"/>
    </row>
    <row r="5477" spans="12:12" hidden="1" x14ac:dyDescent="0.3">
      <c r="L5477" s="10"/>
    </row>
    <row r="5478" spans="12:12" hidden="1" x14ac:dyDescent="0.3">
      <c r="L5478" s="10"/>
    </row>
    <row r="5479" spans="12:12" hidden="1" x14ac:dyDescent="0.3">
      <c r="L5479" s="10"/>
    </row>
    <row r="5480" spans="12:12" hidden="1" x14ac:dyDescent="0.3">
      <c r="L5480" s="10"/>
    </row>
    <row r="5481" spans="12:12" hidden="1" x14ac:dyDescent="0.3">
      <c r="L5481" s="10"/>
    </row>
    <row r="5482" spans="12:12" hidden="1" x14ac:dyDescent="0.3">
      <c r="L5482" s="10"/>
    </row>
    <row r="5483" spans="12:12" hidden="1" x14ac:dyDescent="0.3">
      <c r="L5483" s="10"/>
    </row>
    <row r="5484" spans="12:12" hidden="1" x14ac:dyDescent="0.3">
      <c r="L5484" s="10"/>
    </row>
    <row r="5485" spans="12:12" hidden="1" x14ac:dyDescent="0.3">
      <c r="L5485" s="10"/>
    </row>
    <row r="5486" spans="12:12" hidden="1" x14ac:dyDescent="0.3">
      <c r="L5486" s="10"/>
    </row>
    <row r="5487" spans="12:12" hidden="1" x14ac:dyDescent="0.3">
      <c r="L5487" s="10"/>
    </row>
    <row r="5488" spans="12:12" hidden="1" x14ac:dyDescent="0.3">
      <c r="L5488" s="10"/>
    </row>
    <row r="5489" spans="12:12" hidden="1" x14ac:dyDescent="0.3">
      <c r="L5489" s="10"/>
    </row>
    <row r="5490" spans="12:12" hidden="1" x14ac:dyDescent="0.3">
      <c r="L5490" s="10"/>
    </row>
    <row r="5491" spans="12:12" hidden="1" x14ac:dyDescent="0.3">
      <c r="L5491" s="10"/>
    </row>
    <row r="5492" spans="12:12" hidden="1" x14ac:dyDescent="0.3">
      <c r="L5492" s="10"/>
    </row>
    <row r="5493" spans="12:12" hidden="1" x14ac:dyDescent="0.3">
      <c r="L5493" s="10"/>
    </row>
    <row r="5494" spans="12:12" hidden="1" x14ac:dyDescent="0.3">
      <c r="L5494" s="10"/>
    </row>
    <row r="5495" spans="12:12" hidden="1" x14ac:dyDescent="0.3">
      <c r="L5495" s="10"/>
    </row>
    <row r="5496" spans="12:12" hidden="1" x14ac:dyDescent="0.3">
      <c r="L5496" s="10"/>
    </row>
    <row r="5497" spans="12:12" hidden="1" x14ac:dyDescent="0.3">
      <c r="L5497" s="10"/>
    </row>
    <row r="5498" spans="12:12" hidden="1" x14ac:dyDescent="0.3">
      <c r="L5498" s="10"/>
    </row>
    <row r="5499" spans="12:12" hidden="1" x14ac:dyDescent="0.3">
      <c r="L5499" s="10"/>
    </row>
    <row r="5500" spans="12:12" hidden="1" x14ac:dyDescent="0.3">
      <c r="L5500" s="10"/>
    </row>
    <row r="5501" spans="12:12" hidden="1" x14ac:dyDescent="0.3">
      <c r="L5501" s="10"/>
    </row>
    <row r="5502" spans="12:12" hidden="1" x14ac:dyDescent="0.3">
      <c r="L5502" s="10"/>
    </row>
    <row r="5503" spans="12:12" hidden="1" x14ac:dyDescent="0.3">
      <c r="L5503" s="10"/>
    </row>
    <row r="5504" spans="12:12" hidden="1" x14ac:dyDescent="0.3">
      <c r="L5504" s="10"/>
    </row>
    <row r="5505" spans="12:12" hidden="1" x14ac:dyDescent="0.3">
      <c r="L5505" s="10"/>
    </row>
    <row r="5506" spans="12:12" hidden="1" x14ac:dyDescent="0.3">
      <c r="L5506" s="10"/>
    </row>
    <row r="5507" spans="12:12" hidden="1" x14ac:dyDescent="0.3">
      <c r="L5507" s="10"/>
    </row>
    <row r="5508" spans="12:12" hidden="1" x14ac:dyDescent="0.3">
      <c r="L5508" s="10"/>
    </row>
    <row r="5509" spans="12:12" hidden="1" x14ac:dyDescent="0.3">
      <c r="L5509" s="10"/>
    </row>
    <row r="5510" spans="12:12" hidden="1" x14ac:dyDescent="0.3">
      <c r="L5510" s="10"/>
    </row>
    <row r="5511" spans="12:12" hidden="1" x14ac:dyDescent="0.3">
      <c r="L5511" s="10"/>
    </row>
    <row r="5512" spans="12:12" hidden="1" x14ac:dyDescent="0.3">
      <c r="L5512" s="10"/>
    </row>
    <row r="5513" spans="12:12" hidden="1" x14ac:dyDescent="0.3">
      <c r="L5513" s="10"/>
    </row>
    <row r="5514" spans="12:12" hidden="1" x14ac:dyDescent="0.3">
      <c r="L5514" s="10"/>
    </row>
    <row r="5515" spans="12:12" hidden="1" x14ac:dyDescent="0.3">
      <c r="L5515" s="10"/>
    </row>
    <row r="5516" spans="12:12" hidden="1" x14ac:dyDescent="0.3">
      <c r="L5516" s="10"/>
    </row>
    <row r="5517" spans="12:12" hidden="1" x14ac:dyDescent="0.3">
      <c r="L5517" s="10"/>
    </row>
    <row r="5518" spans="12:12" hidden="1" x14ac:dyDescent="0.3">
      <c r="L5518" s="10"/>
    </row>
    <row r="5519" spans="12:12" hidden="1" x14ac:dyDescent="0.3">
      <c r="L5519" s="10"/>
    </row>
    <row r="5520" spans="12:12" hidden="1" x14ac:dyDescent="0.3">
      <c r="L5520" s="10"/>
    </row>
    <row r="5521" spans="12:12" hidden="1" x14ac:dyDescent="0.3">
      <c r="L5521" s="10"/>
    </row>
    <row r="5522" spans="12:12" hidden="1" x14ac:dyDescent="0.3">
      <c r="L5522" s="10"/>
    </row>
    <row r="5523" spans="12:12" hidden="1" x14ac:dyDescent="0.3">
      <c r="L5523" s="10"/>
    </row>
    <row r="5524" spans="12:12" hidden="1" x14ac:dyDescent="0.3">
      <c r="L5524" s="10"/>
    </row>
    <row r="5525" spans="12:12" hidden="1" x14ac:dyDescent="0.3">
      <c r="L5525" s="10"/>
    </row>
    <row r="5526" spans="12:12" hidden="1" x14ac:dyDescent="0.3">
      <c r="L5526" s="10"/>
    </row>
    <row r="5527" spans="12:12" hidden="1" x14ac:dyDescent="0.3">
      <c r="L5527" s="10"/>
    </row>
    <row r="5528" spans="12:12" hidden="1" x14ac:dyDescent="0.3">
      <c r="L5528" s="10"/>
    </row>
    <row r="5529" spans="12:12" hidden="1" x14ac:dyDescent="0.3">
      <c r="L5529" s="10"/>
    </row>
    <row r="5530" spans="12:12" hidden="1" x14ac:dyDescent="0.3">
      <c r="L5530" s="10"/>
    </row>
    <row r="5531" spans="12:12" hidden="1" x14ac:dyDescent="0.3">
      <c r="L5531" s="10"/>
    </row>
    <row r="5532" spans="12:12" hidden="1" x14ac:dyDescent="0.3">
      <c r="L5532" s="10"/>
    </row>
    <row r="5533" spans="12:12" hidden="1" x14ac:dyDescent="0.3">
      <c r="L5533" s="10"/>
    </row>
    <row r="5534" spans="12:12" hidden="1" x14ac:dyDescent="0.3">
      <c r="L5534" s="10"/>
    </row>
    <row r="5535" spans="12:12" hidden="1" x14ac:dyDescent="0.3">
      <c r="L5535" s="10"/>
    </row>
    <row r="5536" spans="12:12" hidden="1" x14ac:dyDescent="0.3">
      <c r="L5536" s="10"/>
    </row>
    <row r="5537" spans="12:12" hidden="1" x14ac:dyDescent="0.3">
      <c r="L5537" s="10"/>
    </row>
    <row r="5538" spans="12:12" hidden="1" x14ac:dyDescent="0.3">
      <c r="L5538" s="10"/>
    </row>
    <row r="5539" spans="12:12" hidden="1" x14ac:dyDescent="0.3">
      <c r="L5539" s="10"/>
    </row>
    <row r="5540" spans="12:12" hidden="1" x14ac:dyDescent="0.3">
      <c r="L5540" s="10"/>
    </row>
    <row r="5541" spans="12:12" hidden="1" x14ac:dyDescent="0.3">
      <c r="L5541" s="10"/>
    </row>
    <row r="5542" spans="12:12" hidden="1" x14ac:dyDescent="0.3">
      <c r="L5542" s="10"/>
    </row>
    <row r="5543" spans="12:12" hidden="1" x14ac:dyDescent="0.3">
      <c r="L5543" s="10"/>
    </row>
    <row r="5544" spans="12:12" hidden="1" x14ac:dyDescent="0.3">
      <c r="L5544" s="10"/>
    </row>
    <row r="5545" spans="12:12" hidden="1" x14ac:dyDescent="0.3">
      <c r="L5545" s="10"/>
    </row>
    <row r="5546" spans="12:12" hidden="1" x14ac:dyDescent="0.3">
      <c r="L5546" s="10"/>
    </row>
    <row r="5547" spans="12:12" hidden="1" x14ac:dyDescent="0.3">
      <c r="L5547" s="10"/>
    </row>
    <row r="5548" spans="12:12" hidden="1" x14ac:dyDescent="0.3">
      <c r="L5548" s="10"/>
    </row>
    <row r="5549" spans="12:12" hidden="1" x14ac:dyDescent="0.3">
      <c r="L5549" s="10"/>
    </row>
    <row r="5550" spans="12:12" hidden="1" x14ac:dyDescent="0.3">
      <c r="L5550" s="10"/>
    </row>
    <row r="5551" spans="12:12" hidden="1" x14ac:dyDescent="0.3">
      <c r="L5551" s="10"/>
    </row>
    <row r="5552" spans="12:12" hidden="1" x14ac:dyDescent="0.3">
      <c r="L5552" s="10"/>
    </row>
    <row r="5553" spans="12:12" hidden="1" x14ac:dyDescent="0.3">
      <c r="L5553" s="10"/>
    </row>
    <row r="5554" spans="12:12" hidden="1" x14ac:dyDescent="0.3">
      <c r="L5554" s="10"/>
    </row>
    <row r="5555" spans="12:12" hidden="1" x14ac:dyDescent="0.3">
      <c r="L5555" s="10"/>
    </row>
    <row r="5556" spans="12:12" hidden="1" x14ac:dyDescent="0.3">
      <c r="L5556" s="10"/>
    </row>
    <row r="5557" spans="12:12" hidden="1" x14ac:dyDescent="0.3">
      <c r="L5557" s="10"/>
    </row>
    <row r="5558" spans="12:12" hidden="1" x14ac:dyDescent="0.3">
      <c r="L5558" s="10"/>
    </row>
    <row r="5559" spans="12:12" hidden="1" x14ac:dyDescent="0.3">
      <c r="L5559" s="10"/>
    </row>
    <row r="5560" spans="12:12" hidden="1" x14ac:dyDescent="0.3">
      <c r="L5560" s="10"/>
    </row>
    <row r="5561" spans="12:12" hidden="1" x14ac:dyDescent="0.3">
      <c r="L5561" s="10"/>
    </row>
    <row r="5562" spans="12:12" hidden="1" x14ac:dyDescent="0.3">
      <c r="L5562" s="10"/>
    </row>
    <row r="5563" spans="12:12" hidden="1" x14ac:dyDescent="0.3">
      <c r="L5563" s="10"/>
    </row>
    <row r="5564" spans="12:12" hidden="1" x14ac:dyDescent="0.3">
      <c r="L5564" s="10"/>
    </row>
    <row r="5565" spans="12:12" hidden="1" x14ac:dyDescent="0.3">
      <c r="L5565" s="10"/>
    </row>
    <row r="5566" spans="12:12" hidden="1" x14ac:dyDescent="0.3">
      <c r="L5566" s="10"/>
    </row>
    <row r="5567" spans="12:12" hidden="1" x14ac:dyDescent="0.3">
      <c r="L5567" s="10"/>
    </row>
    <row r="5568" spans="12:12" hidden="1" x14ac:dyDescent="0.3">
      <c r="L5568" s="10"/>
    </row>
    <row r="5569" spans="12:12" hidden="1" x14ac:dyDescent="0.3">
      <c r="L5569" s="10"/>
    </row>
    <row r="5570" spans="12:12" hidden="1" x14ac:dyDescent="0.3">
      <c r="L5570" s="10"/>
    </row>
    <row r="5571" spans="12:12" hidden="1" x14ac:dyDescent="0.3">
      <c r="L5571" s="10"/>
    </row>
    <row r="5572" spans="12:12" hidden="1" x14ac:dyDescent="0.3">
      <c r="L5572" s="10"/>
    </row>
    <row r="5573" spans="12:12" hidden="1" x14ac:dyDescent="0.3">
      <c r="L5573" s="10"/>
    </row>
    <row r="5574" spans="12:12" hidden="1" x14ac:dyDescent="0.3">
      <c r="L5574" s="10"/>
    </row>
    <row r="5575" spans="12:12" hidden="1" x14ac:dyDescent="0.3">
      <c r="L5575" s="10"/>
    </row>
    <row r="5576" spans="12:12" hidden="1" x14ac:dyDescent="0.3">
      <c r="L5576" s="10"/>
    </row>
    <row r="5577" spans="12:12" hidden="1" x14ac:dyDescent="0.3">
      <c r="L5577" s="10"/>
    </row>
    <row r="5578" spans="12:12" hidden="1" x14ac:dyDescent="0.3">
      <c r="L5578" s="10"/>
    </row>
    <row r="5579" spans="12:12" hidden="1" x14ac:dyDescent="0.3">
      <c r="L5579" s="10"/>
    </row>
    <row r="5580" spans="12:12" hidden="1" x14ac:dyDescent="0.3">
      <c r="L5580" s="10"/>
    </row>
    <row r="5581" spans="12:12" hidden="1" x14ac:dyDescent="0.3">
      <c r="L5581" s="10"/>
    </row>
    <row r="5582" spans="12:12" hidden="1" x14ac:dyDescent="0.3">
      <c r="L5582" s="10"/>
    </row>
    <row r="5583" spans="12:12" hidden="1" x14ac:dyDescent="0.3">
      <c r="L5583" s="10"/>
    </row>
    <row r="5584" spans="12:12" hidden="1" x14ac:dyDescent="0.3">
      <c r="L5584" s="10"/>
    </row>
    <row r="5585" spans="12:12" hidden="1" x14ac:dyDescent="0.3">
      <c r="L5585" s="10"/>
    </row>
    <row r="5586" spans="12:12" hidden="1" x14ac:dyDescent="0.3">
      <c r="L5586" s="10"/>
    </row>
    <row r="5587" spans="12:12" hidden="1" x14ac:dyDescent="0.3">
      <c r="L5587" s="10"/>
    </row>
    <row r="5588" spans="12:12" hidden="1" x14ac:dyDescent="0.3">
      <c r="L5588" s="10"/>
    </row>
    <row r="5589" spans="12:12" hidden="1" x14ac:dyDescent="0.3">
      <c r="L5589" s="10"/>
    </row>
    <row r="5590" spans="12:12" hidden="1" x14ac:dyDescent="0.3">
      <c r="L5590" s="10"/>
    </row>
    <row r="5591" spans="12:12" hidden="1" x14ac:dyDescent="0.3">
      <c r="L5591" s="10"/>
    </row>
    <row r="5592" spans="12:12" hidden="1" x14ac:dyDescent="0.3">
      <c r="L5592" s="10"/>
    </row>
    <row r="5593" spans="12:12" hidden="1" x14ac:dyDescent="0.3">
      <c r="L5593" s="10"/>
    </row>
    <row r="5594" spans="12:12" hidden="1" x14ac:dyDescent="0.3">
      <c r="L5594" s="10"/>
    </row>
    <row r="5595" spans="12:12" hidden="1" x14ac:dyDescent="0.3">
      <c r="L5595" s="10"/>
    </row>
    <row r="5596" spans="12:12" hidden="1" x14ac:dyDescent="0.3">
      <c r="L5596" s="10"/>
    </row>
    <row r="5597" spans="12:12" hidden="1" x14ac:dyDescent="0.3">
      <c r="L5597" s="10"/>
    </row>
    <row r="5598" spans="12:12" hidden="1" x14ac:dyDescent="0.3">
      <c r="L5598" s="10"/>
    </row>
    <row r="5599" spans="12:12" hidden="1" x14ac:dyDescent="0.3">
      <c r="L5599" s="10"/>
    </row>
    <row r="5600" spans="12:12" hidden="1" x14ac:dyDescent="0.3">
      <c r="L5600" s="10"/>
    </row>
    <row r="5601" spans="12:12" hidden="1" x14ac:dyDescent="0.3">
      <c r="L5601" s="10"/>
    </row>
    <row r="5602" spans="12:12" hidden="1" x14ac:dyDescent="0.3">
      <c r="L5602" s="10"/>
    </row>
    <row r="5603" spans="12:12" hidden="1" x14ac:dyDescent="0.3">
      <c r="L5603" s="10"/>
    </row>
    <row r="5604" spans="12:12" hidden="1" x14ac:dyDescent="0.3">
      <c r="L5604" s="10"/>
    </row>
    <row r="5605" spans="12:12" hidden="1" x14ac:dyDescent="0.3">
      <c r="L5605" s="10"/>
    </row>
    <row r="5606" spans="12:12" hidden="1" x14ac:dyDescent="0.3">
      <c r="L5606" s="10"/>
    </row>
    <row r="5607" spans="12:12" hidden="1" x14ac:dyDescent="0.3">
      <c r="L5607" s="10"/>
    </row>
    <row r="5608" spans="12:12" hidden="1" x14ac:dyDescent="0.3">
      <c r="L5608" s="10"/>
    </row>
    <row r="5609" spans="12:12" hidden="1" x14ac:dyDescent="0.3">
      <c r="L5609" s="10"/>
    </row>
    <row r="5610" spans="12:12" hidden="1" x14ac:dyDescent="0.3">
      <c r="L5610" s="10"/>
    </row>
    <row r="5611" spans="12:12" hidden="1" x14ac:dyDescent="0.3">
      <c r="L5611" s="10"/>
    </row>
    <row r="5612" spans="12:12" hidden="1" x14ac:dyDescent="0.3">
      <c r="L5612" s="10"/>
    </row>
    <row r="5613" spans="12:12" hidden="1" x14ac:dyDescent="0.3">
      <c r="L5613" s="10"/>
    </row>
    <row r="5614" spans="12:12" hidden="1" x14ac:dyDescent="0.3">
      <c r="L5614" s="10"/>
    </row>
    <row r="5615" spans="12:12" hidden="1" x14ac:dyDescent="0.3">
      <c r="L5615" s="10"/>
    </row>
    <row r="5616" spans="12:12" hidden="1" x14ac:dyDescent="0.3">
      <c r="L5616" s="10"/>
    </row>
    <row r="5617" spans="12:12" hidden="1" x14ac:dyDescent="0.3">
      <c r="L5617" s="10"/>
    </row>
    <row r="5618" spans="12:12" hidden="1" x14ac:dyDescent="0.3">
      <c r="L5618" s="10"/>
    </row>
    <row r="5619" spans="12:12" hidden="1" x14ac:dyDescent="0.3">
      <c r="L5619" s="10"/>
    </row>
    <row r="5620" spans="12:12" hidden="1" x14ac:dyDescent="0.3">
      <c r="L5620" s="10"/>
    </row>
    <row r="5621" spans="12:12" hidden="1" x14ac:dyDescent="0.3">
      <c r="L5621" s="10"/>
    </row>
    <row r="5622" spans="12:12" hidden="1" x14ac:dyDescent="0.3">
      <c r="L5622" s="10"/>
    </row>
    <row r="5623" spans="12:12" hidden="1" x14ac:dyDescent="0.3">
      <c r="L5623" s="10"/>
    </row>
    <row r="5624" spans="12:12" hidden="1" x14ac:dyDescent="0.3">
      <c r="L5624" s="10"/>
    </row>
    <row r="5625" spans="12:12" hidden="1" x14ac:dyDescent="0.3">
      <c r="L5625" s="10"/>
    </row>
    <row r="5626" spans="12:12" hidden="1" x14ac:dyDescent="0.3">
      <c r="L5626" s="10"/>
    </row>
    <row r="5627" spans="12:12" hidden="1" x14ac:dyDescent="0.3">
      <c r="L5627" s="10"/>
    </row>
    <row r="5628" spans="12:12" hidden="1" x14ac:dyDescent="0.3">
      <c r="L5628" s="10"/>
    </row>
    <row r="5629" spans="12:12" hidden="1" x14ac:dyDescent="0.3">
      <c r="L5629" s="10"/>
    </row>
    <row r="5630" spans="12:12" hidden="1" x14ac:dyDescent="0.3">
      <c r="L5630" s="10"/>
    </row>
    <row r="5631" spans="12:12" hidden="1" x14ac:dyDescent="0.3">
      <c r="L5631" s="10"/>
    </row>
    <row r="5632" spans="12:12" hidden="1" x14ac:dyDescent="0.3">
      <c r="L5632" s="10"/>
    </row>
    <row r="5633" spans="12:12" hidden="1" x14ac:dyDescent="0.3">
      <c r="L5633" s="10"/>
    </row>
    <row r="5634" spans="12:12" hidden="1" x14ac:dyDescent="0.3">
      <c r="L5634" s="10"/>
    </row>
    <row r="5635" spans="12:12" hidden="1" x14ac:dyDescent="0.3">
      <c r="L5635" s="10"/>
    </row>
    <row r="5636" spans="12:12" hidden="1" x14ac:dyDescent="0.3">
      <c r="L5636" s="10"/>
    </row>
    <row r="5637" spans="12:12" hidden="1" x14ac:dyDescent="0.3">
      <c r="L5637" s="10"/>
    </row>
    <row r="5638" spans="12:12" hidden="1" x14ac:dyDescent="0.3">
      <c r="L5638" s="10"/>
    </row>
    <row r="5639" spans="12:12" hidden="1" x14ac:dyDescent="0.3">
      <c r="L5639" s="10"/>
    </row>
    <row r="5640" spans="12:12" hidden="1" x14ac:dyDescent="0.3">
      <c r="L5640" s="10"/>
    </row>
    <row r="5641" spans="12:12" hidden="1" x14ac:dyDescent="0.3">
      <c r="L5641" s="10"/>
    </row>
    <row r="5642" spans="12:12" hidden="1" x14ac:dyDescent="0.3">
      <c r="L5642" s="10"/>
    </row>
    <row r="5643" spans="12:12" hidden="1" x14ac:dyDescent="0.3">
      <c r="L5643" s="10"/>
    </row>
    <row r="5644" spans="12:12" hidden="1" x14ac:dyDescent="0.3">
      <c r="L5644" s="10"/>
    </row>
    <row r="5645" spans="12:12" hidden="1" x14ac:dyDescent="0.3">
      <c r="L5645" s="10"/>
    </row>
    <row r="5646" spans="12:12" hidden="1" x14ac:dyDescent="0.3">
      <c r="L5646" s="10"/>
    </row>
    <row r="5647" spans="12:12" hidden="1" x14ac:dyDescent="0.3">
      <c r="L5647" s="10"/>
    </row>
    <row r="5648" spans="12:12" hidden="1" x14ac:dyDescent="0.3">
      <c r="L5648" s="10"/>
    </row>
    <row r="5649" spans="12:12" hidden="1" x14ac:dyDescent="0.3">
      <c r="L5649" s="10"/>
    </row>
    <row r="5650" spans="12:12" hidden="1" x14ac:dyDescent="0.3">
      <c r="L5650" s="10"/>
    </row>
    <row r="5651" spans="12:12" hidden="1" x14ac:dyDescent="0.3">
      <c r="L5651" s="10"/>
    </row>
    <row r="5652" spans="12:12" hidden="1" x14ac:dyDescent="0.3">
      <c r="L5652" s="10"/>
    </row>
    <row r="5653" spans="12:12" hidden="1" x14ac:dyDescent="0.3">
      <c r="L5653" s="10"/>
    </row>
    <row r="5654" spans="12:12" hidden="1" x14ac:dyDescent="0.3">
      <c r="L5654" s="10"/>
    </row>
    <row r="5655" spans="12:12" hidden="1" x14ac:dyDescent="0.3">
      <c r="L5655" s="10"/>
    </row>
    <row r="5656" spans="12:12" hidden="1" x14ac:dyDescent="0.3">
      <c r="L5656" s="10"/>
    </row>
    <row r="5657" spans="12:12" hidden="1" x14ac:dyDescent="0.3">
      <c r="L5657" s="10"/>
    </row>
    <row r="5658" spans="12:12" hidden="1" x14ac:dyDescent="0.3">
      <c r="L5658" s="10"/>
    </row>
    <row r="5659" spans="12:12" hidden="1" x14ac:dyDescent="0.3">
      <c r="L5659" s="10"/>
    </row>
    <row r="5660" spans="12:12" hidden="1" x14ac:dyDescent="0.3">
      <c r="L5660" s="10"/>
    </row>
    <row r="5661" spans="12:12" hidden="1" x14ac:dyDescent="0.3">
      <c r="L5661" s="10"/>
    </row>
    <row r="5662" spans="12:12" hidden="1" x14ac:dyDescent="0.3">
      <c r="L5662" s="10"/>
    </row>
    <row r="5663" spans="12:12" hidden="1" x14ac:dyDescent="0.3">
      <c r="L5663" s="10"/>
    </row>
    <row r="5664" spans="12:12" hidden="1" x14ac:dyDescent="0.3">
      <c r="L5664" s="10"/>
    </row>
    <row r="5665" spans="12:12" hidden="1" x14ac:dyDescent="0.3">
      <c r="L5665" s="10"/>
    </row>
    <row r="5666" spans="12:12" hidden="1" x14ac:dyDescent="0.3">
      <c r="L5666" s="10"/>
    </row>
    <row r="5667" spans="12:12" hidden="1" x14ac:dyDescent="0.3">
      <c r="L5667" s="10"/>
    </row>
    <row r="5668" spans="12:12" hidden="1" x14ac:dyDescent="0.3">
      <c r="L5668" s="10"/>
    </row>
    <row r="5669" spans="12:12" hidden="1" x14ac:dyDescent="0.3">
      <c r="L5669" s="10"/>
    </row>
    <row r="5670" spans="12:12" hidden="1" x14ac:dyDescent="0.3">
      <c r="L5670" s="10"/>
    </row>
    <row r="5671" spans="12:12" hidden="1" x14ac:dyDescent="0.3">
      <c r="L5671" s="10"/>
    </row>
    <row r="5672" spans="12:12" hidden="1" x14ac:dyDescent="0.3">
      <c r="L5672" s="10"/>
    </row>
    <row r="5673" spans="12:12" hidden="1" x14ac:dyDescent="0.3">
      <c r="L5673" s="10"/>
    </row>
    <row r="5674" spans="12:12" hidden="1" x14ac:dyDescent="0.3">
      <c r="L5674" s="10"/>
    </row>
    <row r="5675" spans="12:12" hidden="1" x14ac:dyDescent="0.3">
      <c r="L5675" s="10"/>
    </row>
    <row r="5676" spans="12:12" hidden="1" x14ac:dyDescent="0.3">
      <c r="L5676" s="10"/>
    </row>
    <row r="5677" spans="12:12" hidden="1" x14ac:dyDescent="0.3">
      <c r="L5677" s="10"/>
    </row>
    <row r="5678" spans="12:12" hidden="1" x14ac:dyDescent="0.3">
      <c r="L5678" s="10"/>
    </row>
    <row r="5679" spans="12:12" hidden="1" x14ac:dyDescent="0.3">
      <c r="L5679" s="10"/>
    </row>
    <row r="5680" spans="12:12" hidden="1" x14ac:dyDescent="0.3">
      <c r="L5680" s="10"/>
    </row>
    <row r="5681" spans="12:12" hidden="1" x14ac:dyDescent="0.3">
      <c r="L5681" s="10"/>
    </row>
    <row r="5682" spans="12:12" hidden="1" x14ac:dyDescent="0.3">
      <c r="L5682" s="10"/>
    </row>
    <row r="5683" spans="12:12" hidden="1" x14ac:dyDescent="0.3">
      <c r="L5683" s="10"/>
    </row>
    <row r="5684" spans="12:12" hidden="1" x14ac:dyDescent="0.3">
      <c r="L5684" s="10"/>
    </row>
    <row r="5685" spans="12:12" hidden="1" x14ac:dyDescent="0.3">
      <c r="L5685" s="10"/>
    </row>
    <row r="5686" spans="12:12" hidden="1" x14ac:dyDescent="0.3">
      <c r="L5686" s="10"/>
    </row>
    <row r="5687" spans="12:12" hidden="1" x14ac:dyDescent="0.3">
      <c r="L5687" s="10"/>
    </row>
    <row r="5688" spans="12:12" hidden="1" x14ac:dyDescent="0.3">
      <c r="L5688" s="10"/>
    </row>
    <row r="5689" spans="12:12" hidden="1" x14ac:dyDescent="0.3">
      <c r="L5689" s="10"/>
    </row>
    <row r="5690" spans="12:12" hidden="1" x14ac:dyDescent="0.3">
      <c r="L5690" s="10"/>
    </row>
    <row r="5691" spans="12:12" hidden="1" x14ac:dyDescent="0.3">
      <c r="L5691" s="10"/>
    </row>
    <row r="5692" spans="12:12" hidden="1" x14ac:dyDescent="0.3">
      <c r="L5692" s="10"/>
    </row>
    <row r="5693" spans="12:12" hidden="1" x14ac:dyDescent="0.3">
      <c r="L5693" s="10"/>
    </row>
    <row r="5694" spans="12:12" hidden="1" x14ac:dyDescent="0.3">
      <c r="L5694" s="10"/>
    </row>
    <row r="5695" spans="12:12" hidden="1" x14ac:dyDescent="0.3">
      <c r="L5695" s="10"/>
    </row>
    <row r="5696" spans="12:12" hidden="1" x14ac:dyDescent="0.3">
      <c r="L5696" s="10"/>
    </row>
    <row r="5697" spans="12:12" hidden="1" x14ac:dyDescent="0.3">
      <c r="L5697" s="10"/>
    </row>
    <row r="5698" spans="12:12" hidden="1" x14ac:dyDescent="0.3">
      <c r="L5698" s="10"/>
    </row>
    <row r="5699" spans="12:12" hidden="1" x14ac:dyDescent="0.3">
      <c r="L5699" s="10"/>
    </row>
    <row r="5700" spans="12:12" hidden="1" x14ac:dyDescent="0.3">
      <c r="L5700" s="10"/>
    </row>
    <row r="5701" spans="12:12" hidden="1" x14ac:dyDescent="0.3">
      <c r="L5701" s="10"/>
    </row>
    <row r="5702" spans="12:12" hidden="1" x14ac:dyDescent="0.3">
      <c r="L5702" s="10"/>
    </row>
    <row r="5703" spans="12:12" hidden="1" x14ac:dyDescent="0.3">
      <c r="L5703" s="10"/>
    </row>
    <row r="5704" spans="12:12" hidden="1" x14ac:dyDescent="0.3">
      <c r="L5704" s="10"/>
    </row>
    <row r="5705" spans="12:12" hidden="1" x14ac:dyDescent="0.3">
      <c r="L5705" s="10"/>
    </row>
    <row r="5706" spans="12:12" hidden="1" x14ac:dyDescent="0.3">
      <c r="L5706" s="10"/>
    </row>
    <row r="5707" spans="12:12" hidden="1" x14ac:dyDescent="0.3">
      <c r="L5707" s="10"/>
    </row>
    <row r="5708" spans="12:12" hidden="1" x14ac:dyDescent="0.3">
      <c r="L5708" s="10"/>
    </row>
    <row r="5709" spans="12:12" hidden="1" x14ac:dyDescent="0.3">
      <c r="L5709" s="10"/>
    </row>
    <row r="5710" spans="12:12" hidden="1" x14ac:dyDescent="0.3">
      <c r="L5710" s="10"/>
    </row>
    <row r="5711" spans="12:12" hidden="1" x14ac:dyDescent="0.3">
      <c r="L5711" s="10"/>
    </row>
    <row r="5712" spans="12:12" hidden="1" x14ac:dyDescent="0.3">
      <c r="L5712" s="10"/>
    </row>
    <row r="5713" spans="12:12" hidden="1" x14ac:dyDescent="0.3">
      <c r="L5713" s="10"/>
    </row>
    <row r="5714" spans="12:12" hidden="1" x14ac:dyDescent="0.3">
      <c r="L5714" s="10"/>
    </row>
    <row r="5715" spans="12:12" hidden="1" x14ac:dyDescent="0.3">
      <c r="L5715" s="10"/>
    </row>
    <row r="5716" spans="12:12" hidden="1" x14ac:dyDescent="0.3">
      <c r="L5716" s="10"/>
    </row>
    <row r="5717" spans="12:12" hidden="1" x14ac:dyDescent="0.3">
      <c r="L5717" s="10"/>
    </row>
    <row r="5718" spans="12:12" hidden="1" x14ac:dyDescent="0.3">
      <c r="L5718" s="10"/>
    </row>
    <row r="5719" spans="12:12" hidden="1" x14ac:dyDescent="0.3">
      <c r="L5719" s="10"/>
    </row>
    <row r="5720" spans="12:12" hidden="1" x14ac:dyDescent="0.3">
      <c r="L5720" s="10"/>
    </row>
    <row r="5721" spans="12:12" hidden="1" x14ac:dyDescent="0.3">
      <c r="L5721" s="10"/>
    </row>
    <row r="5722" spans="12:12" hidden="1" x14ac:dyDescent="0.3">
      <c r="L5722" s="10"/>
    </row>
    <row r="5723" spans="12:12" hidden="1" x14ac:dyDescent="0.3">
      <c r="L5723" s="10"/>
    </row>
    <row r="5724" spans="12:12" hidden="1" x14ac:dyDescent="0.3">
      <c r="L5724" s="10"/>
    </row>
    <row r="5725" spans="12:12" hidden="1" x14ac:dyDescent="0.3">
      <c r="L5725" s="10"/>
    </row>
    <row r="5726" spans="12:12" hidden="1" x14ac:dyDescent="0.3">
      <c r="L5726" s="10"/>
    </row>
    <row r="5727" spans="12:12" hidden="1" x14ac:dyDescent="0.3">
      <c r="L5727" s="10"/>
    </row>
    <row r="5728" spans="12:12" hidden="1" x14ac:dyDescent="0.3">
      <c r="L5728" s="10"/>
    </row>
    <row r="5729" spans="12:12" hidden="1" x14ac:dyDescent="0.3">
      <c r="L5729" s="10"/>
    </row>
    <row r="5730" spans="12:12" hidden="1" x14ac:dyDescent="0.3">
      <c r="L5730" s="10"/>
    </row>
    <row r="5731" spans="12:12" hidden="1" x14ac:dyDescent="0.3">
      <c r="L5731" s="10"/>
    </row>
    <row r="5732" spans="12:12" hidden="1" x14ac:dyDescent="0.3">
      <c r="L5732" s="10"/>
    </row>
    <row r="5733" spans="12:12" hidden="1" x14ac:dyDescent="0.3">
      <c r="L5733" s="10"/>
    </row>
    <row r="5734" spans="12:12" hidden="1" x14ac:dyDescent="0.3">
      <c r="L5734" s="10"/>
    </row>
    <row r="5735" spans="12:12" hidden="1" x14ac:dyDescent="0.3">
      <c r="L5735" s="10"/>
    </row>
    <row r="5736" spans="12:12" hidden="1" x14ac:dyDescent="0.3">
      <c r="L5736" s="10"/>
    </row>
    <row r="5737" spans="12:12" hidden="1" x14ac:dyDescent="0.3">
      <c r="L5737" s="10"/>
    </row>
    <row r="5738" spans="12:12" hidden="1" x14ac:dyDescent="0.3">
      <c r="L5738" s="10"/>
    </row>
    <row r="5739" spans="12:12" hidden="1" x14ac:dyDescent="0.3">
      <c r="L5739" s="10"/>
    </row>
    <row r="5740" spans="12:12" hidden="1" x14ac:dyDescent="0.3">
      <c r="L5740" s="10"/>
    </row>
    <row r="5741" spans="12:12" hidden="1" x14ac:dyDescent="0.3">
      <c r="L5741" s="10"/>
    </row>
    <row r="5742" spans="12:12" hidden="1" x14ac:dyDescent="0.3">
      <c r="L5742" s="10"/>
    </row>
    <row r="5743" spans="12:12" hidden="1" x14ac:dyDescent="0.3">
      <c r="L5743" s="10"/>
    </row>
    <row r="5744" spans="12:12" hidden="1" x14ac:dyDescent="0.3">
      <c r="L5744" s="10"/>
    </row>
    <row r="5745" spans="12:12" hidden="1" x14ac:dyDescent="0.3">
      <c r="L5745" s="10"/>
    </row>
    <row r="5746" spans="12:12" hidden="1" x14ac:dyDescent="0.3">
      <c r="L5746" s="10"/>
    </row>
    <row r="5747" spans="12:12" hidden="1" x14ac:dyDescent="0.3">
      <c r="L5747" s="10"/>
    </row>
    <row r="5748" spans="12:12" hidden="1" x14ac:dyDescent="0.3">
      <c r="L5748" s="10"/>
    </row>
    <row r="5749" spans="12:12" hidden="1" x14ac:dyDescent="0.3">
      <c r="L5749" s="10"/>
    </row>
    <row r="5750" spans="12:12" hidden="1" x14ac:dyDescent="0.3">
      <c r="L5750" s="10"/>
    </row>
    <row r="5751" spans="12:12" hidden="1" x14ac:dyDescent="0.3">
      <c r="L5751" s="10"/>
    </row>
    <row r="5752" spans="12:12" hidden="1" x14ac:dyDescent="0.3">
      <c r="L5752" s="10"/>
    </row>
    <row r="5753" spans="12:12" hidden="1" x14ac:dyDescent="0.3">
      <c r="L5753" s="10"/>
    </row>
    <row r="5754" spans="12:12" hidden="1" x14ac:dyDescent="0.3">
      <c r="L5754" s="10"/>
    </row>
    <row r="5755" spans="12:12" hidden="1" x14ac:dyDescent="0.3">
      <c r="L5755" s="10"/>
    </row>
    <row r="5756" spans="12:12" hidden="1" x14ac:dyDescent="0.3">
      <c r="L5756" s="10"/>
    </row>
    <row r="5757" spans="12:12" hidden="1" x14ac:dyDescent="0.3">
      <c r="L5757" s="10"/>
    </row>
    <row r="5758" spans="12:12" hidden="1" x14ac:dyDescent="0.3">
      <c r="L5758" s="10"/>
    </row>
    <row r="5759" spans="12:12" hidden="1" x14ac:dyDescent="0.3">
      <c r="L5759" s="10"/>
    </row>
    <row r="5760" spans="12:12" hidden="1" x14ac:dyDescent="0.3">
      <c r="L5760" s="10"/>
    </row>
    <row r="5761" spans="12:12" hidden="1" x14ac:dyDescent="0.3">
      <c r="L5761" s="10"/>
    </row>
    <row r="5762" spans="12:12" hidden="1" x14ac:dyDescent="0.3">
      <c r="L5762" s="10"/>
    </row>
    <row r="5763" spans="12:12" hidden="1" x14ac:dyDescent="0.3">
      <c r="L5763" s="10"/>
    </row>
    <row r="5764" spans="12:12" hidden="1" x14ac:dyDescent="0.3">
      <c r="L5764" s="10"/>
    </row>
    <row r="5765" spans="12:12" hidden="1" x14ac:dyDescent="0.3">
      <c r="L5765" s="10"/>
    </row>
    <row r="5766" spans="12:12" hidden="1" x14ac:dyDescent="0.3">
      <c r="L5766" s="10"/>
    </row>
    <row r="5767" spans="12:12" hidden="1" x14ac:dyDescent="0.3">
      <c r="L5767" s="10"/>
    </row>
    <row r="5768" spans="12:12" hidden="1" x14ac:dyDescent="0.3">
      <c r="L5768" s="10"/>
    </row>
    <row r="5769" spans="12:12" hidden="1" x14ac:dyDescent="0.3">
      <c r="L5769" s="10"/>
    </row>
    <row r="5770" spans="12:12" hidden="1" x14ac:dyDescent="0.3">
      <c r="L5770" s="10"/>
    </row>
    <row r="5771" spans="12:12" hidden="1" x14ac:dyDescent="0.3">
      <c r="L5771" s="10"/>
    </row>
    <row r="5772" spans="12:12" hidden="1" x14ac:dyDescent="0.3">
      <c r="L5772" s="10"/>
    </row>
    <row r="5773" spans="12:12" hidden="1" x14ac:dyDescent="0.3">
      <c r="L5773" s="10"/>
    </row>
    <row r="5774" spans="12:12" hidden="1" x14ac:dyDescent="0.3">
      <c r="L5774" s="10"/>
    </row>
    <row r="5775" spans="12:12" hidden="1" x14ac:dyDescent="0.3">
      <c r="L5775" s="10"/>
    </row>
    <row r="5776" spans="12:12" hidden="1" x14ac:dyDescent="0.3">
      <c r="L5776" s="10"/>
    </row>
    <row r="5777" spans="12:12" hidden="1" x14ac:dyDescent="0.3">
      <c r="L5777" s="10"/>
    </row>
    <row r="5778" spans="12:12" hidden="1" x14ac:dyDescent="0.3">
      <c r="L5778" s="10"/>
    </row>
    <row r="5779" spans="12:12" hidden="1" x14ac:dyDescent="0.3">
      <c r="L5779" s="10"/>
    </row>
    <row r="5780" spans="12:12" hidden="1" x14ac:dyDescent="0.3">
      <c r="L5780" s="10"/>
    </row>
    <row r="5781" spans="12:12" hidden="1" x14ac:dyDescent="0.3">
      <c r="L5781" s="10"/>
    </row>
    <row r="5782" spans="12:12" hidden="1" x14ac:dyDescent="0.3">
      <c r="L5782" s="10"/>
    </row>
    <row r="5783" spans="12:12" hidden="1" x14ac:dyDescent="0.3">
      <c r="L5783" s="10"/>
    </row>
    <row r="5784" spans="12:12" hidden="1" x14ac:dyDescent="0.3">
      <c r="L5784" s="10"/>
    </row>
    <row r="5785" spans="12:12" hidden="1" x14ac:dyDescent="0.3">
      <c r="L5785" s="10"/>
    </row>
    <row r="5786" spans="12:12" hidden="1" x14ac:dyDescent="0.3">
      <c r="L5786" s="10"/>
    </row>
    <row r="5787" spans="12:12" hidden="1" x14ac:dyDescent="0.3">
      <c r="L5787" s="10"/>
    </row>
    <row r="5788" spans="12:12" hidden="1" x14ac:dyDescent="0.3">
      <c r="L5788" s="10"/>
    </row>
    <row r="5789" spans="12:12" hidden="1" x14ac:dyDescent="0.3">
      <c r="L5789" s="10"/>
    </row>
    <row r="5790" spans="12:12" hidden="1" x14ac:dyDescent="0.3">
      <c r="L5790" s="10"/>
    </row>
    <row r="5791" spans="12:12" hidden="1" x14ac:dyDescent="0.3">
      <c r="L5791" s="10"/>
    </row>
    <row r="5792" spans="12:12" hidden="1" x14ac:dyDescent="0.3">
      <c r="L5792" s="10"/>
    </row>
    <row r="5793" spans="12:12" hidden="1" x14ac:dyDescent="0.3">
      <c r="L5793" s="10"/>
    </row>
    <row r="5794" spans="12:12" hidden="1" x14ac:dyDescent="0.3">
      <c r="L5794" s="10"/>
    </row>
    <row r="5795" spans="12:12" hidden="1" x14ac:dyDescent="0.3">
      <c r="L5795" s="10"/>
    </row>
    <row r="5796" spans="12:12" hidden="1" x14ac:dyDescent="0.3">
      <c r="L5796" s="10"/>
    </row>
    <row r="5797" spans="12:12" hidden="1" x14ac:dyDescent="0.3">
      <c r="L5797" s="10"/>
    </row>
    <row r="5798" spans="12:12" hidden="1" x14ac:dyDescent="0.3">
      <c r="L5798" s="10"/>
    </row>
    <row r="5799" spans="12:12" hidden="1" x14ac:dyDescent="0.3">
      <c r="L5799" s="10"/>
    </row>
    <row r="5800" spans="12:12" hidden="1" x14ac:dyDescent="0.3">
      <c r="L5800" s="10"/>
    </row>
    <row r="5801" spans="12:12" hidden="1" x14ac:dyDescent="0.3">
      <c r="L5801" s="10"/>
    </row>
    <row r="5802" spans="12:12" hidden="1" x14ac:dyDescent="0.3">
      <c r="L5802" s="10"/>
    </row>
    <row r="5803" spans="12:12" hidden="1" x14ac:dyDescent="0.3">
      <c r="L5803" s="10"/>
    </row>
    <row r="5804" spans="12:12" hidden="1" x14ac:dyDescent="0.3">
      <c r="L5804" s="10"/>
    </row>
    <row r="5805" spans="12:12" hidden="1" x14ac:dyDescent="0.3">
      <c r="L5805" s="10"/>
    </row>
    <row r="5806" spans="12:12" hidden="1" x14ac:dyDescent="0.3">
      <c r="L5806" s="10"/>
    </row>
    <row r="5807" spans="12:12" hidden="1" x14ac:dyDescent="0.3">
      <c r="L5807" s="10"/>
    </row>
    <row r="5808" spans="12:12" hidden="1" x14ac:dyDescent="0.3">
      <c r="L5808" s="10"/>
    </row>
    <row r="5809" spans="12:12" hidden="1" x14ac:dyDescent="0.3">
      <c r="L5809" s="10"/>
    </row>
    <row r="5810" spans="12:12" hidden="1" x14ac:dyDescent="0.3">
      <c r="L5810" s="10"/>
    </row>
    <row r="5811" spans="12:12" hidden="1" x14ac:dyDescent="0.3">
      <c r="L5811" s="10"/>
    </row>
    <row r="5812" spans="12:12" hidden="1" x14ac:dyDescent="0.3">
      <c r="L5812" s="10"/>
    </row>
    <row r="5813" spans="12:12" hidden="1" x14ac:dyDescent="0.3">
      <c r="L5813" s="10"/>
    </row>
    <row r="5814" spans="12:12" hidden="1" x14ac:dyDescent="0.3">
      <c r="L5814" s="10"/>
    </row>
    <row r="5815" spans="12:12" hidden="1" x14ac:dyDescent="0.3">
      <c r="L5815" s="10"/>
    </row>
    <row r="5816" spans="12:12" hidden="1" x14ac:dyDescent="0.3">
      <c r="L5816" s="10"/>
    </row>
    <row r="5817" spans="12:12" hidden="1" x14ac:dyDescent="0.3">
      <c r="L5817" s="10"/>
    </row>
    <row r="5818" spans="12:12" hidden="1" x14ac:dyDescent="0.3">
      <c r="L5818" s="10"/>
    </row>
    <row r="5819" spans="12:12" hidden="1" x14ac:dyDescent="0.3">
      <c r="L5819" s="10"/>
    </row>
    <row r="5820" spans="12:12" hidden="1" x14ac:dyDescent="0.3">
      <c r="L5820" s="10"/>
    </row>
    <row r="5821" spans="12:12" hidden="1" x14ac:dyDescent="0.3">
      <c r="L5821" s="10"/>
    </row>
    <row r="5822" spans="12:12" hidden="1" x14ac:dyDescent="0.3">
      <c r="L5822" s="10"/>
    </row>
    <row r="5823" spans="12:12" hidden="1" x14ac:dyDescent="0.3">
      <c r="L5823" s="10"/>
    </row>
    <row r="5824" spans="12:12" hidden="1" x14ac:dyDescent="0.3">
      <c r="L5824" s="10"/>
    </row>
    <row r="5825" spans="12:12" hidden="1" x14ac:dyDescent="0.3">
      <c r="L5825" s="10"/>
    </row>
    <row r="5826" spans="12:12" hidden="1" x14ac:dyDescent="0.3">
      <c r="L5826" s="10"/>
    </row>
    <row r="5827" spans="12:12" hidden="1" x14ac:dyDescent="0.3">
      <c r="L5827" s="10"/>
    </row>
    <row r="5828" spans="12:12" hidden="1" x14ac:dyDescent="0.3">
      <c r="L5828" s="10"/>
    </row>
    <row r="5829" spans="12:12" hidden="1" x14ac:dyDescent="0.3">
      <c r="L5829" s="10"/>
    </row>
    <row r="5830" spans="12:12" hidden="1" x14ac:dyDescent="0.3">
      <c r="L5830" s="10"/>
    </row>
    <row r="5831" spans="12:12" hidden="1" x14ac:dyDescent="0.3">
      <c r="L5831" s="10"/>
    </row>
    <row r="5832" spans="12:12" hidden="1" x14ac:dyDescent="0.3">
      <c r="L5832" s="10"/>
    </row>
    <row r="5833" spans="12:12" hidden="1" x14ac:dyDescent="0.3">
      <c r="L5833" s="10"/>
    </row>
    <row r="5834" spans="12:12" hidden="1" x14ac:dyDescent="0.3">
      <c r="L5834" s="10"/>
    </row>
    <row r="5835" spans="12:12" hidden="1" x14ac:dyDescent="0.3">
      <c r="L5835" s="10"/>
    </row>
    <row r="5836" spans="12:12" hidden="1" x14ac:dyDescent="0.3">
      <c r="L5836" s="10"/>
    </row>
    <row r="5837" spans="12:12" hidden="1" x14ac:dyDescent="0.3">
      <c r="L5837" s="10"/>
    </row>
    <row r="5838" spans="12:12" hidden="1" x14ac:dyDescent="0.3">
      <c r="L5838" s="10"/>
    </row>
    <row r="5839" spans="12:12" hidden="1" x14ac:dyDescent="0.3">
      <c r="L5839" s="10"/>
    </row>
    <row r="5840" spans="12:12" hidden="1" x14ac:dyDescent="0.3">
      <c r="L5840" s="10"/>
    </row>
    <row r="5841" spans="12:12" hidden="1" x14ac:dyDescent="0.3">
      <c r="L5841" s="10"/>
    </row>
    <row r="5842" spans="12:12" hidden="1" x14ac:dyDescent="0.3">
      <c r="L5842" s="10"/>
    </row>
    <row r="5843" spans="12:12" hidden="1" x14ac:dyDescent="0.3">
      <c r="L5843" s="10"/>
    </row>
    <row r="5844" spans="12:12" hidden="1" x14ac:dyDescent="0.3">
      <c r="L5844" s="10"/>
    </row>
    <row r="5845" spans="12:12" hidden="1" x14ac:dyDescent="0.3">
      <c r="L5845" s="10"/>
    </row>
    <row r="5846" spans="12:12" hidden="1" x14ac:dyDescent="0.3">
      <c r="L5846" s="10"/>
    </row>
    <row r="5847" spans="12:12" hidden="1" x14ac:dyDescent="0.3">
      <c r="L5847" s="10"/>
    </row>
    <row r="5848" spans="12:12" hidden="1" x14ac:dyDescent="0.3">
      <c r="L5848" s="10"/>
    </row>
    <row r="5849" spans="12:12" hidden="1" x14ac:dyDescent="0.3">
      <c r="L5849" s="10"/>
    </row>
    <row r="5850" spans="12:12" hidden="1" x14ac:dyDescent="0.3">
      <c r="L5850" s="10"/>
    </row>
    <row r="5851" spans="12:12" hidden="1" x14ac:dyDescent="0.3">
      <c r="L5851" s="10"/>
    </row>
    <row r="5852" spans="12:12" hidden="1" x14ac:dyDescent="0.3">
      <c r="L5852" s="10"/>
    </row>
    <row r="5853" spans="12:12" hidden="1" x14ac:dyDescent="0.3">
      <c r="L5853" s="10"/>
    </row>
    <row r="5854" spans="12:12" hidden="1" x14ac:dyDescent="0.3">
      <c r="L5854" s="10"/>
    </row>
    <row r="5855" spans="12:12" hidden="1" x14ac:dyDescent="0.3">
      <c r="L5855" s="10"/>
    </row>
    <row r="5856" spans="12:12" hidden="1" x14ac:dyDescent="0.3">
      <c r="L5856" s="10"/>
    </row>
    <row r="5857" spans="12:12" hidden="1" x14ac:dyDescent="0.3">
      <c r="L5857" s="10"/>
    </row>
    <row r="5858" spans="12:12" hidden="1" x14ac:dyDescent="0.3">
      <c r="L5858" s="10"/>
    </row>
    <row r="5859" spans="12:12" hidden="1" x14ac:dyDescent="0.3">
      <c r="L5859" s="10"/>
    </row>
    <row r="5860" spans="12:12" hidden="1" x14ac:dyDescent="0.3">
      <c r="L5860" s="10"/>
    </row>
    <row r="5861" spans="12:12" hidden="1" x14ac:dyDescent="0.3">
      <c r="L5861" s="10"/>
    </row>
    <row r="5862" spans="12:12" hidden="1" x14ac:dyDescent="0.3">
      <c r="L5862" s="10"/>
    </row>
    <row r="5863" spans="12:12" hidden="1" x14ac:dyDescent="0.3">
      <c r="L5863" s="10"/>
    </row>
    <row r="5864" spans="12:12" hidden="1" x14ac:dyDescent="0.3">
      <c r="L5864" s="10"/>
    </row>
    <row r="5865" spans="12:12" hidden="1" x14ac:dyDescent="0.3">
      <c r="L5865" s="10"/>
    </row>
    <row r="5866" spans="12:12" hidden="1" x14ac:dyDescent="0.3">
      <c r="L5866" s="10"/>
    </row>
    <row r="5867" spans="12:12" hidden="1" x14ac:dyDescent="0.3">
      <c r="L5867" s="10"/>
    </row>
    <row r="5868" spans="12:12" hidden="1" x14ac:dyDescent="0.3">
      <c r="L5868" s="10"/>
    </row>
    <row r="5869" spans="12:12" hidden="1" x14ac:dyDescent="0.3">
      <c r="L5869" s="10"/>
    </row>
    <row r="5870" spans="12:12" hidden="1" x14ac:dyDescent="0.3">
      <c r="L5870" s="10"/>
    </row>
    <row r="5871" spans="12:12" hidden="1" x14ac:dyDescent="0.3">
      <c r="L5871" s="10"/>
    </row>
    <row r="5872" spans="12:12" hidden="1" x14ac:dyDescent="0.3">
      <c r="L5872" s="10"/>
    </row>
    <row r="5873" spans="12:12" hidden="1" x14ac:dyDescent="0.3">
      <c r="L5873" s="10"/>
    </row>
    <row r="5874" spans="12:12" hidden="1" x14ac:dyDescent="0.3">
      <c r="L5874" s="10"/>
    </row>
    <row r="5875" spans="12:12" hidden="1" x14ac:dyDescent="0.3">
      <c r="L5875" s="10"/>
    </row>
    <row r="5876" spans="12:12" hidden="1" x14ac:dyDescent="0.3">
      <c r="L5876" s="10"/>
    </row>
    <row r="5877" spans="12:12" hidden="1" x14ac:dyDescent="0.3">
      <c r="L5877" s="10"/>
    </row>
    <row r="5878" spans="12:12" hidden="1" x14ac:dyDescent="0.3">
      <c r="L5878" s="10"/>
    </row>
    <row r="5879" spans="12:12" hidden="1" x14ac:dyDescent="0.3">
      <c r="L5879" s="10"/>
    </row>
    <row r="5880" spans="12:12" hidden="1" x14ac:dyDescent="0.3">
      <c r="L5880" s="10"/>
    </row>
    <row r="5881" spans="12:12" hidden="1" x14ac:dyDescent="0.3">
      <c r="L5881" s="10"/>
    </row>
    <row r="5882" spans="12:12" hidden="1" x14ac:dyDescent="0.3">
      <c r="L5882" s="10"/>
    </row>
    <row r="5883" spans="12:12" hidden="1" x14ac:dyDescent="0.3">
      <c r="L5883" s="10"/>
    </row>
    <row r="5884" spans="12:12" hidden="1" x14ac:dyDescent="0.3">
      <c r="L5884" s="10"/>
    </row>
    <row r="5885" spans="12:12" hidden="1" x14ac:dyDescent="0.3">
      <c r="L5885" s="10"/>
    </row>
    <row r="5886" spans="12:12" hidden="1" x14ac:dyDescent="0.3">
      <c r="L5886" s="10"/>
    </row>
    <row r="5887" spans="12:12" hidden="1" x14ac:dyDescent="0.3">
      <c r="L5887" s="10"/>
    </row>
    <row r="5888" spans="12:12" hidden="1" x14ac:dyDescent="0.3">
      <c r="L5888" s="10"/>
    </row>
    <row r="5889" spans="12:12" hidden="1" x14ac:dyDescent="0.3">
      <c r="L5889" s="10"/>
    </row>
    <row r="5890" spans="12:12" hidden="1" x14ac:dyDescent="0.3">
      <c r="L5890" s="10"/>
    </row>
    <row r="5891" spans="12:12" hidden="1" x14ac:dyDescent="0.3">
      <c r="L5891" s="10"/>
    </row>
    <row r="5892" spans="12:12" hidden="1" x14ac:dyDescent="0.3">
      <c r="L5892" s="10"/>
    </row>
    <row r="5893" spans="12:12" hidden="1" x14ac:dyDescent="0.3">
      <c r="L5893" s="10"/>
    </row>
    <row r="5894" spans="12:12" hidden="1" x14ac:dyDescent="0.3">
      <c r="L5894" s="10"/>
    </row>
    <row r="5895" spans="12:12" hidden="1" x14ac:dyDescent="0.3">
      <c r="L5895" s="10"/>
    </row>
    <row r="5896" spans="12:12" hidden="1" x14ac:dyDescent="0.3">
      <c r="L5896" s="10"/>
    </row>
    <row r="5897" spans="12:12" hidden="1" x14ac:dyDescent="0.3">
      <c r="L5897" s="10"/>
    </row>
    <row r="5898" spans="12:12" hidden="1" x14ac:dyDescent="0.3">
      <c r="L5898" s="10"/>
    </row>
    <row r="5899" spans="12:12" hidden="1" x14ac:dyDescent="0.3">
      <c r="L5899" s="10"/>
    </row>
    <row r="5900" spans="12:12" hidden="1" x14ac:dyDescent="0.3">
      <c r="L5900" s="10"/>
    </row>
    <row r="5901" spans="12:12" hidden="1" x14ac:dyDescent="0.3">
      <c r="L5901" s="10"/>
    </row>
    <row r="5902" spans="12:12" hidden="1" x14ac:dyDescent="0.3">
      <c r="L5902" s="10"/>
    </row>
    <row r="5903" spans="12:12" hidden="1" x14ac:dyDescent="0.3">
      <c r="L5903" s="10"/>
    </row>
    <row r="5904" spans="12:12" hidden="1" x14ac:dyDescent="0.3">
      <c r="L5904" s="10"/>
    </row>
    <row r="5905" spans="12:12" hidden="1" x14ac:dyDescent="0.3">
      <c r="L5905" s="10"/>
    </row>
    <row r="5906" spans="12:12" hidden="1" x14ac:dyDescent="0.3">
      <c r="L5906" s="10"/>
    </row>
    <row r="5907" spans="12:12" hidden="1" x14ac:dyDescent="0.3">
      <c r="L5907" s="10"/>
    </row>
    <row r="5908" spans="12:12" hidden="1" x14ac:dyDescent="0.3">
      <c r="L5908" s="10"/>
    </row>
    <row r="5909" spans="12:12" hidden="1" x14ac:dyDescent="0.3">
      <c r="L5909" s="10"/>
    </row>
    <row r="5910" spans="12:12" hidden="1" x14ac:dyDescent="0.3">
      <c r="L5910" s="10"/>
    </row>
    <row r="5911" spans="12:12" hidden="1" x14ac:dyDescent="0.3">
      <c r="L5911" s="10"/>
    </row>
    <row r="5912" spans="12:12" hidden="1" x14ac:dyDescent="0.3">
      <c r="L5912" s="10"/>
    </row>
    <row r="5913" spans="12:12" hidden="1" x14ac:dyDescent="0.3">
      <c r="L5913" s="10"/>
    </row>
    <row r="5914" spans="12:12" hidden="1" x14ac:dyDescent="0.3">
      <c r="L5914" s="10"/>
    </row>
    <row r="5915" spans="12:12" hidden="1" x14ac:dyDescent="0.3">
      <c r="L5915" s="10"/>
    </row>
    <row r="5916" spans="12:12" hidden="1" x14ac:dyDescent="0.3">
      <c r="L5916" s="10"/>
    </row>
    <row r="5917" spans="12:12" hidden="1" x14ac:dyDescent="0.3">
      <c r="L5917" s="10"/>
    </row>
    <row r="5918" spans="12:12" hidden="1" x14ac:dyDescent="0.3">
      <c r="L5918" s="10"/>
    </row>
    <row r="5919" spans="12:12" hidden="1" x14ac:dyDescent="0.3">
      <c r="L5919" s="10"/>
    </row>
    <row r="5920" spans="12:12" hidden="1" x14ac:dyDescent="0.3">
      <c r="L5920" s="10"/>
    </row>
    <row r="5921" spans="12:12" hidden="1" x14ac:dyDescent="0.3">
      <c r="L5921" s="10"/>
    </row>
    <row r="5922" spans="12:12" hidden="1" x14ac:dyDescent="0.3">
      <c r="L5922" s="10"/>
    </row>
    <row r="5923" spans="12:12" hidden="1" x14ac:dyDescent="0.3">
      <c r="L5923" s="10"/>
    </row>
    <row r="5924" spans="12:12" hidden="1" x14ac:dyDescent="0.3">
      <c r="L5924" s="10"/>
    </row>
    <row r="5925" spans="12:12" hidden="1" x14ac:dyDescent="0.3">
      <c r="L5925" s="10"/>
    </row>
    <row r="5926" spans="12:12" hidden="1" x14ac:dyDescent="0.3">
      <c r="L5926" s="10"/>
    </row>
    <row r="5927" spans="12:12" hidden="1" x14ac:dyDescent="0.3">
      <c r="L5927" s="10"/>
    </row>
    <row r="5928" spans="12:12" hidden="1" x14ac:dyDescent="0.3">
      <c r="L5928" s="10"/>
    </row>
    <row r="5929" spans="12:12" hidden="1" x14ac:dyDescent="0.3">
      <c r="L5929" s="10"/>
    </row>
    <row r="5930" spans="12:12" hidden="1" x14ac:dyDescent="0.3">
      <c r="L5930" s="10"/>
    </row>
    <row r="5931" spans="12:12" hidden="1" x14ac:dyDescent="0.3">
      <c r="L5931" s="10"/>
    </row>
    <row r="5932" spans="12:12" hidden="1" x14ac:dyDescent="0.3">
      <c r="L5932" s="10"/>
    </row>
    <row r="5933" spans="12:12" hidden="1" x14ac:dyDescent="0.3">
      <c r="L5933" s="10"/>
    </row>
    <row r="5934" spans="12:12" hidden="1" x14ac:dyDescent="0.3">
      <c r="L5934" s="10"/>
    </row>
    <row r="5935" spans="12:12" hidden="1" x14ac:dyDescent="0.3">
      <c r="L5935" s="10"/>
    </row>
    <row r="5936" spans="12:12" hidden="1" x14ac:dyDescent="0.3">
      <c r="L5936" s="10"/>
    </row>
    <row r="5937" spans="12:12" hidden="1" x14ac:dyDescent="0.3">
      <c r="L5937" s="10"/>
    </row>
    <row r="5938" spans="12:12" hidden="1" x14ac:dyDescent="0.3">
      <c r="L5938" s="10"/>
    </row>
    <row r="5939" spans="12:12" hidden="1" x14ac:dyDescent="0.3">
      <c r="L5939" s="10"/>
    </row>
    <row r="5940" spans="12:12" hidden="1" x14ac:dyDescent="0.3">
      <c r="L5940" s="10"/>
    </row>
    <row r="5941" spans="12:12" hidden="1" x14ac:dyDescent="0.3">
      <c r="L5941" s="10"/>
    </row>
    <row r="5942" spans="12:12" hidden="1" x14ac:dyDescent="0.3">
      <c r="L5942" s="10"/>
    </row>
    <row r="5943" spans="12:12" hidden="1" x14ac:dyDescent="0.3">
      <c r="L5943" s="10"/>
    </row>
    <row r="5944" spans="12:12" hidden="1" x14ac:dyDescent="0.3">
      <c r="L5944" s="10"/>
    </row>
    <row r="5945" spans="12:12" hidden="1" x14ac:dyDescent="0.3">
      <c r="L5945" s="10"/>
    </row>
    <row r="5946" spans="12:12" hidden="1" x14ac:dyDescent="0.3">
      <c r="L5946" s="10"/>
    </row>
    <row r="5947" spans="12:12" hidden="1" x14ac:dyDescent="0.3">
      <c r="L5947" s="10"/>
    </row>
    <row r="5948" spans="12:12" hidden="1" x14ac:dyDescent="0.3">
      <c r="L5948" s="10"/>
    </row>
    <row r="5949" spans="12:12" hidden="1" x14ac:dyDescent="0.3">
      <c r="L5949" s="10"/>
    </row>
    <row r="5950" spans="12:12" hidden="1" x14ac:dyDescent="0.3">
      <c r="L5950" s="10"/>
    </row>
    <row r="5951" spans="12:12" hidden="1" x14ac:dyDescent="0.3">
      <c r="L5951" s="10"/>
    </row>
    <row r="5952" spans="12:12" hidden="1" x14ac:dyDescent="0.3">
      <c r="L5952" s="10"/>
    </row>
    <row r="5953" spans="12:12" hidden="1" x14ac:dyDescent="0.3">
      <c r="L5953" s="10"/>
    </row>
    <row r="5954" spans="12:12" hidden="1" x14ac:dyDescent="0.3">
      <c r="L5954" s="10"/>
    </row>
    <row r="5955" spans="12:12" hidden="1" x14ac:dyDescent="0.3">
      <c r="L5955" s="10"/>
    </row>
    <row r="5956" spans="12:12" hidden="1" x14ac:dyDescent="0.3">
      <c r="L5956" s="10"/>
    </row>
    <row r="5957" spans="12:12" hidden="1" x14ac:dyDescent="0.3">
      <c r="L5957" s="10"/>
    </row>
    <row r="5958" spans="12:12" hidden="1" x14ac:dyDescent="0.3">
      <c r="L5958" s="10"/>
    </row>
    <row r="5959" spans="12:12" hidden="1" x14ac:dyDescent="0.3">
      <c r="L5959" s="10"/>
    </row>
    <row r="5960" spans="12:12" hidden="1" x14ac:dyDescent="0.3">
      <c r="L5960" s="10"/>
    </row>
    <row r="5961" spans="12:12" hidden="1" x14ac:dyDescent="0.3">
      <c r="L5961" s="10"/>
    </row>
    <row r="5962" spans="12:12" hidden="1" x14ac:dyDescent="0.3">
      <c r="L5962" s="10"/>
    </row>
    <row r="5963" spans="12:12" hidden="1" x14ac:dyDescent="0.3">
      <c r="L5963" s="10"/>
    </row>
    <row r="5964" spans="12:12" hidden="1" x14ac:dyDescent="0.3">
      <c r="L5964" s="10"/>
    </row>
    <row r="5965" spans="12:12" hidden="1" x14ac:dyDescent="0.3">
      <c r="L5965" s="10"/>
    </row>
    <row r="5966" spans="12:12" hidden="1" x14ac:dyDescent="0.3">
      <c r="L5966" s="10"/>
    </row>
    <row r="5967" spans="12:12" hidden="1" x14ac:dyDescent="0.3">
      <c r="L5967" s="10"/>
    </row>
    <row r="5968" spans="12:12" hidden="1" x14ac:dyDescent="0.3">
      <c r="L5968" s="10"/>
    </row>
    <row r="5969" spans="12:12" hidden="1" x14ac:dyDescent="0.3">
      <c r="L5969" s="10"/>
    </row>
    <row r="5970" spans="12:12" hidden="1" x14ac:dyDescent="0.3">
      <c r="L5970" s="10"/>
    </row>
    <row r="5971" spans="12:12" hidden="1" x14ac:dyDescent="0.3">
      <c r="L5971" s="10"/>
    </row>
    <row r="5972" spans="12:12" hidden="1" x14ac:dyDescent="0.3">
      <c r="L5972" s="10"/>
    </row>
    <row r="5973" spans="12:12" hidden="1" x14ac:dyDescent="0.3">
      <c r="L5973" s="10"/>
    </row>
    <row r="5974" spans="12:12" hidden="1" x14ac:dyDescent="0.3">
      <c r="L5974" s="10"/>
    </row>
    <row r="5975" spans="12:12" hidden="1" x14ac:dyDescent="0.3">
      <c r="L5975" s="10"/>
    </row>
    <row r="5976" spans="12:12" hidden="1" x14ac:dyDescent="0.3">
      <c r="L5976" s="10"/>
    </row>
    <row r="5977" spans="12:12" hidden="1" x14ac:dyDescent="0.3">
      <c r="L5977" s="10"/>
    </row>
    <row r="5978" spans="12:12" hidden="1" x14ac:dyDescent="0.3">
      <c r="L5978" s="10"/>
    </row>
    <row r="5979" spans="12:12" hidden="1" x14ac:dyDescent="0.3">
      <c r="L5979" s="10"/>
    </row>
    <row r="5980" spans="12:12" hidden="1" x14ac:dyDescent="0.3">
      <c r="L5980" s="10"/>
    </row>
    <row r="5981" spans="12:12" hidden="1" x14ac:dyDescent="0.3">
      <c r="L5981" s="10"/>
    </row>
    <row r="5982" spans="12:12" hidden="1" x14ac:dyDescent="0.3">
      <c r="L5982" s="10"/>
    </row>
    <row r="5983" spans="12:12" hidden="1" x14ac:dyDescent="0.3">
      <c r="L5983" s="10"/>
    </row>
    <row r="5984" spans="12:12" hidden="1" x14ac:dyDescent="0.3">
      <c r="L5984" s="10"/>
    </row>
    <row r="5985" spans="12:12" hidden="1" x14ac:dyDescent="0.3">
      <c r="L5985" s="10"/>
    </row>
    <row r="5986" spans="12:12" hidden="1" x14ac:dyDescent="0.3">
      <c r="L5986" s="10"/>
    </row>
    <row r="5987" spans="12:12" hidden="1" x14ac:dyDescent="0.3">
      <c r="L5987" s="10"/>
    </row>
    <row r="5988" spans="12:12" hidden="1" x14ac:dyDescent="0.3">
      <c r="L5988" s="10"/>
    </row>
    <row r="5989" spans="12:12" hidden="1" x14ac:dyDescent="0.3">
      <c r="L5989" s="10"/>
    </row>
    <row r="5990" spans="12:12" hidden="1" x14ac:dyDescent="0.3">
      <c r="L5990" s="10"/>
    </row>
    <row r="5991" spans="12:12" hidden="1" x14ac:dyDescent="0.3">
      <c r="L5991" s="10"/>
    </row>
    <row r="5992" spans="12:12" hidden="1" x14ac:dyDescent="0.3">
      <c r="L5992" s="10"/>
    </row>
    <row r="5993" spans="12:12" hidden="1" x14ac:dyDescent="0.3">
      <c r="L5993" s="10"/>
    </row>
    <row r="5994" spans="12:12" hidden="1" x14ac:dyDescent="0.3">
      <c r="L5994" s="10"/>
    </row>
    <row r="5995" spans="12:12" hidden="1" x14ac:dyDescent="0.3">
      <c r="L5995" s="10"/>
    </row>
    <row r="5996" spans="12:12" hidden="1" x14ac:dyDescent="0.3">
      <c r="L5996" s="10"/>
    </row>
    <row r="5997" spans="12:12" hidden="1" x14ac:dyDescent="0.3">
      <c r="L5997" s="10"/>
    </row>
    <row r="5998" spans="12:12" hidden="1" x14ac:dyDescent="0.3">
      <c r="L5998" s="10"/>
    </row>
    <row r="5999" spans="12:12" hidden="1" x14ac:dyDescent="0.3">
      <c r="L5999" s="10"/>
    </row>
    <row r="6000" spans="12:12" hidden="1" x14ac:dyDescent="0.3">
      <c r="L6000" s="10"/>
    </row>
    <row r="6001" spans="12:12" hidden="1" x14ac:dyDescent="0.3">
      <c r="L6001" s="10"/>
    </row>
    <row r="6002" spans="12:12" hidden="1" x14ac:dyDescent="0.3">
      <c r="L6002" s="10"/>
    </row>
    <row r="6003" spans="12:12" hidden="1" x14ac:dyDescent="0.3">
      <c r="L6003" s="10"/>
    </row>
    <row r="6004" spans="12:12" hidden="1" x14ac:dyDescent="0.3">
      <c r="L6004" s="10"/>
    </row>
    <row r="6005" spans="12:12" hidden="1" x14ac:dyDescent="0.3">
      <c r="L6005" s="10"/>
    </row>
    <row r="6006" spans="12:12" hidden="1" x14ac:dyDescent="0.3">
      <c r="L6006" s="10"/>
    </row>
    <row r="6007" spans="12:12" hidden="1" x14ac:dyDescent="0.3">
      <c r="L6007" s="10"/>
    </row>
    <row r="6008" spans="12:12" hidden="1" x14ac:dyDescent="0.3">
      <c r="L6008" s="10"/>
    </row>
    <row r="6009" spans="12:12" hidden="1" x14ac:dyDescent="0.3">
      <c r="L6009" s="10"/>
    </row>
    <row r="6010" spans="12:12" hidden="1" x14ac:dyDescent="0.3">
      <c r="L6010" s="10"/>
    </row>
    <row r="6011" spans="12:12" hidden="1" x14ac:dyDescent="0.3">
      <c r="L6011" s="10"/>
    </row>
    <row r="6012" spans="12:12" hidden="1" x14ac:dyDescent="0.3">
      <c r="L6012" s="10"/>
    </row>
    <row r="6013" spans="12:12" hidden="1" x14ac:dyDescent="0.3">
      <c r="L6013" s="10"/>
    </row>
    <row r="6014" spans="12:12" hidden="1" x14ac:dyDescent="0.3">
      <c r="L6014" s="10"/>
    </row>
    <row r="6015" spans="12:12" hidden="1" x14ac:dyDescent="0.3">
      <c r="L6015" s="10"/>
    </row>
    <row r="6016" spans="12:12" hidden="1" x14ac:dyDescent="0.3">
      <c r="L6016" s="10"/>
    </row>
    <row r="6017" spans="12:12" hidden="1" x14ac:dyDescent="0.3">
      <c r="L6017" s="10"/>
    </row>
    <row r="6018" spans="12:12" hidden="1" x14ac:dyDescent="0.3">
      <c r="L6018" s="10"/>
    </row>
    <row r="6019" spans="12:12" hidden="1" x14ac:dyDescent="0.3">
      <c r="L6019" s="10"/>
    </row>
    <row r="6020" spans="12:12" hidden="1" x14ac:dyDescent="0.3">
      <c r="L6020" s="10"/>
    </row>
    <row r="6021" spans="12:12" hidden="1" x14ac:dyDescent="0.3">
      <c r="L6021" s="10"/>
    </row>
    <row r="6022" spans="12:12" hidden="1" x14ac:dyDescent="0.3">
      <c r="L6022" s="10"/>
    </row>
    <row r="6023" spans="12:12" hidden="1" x14ac:dyDescent="0.3">
      <c r="L6023" s="10"/>
    </row>
    <row r="6024" spans="12:12" hidden="1" x14ac:dyDescent="0.3">
      <c r="L6024" s="10"/>
    </row>
    <row r="6025" spans="12:12" hidden="1" x14ac:dyDescent="0.3">
      <c r="L6025" s="10"/>
    </row>
    <row r="6026" spans="12:12" hidden="1" x14ac:dyDescent="0.3">
      <c r="L6026" s="10"/>
    </row>
    <row r="6027" spans="12:12" hidden="1" x14ac:dyDescent="0.3">
      <c r="L6027" s="10"/>
    </row>
    <row r="6028" spans="12:12" hidden="1" x14ac:dyDescent="0.3">
      <c r="L6028" s="10"/>
    </row>
    <row r="6029" spans="12:12" hidden="1" x14ac:dyDescent="0.3">
      <c r="L6029" s="10"/>
    </row>
    <row r="6030" spans="12:12" hidden="1" x14ac:dyDescent="0.3">
      <c r="L6030" s="10"/>
    </row>
    <row r="6031" spans="12:12" hidden="1" x14ac:dyDescent="0.3">
      <c r="L6031" s="10"/>
    </row>
    <row r="6032" spans="12:12" hidden="1" x14ac:dyDescent="0.3">
      <c r="L6032" s="10"/>
    </row>
    <row r="6033" spans="12:12" hidden="1" x14ac:dyDescent="0.3">
      <c r="L6033" s="10"/>
    </row>
    <row r="6034" spans="12:12" hidden="1" x14ac:dyDescent="0.3">
      <c r="L6034" s="10"/>
    </row>
    <row r="6035" spans="12:12" hidden="1" x14ac:dyDescent="0.3">
      <c r="L6035" s="10"/>
    </row>
    <row r="6036" spans="12:12" hidden="1" x14ac:dyDescent="0.3">
      <c r="L6036" s="10"/>
    </row>
    <row r="6037" spans="12:12" hidden="1" x14ac:dyDescent="0.3">
      <c r="L6037" s="10"/>
    </row>
    <row r="6038" spans="12:12" hidden="1" x14ac:dyDescent="0.3">
      <c r="L6038" s="10"/>
    </row>
    <row r="6039" spans="12:12" hidden="1" x14ac:dyDescent="0.3">
      <c r="L6039" s="10"/>
    </row>
    <row r="6040" spans="12:12" hidden="1" x14ac:dyDescent="0.3">
      <c r="L6040" s="10"/>
    </row>
    <row r="6041" spans="12:12" hidden="1" x14ac:dyDescent="0.3">
      <c r="L6041" s="10"/>
    </row>
    <row r="6042" spans="12:12" hidden="1" x14ac:dyDescent="0.3">
      <c r="L6042" s="10"/>
    </row>
    <row r="6043" spans="12:12" hidden="1" x14ac:dyDescent="0.3">
      <c r="L6043" s="10"/>
    </row>
    <row r="6044" spans="12:12" hidden="1" x14ac:dyDescent="0.3">
      <c r="L6044" s="10"/>
    </row>
    <row r="6045" spans="12:12" hidden="1" x14ac:dyDescent="0.3">
      <c r="L6045" s="10"/>
    </row>
    <row r="6046" spans="12:12" hidden="1" x14ac:dyDescent="0.3">
      <c r="L6046" s="10"/>
    </row>
    <row r="6047" spans="12:12" hidden="1" x14ac:dyDescent="0.3">
      <c r="L6047" s="10"/>
    </row>
    <row r="6048" spans="12:12" hidden="1" x14ac:dyDescent="0.3">
      <c r="L6048" s="10"/>
    </row>
    <row r="6049" spans="12:12" hidden="1" x14ac:dyDescent="0.3">
      <c r="L6049" s="10"/>
    </row>
    <row r="6050" spans="12:12" hidden="1" x14ac:dyDescent="0.3">
      <c r="L6050" s="10"/>
    </row>
    <row r="6051" spans="12:12" hidden="1" x14ac:dyDescent="0.3">
      <c r="L6051" s="10"/>
    </row>
    <row r="6052" spans="12:12" hidden="1" x14ac:dyDescent="0.3">
      <c r="L6052" s="10"/>
    </row>
    <row r="6053" spans="12:12" hidden="1" x14ac:dyDescent="0.3">
      <c r="L6053" s="10"/>
    </row>
    <row r="6054" spans="12:12" hidden="1" x14ac:dyDescent="0.3">
      <c r="L6054" s="10"/>
    </row>
    <row r="6055" spans="12:12" hidden="1" x14ac:dyDescent="0.3">
      <c r="L6055" s="10"/>
    </row>
    <row r="6056" spans="12:12" hidden="1" x14ac:dyDescent="0.3">
      <c r="L6056" s="10"/>
    </row>
    <row r="6057" spans="12:12" hidden="1" x14ac:dyDescent="0.3">
      <c r="L6057" s="10"/>
    </row>
    <row r="6058" spans="12:12" hidden="1" x14ac:dyDescent="0.3">
      <c r="L6058" s="10"/>
    </row>
    <row r="6059" spans="12:12" hidden="1" x14ac:dyDescent="0.3">
      <c r="L6059" s="10"/>
    </row>
    <row r="6060" spans="12:12" hidden="1" x14ac:dyDescent="0.3">
      <c r="L6060" s="10"/>
    </row>
    <row r="6061" spans="12:12" hidden="1" x14ac:dyDescent="0.3">
      <c r="L6061" s="10"/>
    </row>
    <row r="6062" spans="12:12" hidden="1" x14ac:dyDescent="0.3">
      <c r="L6062" s="10"/>
    </row>
    <row r="6063" spans="12:12" hidden="1" x14ac:dyDescent="0.3">
      <c r="L6063" s="10"/>
    </row>
    <row r="6064" spans="12:12" hidden="1" x14ac:dyDescent="0.3">
      <c r="L6064" s="10"/>
    </row>
    <row r="6065" spans="12:12" hidden="1" x14ac:dyDescent="0.3">
      <c r="L6065" s="10"/>
    </row>
    <row r="6066" spans="12:12" hidden="1" x14ac:dyDescent="0.3">
      <c r="L6066" s="10"/>
    </row>
    <row r="6067" spans="12:12" hidden="1" x14ac:dyDescent="0.3">
      <c r="L6067" s="10"/>
    </row>
    <row r="6068" spans="12:12" hidden="1" x14ac:dyDescent="0.3">
      <c r="L6068" s="10"/>
    </row>
    <row r="6069" spans="12:12" hidden="1" x14ac:dyDescent="0.3">
      <c r="L6069" s="10"/>
    </row>
    <row r="6070" spans="12:12" hidden="1" x14ac:dyDescent="0.3">
      <c r="L6070" s="10"/>
    </row>
    <row r="6071" spans="12:12" hidden="1" x14ac:dyDescent="0.3">
      <c r="L6071" s="10"/>
    </row>
    <row r="6072" spans="12:12" hidden="1" x14ac:dyDescent="0.3">
      <c r="L6072" s="10"/>
    </row>
    <row r="6073" spans="12:12" hidden="1" x14ac:dyDescent="0.3">
      <c r="L6073" s="10"/>
    </row>
    <row r="6074" spans="12:12" hidden="1" x14ac:dyDescent="0.3">
      <c r="L6074" s="10"/>
    </row>
    <row r="6075" spans="12:12" hidden="1" x14ac:dyDescent="0.3">
      <c r="L6075" s="10"/>
    </row>
    <row r="6076" spans="12:12" hidden="1" x14ac:dyDescent="0.3">
      <c r="L6076" s="10"/>
    </row>
    <row r="6077" spans="12:12" hidden="1" x14ac:dyDescent="0.3">
      <c r="L6077" s="10"/>
    </row>
    <row r="6078" spans="12:12" hidden="1" x14ac:dyDescent="0.3">
      <c r="L6078" s="10"/>
    </row>
    <row r="6079" spans="12:12" hidden="1" x14ac:dyDescent="0.3">
      <c r="L6079" s="10"/>
    </row>
    <row r="6080" spans="12:12" hidden="1" x14ac:dyDescent="0.3">
      <c r="L6080" s="10"/>
    </row>
    <row r="6081" spans="12:12" hidden="1" x14ac:dyDescent="0.3">
      <c r="L6081" s="10"/>
    </row>
    <row r="6082" spans="12:12" hidden="1" x14ac:dyDescent="0.3">
      <c r="L6082" s="10"/>
    </row>
    <row r="6083" spans="12:12" hidden="1" x14ac:dyDescent="0.3">
      <c r="L6083" s="10"/>
    </row>
    <row r="6084" spans="12:12" hidden="1" x14ac:dyDescent="0.3">
      <c r="L6084" s="10"/>
    </row>
    <row r="6085" spans="12:12" hidden="1" x14ac:dyDescent="0.3">
      <c r="L6085" s="10"/>
    </row>
    <row r="6086" spans="12:12" hidden="1" x14ac:dyDescent="0.3">
      <c r="L6086" s="10"/>
    </row>
    <row r="6087" spans="12:12" hidden="1" x14ac:dyDescent="0.3">
      <c r="L6087" s="10"/>
    </row>
    <row r="6088" spans="12:12" hidden="1" x14ac:dyDescent="0.3">
      <c r="L6088" s="10"/>
    </row>
    <row r="6089" spans="12:12" hidden="1" x14ac:dyDescent="0.3">
      <c r="L6089" s="10"/>
    </row>
    <row r="6090" spans="12:12" hidden="1" x14ac:dyDescent="0.3">
      <c r="L6090" s="10"/>
    </row>
    <row r="6091" spans="12:12" hidden="1" x14ac:dyDescent="0.3">
      <c r="L6091" s="10"/>
    </row>
    <row r="6092" spans="12:12" hidden="1" x14ac:dyDescent="0.3">
      <c r="L6092" s="10"/>
    </row>
    <row r="6093" spans="12:12" hidden="1" x14ac:dyDescent="0.3">
      <c r="L6093" s="10"/>
    </row>
    <row r="6094" spans="12:12" hidden="1" x14ac:dyDescent="0.3">
      <c r="L6094" s="10"/>
    </row>
    <row r="6095" spans="12:12" hidden="1" x14ac:dyDescent="0.3">
      <c r="L6095" s="10"/>
    </row>
    <row r="6096" spans="12:12" hidden="1" x14ac:dyDescent="0.3">
      <c r="L6096" s="10"/>
    </row>
    <row r="6097" spans="12:12" hidden="1" x14ac:dyDescent="0.3">
      <c r="L6097" s="10"/>
    </row>
    <row r="6098" spans="12:12" hidden="1" x14ac:dyDescent="0.3">
      <c r="L6098" s="10"/>
    </row>
    <row r="6099" spans="12:12" hidden="1" x14ac:dyDescent="0.3">
      <c r="L6099" s="10"/>
    </row>
    <row r="6100" spans="12:12" hidden="1" x14ac:dyDescent="0.3">
      <c r="L6100" s="10"/>
    </row>
    <row r="6101" spans="12:12" hidden="1" x14ac:dyDescent="0.3">
      <c r="L6101" s="10"/>
    </row>
    <row r="6102" spans="12:12" hidden="1" x14ac:dyDescent="0.3">
      <c r="L6102" s="10"/>
    </row>
    <row r="6103" spans="12:12" hidden="1" x14ac:dyDescent="0.3">
      <c r="L6103" s="10"/>
    </row>
    <row r="6104" spans="12:12" hidden="1" x14ac:dyDescent="0.3">
      <c r="L6104" s="10"/>
    </row>
    <row r="6105" spans="12:12" hidden="1" x14ac:dyDescent="0.3">
      <c r="L6105" s="10"/>
    </row>
    <row r="6106" spans="12:12" hidden="1" x14ac:dyDescent="0.3">
      <c r="L6106" s="10"/>
    </row>
    <row r="6107" spans="12:12" hidden="1" x14ac:dyDescent="0.3">
      <c r="L6107" s="10"/>
    </row>
    <row r="6108" spans="12:12" hidden="1" x14ac:dyDescent="0.3">
      <c r="L6108" s="10"/>
    </row>
    <row r="6109" spans="12:12" hidden="1" x14ac:dyDescent="0.3">
      <c r="L6109" s="10"/>
    </row>
    <row r="6110" spans="12:12" hidden="1" x14ac:dyDescent="0.3">
      <c r="L6110" s="10"/>
    </row>
    <row r="6111" spans="12:12" hidden="1" x14ac:dyDescent="0.3">
      <c r="L6111" s="10"/>
    </row>
    <row r="6112" spans="12:12" hidden="1" x14ac:dyDescent="0.3">
      <c r="L6112" s="10"/>
    </row>
    <row r="6113" spans="12:12" hidden="1" x14ac:dyDescent="0.3">
      <c r="L6113" s="10"/>
    </row>
    <row r="6114" spans="12:12" hidden="1" x14ac:dyDescent="0.3">
      <c r="L6114" s="10"/>
    </row>
    <row r="6115" spans="12:12" hidden="1" x14ac:dyDescent="0.3">
      <c r="L6115" s="10"/>
    </row>
    <row r="6116" spans="12:12" hidden="1" x14ac:dyDescent="0.3">
      <c r="L6116" s="10"/>
    </row>
    <row r="6117" spans="12:12" hidden="1" x14ac:dyDescent="0.3">
      <c r="L6117" s="10"/>
    </row>
    <row r="6118" spans="12:12" hidden="1" x14ac:dyDescent="0.3">
      <c r="L6118" s="10"/>
    </row>
    <row r="6119" spans="12:12" hidden="1" x14ac:dyDescent="0.3">
      <c r="L6119" s="10"/>
    </row>
    <row r="6120" spans="12:12" hidden="1" x14ac:dyDescent="0.3">
      <c r="L6120" s="10"/>
    </row>
    <row r="6121" spans="12:12" hidden="1" x14ac:dyDescent="0.3">
      <c r="L6121" s="10"/>
    </row>
    <row r="6122" spans="12:12" hidden="1" x14ac:dyDescent="0.3">
      <c r="L6122" s="10"/>
    </row>
    <row r="6123" spans="12:12" hidden="1" x14ac:dyDescent="0.3">
      <c r="L6123" s="10"/>
    </row>
    <row r="6124" spans="12:12" hidden="1" x14ac:dyDescent="0.3">
      <c r="L6124" s="10"/>
    </row>
    <row r="6125" spans="12:12" hidden="1" x14ac:dyDescent="0.3">
      <c r="L6125" s="10"/>
    </row>
    <row r="6126" spans="12:12" hidden="1" x14ac:dyDescent="0.3">
      <c r="L6126" s="10"/>
    </row>
    <row r="6127" spans="12:12" hidden="1" x14ac:dyDescent="0.3">
      <c r="L6127" s="10"/>
    </row>
    <row r="6128" spans="12:12" hidden="1" x14ac:dyDescent="0.3">
      <c r="L6128" s="10"/>
    </row>
    <row r="6129" spans="12:12" hidden="1" x14ac:dyDescent="0.3">
      <c r="L6129" s="10"/>
    </row>
    <row r="6130" spans="12:12" hidden="1" x14ac:dyDescent="0.3">
      <c r="L6130" s="10"/>
    </row>
    <row r="6131" spans="12:12" hidden="1" x14ac:dyDescent="0.3">
      <c r="L6131" s="10"/>
    </row>
    <row r="6132" spans="12:12" hidden="1" x14ac:dyDescent="0.3">
      <c r="L6132" s="10"/>
    </row>
    <row r="6133" spans="12:12" hidden="1" x14ac:dyDescent="0.3">
      <c r="L6133" s="10"/>
    </row>
    <row r="6134" spans="12:12" hidden="1" x14ac:dyDescent="0.3">
      <c r="L6134" s="10"/>
    </row>
    <row r="6135" spans="12:12" hidden="1" x14ac:dyDescent="0.3">
      <c r="L6135" s="10"/>
    </row>
    <row r="6136" spans="12:12" hidden="1" x14ac:dyDescent="0.3">
      <c r="L6136" s="10"/>
    </row>
    <row r="6137" spans="12:12" hidden="1" x14ac:dyDescent="0.3">
      <c r="L6137" s="10"/>
    </row>
    <row r="6138" spans="12:12" hidden="1" x14ac:dyDescent="0.3">
      <c r="L6138" s="10"/>
    </row>
    <row r="6139" spans="12:12" hidden="1" x14ac:dyDescent="0.3">
      <c r="L6139" s="10"/>
    </row>
    <row r="6140" spans="12:12" hidden="1" x14ac:dyDescent="0.3">
      <c r="L6140" s="10"/>
    </row>
    <row r="6141" spans="12:12" hidden="1" x14ac:dyDescent="0.3">
      <c r="L6141" s="10"/>
    </row>
    <row r="6142" spans="12:12" hidden="1" x14ac:dyDescent="0.3">
      <c r="L6142" s="10"/>
    </row>
    <row r="6143" spans="12:12" hidden="1" x14ac:dyDescent="0.3">
      <c r="L6143" s="10"/>
    </row>
    <row r="6144" spans="12:12" hidden="1" x14ac:dyDescent="0.3">
      <c r="L6144" s="10"/>
    </row>
    <row r="6145" spans="12:12" hidden="1" x14ac:dyDescent="0.3">
      <c r="L6145" s="10"/>
    </row>
    <row r="6146" spans="12:12" hidden="1" x14ac:dyDescent="0.3">
      <c r="L6146" s="10"/>
    </row>
    <row r="6147" spans="12:12" hidden="1" x14ac:dyDescent="0.3">
      <c r="L6147" s="10"/>
    </row>
    <row r="6148" spans="12:12" hidden="1" x14ac:dyDescent="0.3">
      <c r="L6148" s="10"/>
    </row>
    <row r="6149" spans="12:12" hidden="1" x14ac:dyDescent="0.3">
      <c r="L6149" s="10"/>
    </row>
    <row r="6150" spans="12:12" hidden="1" x14ac:dyDescent="0.3">
      <c r="L6150" s="10"/>
    </row>
    <row r="6151" spans="12:12" hidden="1" x14ac:dyDescent="0.3">
      <c r="L6151" s="10"/>
    </row>
    <row r="6152" spans="12:12" hidden="1" x14ac:dyDescent="0.3">
      <c r="L6152" s="10"/>
    </row>
    <row r="6153" spans="12:12" hidden="1" x14ac:dyDescent="0.3">
      <c r="L6153" s="10"/>
    </row>
    <row r="6154" spans="12:12" hidden="1" x14ac:dyDescent="0.3">
      <c r="L6154" s="10"/>
    </row>
    <row r="6155" spans="12:12" hidden="1" x14ac:dyDescent="0.3">
      <c r="L6155" s="10"/>
    </row>
    <row r="6156" spans="12:12" hidden="1" x14ac:dyDescent="0.3">
      <c r="L6156" s="10"/>
    </row>
    <row r="6157" spans="12:12" hidden="1" x14ac:dyDescent="0.3">
      <c r="L6157" s="10"/>
    </row>
    <row r="6158" spans="12:12" hidden="1" x14ac:dyDescent="0.3">
      <c r="L6158" s="10"/>
    </row>
    <row r="6159" spans="12:12" hidden="1" x14ac:dyDescent="0.3">
      <c r="L6159" s="10"/>
    </row>
    <row r="6160" spans="12:12" hidden="1" x14ac:dyDescent="0.3">
      <c r="L6160" s="10"/>
    </row>
    <row r="6161" spans="12:12" hidden="1" x14ac:dyDescent="0.3">
      <c r="L6161" s="10"/>
    </row>
    <row r="6162" spans="12:12" hidden="1" x14ac:dyDescent="0.3">
      <c r="L6162" s="10"/>
    </row>
    <row r="6163" spans="12:12" hidden="1" x14ac:dyDescent="0.3">
      <c r="L6163" s="10"/>
    </row>
    <row r="6164" spans="12:12" hidden="1" x14ac:dyDescent="0.3">
      <c r="L6164" s="10"/>
    </row>
    <row r="6165" spans="12:12" hidden="1" x14ac:dyDescent="0.3">
      <c r="L6165" s="10"/>
    </row>
    <row r="6166" spans="12:12" hidden="1" x14ac:dyDescent="0.3">
      <c r="L6166" s="10"/>
    </row>
    <row r="6167" spans="12:12" hidden="1" x14ac:dyDescent="0.3">
      <c r="L6167" s="10"/>
    </row>
    <row r="6168" spans="12:12" hidden="1" x14ac:dyDescent="0.3">
      <c r="L6168" s="10"/>
    </row>
    <row r="6169" spans="12:12" hidden="1" x14ac:dyDescent="0.3">
      <c r="L6169" s="10"/>
    </row>
    <row r="6170" spans="12:12" hidden="1" x14ac:dyDescent="0.3">
      <c r="L6170" s="10"/>
    </row>
    <row r="6171" spans="12:12" hidden="1" x14ac:dyDescent="0.3">
      <c r="L6171" s="10"/>
    </row>
    <row r="6172" spans="12:12" hidden="1" x14ac:dyDescent="0.3">
      <c r="L6172" s="10"/>
    </row>
    <row r="6173" spans="12:12" hidden="1" x14ac:dyDescent="0.3">
      <c r="L6173" s="10"/>
    </row>
    <row r="6174" spans="12:12" hidden="1" x14ac:dyDescent="0.3">
      <c r="L6174" s="10"/>
    </row>
    <row r="6175" spans="12:12" hidden="1" x14ac:dyDescent="0.3">
      <c r="L6175" s="10"/>
    </row>
    <row r="6176" spans="12:12" hidden="1" x14ac:dyDescent="0.3">
      <c r="L6176" s="10"/>
    </row>
    <row r="6177" spans="12:12" hidden="1" x14ac:dyDescent="0.3">
      <c r="L6177" s="10"/>
    </row>
    <row r="6178" spans="12:12" hidden="1" x14ac:dyDescent="0.3">
      <c r="L6178" s="10"/>
    </row>
    <row r="6179" spans="12:12" hidden="1" x14ac:dyDescent="0.3">
      <c r="L6179" s="10"/>
    </row>
    <row r="6180" spans="12:12" hidden="1" x14ac:dyDescent="0.3">
      <c r="L6180" s="10"/>
    </row>
    <row r="6181" spans="12:12" hidden="1" x14ac:dyDescent="0.3">
      <c r="L6181" s="10"/>
    </row>
    <row r="6182" spans="12:12" hidden="1" x14ac:dyDescent="0.3">
      <c r="L6182" s="10"/>
    </row>
    <row r="6183" spans="12:12" hidden="1" x14ac:dyDescent="0.3">
      <c r="L6183" s="10"/>
    </row>
    <row r="6184" spans="12:12" hidden="1" x14ac:dyDescent="0.3">
      <c r="L6184" s="10"/>
    </row>
    <row r="6185" spans="12:12" hidden="1" x14ac:dyDescent="0.3">
      <c r="L6185" s="10"/>
    </row>
    <row r="6186" spans="12:12" hidden="1" x14ac:dyDescent="0.3">
      <c r="L6186" s="10"/>
    </row>
    <row r="6187" spans="12:12" hidden="1" x14ac:dyDescent="0.3">
      <c r="L6187" s="10"/>
    </row>
    <row r="6188" spans="12:12" hidden="1" x14ac:dyDescent="0.3">
      <c r="L6188" s="10"/>
    </row>
    <row r="6189" spans="12:12" hidden="1" x14ac:dyDescent="0.3">
      <c r="L6189" s="10"/>
    </row>
    <row r="6190" spans="12:12" hidden="1" x14ac:dyDescent="0.3">
      <c r="L6190" s="10"/>
    </row>
    <row r="6191" spans="12:12" hidden="1" x14ac:dyDescent="0.3">
      <c r="L6191" s="10"/>
    </row>
    <row r="6192" spans="12:12" hidden="1" x14ac:dyDescent="0.3">
      <c r="L6192" s="10"/>
    </row>
    <row r="6193" spans="12:12" hidden="1" x14ac:dyDescent="0.3">
      <c r="L6193" s="10"/>
    </row>
    <row r="6194" spans="12:12" hidden="1" x14ac:dyDescent="0.3">
      <c r="L6194" s="10"/>
    </row>
    <row r="6195" spans="12:12" hidden="1" x14ac:dyDescent="0.3">
      <c r="L6195" s="10"/>
    </row>
    <row r="6196" spans="12:12" hidden="1" x14ac:dyDescent="0.3">
      <c r="L6196" s="10"/>
    </row>
    <row r="6197" spans="12:12" hidden="1" x14ac:dyDescent="0.3">
      <c r="L6197" s="10"/>
    </row>
    <row r="6198" spans="12:12" hidden="1" x14ac:dyDescent="0.3">
      <c r="L6198" s="10"/>
    </row>
    <row r="6199" spans="12:12" hidden="1" x14ac:dyDescent="0.3">
      <c r="L6199" s="10"/>
    </row>
    <row r="6200" spans="12:12" hidden="1" x14ac:dyDescent="0.3">
      <c r="L6200" s="10"/>
    </row>
    <row r="6201" spans="12:12" hidden="1" x14ac:dyDescent="0.3">
      <c r="L6201" s="10"/>
    </row>
    <row r="6202" spans="12:12" hidden="1" x14ac:dyDescent="0.3">
      <c r="L6202" s="10"/>
    </row>
    <row r="6203" spans="12:12" hidden="1" x14ac:dyDescent="0.3">
      <c r="L6203" s="10"/>
    </row>
    <row r="6204" spans="12:12" hidden="1" x14ac:dyDescent="0.3">
      <c r="L6204" s="10"/>
    </row>
    <row r="6205" spans="12:12" hidden="1" x14ac:dyDescent="0.3">
      <c r="L6205" s="10"/>
    </row>
    <row r="6206" spans="12:12" hidden="1" x14ac:dyDescent="0.3">
      <c r="L6206" s="10"/>
    </row>
    <row r="6207" spans="12:12" hidden="1" x14ac:dyDescent="0.3">
      <c r="L6207" s="10"/>
    </row>
    <row r="6208" spans="12:12" hidden="1" x14ac:dyDescent="0.3">
      <c r="L6208" s="10"/>
    </row>
    <row r="6209" spans="12:12" hidden="1" x14ac:dyDescent="0.3">
      <c r="L6209" s="10"/>
    </row>
    <row r="6210" spans="12:12" hidden="1" x14ac:dyDescent="0.3">
      <c r="L6210" s="10"/>
    </row>
    <row r="6211" spans="12:12" hidden="1" x14ac:dyDescent="0.3">
      <c r="L6211" s="10"/>
    </row>
    <row r="6212" spans="12:12" hidden="1" x14ac:dyDescent="0.3">
      <c r="L6212" s="10"/>
    </row>
    <row r="6213" spans="12:12" hidden="1" x14ac:dyDescent="0.3">
      <c r="L6213" s="10"/>
    </row>
    <row r="6214" spans="12:12" hidden="1" x14ac:dyDescent="0.3">
      <c r="L6214" s="10"/>
    </row>
    <row r="6215" spans="12:12" hidden="1" x14ac:dyDescent="0.3">
      <c r="L6215" s="10"/>
    </row>
    <row r="6216" spans="12:12" hidden="1" x14ac:dyDescent="0.3">
      <c r="L6216" s="10"/>
    </row>
    <row r="6217" spans="12:12" hidden="1" x14ac:dyDescent="0.3">
      <c r="L6217" s="10"/>
    </row>
    <row r="6218" spans="12:12" hidden="1" x14ac:dyDescent="0.3">
      <c r="L6218" s="10"/>
    </row>
    <row r="6219" spans="12:12" hidden="1" x14ac:dyDescent="0.3">
      <c r="L6219" s="10"/>
    </row>
    <row r="6220" spans="12:12" hidden="1" x14ac:dyDescent="0.3">
      <c r="L6220" s="10"/>
    </row>
    <row r="6221" spans="12:12" hidden="1" x14ac:dyDescent="0.3">
      <c r="L6221" s="10"/>
    </row>
    <row r="6222" spans="12:12" hidden="1" x14ac:dyDescent="0.3">
      <c r="L6222" s="10"/>
    </row>
    <row r="6223" spans="12:12" hidden="1" x14ac:dyDescent="0.3">
      <c r="L6223" s="10"/>
    </row>
    <row r="6224" spans="12:12" hidden="1" x14ac:dyDescent="0.3">
      <c r="L6224" s="10"/>
    </row>
    <row r="6225" spans="12:12" hidden="1" x14ac:dyDescent="0.3">
      <c r="L6225" s="10"/>
    </row>
    <row r="6226" spans="12:12" hidden="1" x14ac:dyDescent="0.3">
      <c r="L6226" s="10"/>
    </row>
    <row r="6227" spans="12:12" hidden="1" x14ac:dyDescent="0.3">
      <c r="L6227" s="10"/>
    </row>
    <row r="6228" spans="12:12" hidden="1" x14ac:dyDescent="0.3">
      <c r="L6228" s="10"/>
    </row>
    <row r="6229" spans="12:12" hidden="1" x14ac:dyDescent="0.3">
      <c r="L6229" s="10"/>
    </row>
    <row r="6230" spans="12:12" hidden="1" x14ac:dyDescent="0.3">
      <c r="L6230" s="10"/>
    </row>
    <row r="6231" spans="12:12" hidden="1" x14ac:dyDescent="0.3">
      <c r="L6231" s="10"/>
    </row>
    <row r="6232" spans="12:12" hidden="1" x14ac:dyDescent="0.3">
      <c r="L6232" s="10"/>
    </row>
    <row r="6233" spans="12:12" hidden="1" x14ac:dyDescent="0.3">
      <c r="L6233" s="10"/>
    </row>
    <row r="6234" spans="12:12" hidden="1" x14ac:dyDescent="0.3">
      <c r="L6234" s="10"/>
    </row>
    <row r="6235" spans="12:12" hidden="1" x14ac:dyDescent="0.3">
      <c r="L6235" s="10"/>
    </row>
    <row r="6236" spans="12:12" hidden="1" x14ac:dyDescent="0.3">
      <c r="L6236" s="10"/>
    </row>
    <row r="6237" spans="12:12" hidden="1" x14ac:dyDescent="0.3">
      <c r="L6237" s="10"/>
    </row>
    <row r="6238" spans="12:12" hidden="1" x14ac:dyDescent="0.3">
      <c r="L6238" s="10"/>
    </row>
    <row r="6239" spans="12:12" hidden="1" x14ac:dyDescent="0.3">
      <c r="L6239" s="10"/>
    </row>
    <row r="6240" spans="12:12" hidden="1" x14ac:dyDescent="0.3">
      <c r="L6240" s="10"/>
    </row>
    <row r="6241" spans="12:12" hidden="1" x14ac:dyDescent="0.3">
      <c r="L6241" s="10"/>
    </row>
    <row r="6242" spans="12:12" hidden="1" x14ac:dyDescent="0.3">
      <c r="L6242" s="10"/>
    </row>
    <row r="6243" spans="12:12" hidden="1" x14ac:dyDescent="0.3">
      <c r="L6243" s="10"/>
    </row>
    <row r="6244" spans="12:12" hidden="1" x14ac:dyDescent="0.3">
      <c r="L6244" s="10"/>
    </row>
    <row r="6245" spans="12:12" hidden="1" x14ac:dyDescent="0.3">
      <c r="L6245" s="10"/>
    </row>
    <row r="6246" spans="12:12" hidden="1" x14ac:dyDescent="0.3">
      <c r="L6246" s="10"/>
    </row>
    <row r="6247" spans="12:12" hidden="1" x14ac:dyDescent="0.3">
      <c r="L6247" s="10"/>
    </row>
    <row r="6248" spans="12:12" hidden="1" x14ac:dyDescent="0.3">
      <c r="L6248" s="10"/>
    </row>
    <row r="6249" spans="12:12" hidden="1" x14ac:dyDescent="0.3">
      <c r="L6249" s="10"/>
    </row>
    <row r="6250" spans="12:12" hidden="1" x14ac:dyDescent="0.3">
      <c r="L6250" s="10"/>
    </row>
    <row r="6251" spans="12:12" hidden="1" x14ac:dyDescent="0.3">
      <c r="L6251" s="10"/>
    </row>
    <row r="6252" spans="12:12" hidden="1" x14ac:dyDescent="0.3">
      <c r="L6252" s="10"/>
    </row>
    <row r="6253" spans="12:12" hidden="1" x14ac:dyDescent="0.3">
      <c r="L6253" s="10"/>
    </row>
    <row r="6254" spans="12:12" hidden="1" x14ac:dyDescent="0.3">
      <c r="L6254" s="10"/>
    </row>
    <row r="6255" spans="12:12" hidden="1" x14ac:dyDescent="0.3">
      <c r="L6255" s="10"/>
    </row>
    <row r="6256" spans="12:12" hidden="1" x14ac:dyDescent="0.3">
      <c r="L6256" s="10"/>
    </row>
    <row r="6257" spans="12:12" hidden="1" x14ac:dyDescent="0.3">
      <c r="L6257" s="10"/>
    </row>
    <row r="6258" spans="12:12" hidden="1" x14ac:dyDescent="0.3">
      <c r="L6258" s="10"/>
    </row>
    <row r="6259" spans="12:12" hidden="1" x14ac:dyDescent="0.3">
      <c r="L6259" s="10"/>
    </row>
    <row r="6260" spans="12:12" hidden="1" x14ac:dyDescent="0.3">
      <c r="L6260" s="10"/>
    </row>
    <row r="6261" spans="12:12" hidden="1" x14ac:dyDescent="0.3">
      <c r="L6261" s="10"/>
    </row>
    <row r="6262" spans="12:12" hidden="1" x14ac:dyDescent="0.3">
      <c r="L6262" s="10"/>
    </row>
    <row r="6263" spans="12:12" hidden="1" x14ac:dyDescent="0.3">
      <c r="L6263" s="10"/>
    </row>
    <row r="6264" spans="12:12" hidden="1" x14ac:dyDescent="0.3">
      <c r="L6264" s="10"/>
    </row>
    <row r="6265" spans="12:12" hidden="1" x14ac:dyDescent="0.3">
      <c r="L6265" s="10"/>
    </row>
    <row r="6266" spans="12:12" hidden="1" x14ac:dyDescent="0.3">
      <c r="L6266" s="10"/>
    </row>
    <row r="6267" spans="12:12" hidden="1" x14ac:dyDescent="0.3">
      <c r="L6267" s="10"/>
    </row>
    <row r="6268" spans="12:12" hidden="1" x14ac:dyDescent="0.3">
      <c r="L6268" s="10"/>
    </row>
    <row r="6269" spans="12:12" hidden="1" x14ac:dyDescent="0.3">
      <c r="L6269" s="10"/>
    </row>
    <row r="6270" spans="12:12" hidden="1" x14ac:dyDescent="0.3">
      <c r="L6270" s="10"/>
    </row>
    <row r="6271" spans="12:12" hidden="1" x14ac:dyDescent="0.3">
      <c r="L6271" s="10"/>
    </row>
    <row r="6272" spans="12:12" hidden="1" x14ac:dyDescent="0.3">
      <c r="L6272" s="10"/>
    </row>
    <row r="6273" spans="12:12" hidden="1" x14ac:dyDescent="0.3">
      <c r="L6273" s="10"/>
    </row>
    <row r="6274" spans="12:12" hidden="1" x14ac:dyDescent="0.3">
      <c r="L6274" s="10"/>
    </row>
    <row r="6275" spans="12:12" hidden="1" x14ac:dyDescent="0.3">
      <c r="L6275" s="10"/>
    </row>
    <row r="6276" spans="12:12" hidden="1" x14ac:dyDescent="0.3">
      <c r="L6276" s="10"/>
    </row>
    <row r="6277" spans="12:12" hidden="1" x14ac:dyDescent="0.3">
      <c r="L6277" s="10"/>
    </row>
    <row r="6278" spans="12:12" hidden="1" x14ac:dyDescent="0.3">
      <c r="L6278" s="10"/>
    </row>
    <row r="6279" spans="12:12" hidden="1" x14ac:dyDescent="0.3">
      <c r="L6279" s="10"/>
    </row>
    <row r="6280" spans="12:12" hidden="1" x14ac:dyDescent="0.3">
      <c r="L6280" s="10"/>
    </row>
    <row r="6281" spans="12:12" hidden="1" x14ac:dyDescent="0.3">
      <c r="L6281" s="10"/>
    </row>
    <row r="6282" spans="12:12" hidden="1" x14ac:dyDescent="0.3">
      <c r="L6282" s="10"/>
    </row>
    <row r="6283" spans="12:12" hidden="1" x14ac:dyDescent="0.3">
      <c r="L6283" s="10"/>
    </row>
    <row r="6284" spans="12:12" hidden="1" x14ac:dyDescent="0.3">
      <c r="L6284" s="10"/>
    </row>
    <row r="6285" spans="12:12" hidden="1" x14ac:dyDescent="0.3">
      <c r="L6285" s="10"/>
    </row>
    <row r="6286" spans="12:12" hidden="1" x14ac:dyDescent="0.3">
      <c r="L6286" s="10"/>
    </row>
    <row r="6287" spans="12:12" hidden="1" x14ac:dyDescent="0.3">
      <c r="L6287" s="10"/>
    </row>
    <row r="6288" spans="12:12" hidden="1" x14ac:dyDescent="0.3">
      <c r="L6288" s="10"/>
    </row>
    <row r="6289" spans="12:12" hidden="1" x14ac:dyDescent="0.3">
      <c r="L6289" s="10"/>
    </row>
    <row r="6290" spans="12:12" hidden="1" x14ac:dyDescent="0.3">
      <c r="L6290" s="10"/>
    </row>
    <row r="6291" spans="12:12" hidden="1" x14ac:dyDescent="0.3">
      <c r="L6291" s="10"/>
    </row>
    <row r="6292" spans="12:12" hidden="1" x14ac:dyDescent="0.3">
      <c r="L6292" s="10"/>
    </row>
    <row r="6293" spans="12:12" hidden="1" x14ac:dyDescent="0.3">
      <c r="L6293" s="10"/>
    </row>
    <row r="6294" spans="12:12" hidden="1" x14ac:dyDescent="0.3">
      <c r="L6294" s="10"/>
    </row>
    <row r="6295" spans="12:12" hidden="1" x14ac:dyDescent="0.3">
      <c r="L6295" s="10"/>
    </row>
    <row r="6296" spans="12:12" hidden="1" x14ac:dyDescent="0.3">
      <c r="L6296" s="10"/>
    </row>
    <row r="6297" spans="12:12" hidden="1" x14ac:dyDescent="0.3">
      <c r="L6297" s="10"/>
    </row>
    <row r="6298" spans="12:12" hidden="1" x14ac:dyDescent="0.3">
      <c r="L6298" s="10"/>
    </row>
    <row r="6299" spans="12:12" hidden="1" x14ac:dyDescent="0.3">
      <c r="L6299" s="10"/>
    </row>
    <row r="6300" spans="12:12" hidden="1" x14ac:dyDescent="0.3">
      <c r="L6300" s="10"/>
    </row>
    <row r="6301" spans="12:12" hidden="1" x14ac:dyDescent="0.3">
      <c r="L6301" s="10"/>
    </row>
    <row r="6302" spans="12:12" hidden="1" x14ac:dyDescent="0.3">
      <c r="L6302" s="10"/>
    </row>
    <row r="6303" spans="12:12" hidden="1" x14ac:dyDescent="0.3">
      <c r="L6303" s="10"/>
    </row>
    <row r="6304" spans="12:12" hidden="1" x14ac:dyDescent="0.3">
      <c r="L6304" s="10"/>
    </row>
    <row r="6305" spans="12:12" hidden="1" x14ac:dyDescent="0.3">
      <c r="L6305" s="10"/>
    </row>
    <row r="6306" spans="12:12" hidden="1" x14ac:dyDescent="0.3">
      <c r="L6306" s="10"/>
    </row>
    <row r="6307" spans="12:12" hidden="1" x14ac:dyDescent="0.3">
      <c r="L6307" s="10"/>
    </row>
    <row r="6308" spans="12:12" hidden="1" x14ac:dyDescent="0.3">
      <c r="L6308" s="10"/>
    </row>
    <row r="6309" spans="12:12" hidden="1" x14ac:dyDescent="0.3">
      <c r="L6309" s="10"/>
    </row>
    <row r="6310" spans="12:12" hidden="1" x14ac:dyDescent="0.3">
      <c r="L6310" s="10"/>
    </row>
    <row r="6311" spans="12:12" hidden="1" x14ac:dyDescent="0.3">
      <c r="L6311" s="10"/>
    </row>
    <row r="6312" spans="12:12" hidden="1" x14ac:dyDescent="0.3">
      <c r="L6312" s="10"/>
    </row>
    <row r="6313" spans="12:12" hidden="1" x14ac:dyDescent="0.3">
      <c r="L6313" s="10"/>
    </row>
    <row r="6314" spans="12:12" hidden="1" x14ac:dyDescent="0.3">
      <c r="L6314" s="10"/>
    </row>
    <row r="6315" spans="12:12" hidden="1" x14ac:dyDescent="0.3">
      <c r="L6315" s="10"/>
    </row>
    <row r="6316" spans="12:12" hidden="1" x14ac:dyDescent="0.3">
      <c r="L6316" s="10"/>
    </row>
    <row r="6317" spans="12:12" hidden="1" x14ac:dyDescent="0.3">
      <c r="L6317" s="10"/>
    </row>
    <row r="6318" spans="12:12" hidden="1" x14ac:dyDescent="0.3">
      <c r="L6318" s="10"/>
    </row>
    <row r="6319" spans="12:12" hidden="1" x14ac:dyDescent="0.3">
      <c r="L6319" s="10"/>
    </row>
    <row r="6320" spans="12:12" hidden="1" x14ac:dyDescent="0.3">
      <c r="L6320" s="10"/>
    </row>
    <row r="6321" spans="12:12" hidden="1" x14ac:dyDescent="0.3">
      <c r="L6321" s="10"/>
    </row>
    <row r="6322" spans="12:12" hidden="1" x14ac:dyDescent="0.3">
      <c r="L6322" s="10"/>
    </row>
    <row r="6323" spans="12:12" hidden="1" x14ac:dyDescent="0.3">
      <c r="L6323" s="10"/>
    </row>
    <row r="6324" spans="12:12" hidden="1" x14ac:dyDescent="0.3">
      <c r="L6324" s="10"/>
    </row>
    <row r="6325" spans="12:12" hidden="1" x14ac:dyDescent="0.3">
      <c r="L6325" s="10"/>
    </row>
    <row r="6326" spans="12:12" hidden="1" x14ac:dyDescent="0.3">
      <c r="L6326" s="10"/>
    </row>
    <row r="6327" spans="12:12" hidden="1" x14ac:dyDescent="0.3">
      <c r="L6327" s="10"/>
    </row>
    <row r="6328" spans="12:12" hidden="1" x14ac:dyDescent="0.3">
      <c r="L6328" s="10"/>
    </row>
    <row r="6329" spans="12:12" hidden="1" x14ac:dyDescent="0.3">
      <c r="L6329" s="10"/>
    </row>
    <row r="6330" spans="12:12" hidden="1" x14ac:dyDescent="0.3">
      <c r="L6330" s="10"/>
    </row>
    <row r="6331" spans="12:12" hidden="1" x14ac:dyDescent="0.3">
      <c r="L6331" s="10"/>
    </row>
    <row r="6332" spans="12:12" hidden="1" x14ac:dyDescent="0.3">
      <c r="L6332" s="10"/>
    </row>
    <row r="6333" spans="12:12" hidden="1" x14ac:dyDescent="0.3">
      <c r="L6333" s="10"/>
    </row>
    <row r="6334" spans="12:12" hidden="1" x14ac:dyDescent="0.3">
      <c r="L6334" s="10"/>
    </row>
    <row r="6335" spans="12:12" hidden="1" x14ac:dyDescent="0.3">
      <c r="L6335" s="10"/>
    </row>
    <row r="6336" spans="12:12" hidden="1" x14ac:dyDescent="0.3">
      <c r="L6336" s="10"/>
    </row>
    <row r="6337" spans="12:12" hidden="1" x14ac:dyDescent="0.3">
      <c r="L6337" s="10"/>
    </row>
    <row r="6338" spans="12:12" hidden="1" x14ac:dyDescent="0.3">
      <c r="L6338" s="10"/>
    </row>
    <row r="6339" spans="12:12" hidden="1" x14ac:dyDescent="0.3">
      <c r="L6339" s="10"/>
    </row>
    <row r="6340" spans="12:12" hidden="1" x14ac:dyDescent="0.3">
      <c r="L6340" s="10"/>
    </row>
    <row r="6341" spans="12:12" hidden="1" x14ac:dyDescent="0.3">
      <c r="L6341" s="10"/>
    </row>
    <row r="6342" spans="12:12" hidden="1" x14ac:dyDescent="0.3">
      <c r="L6342" s="10"/>
    </row>
    <row r="6343" spans="12:12" hidden="1" x14ac:dyDescent="0.3">
      <c r="L6343" s="10"/>
    </row>
    <row r="6344" spans="12:12" hidden="1" x14ac:dyDescent="0.3">
      <c r="L6344" s="10"/>
    </row>
    <row r="6345" spans="12:12" hidden="1" x14ac:dyDescent="0.3">
      <c r="L6345" s="10"/>
    </row>
    <row r="6346" spans="12:12" hidden="1" x14ac:dyDescent="0.3">
      <c r="L6346" s="10"/>
    </row>
    <row r="6347" spans="12:12" hidden="1" x14ac:dyDescent="0.3">
      <c r="L6347" s="10"/>
    </row>
    <row r="6348" spans="12:12" hidden="1" x14ac:dyDescent="0.3">
      <c r="L6348" s="10"/>
    </row>
    <row r="6349" spans="12:12" hidden="1" x14ac:dyDescent="0.3">
      <c r="L6349" s="10"/>
    </row>
    <row r="6350" spans="12:12" hidden="1" x14ac:dyDescent="0.3">
      <c r="L6350" s="10"/>
    </row>
    <row r="6351" spans="12:12" hidden="1" x14ac:dyDescent="0.3">
      <c r="L6351" s="10"/>
    </row>
    <row r="6352" spans="12:12" hidden="1" x14ac:dyDescent="0.3">
      <c r="L6352" s="10"/>
    </row>
    <row r="6353" spans="12:12" hidden="1" x14ac:dyDescent="0.3">
      <c r="L6353" s="10"/>
    </row>
    <row r="6354" spans="12:12" hidden="1" x14ac:dyDescent="0.3">
      <c r="L6354" s="10"/>
    </row>
    <row r="6355" spans="12:12" hidden="1" x14ac:dyDescent="0.3">
      <c r="L6355" s="10"/>
    </row>
    <row r="6356" spans="12:12" hidden="1" x14ac:dyDescent="0.3">
      <c r="L6356" s="10"/>
    </row>
    <row r="6357" spans="12:12" hidden="1" x14ac:dyDescent="0.3">
      <c r="L6357" s="10"/>
    </row>
    <row r="6358" spans="12:12" hidden="1" x14ac:dyDescent="0.3">
      <c r="L6358" s="10"/>
    </row>
    <row r="6359" spans="12:12" hidden="1" x14ac:dyDescent="0.3">
      <c r="L6359" s="10"/>
    </row>
    <row r="6360" spans="12:12" hidden="1" x14ac:dyDescent="0.3">
      <c r="L6360" s="10"/>
    </row>
    <row r="6361" spans="12:12" hidden="1" x14ac:dyDescent="0.3">
      <c r="L6361" s="10"/>
    </row>
    <row r="6362" spans="12:12" hidden="1" x14ac:dyDescent="0.3">
      <c r="L6362" s="10"/>
    </row>
    <row r="6363" spans="12:12" hidden="1" x14ac:dyDescent="0.3">
      <c r="L6363" s="10"/>
    </row>
    <row r="6364" spans="12:12" hidden="1" x14ac:dyDescent="0.3">
      <c r="L6364" s="10"/>
    </row>
    <row r="6365" spans="12:12" hidden="1" x14ac:dyDescent="0.3">
      <c r="L6365" s="10"/>
    </row>
    <row r="6366" spans="12:12" hidden="1" x14ac:dyDescent="0.3">
      <c r="L6366" s="10"/>
    </row>
    <row r="6367" spans="12:12" hidden="1" x14ac:dyDescent="0.3">
      <c r="L6367" s="10"/>
    </row>
    <row r="6368" spans="12:12" hidden="1" x14ac:dyDescent="0.3">
      <c r="L6368" s="10"/>
    </row>
    <row r="6369" spans="12:12" hidden="1" x14ac:dyDescent="0.3">
      <c r="L6369" s="10"/>
    </row>
    <row r="6370" spans="12:12" hidden="1" x14ac:dyDescent="0.3">
      <c r="L6370" s="10"/>
    </row>
    <row r="6371" spans="12:12" hidden="1" x14ac:dyDescent="0.3">
      <c r="L6371" s="10"/>
    </row>
    <row r="6372" spans="12:12" hidden="1" x14ac:dyDescent="0.3">
      <c r="L6372" s="10"/>
    </row>
    <row r="6373" spans="12:12" hidden="1" x14ac:dyDescent="0.3">
      <c r="L6373" s="10"/>
    </row>
    <row r="6374" spans="12:12" hidden="1" x14ac:dyDescent="0.3">
      <c r="L6374" s="10"/>
    </row>
    <row r="6375" spans="12:12" hidden="1" x14ac:dyDescent="0.3">
      <c r="L6375" s="10"/>
    </row>
    <row r="6376" spans="12:12" hidden="1" x14ac:dyDescent="0.3">
      <c r="L6376" s="10"/>
    </row>
    <row r="6377" spans="12:12" hidden="1" x14ac:dyDescent="0.3">
      <c r="L6377" s="10"/>
    </row>
    <row r="6378" spans="12:12" hidden="1" x14ac:dyDescent="0.3">
      <c r="L6378" s="10"/>
    </row>
    <row r="6379" spans="12:12" hidden="1" x14ac:dyDescent="0.3">
      <c r="L6379" s="10"/>
    </row>
    <row r="6380" spans="12:12" hidden="1" x14ac:dyDescent="0.3">
      <c r="L6380" s="10"/>
    </row>
    <row r="6381" spans="12:12" hidden="1" x14ac:dyDescent="0.3">
      <c r="L6381" s="10"/>
    </row>
    <row r="6382" spans="12:12" hidden="1" x14ac:dyDescent="0.3">
      <c r="L6382" s="10"/>
    </row>
    <row r="6383" spans="12:12" hidden="1" x14ac:dyDescent="0.3">
      <c r="L6383" s="10"/>
    </row>
    <row r="6384" spans="12:12" hidden="1" x14ac:dyDescent="0.3">
      <c r="L6384" s="10"/>
    </row>
    <row r="6385" spans="12:12" hidden="1" x14ac:dyDescent="0.3">
      <c r="L6385" s="10"/>
    </row>
    <row r="6386" spans="12:12" hidden="1" x14ac:dyDescent="0.3">
      <c r="L6386" s="10"/>
    </row>
    <row r="6387" spans="12:12" hidden="1" x14ac:dyDescent="0.3">
      <c r="L6387" s="10"/>
    </row>
    <row r="6388" spans="12:12" hidden="1" x14ac:dyDescent="0.3">
      <c r="L6388" s="10"/>
    </row>
    <row r="6389" spans="12:12" hidden="1" x14ac:dyDescent="0.3">
      <c r="L6389" s="10"/>
    </row>
    <row r="6390" spans="12:12" hidden="1" x14ac:dyDescent="0.3">
      <c r="L6390" s="10"/>
    </row>
    <row r="6391" spans="12:12" hidden="1" x14ac:dyDescent="0.3">
      <c r="L6391" s="10"/>
    </row>
    <row r="6392" spans="12:12" hidden="1" x14ac:dyDescent="0.3">
      <c r="L6392" s="10"/>
    </row>
    <row r="6393" spans="12:12" hidden="1" x14ac:dyDescent="0.3">
      <c r="L6393" s="10"/>
    </row>
    <row r="6394" spans="12:12" hidden="1" x14ac:dyDescent="0.3">
      <c r="L6394" s="10"/>
    </row>
    <row r="6395" spans="12:12" hidden="1" x14ac:dyDescent="0.3">
      <c r="L6395" s="10"/>
    </row>
    <row r="6396" spans="12:12" hidden="1" x14ac:dyDescent="0.3">
      <c r="L6396" s="10"/>
    </row>
    <row r="6397" spans="12:12" hidden="1" x14ac:dyDescent="0.3">
      <c r="L6397" s="10"/>
    </row>
    <row r="6398" spans="12:12" hidden="1" x14ac:dyDescent="0.3">
      <c r="L6398" s="10"/>
    </row>
    <row r="6399" spans="12:12" hidden="1" x14ac:dyDescent="0.3">
      <c r="L6399" s="10"/>
    </row>
    <row r="6400" spans="12:12" hidden="1" x14ac:dyDescent="0.3">
      <c r="L6400" s="10"/>
    </row>
    <row r="6401" spans="12:12" hidden="1" x14ac:dyDescent="0.3">
      <c r="L6401" s="10"/>
    </row>
    <row r="6402" spans="12:12" hidden="1" x14ac:dyDescent="0.3">
      <c r="L6402" s="10"/>
    </row>
    <row r="6403" spans="12:12" hidden="1" x14ac:dyDescent="0.3">
      <c r="L6403" s="10"/>
    </row>
    <row r="6404" spans="12:12" hidden="1" x14ac:dyDescent="0.3">
      <c r="L6404" s="10"/>
    </row>
    <row r="6405" spans="12:12" hidden="1" x14ac:dyDescent="0.3">
      <c r="L6405" s="10"/>
    </row>
    <row r="6406" spans="12:12" hidden="1" x14ac:dyDescent="0.3">
      <c r="L6406" s="10"/>
    </row>
    <row r="6407" spans="12:12" hidden="1" x14ac:dyDescent="0.3">
      <c r="L6407" s="10"/>
    </row>
    <row r="6408" spans="12:12" hidden="1" x14ac:dyDescent="0.3">
      <c r="L6408" s="10"/>
    </row>
    <row r="6409" spans="12:12" hidden="1" x14ac:dyDescent="0.3">
      <c r="L6409" s="10"/>
    </row>
    <row r="6410" spans="12:12" hidden="1" x14ac:dyDescent="0.3">
      <c r="L6410" s="10"/>
    </row>
    <row r="6411" spans="12:12" hidden="1" x14ac:dyDescent="0.3">
      <c r="L6411" s="10"/>
    </row>
    <row r="6412" spans="12:12" hidden="1" x14ac:dyDescent="0.3">
      <c r="L6412" s="10"/>
    </row>
    <row r="6413" spans="12:12" hidden="1" x14ac:dyDescent="0.3">
      <c r="L6413" s="10"/>
    </row>
    <row r="6414" spans="12:12" hidden="1" x14ac:dyDescent="0.3">
      <c r="L6414" s="10"/>
    </row>
    <row r="6415" spans="12:12" hidden="1" x14ac:dyDescent="0.3">
      <c r="L6415" s="10"/>
    </row>
    <row r="6416" spans="12:12" hidden="1" x14ac:dyDescent="0.3">
      <c r="L6416" s="10"/>
    </row>
    <row r="6417" spans="12:12" hidden="1" x14ac:dyDescent="0.3">
      <c r="L6417" s="10"/>
    </row>
    <row r="6418" spans="12:12" hidden="1" x14ac:dyDescent="0.3">
      <c r="L6418" s="10"/>
    </row>
    <row r="6419" spans="12:12" hidden="1" x14ac:dyDescent="0.3">
      <c r="L6419" s="10"/>
    </row>
    <row r="6420" spans="12:12" hidden="1" x14ac:dyDescent="0.3">
      <c r="L6420" s="10"/>
    </row>
    <row r="6421" spans="12:12" hidden="1" x14ac:dyDescent="0.3">
      <c r="L6421" s="10"/>
    </row>
    <row r="6422" spans="12:12" hidden="1" x14ac:dyDescent="0.3">
      <c r="L6422" s="10"/>
    </row>
    <row r="6423" spans="12:12" hidden="1" x14ac:dyDescent="0.3">
      <c r="L6423" s="10"/>
    </row>
    <row r="6424" spans="12:12" hidden="1" x14ac:dyDescent="0.3">
      <c r="L6424" s="10"/>
    </row>
    <row r="6425" spans="12:12" hidden="1" x14ac:dyDescent="0.3">
      <c r="L6425" s="10"/>
    </row>
    <row r="6426" spans="12:12" hidden="1" x14ac:dyDescent="0.3">
      <c r="L6426" s="10"/>
    </row>
    <row r="6427" spans="12:12" hidden="1" x14ac:dyDescent="0.3">
      <c r="L6427" s="10"/>
    </row>
    <row r="6428" spans="12:12" hidden="1" x14ac:dyDescent="0.3">
      <c r="L6428" s="10"/>
    </row>
    <row r="6429" spans="12:12" hidden="1" x14ac:dyDescent="0.3">
      <c r="L6429" s="10"/>
    </row>
    <row r="6430" spans="12:12" hidden="1" x14ac:dyDescent="0.3">
      <c r="L6430" s="10"/>
    </row>
    <row r="6431" spans="12:12" hidden="1" x14ac:dyDescent="0.3">
      <c r="L6431" s="10"/>
    </row>
    <row r="6432" spans="12:12" hidden="1" x14ac:dyDescent="0.3">
      <c r="L6432" s="10"/>
    </row>
    <row r="6433" spans="12:12" hidden="1" x14ac:dyDescent="0.3">
      <c r="L6433" s="10"/>
    </row>
    <row r="6434" spans="12:12" hidden="1" x14ac:dyDescent="0.3">
      <c r="L6434" s="10"/>
    </row>
    <row r="6435" spans="12:12" hidden="1" x14ac:dyDescent="0.3">
      <c r="L6435" s="10"/>
    </row>
    <row r="6436" spans="12:12" hidden="1" x14ac:dyDescent="0.3">
      <c r="L6436" s="10"/>
    </row>
    <row r="6437" spans="12:12" hidden="1" x14ac:dyDescent="0.3">
      <c r="L6437" s="10"/>
    </row>
    <row r="6438" spans="12:12" hidden="1" x14ac:dyDescent="0.3">
      <c r="L6438" s="10"/>
    </row>
    <row r="6439" spans="12:12" hidden="1" x14ac:dyDescent="0.3">
      <c r="L6439" s="10"/>
    </row>
    <row r="6440" spans="12:12" hidden="1" x14ac:dyDescent="0.3">
      <c r="L6440" s="10"/>
    </row>
    <row r="6441" spans="12:12" hidden="1" x14ac:dyDescent="0.3">
      <c r="L6441" s="10"/>
    </row>
    <row r="6442" spans="12:12" hidden="1" x14ac:dyDescent="0.3">
      <c r="L6442" s="10"/>
    </row>
    <row r="6443" spans="12:12" hidden="1" x14ac:dyDescent="0.3">
      <c r="L6443" s="10"/>
    </row>
    <row r="6444" spans="12:12" hidden="1" x14ac:dyDescent="0.3">
      <c r="L6444" s="10"/>
    </row>
    <row r="6445" spans="12:12" hidden="1" x14ac:dyDescent="0.3">
      <c r="L6445" s="10"/>
    </row>
    <row r="6446" spans="12:12" hidden="1" x14ac:dyDescent="0.3">
      <c r="L6446" s="10"/>
    </row>
    <row r="6447" spans="12:12" hidden="1" x14ac:dyDescent="0.3">
      <c r="L6447" s="10"/>
    </row>
    <row r="6448" spans="12:12" hidden="1" x14ac:dyDescent="0.3">
      <c r="L6448" s="10"/>
    </row>
    <row r="6449" spans="12:12" hidden="1" x14ac:dyDescent="0.3">
      <c r="L6449" s="10"/>
    </row>
    <row r="6450" spans="12:12" hidden="1" x14ac:dyDescent="0.3">
      <c r="L6450" s="10"/>
    </row>
    <row r="6451" spans="12:12" hidden="1" x14ac:dyDescent="0.3">
      <c r="L6451" s="10"/>
    </row>
    <row r="6452" spans="12:12" hidden="1" x14ac:dyDescent="0.3">
      <c r="L6452" s="10"/>
    </row>
    <row r="6453" spans="12:12" hidden="1" x14ac:dyDescent="0.3">
      <c r="L6453" s="10"/>
    </row>
    <row r="6454" spans="12:12" hidden="1" x14ac:dyDescent="0.3">
      <c r="L6454" s="10"/>
    </row>
    <row r="6455" spans="12:12" hidden="1" x14ac:dyDescent="0.3">
      <c r="L6455" s="10"/>
    </row>
    <row r="6456" spans="12:12" hidden="1" x14ac:dyDescent="0.3">
      <c r="L6456" s="10"/>
    </row>
    <row r="6457" spans="12:12" hidden="1" x14ac:dyDescent="0.3">
      <c r="L6457" s="10"/>
    </row>
    <row r="6458" spans="12:12" hidden="1" x14ac:dyDescent="0.3">
      <c r="L6458" s="10"/>
    </row>
    <row r="6459" spans="12:12" hidden="1" x14ac:dyDescent="0.3">
      <c r="L6459" s="10"/>
    </row>
    <row r="6460" spans="12:12" hidden="1" x14ac:dyDescent="0.3">
      <c r="L6460" s="10"/>
    </row>
    <row r="6461" spans="12:12" hidden="1" x14ac:dyDescent="0.3">
      <c r="L6461" s="10"/>
    </row>
    <row r="6462" spans="12:12" hidden="1" x14ac:dyDescent="0.3">
      <c r="L6462" s="10"/>
    </row>
    <row r="6463" spans="12:12" hidden="1" x14ac:dyDescent="0.3">
      <c r="L6463" s="10"/>
    </row>
    <row r="6464" spans="12:12" hidden="1" x14ac:dyDescent="0.3">
      <c r="L6464" s="10"/>
    </row>
    <row r="6465" spans="12:12" hidden="1" x14ac:dyDescent="0.3">
      <c r="L6465" s="10"/>
    </row>
    <row r="6466" spans="12:12" hidden="1" x14ac:dyDescent="0.3">
      <c r="L6466" s="10"/>
    </row>
    <row r="6467" spans="12:12" hidden="1" x14ac:dyDescent="0.3">
      <c r="L6467" s="10"/>
    </row>
    <row r="6468" spans="12:12" hidden="1" x14ac:dyDescent="0.3">
      <c r="L6468" s="10"/>
    </row>
    <row r="6469" spans="12:12" hidden="1" x14ac:dyDescent="0.3">
      <c r="L6469" s="10"/>
    </row>
    <row r="6470" spans="12:12" hidden="1" x14ac:dyDescent="0.3">
      <c r="L6470" s="10"/>
    </row>
    <row r="6471" spans="12:12" hidden="1" x14ac:dyDescent="0.3">
      <c r="L6471" s="10"/>
    </row>
    <row r="6472" spans="12:12" hidden="1" x14ac:dyDescent="0.3">
      <c r="L6472" s="10"/>
    </row>
    <row r="6473" spans="12:12" hidden="1" x14ac:dyDescent="0.3">
      <c r="L6473" s="10"/>
    </row>
    <row r="6474" spans="12:12" hidden="1" x14ac:dyDescent="0.3">
      <c r="L6474" s="10"/>
    </row>
    <row r="6475" spans="12:12" hidden="1" x14ac:dyDescent="0.3">
      <c r="L6475" s="10"/>
    </row>
    <row r="6476" spans="12:12" hidden="1" x14ac:dyDescent="0.3">
      <c r="L6476" s="10"/>
    </row>
    <row r="6477" spans="12:12" hidden="1" x14ac:dyDescent="0.3">
      <c r="L6477" s="10"/>
    </row>
    <row r="6478" spans="12:12" hidden="1" x14ac:dyDescent="0.3">
      <c r="L6478" s="10"/>
    </row>
    <row r="6479" spans="12:12" hidden="1" x14ac:dyDescent="0.3">
      <c r="L6479" s="10"/>
    </row>
    <row r="6480" spans="12:12" hidden="1" x14ac:dyDescent="0.3">
      <c r="L6480" s="10"/>
    </row>
    <row r="6481" spans="12:12" hidden="1" x14ac:dyDescent="0.3">
      <c r="L6481" s="10"/>
    </row>
    <row r="6482" spans="12:12" hidden="1" x14ac:dyDescent="0.3">
      <c r="L6482" s="10"/>
    </row>
    <row r="6483" spans="12:12" hidden="1" x14ac:dyDescent="0.3">
      <c r="L6483" s="10"/>
    </row>
    <row r="6484" spans="12:12" hidden="1" x14ac:dyDescent="0.3">
      <c r="L6484" s="10"/>
    </row>
    <row r="6485" spans="12:12" hidden="1" x14ac:dyDescent="0.3">
      <c r="L6485" s="10"/>
    </row>
    <row r="6486" spans="12:12" hidden="1" x14ac:dyDescent="0.3">
      <c r="L6486" s="10"/>
    </row>
    <row r="6487" spans="12:12" hidden="1" x14ac:dyDescent="0.3">
      <c r="L6487" s="10"/>
    </row>
    <row r="6488" spans="12:12" hidden="1" x14ac:dyDescent="0.3">
      <c r="L6488" s="10"/>
    </row>
    <row r="6489" spans="12:12" hidden="1" x14ac:dyDescent="0.3">
      <c r="L6489" s="10"/>
    </row>
    <row r="6490" spans="12:12" hidden="1" x14ac:dyDescent="0.3">
      <c r="L6490" s="10"/>
    </row>
    <row r="6491" spans="12:12" hidden="1" x14ac:dyDescent="0.3">
      <c r="L6491" s="10"/>
    </row>
    <row r="6492" spans="12:12" hidden="1" x14ac:dyDescent="0.3">
      <c r="L6492" s="10"/>
    </row>
    <row r="6493" spans="12:12" hidden="1" x14ac:dyDescent="0.3">
      <c r="L6493" s="10"/>
    </row>
    <row r="6494" spans="12:12" hidden="1" x14ac:dyDescent="0.3">
      <c r="L6494" s="10"/>
    </row>
    <row r="6495" spans="12:12" hidden="1" x14ac:dyDescent="0.3">
      <c r="L6495" s="10"/>
    </row>
    <row r="6496" spans="12:12" hidden="1" x14ac:dyDescent="0.3">
      <c r="L6496" s="10"/>
    </row>
    <row r="6497" spans="12:12" hidden="1" x14ac:dyDescent="0.3">
      <c r="L6497" s="10"/>
    </row>
    <row r="6498" spans="12:12" hidden="1" x14ac:dyDescent="0.3">
      <c r="L6498" s="10"/>
    </row>
    <row r="6499" spans="12:12" hidden="1" x14ac:dyDescent="0.3">
      <c r="L6499" s="10"/>
    </row>
    <row r="6500" spans="12:12" hidden="1" x14ac:dyDescent="0.3">
      <c r="L6500" s="10"/>
    </row>
    <row r="6501" spans="12:12" hidden="1" x14ac:dyDescent="0.3">
      <c r="L6501" s="10"/>
    </row>
    <row r="6502" spans="12:12" hidden="1" x14ac:dyDescent="0.3">
      <c r="L6502" s="10"/>
    </row>
    <row r="6503" spans="12:12" hidden="1" x14ac:dyDescent="0.3">
      <c r="L6503" s="10"/>
    </row>
    <row r="6504" spans="12:12" hidden="1" x14ac:dyDescent="0.3">
      <c r="L6504" s="10"/>
    </row>
    <row r="6505" spans="12:12" hidden="1" x14ac:dyDescent="0.3">
      <c r="L6505" s="10"/>
    </row>
    <row r="6506" spans="12:12" hidden="1" x14ac:dyDescent="0.3">
      <c r="L6506" s="10"/>
    </row>
    <row r="6507" spans="12:12" hidden="1" x14ac:dyDescent="0.3">
      <c r="L6507" s="10"/>
    </row>
    <row r="6508" spans="12:12" hidden="1" x14ac:dyDescent="0.3">
      <c r="L6508" s="10"/>
    </row>
    <row r="6509" spans="12:12" hidden="1" x14ac:dyDescent="0.3">
      <c r="L6509" s="10"/>
    </row>
    <row r="6510" spans="12:12" hidden="1" x14ac:dyDescent="0.3">
      <c r="L6510" s="10"/>
    </row>
    <row r="6511" spans="12:12" hidden="1" x14ac:dyDescent="0.3">
      <c r="L6511" s="10"/>
    </row>
    <row r="6512" spans="12:12" hidden="1" x14ac:dyDescent="0.3">
      <c r="L6512" s="10"/>
    </row>
    <row r="6513" spans="12:12" hidden="1" x14ac:dyDescent="0.3">
      <c r="L6513" s="10"/>
    </row>
    <row r="6514" spans="12:12" hidden="1" x14ac:dyDescent="0.3">
      <c r="L6514" s="10"/>
    </row>
    <row r="6515" spans="12:12" hidden="1" x14ac:dyDescent="0.3">
      <c r="L6515" s="10"/>
    </row>
    <row r="6516" spans="12:12" hidden="1" x14ac:dyDescent="0.3">
      <c r="L6516" s="10"/>
    </row>
    <row r="6517" spans="12:12" hidden="1" x14ac:dyDescent="0.3">
      <c r="L6517" s="10"/>
    </row>
    <row r="6518" spans="12:12" hidden="1" x14ac:dyDescent="0.3">
      <c r="L6518" s="10"/>
    </row>
    <row r="6519" spans="12:12" hidden="1" x14ac:dyDescent="0.3">
      <c r="L6519" s="10"/>
    </row>
    <row r="6520" spans="12:12" hidden="1" x14ac:dyDescent="0.3">
      <c r="L6520" s="10"/>
    </row>
    <row r="6521" spans="12:12" hidden="1" x14ac:dyDescent="0.3">
      <c r="L6521" s="10"/>
    </row>
    <row r="6522" spans="12:12" hidden="1" x14ac:dyDescent="0.3">
      <c r="L6522" s="10"/>
    </row>
    <row r="6523" spans="12:12" hidden="1" x14ac:dyDescent="0.3">
      <c r="L6523" s="10"/>
    </row>
    <row r="6524" spans="12:12" hidden="1" x14ac:dyDescent="0.3">
      <c r="L6524" s="10"/>
    </row>
    <row r="6525" spans="12:12" hidden="1" x14ac:dyDescent="0.3">
      <c r="L6525" s="10"/>
    </row>
    <row r="6526" spans="12:12" hidden="1" x14ac:dyDescent="0.3">
      <c r="L6526" s="10"/>
    </row>
    <row r="6527" spans="12:12" hidden="1" x14ac:dyDescent="0.3">
      <c r="L6527" s="10"/>
    </row>
    <row r="6528" spans="12:12" hidden="1" x14ac:dyDescent="0.3">
      <c r="L6528" s="10"/>
    </row>
    <row r="6529" spans="12:12" hidden="1" x14ac:dyDescent="0.3">
      <c r="L6529" s="10"/>
    </row>
    <row r="6530" spans="12:12" hidden="1" x14ac:dyDescent="0.3">
      <c r="L6530" s="10"/>
    </row>
    <row r="6531" spans="12:12" hidden="1" x14ac:dyDescent="0.3">
      <c r="L6531" s="10"/>
    </row>
    <row r="6532" spans="12:12" hidden="1" x14ac:dyDescent="0.3">
      <c r="L6532" s="10"/>
    </row>
    <row r="6533" spans="12:12" hidden="1" x14ac:dyDescent="0.3">
      <c r="L6533" s="10"/>
    </row>
    <row r="6534" spans="12:12" hidden="1" x14ac:dyDescent="0.3">
      <c r="L6534" s="10"/>
    </row>
    <row r="6535" spans="12:12" hidden="1" x14ac:dyDescent="0.3">
      <c r="L6535" s="10"/>
    </row>
    <row r="6536" spans="12:12" hidden="1" x14ac:dyDescent="0.3">
      <c r="L6536" s="10"/>
    </row>
    <row r="6537" spans="12:12" hidden="1" x14ac:dyDescent="0.3">
      <c r="L6537" s="10"/>
    </row>
    <row r="6538" spans="12:12" hidden="1" x14ac:dyDescent="0.3">
      <c r="L6538" s="10"/>
    </row>
    <row r="6539" spans="12:12" hidden="1" x14ac:dyDescent="0.3">
      <c r="L6539" s="10"/>
    </row>
    <row r="6540" spans="12:12" hidden="1" x14ac:dyDescent="0.3">
      <c r="L6540" s="10"/>
    </row>
    <row r="6541" spans="12:12" hidden="1" x14ac:dyDescent="0.3">
      <c r="L6541" s="10"/>
    </row>
    <row r="6542" spans="12:12" hidden="1" x14ac:dyDescent="0.3">
      <c r="L6542" s="10"/>
    </row>
    <row r="6543" spans="12:12" hidden="1" x14ac:dyDescent="0.3">
      <c r="L6543" s="10"/>
    </row>
    <row r="6544" spans="12:12" hidden="1" x14ac:dyDescent="0.3">
      <c r="L6544" s="10"/>
    </row>
    <row r="6545" spans="12:12" hidden="1" x14ac:dyDescent="0.3">
      <c r="L6545" s="10"/>
    </row>
    <row r="6546" spans="12:12" hidden="1" x14ac:dyDescent="0.3">
      <c r="L6546" s="10"/>
    </row>
    <row r="6547" spans="12:12" hidden="1" x14ac:dyDescent="0.3">
      <c r="L6547" s="10"/>
    </row>
    <row r="6548" spans="12:12" hidden="1" x14ac:dyDescent="0.3">
      <c r="L6548" s="10"/>
    </row>
    <row r="6549" spans="12:12" hidden="1" x14ac:dyDescent="0.3">
      <c r="L6549" s="10"/>
    </row>
    <row r="6550" spans="12:12" hidden="1" x14ac:dyDescent="0.3">
      <c r="L6550" s="10"/>
    </row>
    <row r="6551" spans="12:12" hidden="1" x14ac:dyDescent="0.3">
      <c r="L6551" s="10"/>
    </row>
    <row r="6552" spans="12:12" hidden="1" x14ac:dyDescent="0.3">
      <c r="L6552" s="10"/>
    </row>
    <row r="6553" spans="12:12" hidden="1" x14ac:dyDescent="0.3">
      <c r="L6553" s="10"/>
    </row>
    <row r="6554" spans="12:12" hidden="1" x14ac:dyDescent="0.3">
      <c r="L6554" s="10"/>
    </row>
    <row r="6555" spans="12:12" hidden="1" x14ac:dyDescent="0.3">
      <c r="L6555" s="10"/>
    </row>
    <row r="6556" spans="12:12" hidden="1" x14ac:dyDescent="0.3">
      <c r="L6556" s="10"/>
    </row>
    <row r="6557" spans="12:12" hidden="1" x14ac:dyDescent="0.3">
      <c r="L6557" s="10"/>
    </row>
    <row r="6558" spans="12:12" hidden="1" x14ac:dyDescent="0.3">
      <c r="L6558" s="10"/>
    </row>
    <row r="6559" spans="12:12" hidden="1" x14ac:dyDescent="0.3">
      <c r="L6559" s="10"/>
    </row>
    <row r="6560" spans="12:12" hidden="1" x14ac:dyDescent="0.3">
      <c r="L6560" s="10"/>
    </row>
    <row r="6561" spans="12:12" hidden="1" x14ac:dyDescent="0.3">
      <c r="L6561" s="10"/>
    </row>
    <row r="6562" spans="12:12" hidden="1" x14ac:dyDescent="0.3">
      <c r="L6562" s="10"/>
    </row>
    <row r="6563" spans="12:12" hidden="1" x14ac:dyDescent="0.3">
      <c r="L6563" s="10"/>
    </row>
    <row r="6564" spans="12:12" hidden="1" x14ac:dyDescent="0.3">
      <c r="L6564" s="10"/>
    </row>
    <row r="6565" spans="12:12" hidden="1" x14ac:dyDescent="0.3">
      <c r="L6565" s="10"/>
    </row>
    <row r="6566" spans="12:12" hidden="1" x14ac:dyDescent="0.3">
      <c r="L6566" s="10"/>
    </row>
    <row r="6567" spans="12:12" hidden="1" x14ac:dyDescent="0.3">
      <c r="L6567" s="10"/>
    </row>
    <row r="6568" spans="12:12" hidden="1" x14ac:dyDescent="0.3">
      <c r="L6568" s="10"/>
    </row>
    <row r="6569" spans="12:12" hidden="1" x14ac:dyDescent="0.3">
      <c r="L6569" s="10"/>
    </row>
    <row r="6570" spans="12:12" hidden="1" x14ac:dyDescent="0.3">
      <c r="L6570" s="10"/>
    </row>
    <row r="6571" spans="12:12" hidden="1" x14ac:dyDescent="0.3">
      <c r="L6571" s="10"/>
    </row>
    <row r="6572" spans="12:12" hidden="1" x14ac:dyDescent="0.3">
      <c r="L6572" s="10"/>
    </row>
    <row r="6573" spans="12:12" hidden="1" x14ac:dyDescent="0.3">
      <c r="L6573" s="10"/>
    </row>
    <row r="6574" spans="12:12" hidden="1" x14ac:dyDescent="0.3">
      <c r="L6574" s="10"/>
    </row>
    <row r="6575" spans="12:12" hidden="1" x14ac:dyDescent="0.3">
      <c r="L6575" s="10"/>
    </row>
    <row r="6576" spans="12:12" hidden="1" x14ac:dyDescent="0.3">
      <c r="L6576" s="10"/>
    </row>
    <row r="6577" spans="12:12" hidden="1" x14ac:dyDescent="0.3">
      <c r="L6577" s="10"/>
    </row>
    <row r="6578" spans="12:12" hidden="1" x14ac:dyDescent="0.3">
      <c r="L6578" s="10"/>
    </row>
    <row r="6579" spans="12:12" hidden="1" x14ac:dyDescent="0.3">
      <c r="L6579" s="10"/>
    </row>
    <row r="6580" spans="12:12" hidden="1" x14ac:dyDescent="0.3">
      <c r="L6580" s="10"/>
    </row>
    <row r="6581" spans="12:12" hidden="1" x14ac:dyDescent="0.3">
      <c r="L6581" s="10"/>
    </row>
    <row r="6582" spans="12:12" hidden="1" x14ac:dyDescent="0.3">
      <c r="L6582" s="10"/>
    </row>
    <row r="6583" spans="12:12" hidden="1" x14ac:dyDescent="0.3">
      <c r="L6583" s="10"/>
    </row>
    <row r="6584" spans="12:12" hidden="1" x14ac:dyDescent="0.3">
      <c r="L6584" s="10"/>
    </row>
    <row r="6585" spans="12:12" hidden="1" x14ac:dyDescent="0.3">
      <c r="L6585" s="10"/>
    </row>
    <row r="6586" spans="12:12" hidden="1" x14ac:dyDescent="0.3">
      <c r="L6586" s="10"/>
    </row>
    <row r="6587" spans="12:12" hidden="1" x14ac:dyDescent="0.3">
      <c r="L6587" s="10"/>
    </row>
    <row r="6588" spans="12:12" hidden="1" x14ac:dyDescent="0.3">
      <c r="L6588" s="10"/>
    </row>
    <row r="6589" spans="12:12" hidden="1" x14ac:dyDescent="0.3">
      <c r="L6589" s="10"/>
    </row>
    <row r="6590" spans="12:12" hidden="1" x14ac:dyDescent="0.3">
      <c r="L6590" s="10"/>
    </row>
    <row r="6591" spans="12:12" hidden="1" x14ac:dyDescent="0.3">
      <c r="L6591" s="10"/>
    </row>
    <row r="6592" spans="12:12" hidden="1" x14ac:dyDescent="0.3">
      <c r="L6592" s="10"/>
    </row>
    <row r="6593" spans="12:12" hidden="1" x14ac:dyDescent="0.3">
      <c r="L6593" s="10"/>
    </row>
    <row r="6594" spans="12:12" hidden="1" x14ac:dyDescent="0.3">
      <c r="L6594" s="10"/>
    </row>
    <row r="6595" spans="12:12" hidden="1" x14ac:dyDescent="0.3">
      <c r="L6595" s="10"/>
    </row>
    <row r="6596" spans="12:12" hidden="1" x14ac:dyDescent="0.3">
      <c r="L6596" s="10"/>
    </row>
    <row r="6597" spans="12:12" hidden="1" x14ac:dyDescent="0.3">
      <c r="L6597" s="10"/>
    </row>
    <row r="6598" spans="12:12" hidden="1" x14ac:dyDescent="0.3">
      <c r="L6598" s="10"/>
    </row>
    <row r="6599" spans="12:12" hidden="1" x14ac:dyDescent="0.3">
      <c r="L6599" s="10"/>
    </row>
    <row r="6600" spans="12:12" hidden="1" x14ac:dyDescent="0.3">
      <c r="L6600" s="10"/>
    </row>
    <row r="6601" spans="12:12" hidden="1" x14ac:dyDescent="0.3">
      <c r="L6601" s="10"/>
    </row>
    <row r="6602" spans="12:12" hidden="1" x14ac:dyDescent="0.3">
      <c r="L6602" s="10"/>
    </row>
    <row r="6603" spans="12:12" hidden="1" x14ac:dyDescent="0.3">
      <c r="L6603" s="10"/>
    </row>
    <row r="6604" spans="12:12" hidden="1" x14ac:dyDescent="0.3">
      <c r="L6604" s="10"/>
    </row>
    <row r="6605" spans="12:12" hidden="1" x14ac:dyDescent="0.3">
      <c r="L6605" s="10"/>
    </row>
    <row r="6606" spans="12:12" hidden="1" x14ac:dyDescent="0.3">
      <c r="L6606" s="10"/>
    </row>
    <row r="6607" spans="12:12" hidden="1" x14ac:dyDescent="0.3">
      <c r="L6607" s="10"/>
    </row>
    <row r="6608" spans="12:12" hidden="1" x14ac:dyDescent="0.3">
      <c r="L6608" s="10"/>
    </row>
    <row r="6609" spans="12:12" hidden="1" x14ac:dyDescent="0.3">
      <c r="L6609" s="10"/>
    </row>
    <row r="6610" spans="12:12" hidden="1" x14ac:dyDescent="0.3">
      <c r="L6610" s="10"/>
    </row>
    <row r="6611" spans="12:12" hidden="1" x14ac:dyDescent="0.3">
      <c r="L6611" s="10"/>
    </row>
    <row r="6612" spans="12:12" hidden="1" x14ac:dyDescent="0.3">
      <c r="L6612" s="10"/>
    </row>
    <row r="6613" spans="12:12" hidden="1" x14ac:dyDescent="0.3">
      <c r="L6613" s="10"/>
    </row>
    <row r="6614" spans="12:12" hidden="1" x14ac:dyDescent="0.3">
      <c r="L6614" s="10"/>
    </row>
    <row r="6615" spans="12:12" hidden="1" x14ac:dyDescent="0.3">
      <c r="L6615" s="10"/>
    </row>
    <row r="6616" spans="12:12" hidden="1" x14ac:dyDescent="0.3">
      <c r="L6616" s="10"/>
    </row>
    <row r="6617" spans="12:12" hidden="1" x14ac:dyDescent="0.3">
      <c r="L6617" s="10"/>
    </row>
    <row r="6618" spans="12:12" hidden="1" x14ac:dyDescent="0.3">
      <c r="L6618" s="10"/>
    </row>
    <row r="6619" spans="12:12" hidden="1" x14ac:dyDescent="0.3">
      <c r="L6619" s="10"/>
    </row>
    <row r="6620" spans="12:12" hidden="1" x14ac:dyDescent="0.3">
      <c r="L6620" s="10"/>
    </row>
    <row r="6621" spans="12:12" hidden="1" x14ac:dyDescent="0.3">
      <c r="L6621" s="10"/>
    </row>
    <row r="6622" spans="12:12" hidden="1" x14ac:dyDescent="0.3">
      <c r="L6622" s="10"/>
    </row>
    <row r="6623" spans="12:12" hidden="1" x14ac:dyDescent="0.3">
      <c r="L6623" s="10"/>
    </row>
    <row r="6624" spans="12:12" hidden="1" x14ac:dyDescent="0.3">
      <c r="L6624" s="10"/>
    </row>
    <row r="6625" spans="12:12" hidden="1" x14ac:dyDescent="0.3">
      <c r="L6625" s="10"/>
    </row>
    <row r="6626" spans="12:12" hidden="1" x14ac:dyDescent="0.3">
      <c r="L6626" s="10"/>
    </row>
    <row r="6627" spans="12:12" hidden="1" x14ac:dyDescent="0.3">
      <c r="L6627" s="10"/>
    </row>
    <row r="6628" spans="12:12" hidden="1" x14ac:dyDescent="0.3">
      <c r="L6628" s="10"/>
    </row>
    <row r="6629" spans="12:12" hidden="1" x14ac:dyDescent="0.3">
      <c r="L6629" s="10"/>
    </row>
    <row r="6630" spans="12:12" hidden="1" x14ac:dyDescent="0.3">
      <c r="L6630" s="10"/>
    </row>
    <row r="6631" spans="12:12" hidden="1" x14ac:dyDescent="0.3">
      <c r="L6631" s="10"/>
    </row>
    <row r="6632" spans="12:12" hidden="1" x14ac:dyDescent="0.3">
      <c r="L6632" s="10"/>
    </row>
    <row r="6633" spans="12:12" hidden="1" x14ac:dyDescent="0.3">
      <c r="L6633" s="10"/>
    </row>
    <row r="6634" spans="12:12" hidden="1" x14ac:dyDescent="0.3">
      <c r="L6634" s="10"/>
    </row>
    <row r="6635" spans="12:12" hidden="1" x14ac:dyDescent="0.3">
      <c r="L6635" s="10"/>
    </row>
    <row r="6636" spans="12:12" hidden="1" x14ac:dyDescent="0.3">
      <c r="L6636" s="10"/>
    </row>
    <row r="6637" spans="12:12" hidden="1" x14ac:dyDescent="0.3">
      <c r="L6637" s="10"/>
    </row>
    <row r="6638" spans="12:12" hidden="1" x14ac:dyDescent="0.3">
      <c r="L6638" s="10"/>
    </row>
    <row r="6639" spans="12:12" hidden="1" x14ac:dyDescent="0.3">
      <c r="L6639" s="10"/>
    </row>
    <row r="6640" spans="12:12" hidden="1" x14ac:dyDescent="0.3">
      <c r="L6640" s="10"/>
    </row>
    <row r="6641" spans="12:12" hidden="1" x14ac:dyDescent="0.3">
      <c r="L6641" s="10"/>
    </row>
    <row r="6642" spans="12:12" hidden="1" x14ac:dyDescent="0.3">
      <c r="L6642" s="10"/>
    </row>
    <row r="6643" spans="12:12" hidden="1" x14ac:dyDescent="0.3">
      <c r="L6643" s="10"/>
    </row>
    <row r="6644" spans="12:12" hidden="1" x14ac:dyDescent="0.3">
      <c r="L6644" s="10"/>
    </row>
    <row r="6645" spans="12:12" hidden="1" x14ac:dyDescent="0.3">
      <c r="L6645" s="10"/>
    </row>
    <row r="6646" spans="12:12" hidden="1" x14ac:dyDescent="0.3">
      <c r="L6646" s="10"/>
    </row>
    <row r="6647" spans="12:12" hidden="1" x14ac:dyDescent="0.3">
      <c r="L6647" s="10"/>
    </row>
    <row r="6648" spans="12:12" hidden="1" x14ac:dyDescent="0.3">
      <c r="L6648" s="10"/>
    </row>
    <row r="6649" spans="12:12" hidden="1" x14ac:dyDescent="0.3">
      <c r="L6649" s="10"/>
    </row>
    <row r="6650" spans="12:12" hidden="1" x14ac:dyDescent="0.3">
      <c r="L6650" s="10"/>
    </row>
    <row r="6651" spans="12:12" hidden="1" x14ac:dyDescent="0.3">
      <c r="L6651" s="10"/>
    </row>
    <row r="6652" spans="12:12" hidden="1" x14ac:dyDescent="0.3">
      <c r="L6652" s="10"/>
    </row>
    <row r="6653" spans="12:12" hidden="1" x14ac:dyDescent="0.3">
      <c r="L6653" s="10"/>
    </row>
    <row r="6654" spans="12:12" hidden="1" x14ac:dyDescent="0.3">
      <c r="L6654" s="10"/>
    </row>
    <row r="6655" spans="12:12" hidden="1" x14ac:dyDescent="0.3">
      <c r="L6655" s="10"/>
    </row>
    <row r="6656" spans="12:12" hidden="1" x14ac:dyDescent="0.3">
      <c r="L6656" s="10"/>
    </row>
    <row r="6657" spans="12:12" hidden="1" x14ac:dyDescent="0.3">
      <c r="L6657" s="10"/>
    </row>
    <row r="6658" spans="12:12" hidden="1" x14ac:dyDescent="0.3">
      <c r="L6658" s="10"/>
    </row>
    <row r="6659" spans="12:12" hidden="1" x14ac:dyDescent="0.3">
      <c r="L6659" s="10"/>
    </row>
    <row r="6660" spans="12:12" hidden="1" x14ac:dyDescent="0.3">
      <c r="L6660" s="10"/>
    </row>
    <row r="6661" spans="12:12" hidden="1" x14ac:dyDescent="0.3">
      <c r="L6661" s="10"/>
    </row>
    <row r="6662" spans="12:12" hidden="1" x14ac:dyDescent="0.3">
      <c r="L6662" s="10"/>
    </row>
    <row r="6663" spans="12:12" hidden="1" x14ac:dyDescent="0.3">
      <c r="L6663" s="10"/>
    </row>
    <row r="6664" spans="12:12" hidden="1" x14ac:dyDescent="0.3">
      <c r="L6664" s="10"/>
    </row>
    <row r="6665" spans="12:12" hidden="1" x14ac:dyDescent="0.3">
      <c r="L6665" s="10"/>
    </row>
    <row r="6666" spans="12:12" hidden="1" x14ac:dyDescent="0.3">
      <c r="L6666" s="10"/>
    </row>
    <row r="6667" spans="12:12" hidden="1" x14ac:dyDescent="0.3">
      <c r="L6667" s="10"/>
    </row>
    <row r="6668" spans="12:12" hidden="1" x14ac:dyDescent="0.3">
      <c r="L6668" s="10"/>
    </row>
    <row r="6669" spans="12:12" hidden="1" x14ac:dyDescent="0.3">
      <c r="L6669" s="10"/>
    </row>
    <row r="6670" spans="12:12" hidden="1" x14ac:dyDescent="0.3">
      <c r="L6670" s="10"/>
    </row>
    <row r="6671" spans="12:12" hidden="1" x14ac:dyDescent="0.3">
      <c r="L6671" s="10"/>
    </row>
    <row r="6672" spans="12:12" hidden="1" x14ac:dyDescent="0.3">
      <c r="L6672" s="10"/>
    </row>
    <row r="6673" spans="12:12" hidden="1" x14ac:dyDescent="0.3">
      <c r="L6673" s="10"/>
    </row>
    <row r="6674" spans="12:12" hidden="1" x14ac:dyDescent="0.3">
      <c r="L6674" s="10"/>
    </row>
    <row r="6675" spans="12:12" hidden="1" x14ac:dyDescent="0.3">
      <c r="L6675" s="10"/>
    </row>
    <row r="6676" spans="12:12" hidden="1" x14ac:dyDescent="0.3">
      <c r="L6676" s="10"/>
    </row>
    <row r="6677" spans="12:12" hidden="1" x14ac:dyDescent="0.3">
      <c r="L6677" s="10"/>
    </row>
    <row r="6678" spans="12:12" hidden="1" x14ac:dyDescent="0.3">
      <c r="L6678" s="10"/>
    </row>
    <row r="6679" spans="12:12" hidden="1" x14ac:dyDescent="0.3">
      <c r="L6679" s="10"/>
    </row>
    <row r="6680" spans="12:12" hidden="1" x14ac:dyDescent="0.3">
      <c r="L6680" s="10"/>
    </row>
    <row r="6681" spans="12:12" hidden="1" x14ac:dyDescent="0.3">
      <c r="L6681" s="10"/>
    </row>
    <row r="6682" spans="12:12" hidden="1" x14ac:dyDescent="0.3">
      <c r="L6682" s="10"/>
    </row>
    <row r="6683" spans="12:12" hidden="1" x14ac:dyDescent="0.3">
      <c r="L6683" s="10"/>
    </row>
    <row r="6684" spans="12:12" hidden="1" x14ac:dyDescent="0.3">
      <c r="L6684" s="10"/>
    </row>
    <row r="6685" spans="12:12" hidden="1" x14ac:dyDescent="0.3">
      <c r="L6685" s="10"/>
    </row>
    <row r="6686" spans="12:12" hidden="1" x14ac:dyDescent="0.3">
      <c r="L6686" s="10"/>
    </row>
    <row r="6687" spans="12:12" hidden="1" x14ac:dyDescent="0.3">
      <c r="L6687" s="10"/>
    </row>
    <row r="6688" spans="12:12" hidden="1" x14ac:dyDescent="0.3">
      <c r="L6688" s="10"/>
    </row>
    <row r="6689" spans="12:12" hidden="1" x14ac:dyDescent="0.3">
      <c r="L6689" s="10"/>
    </row>
    <row r="6690" spans="12:12" hidden="1" x14ac:dyDescent="0.3">
      <c r="L6690" s="10"/>
    </row>
    <row r="6691" spans="12:12" hidden="1" x14ac:dyDescent="0.3">
      <c r="L6691" s="10"/>
    </row>
    <row r="6692" spans="12:12" hidden="1" x14ac:dyDescent="0.3">
      <c r="L6692" s="10"/>
    </row>
    <row r="6693" spans="12:12" hidden="1" x14ac:dyDescent="0.3">
      <c r="L6693" s="10"/>
    </row>
    <row r="6694" spans="12:12" hidden="1" x14ac:dyDescent="0.3">
      <c r="L6694" s="10"/>
    </row>
    <row r="6695" spans="12:12" hidden="1" x14ac:dyDescent="0.3">
      <c r="L6695" s="10"/>
    </row>
    <row r="6696" spans="12:12" hidden="1" x14ac:dyDescent="0.3">
      <c r="L6696" s="10"/>
    </row>
    <row r="6697" spans="12:12" hidden="1" x14ac:dyDescent="0.3">
      <c r="L6697" s="10"/>
    </row>
    <row r="6698" spans="12:12" hidden="1" x14ac:dyDescent="0.3">
      <c r="L6698" s="10"/>
    </row>
    <row r="6699" spans="12:12" hidden="1" x14ac:dyDescent="0.3">
      <c r="L6699" s="10"/>
    </row>
    <row r="6700" spans="12:12" hidden="1" x14ac:dyDescent="0.3">
      <c r="L6700" s="10"/>
    </row>
    <row r="6701" spans="12:12" hidden="1" x14ac:dyDescent="0.3">
      <c r="L6701" s="10"/>
    </row>
    <row r="6702" spans="12:12" hidden="1" x14ac:dyDescent="0.3">
      <c r="L6702" s="10"/>
    </row>
    <row r="6703" spans="12:12" hidden="1" x14ac:dyDescent="0.3">
      <c r="L6703" s="10"/>
    </row>
    <row r="6704" spans="12:12" hidden="1" x14ac:dyDescent="0.3">
      <c r="L6704" s="10"/>
    </row>
    <row r="6705" spans="12:12" hidden="1" x14ac:dyDescent="0.3">
      <c r="L6705" s="10"/>
    </row>
    <row r="6706" spans="12:12" hidden="1" x14ac:dyDescent="0.3">
      <c r="L6706" s="10"/>
    </row>
    <row r="6707" spans="12:12" hidden="1" x14ac:dyDescent="0.3">
      <c r="L6707" s="10"/>
    </row>
    <row r="6708" spans="12:12" hidden="1" x14ac:dyDescent="0.3">
      <c r="L6708" s="10"/>
    </row>
    <row r="6709" spans="12:12" hidden="1" x14ac:dyDescent="0.3">
      <c r="L6709" s="10"/>
    </row>
    <row r="6710" spans="12:12" hidden="1" x14ac:dyDescent="0.3">
      <c r="L6710" s="10"/>
    </row>
    <row r="6711" spans="12:12" hidden="1" x14ac:dyDescent="0.3">
      <c r="L6711" s="10"/>
    </row>
    <row r="6712" spans="12:12" hidden="1" x14ac:dyDescent="0.3">
      <c r="L6712" s="10"/>
    </row>
    <row r="6713" spans="12:12" hidden="1" x14ac:dyDescent="0.3">
      <c r="L6713" s="10"/>
    </row>
    <row r="6714" spans="12:12" hidden="1" x14ac:dyDescent="0.3">
      <c r="L6714" s="10"/>
    </row>
    <row r="6715" spans="12:12" hidden="1" x14ac:dyDescent="0.3">
      <c r="L6715" s="10"/>
    </row>
    <row r="6716" spans="12:12" hidden="1" x14ac:dyDescent="0.3">
      <c r="L6716" s="10"/>
    </row>
    <row r="6717" spans="12:12" hidden="1" x14ac:dyDescent="0.3">
      <c r="L6717" s="10"/>
    </row>
    <row r="6718" spans="12:12" hidden="1" x14ac:dyDescent="0.3">
      <c r="L6718" s="10"/>
    </row>
    <row r="6719" spans="12:12" hidden="1" x14ac:dyDescent="0.3">
      <c r="L6719" s="10"/>
    </row>
    <row r="6720" spans="12:12" hidden="1" x14ac:dyDescent="0.3">
      <c r="L6720" s="10"/>
    </row>
    <row r="6721" spans="12:12" hidden="1" x14ac:dyDescent="0.3">
      <c r="L6721" s="10"/>
    </row>
    <row r="6722" spans="12:12" hidden="1" x14ac:dyDescent="0.3">
      <c r="L6722" s="10"/>
    </row>
    <row r="6723" spans="12:12" hidden="1" x14ac:dyDescent="0.3">
      <c r="L6723" s="10"/>
    </row>
    <row r="6724" spans="12:12" hidden="1" x14ac:dyDescent="0.3">
      <c r="L6724" s="10"/>
    </row>
    <row r="6725" spans="12:12" hidden="1" x14ac:dyDescent="0.3">
      <c r="L6725" s="10"/>
    </row>
    <row r="6726" spans="12:12" hidden="1" x14ac:dyDescent="0.3">
      <c r="L6726" s="10"/>
    </row>
    <row r="6727" spans="12:12" hidden="1" x14ac:dyDescent="0.3">
      <c r="L6727" s="10"/>
    </row>
    <row r="6728" spans="12:12" hidden="1" x14ac:dyDescent="0.3">
      <c r="L6728" s="10"/>
    </row>
    <row r="6729" spans="12:12" hidden="1" x14ac:dyDescent="0.3">
      <c r="L6729" s="10"/>
    </row>
    <row r="6730" spans="12:12" hidden="1" x14ac:dyDescent="0.3">
      <c r="L6730" s="10"/>
    </row>
    <row r="6731" spans="12:12" hidden="1" x14ac:dyDescent="0.3">
      <c r="L6731" s="10"/>
    </row>
    <row r="6732" spans="12:12" hidden="1" x14ac:dyDescent="0.3">
      <c r="L6732" s="10"/>
    </row>
    <row r="6733" spans="12:12" hidden="1" x14ac:dyDescent="0.3">
      <c r="L6733" s="10"/>
    </row>
    <row r="6734" spans="12:12" hidden="1" x14ac:dyDescent="0.3">
      <c r="L6734" s="10"/>
    </row>
    <row r="6735" spans="12:12" hidden="1" x14ac:dyDescent="0.3">
      <c r="L6735" s="10"/>
    </row>
    <row r="6736" spans="12:12" hidden="1" x14ac:dyDescent="0.3">
      <c r="L6736" s="10"/>
    </row>
    <row r="6737" spans="12:12" hidden="1" x14ac:dyDescent="0.3">
      <c r="L6737" s="10"/>
    </row>
    <row r="6738" spans="12:12" hidden="1" x14ac:dyDescent="0.3">
      <c r="L6738" s="10"/>
    </row>
    <row r="6739" spans="12:12" hidden="1" x14ac:dyDescent="0.3">
      <c r="L6739" s="10"/>
    </row>
    <row r="6740" spans="12:12" hidden="1" x14ac:dyDescent="0.3">
      <c r="L6740" s="10"/>
    </row>
    <row r="6741" spans="12:12" hidden="1" x14ac:dyDescent="0.3">
      <c r="L6741" s="10"/>
    </row>
    <row r="6742" spans="12:12" hidden="1" x14ac:dyDescent="0.3">
      <c r="L6742" s="10"/>
    </row>
    <row r="6743" spans="12:12" hidden="1" x14ac:dyDescent="0.3">
      <c r="L6743" s="10"/>
    </row>
    <row r="6744" spans="12:12" hidden="1" x14ac:dyDescent="0.3">
      <c r="L6744" s="10"/>
    </row>
    <row r="6745" spans="12:12" hidden="1" x14ac:dyDescent="0.3">
      <c r="L6745" s="10"/>
    </row>
    <row r="6746" spans="12:12" hidden="1" x14ac:dyDescent="0.3">
      <c r="L6746" s="10"/>
    </row>
    <row r="6747" spans="12:12" hidden="1" x14ac:dyDescent="0.3">
      <c r="L6747" s="10"/>
    </row>
    <row r="6748" spans="12:12" hidden="1" x14ac:dyDescent="0.3">
      <c r="L6748" s="10"/>
    </row>
    <row r="6749" spans="12:12" hidden="1" x14ac:dyDescent="0.3">
      <c r="L6749" s="10"/>
    </row>
    <row r="6750" spans="12:12" hidden="1" x14ac:dyDescent="0.3">
      <c r="L6750" s="10"/>
    </row>
    <row r="6751" spans="12:12" hidden="1" x14ac:dyDescent="0.3">
      <c r="L6751" s="10"/>
    </row>
    <row r="6752" spans="12:12" hidden="1" x14ac:dyDescent="0.3">
      <c r="L6752" s="10"/>
    </row>
    <row r="6753" spans="12:12" hidden="1" x14ac:dyDescent="0.3">
      <c r="L6753" s="10"/>
    </row>
    <row r="6754" spans="12:12" hidden="1" x14ac:dyDescent="0.3">
      <c r="L6754" s="10"/>
    </row>
    <row r="6755" spans="12:12" hidden="1" x14ac:dyDescent="0.3">
      <c r="L6755" s="10"/>
    </row>
    <row r="6756" spans="12:12" hidden="1" x14ac:dyDescent="0.3">
      <c r="L6756" s="10"/>
    </row>
    <row r="6757" spans="12:12" hidden="1" x14ac:dyDescent="0.3">
      <c r="L6757" s="10"/>
    </row>
    <row r="6758" spans="12:12" hidden="1" x14ac:dyDescent="0.3">
      <c r="L6758" s="10"/>
    </row>
    <row r="6759" spans="12:12" hidden="1" x14ac:dyDescent="0.3">
      <c r="L6759" s="10"/>
    </row>
    <row r="6760" spans="12:12" hidden="1" x14ac:dyDescent="0.3">
      <c r="L6760" s="10"/>
    </row>
    <row r="6761" spans="12:12" hidden="1" x14ac:dyDescent="0.3">
      <c r="L6761" s="10"/>
    </row>
    <row r="6762" spans="12:12" hidden="1" x14ac:dyDescent="0.3">
      <c r="L6762" s="10"/>
    </row>
    <row r="6763" spans="12:12" hidden="1" x14ac:dyDescent="0.3">
      <c r="L6763" s="10"/>
    </row>
    <row r="6764" spans="12:12" hidden="1" x14ac:dyDescent="0.3">
      <c r="L6764" s="10"/>
    </row>
    <row r="6765" spans="12:12" hidden="1" x14ac:dyDescent="0.3">
      <c r="L6765" s="10"/>
    </row>
    <row r="6766" spans="12:12" hidden="1" x14ac:dyDescent="0.3">
      <c r="L6766" s="10"/>
    </row>
    <row r="6767" spans="12:12" hidden="1" x14ac:dyDescent="0.3">
      <c r="L6767" s="10"/>
    </row>
    <row r="6768" spans="12:12" hidden="1" x14ac:dyDescent="0.3">
      <c r="L6768" s="10"/>
    </row>
    <row r="6769" spans="12:12" hidden="1" x14ac:dyDescent="0.3">
      <c r="L6769" s="10"/>
    </row>
    <row r="6770" spans="12:12" hidden="1" x14ac:dyDescent="0.3">
      <c r="L6770" s="10"/>
    </row>
    <row r="6771" spans="12:12" hidden="1" x14ac:dyDescent="0.3">
      <c r="L6771" s="10"/>
    </row>
    <row r="6772" spans="12:12" hidden="1" x14ac:dyDescent="0.3">
      <c r="L6772" s="10"/>
    </row>
    <row r="6773" spans="12:12" hidden="1" x14ac:dyDescent="0.3">
      <c r="L6773" s="10"/>
    </row>
    <row r="6774" spans="12:12" hidden="1" x14ac:dyDescent="0.3">
      <c r="L6774" s="10"/>
    </row>
    <row r="6775" spans="12:12" hidden="1" x14ac:dyDescent="0.3">
      <c r="L6775" s="10"/>
    </row>
    <row r="6776" spans="12:12" hidden="1" x14ac:dyDescent="0.3">
      <c r="L6776" s="10"/>
    </row>
    <row r="6777" spans="12:12" hidden="1" x14ac:dyDescent="0.3">
      <c r="L6777" s="10"/>
    </row>
    <row r="6778" spans="12:12" hidden="1" x14ac:dyDescent="0.3">
      <c r="L6778" s="10"/>
    </row>
    <row r="6779" spans="12:12" hidden="1" x14ac:dyDescent="0.3">
      <c r="L6779" s="10"/>
    </row>
    <row r="6780" spans="12:12" hidden="1" x14ac:dyDescent="0.3">
      <c r="L6780" s="10"/>
    </row>
    <row r="6781" spans="12:12" hidden="1" x14ac:dyDescent="0.3">
      <c r="L6781" s="10"/>
    </row>
    <row r="6782" spans="12:12" hidden="1" x14ac:dyDescent="0.3">
      <c r="L6782" s="10"/>
    </row>
    <row r="6783" spans="12:12" hidden="1" x14ac:dyDescent="0.3">
      <c r="L6783" s="10"/>
    </row>
    <row r="6784" spans="12:12" hidden="1" x14ac:dyDescent="0.3">
      <c r="L6784" s="10"/>
    </row>
    <row r="6785" spans="12:12" hidden="1" x14ac:dyDescent="0.3">
      <c r="L6785" s="10"/>
    </row>
    <row r="6786" spans="12:12" hidden="1" x14ac:dyDescent="0.3">
      <c r="L6786" s="10"/>
    </row>
    <row r="6787" spans="12:12" hidden="1" x14ac:dyDescent="0.3">
      <c r="L6787" s="10"/>
    </row>
    <row r="6788" spans="12:12" hidden="1" x14ac:dyDescent="0.3">
      <c r="L6788" s="10"/>
    </row>
    <row r="6789" spans="12:12" hidden="1" x14ac:dyDescent="0.3">
      <c r="L6789" s="10"/>
    </row>
    <row r="6790" spans="12:12" hidden="1" x14ac:dyDescent="0.3">
      <c r="L6790" s="10"/>
    </row>
    <row r="6791" spans="12:12" hidden="1" x14ac:dyDescent="0.3">
      <c r="L6791" s="10"/>
    </row>
    <row r="6792" spans="12:12" hidden="1" x14ac:dyDescent="0.3">
      <c r="L6792" s="10"/>
    </row>
    <row r="6793" spans="12:12" hidden="1" x14ac:dyDescent="0.3">
      <c r="L6793" s="10"/>
    </row>
    <row r="6794" spans="12:12" hidden="1" x14ac:dyDescent="0.3">
      <c r="L6794" s="10"/>
    </row>
    <row r="6795" spans="12:12" hidden="1" x14ac:dyDescent="0.3">
      <c r="L6795" s="10"/>
    </row>
    <row r="6796" spans="12:12" hidden="1" x14ac:dyDescent="0.3">
      <c r="L6796" s="10"/>
    </row>
    <row r="6797" spans="12:12" hidden="1" x14ac:dyDescent="0.3">
      <c r="L6797" s="10"/>
    </row>
    <row r="6798" spans="12:12" hidden="1" x14ac:dyDescent="0.3">
      <c r="L6798" s="10"/>
    </row>
    <row r="6799" spans="12:12" hidden="1" x14ac:dyDescent="0.3">
      <c r="L6799" s="10"/>
    </row>
    <row r="6800" spans="12:12" hidden="1" x14ac:dyDescent="0.3">
      <c r="L6800" s="10"/>
    </row>
    <row r="6801" spans="12:12" hidden="1" x14ac:dyDescent="0.3">
      <c r="L6801" s="10"/>
    </row>
    <row r="6802" spans="12:12" hidden="1" x14ac:dyDescent="0.3">
      <c r="L6802" s="10"/>
    </row>
    <row r="6803" spans="12:12" hidden="1" x14ac:dyDescent="0.3">
      <c r="L6803" s="10"/>
    </row>
    <row r="6804" spans="12:12" hidden="1" x14ac:dyDescent="0.3">
      <c r="L6804" s="10"/>
    </row>
    <row r="6805" spans="12:12" hidden="1" x14ac:dyDescent="0.3">
      <c r="L6805" s="10"/>
    </row>
    <row r="6806" spans="12:12" hidden="1" x14ac:dyDescent="0.3">
      <c r="L6806" s="10"/>
    </row>
    <row r="6807" spans="12:12" hidden="1" x14ac:dyDescent="0.3">
      <c r="L6807" s="10"/>
    </row>
    <row r="6808" spans="12:12" hidden="1" x14ac:dyDescent="0.3">
      <c r="L6808" s="10"/>
    </row>
    <row r="6809" spans="12:12" hidden="1" x14ac:dyDescent="0.3">
      <c r="L6809" s="10"/>
    </row>
    <row r="6810" spans="12:12" hidden="1" x14ac:dyDescent="0.3">
      <c r="L6810" s="10"/>
    </row>
    <row r="6811" spans="12:12" hidden="1" x14ac:dyDescent="0.3">
      <c r="L6811" s="10"/>
    </row>
    <row r="6812" spans="12:12" hidden="1" x14ac:dyDescent="0.3">
      <c r="L6812" s="10"/>
    </row>
    <row r="6813" spans="12:12" hidden="1" x14ac:dyDescent="0.3">
      <c r="L6813" s="10"/>
    </row>
    <row r="6814" spans="12:12" hidden="1" x14ac:dyDescent="0.3">
      <c r="L6814" s="10"/>
    </row>
    <row r="6815" spans="12:12" hidden="1" x14ac:dyDescent="0.3">
      <c r="L6815" s="10"/>
    </row>
    <row r="6816" spans="12:12" hidden="1" x14ac:dyDescent="0.3">
      <c r="L6816" s="10"/>
    </row>
    <row r="6817" spans="12:12" hidden="1" x14ac:dyDescent="0.3">
      <c r="L6817" s="10"/>
    </row>
    <row r="6818" spans="12:12" hidden="1" x14ac:dyDescent="0.3">
      <c r="L6818" s="10"/>
    </row>
    <row r="6819" spans="12:12" hidden="1" x14ac:dyDescent="0.3">
      <c r="L6819" s="10"/>
    </row>
    <row r="6820" spans="12:12" hidden="1" x14ac:dyDescent="0.3">
      <c r="L6820" s="10"/>
    </row>
    <row r="6821" spans="12:12" hidden="1" x14ac:dyDescent="0.3">
      <c r="L6821" s="10"/>
    </row>
    <row r="6822" spans="12:12" hidden="1" x14ac:dyDescent="0.3">
      <c r="L6822" s="10"/>
    </row>
    <row r="6823" spans="12:12" hidden="1" x14ac:dyDescent="0.3">
      <c r="L6823" s="10"/>
    </row>
    <row r="6824" spans="12:12" hidden="1" x14ac:dyDescent="0.3">
      <c r="L6824" s="10"/>
    </row>
    <row r="6825" spans="12:12" hidden="1" x14ac:dyDescent="0.3">
      <c r="L6825" s="10"/>
    </row>
    <row r="6826" spans="12:12" hidden="1" x14ac:dyDescent="0.3">
      <c r="L6826" s="10"/>
    </row>
    <row r="6827" spans="12:12" hidden="1" x14ac:dyDescent="0.3">
      <c r="L6827" s="10"/>
    </row>
    <row r="6828" spans="12:12" hidden="1" x14ac:dyDescent="0.3">
      <c r="L6828" s="10"/>
    </row>
    <row r="6829" spans="12:12" hidden="1" x14ac:dyDescent="0.3">
      <c r="L6829" s="10"/>
    </row>
    <row r="6830" spans="12:12" hidden="1" x14ac:dyDescent="0.3">
      <c r="L6830" s="10"/>
    </row>
    <row r="6831" spans="12:12" hidden="1" x14ac:dyDescent="0.3">
      <c r="L6831" s="10"/>
    </row>
    <row r="6832" spans="12:12" hidden="1" x14ac:dyDescent="0.3">
      <c r="L6832" s="10"/>
    </row>
    <row r="6833" spans="12:12" hidden="1" x14ac:dyDescent="0.3">
      <c r="L6833" s="10"/>
    </row>
    <row r="6834" spans="12:12" hidden="1" x14ac:dyDescent="0.3">
      <c r="L6834" s="10"/>
    </row>
    <row r="6835" spans="12:12" hidden="1" x14ac:dyDescent="0.3">
      <c r="L6835" s="10"/>
    </row>
    <row r="6836" spans="12:12" hidden="1" x14ac:dyDescent="0.3">
      <c r="L6836" s="10"/>
    </row>
    <row r="6837" spans="12:12" hidden="1" x14ac:dyDescent="0.3">
      <c r="L6837" s="10"/>
    </row>
    <row r="6838" spans="12:12" hidden="1" x14ac:dyDescent="0.3">
      <c r="L6838" s="10"/>
    </row>
    <row r="6839" spans="12:12" hidden="1" x14ac:dyDescent="0.3">
      <c r="L6839" s="10"/>
    </row>
    <row r="6840" spans="12:12" hidden="1" x14ac:dyDescent="0.3">
      <c r="L6840" s="10"/>
    </row>
    <row r="6841" spans="12:12" hidden="1" x14ac:dyDescent="0.3">
      <c r="L6841" s="10"/>
    </row>
    <row r="6842" spans="12:12" hidden="1" x14ac:dyDescent="0.3">
      <c r="L6842" s="10"/>
    </row>
    <row r="6843" spans="12:12" hidden="1" x14ac:dyDescent="0.3">
      <c r="L6843" s="10"/>
    </row>
    <row r="6844" spans="12:12" hidden="1" x14ac:dyDescent="0.3">
      <c r="L6844" s="10"/>
    </row>
    <row r="6845" spans="12:12" hidden="1" x14ac:dyDescent="0.3">
      <c r="L6845" s="10"/>
    </row>
    <row r="6846" spans="12:12" hidden="1" x14ac:dyDescent="0.3">
      <c r="L6846" s="10"/>
    </row>
    <row r="6847" spans="12:12" hidden="1" x14ac:dyDescent="0.3">
      <c r="L6847" s="10"/>
    </row>
    <row r="6848" spans="12:12" hidden="1" x14ac:dyDescent="0.3">
      <c r="L6848" s="10"/>
    </row>
    <row r="6849" spans="12:12" hidden="1" x14ac:dyDescent="0.3">
      <c r="L6849" s="10"/>
    </row>
    <row r="6850" spans="12:12" hidden="1" x14ac:dyDescent="0.3">
      <c r="L6850" s="10"/>
    </row>
    <row r="6851" spans="12:12" hidden="1" x14ac:dyDescent="0.3">
      <c r="L6851" s="10"/>
    </row>
    <row r="6852" spans="12:12" hidden="1" x14ac:dyDescent="0.3">
      <c r="L6852" s="10"/>
    </row>
    <row r="6853" spans="12:12" hidden="1" x14ac:dyDescent="0.3">
      <c r="L6853" s="10"/>
    </row>
    <row r="6854" spans="12:12" hidden="1" x14ac:dyDescent="0.3">
      <c r="L6854" s="10"/>
    </row>
    <row r="6855" spans="12:12" hidden="1" x14ac:dyDescent="0.3">
      <c r="L6855" s="10"/>
    </row>
    <row r="6856" spans="12:12" hidden="1" x14ac:dyDescent="0.3">
      <c r="L6856" s="10"/>
    </row>
    <row r="6857" spans="12:12" hidden="1" x14ac:dyDescent="0.3">
      <c r="L6857" s="10"/>
    </row>
    <row r="6858" spans="12:12" hidden="1" x14ac:dyDescent="0.3">
      <c r="L6858" s="10"/>
    </row>
    <row r="6859" spans="12:12" hidden="1" x14ac:dyDescent="0.3">
      <c r="L6859" s="10"/>
    </row>
    <row r="6860" spans="12:12" hidden="1" x14ac:dyDescent="0.3">
      <c r="L6860" s="10"/>
    </row>
    <row r="6861" spans="12:12" hidden="1" x14ac:dyDescent="0.3">
      <c r="L6861" s="10"/>
    </row>
    <row r="6862" spans="12:12" hidden="1" x14ac:dyDescent="0.3">
      <c r="L6862" s="10"/>
    </row>
    <row r="6863" spans="12:12" hidden="1" x14ac:dyDescent="0.3">
      <c r="L6863" s="10"/>
    </row>
    <row r="6864" spans="12:12" hidden="1" x14ac:dyDescent="0.3">
      <c r="L6864" s="10"/>
    </row>
    <row r="6865" spans="12:12" hidden="1" x14ac:dyDescent="0.3">
      <c r="L6865" s="10"/>
    </row>
    <row r="6866" spans="12:12" hidden="1" x14ac:dyDescent="0.3">
      <c r="L6866" s="10"/>
    </row>
    <row r="6867" spans="12:12" hidden="1" x14ac:dyDescent="0.3">
      <c r="L6867" s="10"/>
    </row>
    <row r="6868" spans="12:12" hidden="1" x14ac:dyDescent="0.3">
      <c r="L6868" s="10"/>
    </row>
    <row r="6869" spans="12:12" hidden="1" x14ac:dyDescent="0.3">
      <c r="L6869" s="10"/>
    </row>
    <row r="6870" spans="12:12" hidden="1" x14ac:dyDescent="0.3">
      <c r="L6870" s="10"/>
    </row>
    <row r="6871" spans="12:12" hidden="1" x14ac:dyDescent="0.3">
      <c r="L6871" s="10"/>
    </row>
    <row r="6872" spans="12:12" hidden="1" x14ac:dyDescent="0.3">
      <c r="L6872" s="10"/>
    </row>
    <row r="6873" spans="12:12" hidden="1" x14ac:dyDescent="0.3">
      <c r="L6873" s="10"/>
    </row>
    <row r="6874" spans="12:12" hidden="1" x14ac:dyDescent="0.3">
      <c r="L6874" s="10"/>
    </row>
    <row r="6875" spans="12:12" hidden="1" x14ac:dyDescent="0.3">
      <c r="L6875" s="10"/>
    </row>
    <row r="6876" spans="12:12" hidden="1" x14ac:dyDescent="0.3">
      <c r="L6876" s="10"/>
    </row>
    <row r="6877" spans="12:12" hidden="1" x14ac:dyDescent="0.3">
      <c r="L6877" s="10"/>
    </row>
    <row r="6878" spans="12:12" hidden="1" x14ac:dyDescent="0.3">
      <c r="L6878" s="10"/>
    </row>
    <row r="6879" spans="12:12" hidden="1" x14ac:dyDescent="0.3">
      <c r="L6879" s="10"/>
    </row>
    <row r="6880" spans="12:12" hidden="1" x14ac:dyDescent="0.3">
      <c r="L6880" s="10"/>
    </row>
    <row r="6881" spans="12:12" hidden="1" x14ac:dyDescent="0.3">
      <c r="L6881" s="10"/>
    </row>
    <row r="6882" spans="12:12" hidden="1" x14ac:dyDescent="0.3">
      <c r="L6882" s="10"/>
    </row>
    <row r="6883" spans="12:12" hidden="1" x14ac:dyDescent="0.3">
      <c r="L6883" s="10"/>
    </row>
    <row r="6884" spans="12:12" hidden="1" x14ac:dyDescent="0.3">
      <c r="L6884" s="10"/>
    </row>
    <row r="6885" spans="12:12" hidden="1" x14ac:dyDescent="0.3">
      <c r="L6885" s="10"/>
    </row>
    <row r="6886" spans="12:12" hidden="1" x14ac:dyDescent="0.3">
      <c r="L6886" s="10"/>
    </row>
    <row r="6887" spans="12:12" hidden="1" x14ac:dyDescent="0.3">
      <c r="L6887" s="10"/>
    </row>
    <row r="6888" spans="12:12" hidden="1" x14ac:dyDescent="0.3">
      <c r="L6888" s="10"/>
    </row>
    <row r="6889" spans="12:12" hidden="1" x14ac:dyDescent="0.3">
      <c r="L6889" s="10"/>
    </row>
    <row r="6890" spans="12:12" hidden="1" x14ac:dyDescent="0.3">
      <c r="L6890" s="10"/>
    </row>
    <row r="6891" spans="12:12" hidden="1" x14ac:dyDescent="0.3">
      <c r="L6891" s="10"/>
    </row>
    <row r="6892" spans="12:12" hidden="1" x14ac:dyDescent="0.3">
      <c r="L6892" s="10"/>
    </row>
    <row r="6893" spans="12:12" hidden="1" x14ac:dyDescent="0.3">
      <c r="L6893" s="10"/>
    </row>
    <row r="6894" spans="12:12" hidden="1" x14ac:dyDescent="0.3">
      <c r="L6894" s="10"/>
    </row>
    <row r="6895" spans="12:12" hidden="1" x14ac:dyDescent="0.3">
      <c r="L6895" s="10"/>
    </row>
    <row r="6896" spans="12:12" hidden="1" x14ac:dyDescent="0.3">
      <c r="L6896" s="10"/>
    </row>
    <row r="6897" spans="12:12" hidden="1" x14ac:dyDescent="0.3">
      <c r="L6897" s="10"/>
    </row>
    <row r="6898" spans="12:12" hidden="1" x14ac:dyDescent="0.3">
      <c r="L6898" s="10"/>
    </row>
    <row r="6899" spans="12:12" hidden="1" x14ac:dyDescent="0.3">
      <c r="L6899" s="10"/>
    </row>
    <row r="6900" spans="12:12" hidden="1" x14ac:dyDescent="0.3">
      <c r="L6900" s="10"/>
    </row>
    <row r="6901" spans="12:12" hidden="1" x14ac:dyDescent="0.3">
      <c r="L6901" s="10"/>
    </row>
    <row r="6902" spans="12:12" hidden="1" x14ac:dyDescent="0.3">
      <c r="L6902" s="10"/>
    </row>
    <row r="6903" spans="12:12" hidden="1" x14ac:dyDescent="0.3">
      <c r="L6903" s="10"/>
    </row>
    <row r="6904" spans="12:12" hidden="1" x14ac:dyDescent="0.3">
      <c r="L6904" s="10"/>
    </row>
    <row r="6905" spans="12:12" hidden="1" x14ac:dyDescent="0.3">
      <c r="L6905" s="10"/>
    </row>
    <row r="6906" spans="12:12" hidden="1" x14ac:dyDescent="0.3">
      <c r="L6906" s="10"/>
    </row>
    <row r="6907" spans="12:12" hidden="1" x14ac:dyDescent="0.3">
      <c r="L6907" s="10"/>
    </row>
    <row r="6908" spans="12:12" hidden="1" x14ac:dyDescent="0.3">
      <c r="L6908" s="10"/>
    </row>
    <row r="6909" spans="12:12" hidden="1" x14ac:dyDescent="0.3">
      <c r="L6909" s="10"/>
    </row>
    <row r="6910" spans="12:12" hidden="1" x14ac:dyDescent="0.3">
      <c r="L6910" s="10"/>
    </row>
    <row r="6911" spans="12:12" hidden="1" x14ac:dyDescent="0.3">
      <c r="L6911" s="10"/>
    </row>
    <row r="6912" spans="12:12" hidden="1" x14ac:dyDescent="0.3">
      <c r="L6912" s="10"/>
    </row>
    <row r="6913" spans="12:12" hidden="1" x14ac:dyDescent="0.3">
      <c r="L6913" s="10"/>
    </row>
    <row r="6914" spans="12:12" hidden="1" x14ac:dyDescent="0.3">
      <c r="L6914" s="10"/>
    </row>
    <row r="6915" spans="12:12" hidden="1" x14ac:dyDescent="0.3">
      <c r="L6915" s="10"/>
    </row>
    <row r="6916" spans="12:12" hidden="1" x14ac:dyDescent="0.3">
      <c r="L6916" s="10"/>
    </row>
    <row r="6917" spans="12:12" hidden="1" x14ac:dyDescent="0.3">
      <c r="L6917" s="10"/>
    </row>
    <row r="6918" spans="12:12" hidden="1" x14ac:dyDescent="0.3">
      <c r="L6918" s="10"/>
    </row>
    <row r="6919" spans="12:12" hidden="1" x14ac:dyDescent="0.3">
      <c r="L6919" s="10"/>
    </row>
    <row r="6920" spans="12:12" hidden="1" x14ac:dyDescent="0.3">
      <c r="L6920" s="10"/>
    </row>
    <row r="6921" spans="12:12" hidden="1" x14ac:dyDescent="0.3">
      <c r="L6921" s="10"/>
    </row>
    <row r="6922" spans="12:12" hidden="1" x14ac:dyDescent="0.3">
      <c r="L6922" s="10"/>
    </row>
    <row r="6923" spans="12:12" hidden="1" x14ac:dyDescent="0.3">
      <c r="L6923" s="10"/>
    </row>
    <row r="6924" spans="12:12" hidden="1" x14ac:dyDescent="0.3">
      <c r="L6924" s="10"/>
    </row>
    <row r="6925" spans="12:12" hidden="1" x14ac:dyDescent="0.3">
      <c r="L6925" s="10"/>
    </row>
    <row r="6926" spans="12:12" hidden="1" x14ac:dyDescent="0.3">
      <c r="L6926" s="10"/>
    </row>
    <row r="6927" spans="12:12" hidden="1" x14ac:dyDescent="0.3">
      <c r="L6927" s="10"/>
    </row>
    <row r="6928" spans="12:12" hidden="1" x14ac:dyDescent="0.3">
      <c r="L6928" s="10"/>
    </row>
    <row r="6929" spans="12:12" hidden="1" x14ac:dyDescent="0.3">
      <c r="L6929" s="10"/>
    </row>
    <row r="6930" spans="12:12" hidden="1" x14ac:dyDescent="0.3">
      <c r="L6930" s="10"/>
    </row>
    <row r="6931" spans="12:12" hidden="1" x14ac:dyDescent="0.3">
      <c r="L6931" s="10"/>
    </row>
    <row r="6932" spans="12:12" hidden="1" x14ac:dyDescent="0.3">
      <c r="L6932" s="10"/>
    </row>
    <row r="6933" spans="12:12" hidden="1" x14ac:dyDescent="0.3">
      <c r="L6933" s="10"/>
    </row>
    <row r="6934" spans="12:12" hidden="1" x14ac:dyDescent="0.3">
      <c r="L6934" s="10"/>
    </row>
    <row r="6935" spans="12:12" hidden="1" x14ac:dyDescent="0.3">
      <c r="L6935" s="10"/>
    </row>
    <row r="6936" spans="12:12" hidden="1" x14ac:dyDescent="0.3">
      <c r="L6936" s="10"/>
    </row>
    <row r="6937" spans="12:12" hidden="1" x14ac:dyDescent="0.3">
      <c r="L6937" s="10"/>
    </row>
    <row r="6938" spans="12:12" hidden="1" x14ac:dyDescent="0.3">
      <c r="L6938" s="10"/>
    </row>
    <row r="6939" spans="12:12" hidden="1" x14ac:dyDescent="0.3">
      <c r="L6939" s="10"/>
    </row>
    <row r="6940" spans="12:12" hidden="1" x14ac:dyDescent="0.3">
      <c r="L6940" s="10"/>
    </row>
    <row r="6941" spans="12:12" hidden="1" x14ac:dyDescent="0.3">
      <c r="L6941" s="10"/>
    </row>
    <row r="6942" spans="12:12" hidden="1" x14ac:dyDescent="0.3">
      <c r="L6942" s="10"/>
    </row>
    <row r="6943" spans="12:12" hidden="1" x14ac:dyDescent="0.3">
      <c r="L6943" s="10"/>
    </row>
    <row r="6944" spans="12:12" hidden="1" x14ac:dyDescent="0.3">
      <c r="L6944" s="10"/>
    </row>
    <row r="6945" spans="12:12" hidden="1" x14ac:dyDescent="0.3">
      <c r="L6945" s="10"/>
    </row>
    <row r="6946" spans="12:12" hidden="1" x14ac:dyDescent="0.3">
      <c r="L6946" s="10"/>
    </row>
    <row r="6947" spans="12:12" hidden="1" x14ac:dyDescent="0.3">
      <c r="L6947" s="10"/>
    </row>
    <row r="6948" spans="12:12" hidden="1" x14ac:dyDescent="0.3">
      <c r="L6948" s="10"/>
    </row>
    <row r="6949" spans="12:12" hidden="1" x14ac:dyDescent="0.3">
      <c r="L6949" s="10"/>
    </row>
    <row r="6950" spans="12:12" hidden="1" x14ac:dyDescent="0.3">
      <c r="L6950" s="10"/>
    </row>
    <row r="6951" spans="12:12" hidden="1" x14ac:dyDescent="0.3">
      <c r="L6951" s="10"/>
    </row>
    <row r="6952" spans="12:12" hidden="1" x14ac:dyDescent="0.3">
      <c r="L6952" s="10"/>
    </row>
    <row r="6953" spans="12:12" hidden="1" x14ac:dyDescent="0.3">
      <c r="L6953" s="10"/>
    </row>
    <row r="6954" spans="12:12" hidden="1" x14ac:dyDescent="0.3">
      <c r="L6954" s="10"/>
    </row>
    <row r="6955" spans="12:12" hidden="1" x14ac:dyDescent="0.3">
      <c r="L6955" s="10"/>
    </row>
    <row r="6956" spans="12:12" hidden="1" x14ac:dyDescent="0.3">
      <c r="L6956" s="10"/>
    </row>
    <row r="6957" spans="12:12" hidden="1" x14ac:dyDescent="0.3">
      <c r="L6957" s="10"/>
    </row>
    <row r="6958" spans="12:12" hidden="1" x14ac:dyDescent="0.3">
      <c r="L6958" s="10"/>
    </row>
    <row r="6959" spans="12:12" hidden="1" x14ac:dyDescent="0.3">
      <c r="L6959" s="10"/>
    </row>
    <row r="6960" spans="12:12" hidden="1" x14ac:dyDescent="0.3">
      <c r="L6960" s="10"/>
    </row>
    <row r="6961" spans="12:12" hidden="1" x14ac:dyDescent="0.3">
      <c r="L6961" s="10"/>
    </row>
    <row r="6962" spans="12:12" hidden="1" x14ac:dyDescent="0.3">
      <c r="L6962" s="10"/>
    </row>
    <row r="6963" spans="12:12" hidden="1" x14ac:dyDescent="0.3">
      <c r="L6963" s="10"/>
    </row>
    <row r="6964" spans="12:12" hidden="1" x14ac:dyDescent="0.3">
      <c r="L6964" s="10"/>
    </row>
    <row r="6965" spans="12:12" hidden="1" x14ac:dyDescent="0.3">
      <c r="L6965" s="10"/>
    </row>
    <row r="6966" spans="12:12" hidden="1" x14ac:dyDescent="0.3">
      <c r="L6966" s="10"/>
    </row>
    <row r="6967" spans="12:12" hidden="1" x14ac:dyDescent="0.3">
      <c r="L6967" s="10"/>
    </row>
    <row r="6968" spans="12:12" hidden="1" x14ac:dyDescent="0.3">
      <c r="L6968" s="10"/>
    </row>
    <row r="6969" spans="12:12" hidden="1" x14ac:dyDescent="0.3">
      <c r="L6969" s="10"/>
    </row>
    <row r="6970" spans="12:12" hidden="1" x14ac:dyDescent="0.3">
      <c r="L6970" s="10"/>
    </row>
    <row r="6971" spans="12:12" hidden="1" x14ac:dyDescent="0.3">
      <c r="L6971" s="10"/>
    </row>
    <row r="6972" spans="12:12" hidden="1" x14ac:dyDescent="0.3">
      <c r="L6972" s="10"/>
    </row>
    <row r="6973" spans="12:12" hidden="1" x14ac:dyDescent="0.3">
      <c r="L6973" s="10"/>
    </row>
    <row r="6974" spans="12:12" hidden="1" x14ac:dyDescent="0.3">
      <c r="L6974" s="10"/>
    </row>
    <row r="6975" spans="12:12" hidden="1" x14ac:dyDescent="0.3">
      <c r="L6975" s="10"/>
    </row>
    <row r="6976" spans="12:12" hidden="1" x14ac:dyDescent="0.3">
      <c r="L6976" s="10"/>
    </row>
    <row r="6977" spans="12:12" hidden="1" x14ac:dyDescent="0.3">
      <c r="L6977" s="10"/>
    </row>
    <row r="6978" spans="12:12" hidden="1" x14ac:dyDescent="0.3">
      <c r="L6978" s="10"/>
    </row>
    <row r="6979" spans="12:12" hidden="1" x14ac:dyDescent="0.3">
      <c r="L6979" s="10"/>
    </row>
    <row r="6980" spans="12:12" hidden="1" x14ac:dyDescent="0.3">
      <c r="L6980" s="10"/>
    </row>
    <row r="6981" spans="12:12" hidden="1" x14ac:dyDescent="0.3">
      <c r="L6981" s="10"/>
    </row>
    <row r="6982" spans="12:12" hidden="1" x14ac:dyDescent="0.3">
      <c r="L6982" s="10"/>
    </row>
    <row r="6983" spans="12:12" hidden="1" x14ac:dyDescent="0.3">
      <c r="L6983" s="10"/>
    </row>
    <row r="6984" spans="12:12" hidden="1" x14ac:dyDescent="0.3">
      <c r="L6984" s="10"/>
    </row>
    <row r="6985" spans="12:12" hidden="1" x14ac:dyDescent="0.3">
      <c r="L6985" s="10"/>
    </row>
    <row r="6986" spans="12:12" hidden="1" x14ac:dyDescent="0.3">
      <c r="L6986" s="10"/>
    </row>
    <row r="6987" spans="12:12" hidden="1" x14ac:dyDescent="0.3">
      <c r="L6987" s="10"/>
    </row>
    <row r="6988" spans="12:12" hidden="1" x14ac:dyDescent="0.3">
      <c r="L6988" s="10"/>
    </row>
    <row r="6989" spans="12:12" hidden="1" x14ac:dyDescent="0.3">
      <c r="L6989" s="10"/>
    </row>
    <row r="6990" spans="12:12" hidden="1" x14ac:dyDescent="0.3">
      <c r="L6990" s="10"/>
    </row>
    <row r="6991" spans="12:12" hidden="1" x14ac:dyDescent="0.3">
      <c r="L6991" s="10"/>
    </row>
    <row r="6992" spans="12:12" hidden="1" x14ac:dyDescent="0.3">
      <c r="L6992" s="10"/>
    </row>
    <row r="6993" spans="12:12" hidden="1" x14ac:dyDescent="0.3">
      <c r="L6993" s="10"/>
    </row>
    <row r="6994" spans="12:12" hidden="1" x14ac:dyDescent="0.3">
      <c r="L6994" s="10"/>
    </row>
    <row r="6995" spans="12:12" hidden="1" x14ac:dyDescent="0.3">
      <c r="L6995" s="10"/>
    </row>
    <row r="6996" spans="12:12" hidden="1" x14ac:dyDescent="0.3">
      <c r="L6996" s="10"/>
    </row>
    <row r="6997" spans="12:12" hidden="1" x14ac:dyDescent="0.3">
      <c r="L6997" s="10"/>
    </row>
    <row r="6998" spans="12:12" hidden="1" x14ac:dyDescent="0.3">
      <c r="L6998" s="10"/>
    </row>
    <row r="6999" spans="12:12" hidden="1" x14ac:dyDescent="0.3">
      <c r="L6999" s="10"/>
    </row>
    <row r="7000" spans="12:12" hidden="1" x14ac:dyDescent="0.3">
      <c r="L7000" s="10"/>
    </row>
    <row r="7001" spans="12:12" hidden="1" x14ac:dyDescent="0.3">
      <c r="L7001" s="10"/>
    </row>
    <row r="7002" spans="12:12" hidden="1" x14ac:dyDescent="0.3">
      <c r="L7002" s="10"/>
    </row>
    <row r="7003" spans="12:12" hidden="1" x14ac:dyDescent="0.3">
      <c r="L7003" s="10"/>
    </row>
    <row r="7004" spans="12:12" hidden="1" x14ac:dyDescent="0.3">
      <c r="L7004" s="10"/>
    </row>
    <row r="7005" spans="12:12" hidden="1" x14ac:dyDescent="0.3">
      <c r="L7005" s="10"/>
    </row>
    <row r="7006" spans="12:12" hidden="1" x14ac:dyDescent="0.3">
      <c r="L7006" s="10"/>
    </row>
    <row r="7007" spans="12:12" hidden="1" x14ac:dyDescent="0.3">
      <c r="L7007" s="10"/>
    </row>
    <row r="7008" spans="12:12" hidden="1" x14ac:dyDescent="0.3">
      <c r="L7008" s="10"/>
    </row>
    <row r="7009" spans="12:12" hidden="1" x14ac:dyDescent="0.3">
      <c r="L7009" s="10"/>
    </row>
    <row r="7010" spans="12:12" hidden="1" x14ac:dyDescent="0.3">
      <c r="L7010" s="10"/>
    </row>
    <row r="7011" spans="12:12" hidden="1" x14ac:dyDescent="0.3">
      <c r="L7011" s="10"/>
    </row>
    <row r="7012" spans="12:12" hidden="1" x14ac:dyDescent="0.3">
      <c r="L7012" s="10"/>
    </row>
    <row r="7013" spans="12:12" hidden="1" x14ac:dyDescent="0.3">
      <c r="L7013" s="10"/>
    </row>
    <row r="7014" spans="12:12" hidden="1" x14ac:dyDescent="0.3">
      <c r="L7014" s="10"/>
    </row>
    <row r="7015" spans="12:12" hidden="1" x14ac:dyDescent="0.3">
      <c r="L7015" s="10"/>
    </row>
    <row r="7016" spans="12:12" hidden="1" x14ac:dyDescent="0.3">
      <c r="L7016" s="10"/>
    </row>
    <row r="7017" spans="12:12" hidden="1" x14ac:dyDescent="0.3">
      <c r="L7017" s="10"/>
    </row>
    <row r="7018" spans="12:12" hidden="1" x14ac:dyDescent="0.3">
      <c r="L7018" s="10"/>
    </row>
    <row r="7019" spans="12:12" hidden="1" x14ac:dyDescent="0.3">
      <c r="L7019" s="10"/>
    </row>
    <row r="7020" spans="12:12" hidden="1" x14ac:dyDescent="0.3">
      <c r="L7020" s="10"/>
    </row>
    <row r="7021" spans="12:12" hidden="1" x14ac:dyDescent="0.3">
      <c r="L7021" s="10"/>
    </row>
    <row r="7022" spans="12:12" hidden="1" x14ac:dyDescent="0.3">
      <c r="L7022" s="10"/>
    </row>
    <row r="7023" spans="12:12" hidden="1" x14ac:dyDescent="0.3">
      <c r="L7023" s="10"/>
    </row>
    <row r="7024" spans="12:12" hidden="1" x14ac:dyDescent="0.3">
      <c r="L7024" s="10"/>
    </row>
    <row r="7025" spans="12:12" hidden="1" x14ac:dyDescent="0.3">
      <c r="L7025" s="10"/>
    </row>
    <row r="7026" spans="12:12" hidden="1" x14ac:dyDescent="0.3">
      <c r="L7026" s="10"/>
    </row>
    <row r="7027" spans="12:12" hidden="1" x14ac:dyDescent="0.3">
      <c r="L7027" s="10"/>
    </row>
    <row r="7028" spans="12:12" hidden="1" x14ac:dyDescent="0.3">
      <c r="L7028" s="10"/>
    </row>
    <row r="7029" spans="12:12" hidden="1" x14ac:dyDescent="0.3">
      <c r="L7029" s="10"/>
    </row>
    <row r="7030" spans="12:12" hidden="1" x14ac:dyDescent="0.3">
      <c r="L7030" s="10"/>
    </row>
    <row r="7031" spans="12:12" hidden="1" x14ac:dyDescent="0.3">
      <c r="L7031" s="10"/>
    </row>
    <row r="7032" spans="12:12" hidden="1" x14ac:dyDescent="0.3">
      <c r="L7032" s="10"/>
    </row>
    <row r="7033" spans="12:12" hidden="1" x14ac:dyDescent="0.3">
      <c r="L7033" s="10"/>
    </row>
    <row r="7034" spans="12:12" hidden="1" x14ac:dyDescent="0.3">
      <c r="L7034" s="10"/>
    </row>
    <row r="7035" spans="12:12" hidden="1" x14ac:dyDescent="0.3">
      <c r="L7035" s="10"/>
    </row>
    <row r="7036" spans="12:12" hidden="1" x14ac:dyDescent="0.3">
      <c r="L7036" s="10"/>
    </row>
    <row r="7037" spans="12:12" hidden="1" x14ac:dyDescent="0.3">
      <c r="L7037" s="10"/>
    </row>
    <row r="7038" spans="12:12" hidden="1" x14ac:dyDescent="0.3">
      <c r="L7038" s="10"/>
    </row>
    <row r="7039" spans="12:12" hidden="1" x14ac:dyDescent="0.3">
      <c r="L7039" s="10"/>
    </row>
    <row r="7040" spans="12:12" hidden="1" x14ac:dyDescent="0.3">
      <c r="L7040" s="10"/>
    </row>
    <row r="7041" spans="12:12" hidden="1" x14ac:dyDescent="0.3">
      <c r="L7041" s="10"/>
    </row>
    <row r="7042" spans="12:12" hidden="1" x14ac:dyDescent="0.3">
      <c r="L7042" s="10"/>
    </row>
    <row r="7043" spans="12:12" hidden="1" x14ac:dyDescent="0.3">
      <c r="L7043" s="10"/>
    </row>
    <row r="7044" spans="12:12" hidden="1" x14ac:dyDescent="0.3">
      <c r="L7044" s="10"/>
    </row>
    <row r="7045" spans="12:12" hidden="1" x14ac:dyDescent="0.3">
      <c r="L7045" s="10"/>
    </row>
    <row r="7046" spans="12:12" hidden="1" x14ac:dyDescent="0.3">
      <c r="L7046" s="10"/>
    </row>
    <row r="7047" spans="12:12" hidden="1" x14ac:dyDescent="0.3">
      <c r="L7047" s="10"/>
    </row>
    <row r="7048" spans="12:12" hidden="1" x14ac:dyDescent="0.3">
      <c r="L7048" s="10"/>
    </row>
    <row r="7049" spans="12:12" hidden="1" x14ac:dyDescent="0.3">
      <c r="L7049" s="10"/>
    </row>
    <row r="7050" spans="12:12" hidden="1" x14ac:dyDescent="0.3">
      <c r="L7050" s="10"/>
    </row>
    <row r="7051" spans="12:12" hidden="1" x14ac:dyDescent="0.3">
      <c r="L7051" s="10"/>
    </row>
    <row r="7052" spans="12:12" hidden="1" x14ac:dyDescent="0.3">
      <c r="L7052" s="10"/>
    </row>
    <row r="7053" spans="12:12" hidden="1" x14ac:dyDescent="0.3">
      <c r="L7053" s="10"/>
    </row>
    <row r="7054" spans="12:12" hidden="1" x14ac:dyDescent="0.3">
      <c r="L7054" s="10"/>
    </row>
    <row r="7055" spans="12:12" hidden="1" x14ac:dyDescent="0.3">
      <c r="L7055" s="10"/>
    </row>
    <row r="7056" spans="12:12" hidden="1" x14ac:dyDescent="0.3">
      <c r="L7056" s="10"/>
    </row>
    <row r="7057" spans="12:12" hidden="1" x14ac:dyDescent="0.3">
      <c r="L7057" s="10"/>
    </row>
    <row r="7058" spans="12:12" hidden="1" x14ac:dyDescent="0.3">
      <c r="L7058" s="10"/>
    </row>
    <row r="7059" spans="12:12" hidden="1" x14ac:dyDescent="0.3">
      <c r="L7059" s="10"/>
    </row>
    <row r="7060" spans="12:12" hidden="1" x14ac:dyDescent="0.3">
      <c r="L7060" s="10"/>
    </row>
    <row r="7061" spans="12:12" hidden="1" x14ac:dyDescent="0.3">
      <c r="L7061" s="10"/>
    </row>
    <row r="7062" spans="12:12" hidden="1" x14ac:dyDescent="0.3">
      <c r="L7062" s="10"/>
    </row>
    <row r="7063" spans="12:12" hidden="1" x14ac:dyDescent="0.3">
      <c r="L7063" s="10"/>
    </row>
    <row r="7064" spans="12:12" hidden="1" x14ac:dyDescent="0.3">
      <c r="L7064" s="10"/>
    </row>
    <row r="7065" spans="12:12" hidden="1" x14ac:dyDescent="0.3">
      <c r="L7065" s="10"/>
    </row>
    <row r="7066" spans="12:12" hidden="1" x14ac:dyDescent="0.3">
      <c r="L7066" s="10"/>
    </row>
    <row r="7067" spans="12:12" hidden="1" x14ac:dyDescent="0.3">
      <c r="L7067" s="10"/>
    </row>
    <row r="7068" spans="12:12" hidden="1" x14ac:dyDescent="0.3">
      <c r="L7068" s="10"/>
    </row>
    <row r="7069" spans="12:12" hidden="1" x14ac:dyDescent="0.3">
      <c r="L7069" s="10"/>
    </row>
    <row r="7070" spans="12:12" hidden="1" x14ac:dyDescent="0.3">
      <c r="L7070" s="10"/>
    </row>
    <row r="7071" spans="12:12" hidden="1" x14ac:dyDescent="0.3">
      <c r="L7071" s="10"/>
    </row>
    <row r="7072" spans="12:12" hidden="1" x14ac:dyDescent="0.3">
      <c r="L7072" s="10"/>
    </row>
    <row r="7073" spans="12:12" hidden="1" x14ac:dyDescent="0.3">
      <c r="L7073" s="10"/>
    </row>
    <row r="7074" spans="12:12" hidden="1" x14ac:dyDescent="0.3">
      <c r="L7074" s="10"/>
    </row>
    <row r="7075" spans="12:12" hidden="1" x14ac:dyDescent="0.3">
      <c r="L7075" s="10"/>
    </row>
    <row r="7076" spans="12:12" hidden="1" x14ac:dyDescent="0.3">
      <c r="L7076" s="10"/>
    </row>
    <row r="7077" spans="12:12" hidden="1" x14ac:dyDescent="0.3">
      <c r="L7077" s="10"/>
    </row>
    <row r="7078" spans="12:12" hidden="1" x14ac:dyDescent="0.3">
      <c r="L7078" s="10"/>
    </row>
    <row r="7079" spans="12:12" hidden="1" x14ac:dyDescent="0.3">
      <c r="L7079" s="10"/>
    </row>
    <row r="7080" spans="12:12" hidden="1" x14ac:dyDescent="0.3">
      <c r="L7080" s="10"/>
    </row>
    <row r="7081" spans="12:12" hidden="1" x14ac:dyDescent="0.3">
      <c r="L7081" s="10"/>
    </row>
    <row r="7082" spans="12:12" hidden="1" x14ac:dyDescent="0.3">
      <c r="L7082" s="10"/>
    </row>
    <row r="7083" spans="12:12" hidden="1" x14ac:dyDescent="0.3">
      <c r="L7083" s="10"/>
    </row>
    <row r="7084" spans="12:12" hidden="1" x14ac:dyDescent="0.3">
      <c r="L7084" s="10"/>
    </row>
    <row r="7085" spans="12:12" hidden="1" x14ac:dyDescent="0.3">
      <c r="L7085" s="10"/>
    </row>
    <row r="7086" spans="12:12" hidden="1" x14ac:dyDescent="0.3">
      <c r="L7086" s="10"/>
    </row>
    <row r="7087" spans="12:12" hidden="1" x14ac:dyDescent="0.3">
      <c r="L7087" s="10"/>
    </row>
    <row r="7088" spans="12:12" hidden="1" x14ac:dyDescent="0.3">
      <c r="L7088" s="10"/>
    </row>
    <row r="7089" spans="12:12" hidden="1" x14ac:dyDescent="0.3">
      <c r="L7089" s="10"/>
    </row>
    <row r="7090" spans="12:12" hidden="1" x14ac:dyDescent="0.3">
      <c r="L7090" s="10"/>
    </row>
    <row r="7091" spans="12:12" hidden="1" x14ac:dyDescent="0.3">
      <c r="L7091" s="10"/>
    </row>
    <row r="7092" spans="12:12" hidden="1" x14ac:dyDescent="0.3">
      <c r="L7092" s="10"/>
    </row>
    <row r="7093" spans="12:12" hidden="1" x14ac:dyDescent="0.3">
      <c r="L7093" s="10"/>
    </row>
    <row r="7094" spans="12:12" hidden="1" x14ac:dyDescent="0.3">
      <c r="L7094" s="10"/>
    </row>
    <row r="7095" spans="12:12" hidden="1" x14ac:dyDescent="0.3">
      <c r="L7095" s="10"/>
    </row>
    <row r="7096" spans="12:12" hidden="1" x14ac:dyDescent="0.3">
      <c r="L7096" s="10"/>
    </row>
    <row r="7097" spans="12:12" hidden="1" x14ac:dyDescent="0.3">
      <c r="L7097" s="10"/>
    </row>
    <row r="7098" spans="12:12" hidden="1" x14ac:dyDescent="0.3">
      <c r="L7098" s="10"/>
    </row>
    <row r="7099" spans="12:12" hidden="1" x14ac:dyDescent="0.3">
      <c r="L7099" s="10"/>
    </row>
    <row r="7100" spans="12:12" hidden="1" x14ac:dyDescent="0.3">
      <c r="L7100" s="10"/>
    </row>
    <row r="7101" spans="12:12" hidden="1" x14ac:dyDescent="0.3">
      <c r="L7101" s="10"/>
    </row>
    <row r="7102" spans="12:12" hidden="1" x14ac:dyDescent="0.3">
      <c r="L7102" s="10"/>
    </row>
    <row r="7103" spans="12:12" hidden="1" x14ac:dyDescent="0.3">
      <c r="L7103" s="10"/>
    </row>
    <row r="7104" spans="12:12" hidden="1" x14ac:dyDescent="0.3">
      <c r="L7104" s="10"/>
    </row>
    <row r="7105" spans="12:12" hidden="1" x14ac:dyDescent="0.3">
      <c r="L7105" s="10"/>
    </row>
    <row r="7106" spans="12:12" hidden="1" x14ac:dyDescent="0.3">
      <c r="L7106" s="10"/>
    </row>
    <row r="7107" spans="12:12" hidden="1" x14ac:dyDescent="0.3">
      <c r="L7107" s="10"/>
    </row>
    <row r="7108" spans="12:12" hidden="1" x14ac:dyDescent="0.3">
      <c r="L7108" s="10"/>
    </row>
    <row r="7109" spans="12:12" hidden="1" x14ac:dyDescent="0.3">
      <c r="L7109" s="10"/>
    </row>
    <row r="7110" spans="12:12" hidden="1" x14ac:dyDescent="0.3">
      <c r="L7110" s="10"/>
    </row>
    <row r="7111" spans="12:12" hidden="1" x14ac:dyDescent="0.3">
      <c r="L7111" s="10"/>
    </row>
    <row r="7112" spans="12:12" hidden="1" x14ac:dyDescent="0.3">
      <c r="L7112" s="10"/>
    </row>
    <row r="7113" spans="12:12" hidden="1" x14ac:dyDescent="0.3">
      <c r="L7113" s="10"/>
    </row>
    <row r="7114" spans="12:12" hidden="1" x14ac:dyDescent="0.3">
      <c r="L7114" s="10"/>
    </row>
    <row r="7115" spans="12:12" hidden="1" x14ac:dyDescent="0.3">
      <c r="L7115" s="10"/>
    </row>
    <row r="7116" spans="12:12" hidden="1" x14ac:dyDescent="0.3">
      <c r="L7116" s="10"/>
    </row>
    <row r="7117" spans="12:12" hidden="1" x14ac:dyDescent="0.3">
      <c r="L7117" s="10"/>
    </row>
    <row r="7118" spans="12:12" hidden="1" x14ac:dyDescent="0.3">
      <c r="L7118" s="10"/>
    </row>
    <row r="7119" spans="12:12" hidden="1" x14ac:dyDescent="0.3">
      <c r="L7119" s="10"/>
    </row>
    <row r="7120" spans="12:12" hidden="1" x14ac:dyDescent="0.3">
      <c r="L7120" s="10"/>
    </row>
    <row r="7121" spans="12:12" hidden="1" x14ac:dyDescent="0.3">
      <c r="L7121" s="10"/>
    </row>
    <row r="7122" spans="12:12" hidden="1" x14ac:dyDescent="0.3">
      <c r="L7122" s="10"/>
    </row>
    <row r="7123" spans="12:12" hidden="1" x14ac:dyDescent="0.3">
      <c r="L7123" s="10"/>
    </row>
    <row r="7124" spans="12:12" hidden="1" x14ac:dyDescent="0.3">
      <c r="L7124" s="10"/>
    </row>
    <row r="7125" spans="12:12" hidden="1" x14ac:dyDescent="0.3">
      <c r="L7125" s="10"/>
    </row>
    <row r="7126" spans="12:12" hidden="1" x14ac:dyDescent="0.3">
      <c r="L7126" s="10"/>
    </row>
    <row r="7127" spans="12:12" hidden="1" x14ac:dyDescent="0.3">
      <c r="L7127" s="10"/>
    </row>
    <row r="7128" spans="12:12" hidden="1" x14ac:dyDescent="0.3">
      <c r="L7128" s="10"/>
    </row>
    <row r="7129" spans="12:12" hidden="1" x14ac:dyDescent="0.3">
      <c r="L7129" s="10"/>
    </row>
    <row r="7130" spans="12:12" hidden="1" x14ac:dyDescent="0.3">
      <c r="L7130" s="10"/>
    </row>
    <row r="7131" spans="12:12" hidden="1" x14ac:dyDescent="0.3">
      <c r="L7131" s="10"/>
    </row>
    <row r="7132" spans="12:12" hidden="1" x14ac:dyDescent="0.3">
      <c r="L7132" s="10"/>
    </row>
    <row r="7133" spans="12:12" hidden="1" x14ac:dyDescent="0.3">
      <c r="L7133" s="10"/>
    </row>
    <row r="7134" spans="12:12" hidden="1" x14ac:dyDescent="0.3">
      <c r="L7134" s="10"/>
    </row>
    <row r="7135" spans="12:12" hidden="1" x14ac:dyDescent="0.3">
      <c r="L7135" s="10"/>
    </row>
    <row r="7136" spans="12:12" hidden="1" x14ac:dyDescent="0.3">
      <c r="L7136" s="10"/>
    </row>
    <row r="7137" spans="12:12" hidden="1" x14ac:dyDescent="0.3">
      <c r="L7137" s="10"/>
    </row>
    <row r="7138" spans="12:12" hidden="1" x14ac:dyDescent="0.3">
      <c r="L7138" s="10"/>
    </row>
    <row r="7139" spans="12:12" hidden="1" x14ac:dyDescent="0.3">
      <c r="L7139" s="10"/>
    </row>
    <row r="7140" spans="12:12" hidden="1" x14ac:dyDescent="0.3">
      <c r="L7140" s="10"/>
    </row>
    <row r="7141" spans="12:12" hidden="1" x14ac:dyDescent="0.3">
      <c r="L7141" s="10"/>
    </row>
    <row r="7142" spans="12:12" hidden="1" x14ac:dyDescent="0.3">
      <c r="L7142" s="10"/>
    </row>
    <row r="7143" spans="12:12" hidden="1" x14ac:dyDescent="0.3">
      <c r="L7143" s="10"/>
    </row>
    <row r="7144" spans="12:12" hidden="1" x14ac:dyDescent="0.3">
      <c r="L7144" s="10"/>
    </row>
    <row r="7145" spans="12:12" hidden="1" x14ac:dyDescent="0.3">
      <c r="L7145" s="10"/>
    </row>
    <row r="7146" spans="12:12" hidden="1" x14ac:dyDescent="0.3">
      <c r="L7146" s="10"/>
    </row>
    <row r="7147" spans="12:12" hidden="1" x14ac:dyDescent="0.3">
      <c r="L7147" s="10"/>
    </row>
    <row r="7148" spans="12:12" hidden="1" x14ac:dyDescent="0.3">
      <c r="L7148" s="10"/>
    </row>
    <row r="7149" spans="12:12" hidden="1" x14ac:dyDescent="0.3">
      <c r="L7149" s="10"/>
    </row>
    <row r="7150" spans="12:12" hidden="1" x14ac:dyDescent="0.3">
      <c r="L7150" s="10"/>
    </row>
    <row r="7151" spans="12:12" hidden="1" x14ac:dyDescent="0.3">
      <c r="L7151" s="10"/>
    </row>
    <row r="7152" spans="12:12" hidden="1" x14ac:dyDescent="0.3">
      <c r="L7152" s="10"/>
    </row>
    <row r="7153" spans="12:12" hidden="1" x14ac:dyDescent="0.3">
      <c r="L7153" s="10"/>
    </row>
    <row r="7154" spans="12:12" hidden="1" x14ac:dyDescent="0.3">
      <c r="L7154" s="10"/>
    </row>
    <row r="7155" spans="12:12" hidden="1" x14ac:dyDescent="0.3">
      <c r="L7155" s="10"/>
    </row>
    <row r="7156" spans="12:12" hidden="1" x14ac:dyDescent="0.3">
      <c r="L7156" s="10"/>
    </row>
    <row r="7157" spans="12:12" hidden="1" x14ac:dyDescent="0.3">
      <c r="L7157" s="10"/>
    </row>
    <row r="7158" spans="12:12" hidden="1" x14ac:dyDescent="0.3">
      <c r="L7158" s="10"/>
    </row>
    <row r="7159" spans="12:12" hidden="1" x14ac:dyDescent="0.3">
      <c r="L7159" s="10"/>
    </row>
    <row r="7160" spans="12:12" hidden="1" x14ac:dyDescent="0.3">
      <c r="L7160" s="10"/>
    </row>
    <row r="7161" spans="12:12" hidden="1" x14ac:dyDescent="0.3">
      <c r="L7161" s="10"/>
    </row>
    <row r="7162" spans="12:12" hidden="1" x14ac:dyDescent="0.3">
      <c r="L7162" s="10"/>
    </row>
    <row r="7163" spans="12:12" hidden="1" x14ac:dyDescent="0.3">
      <c r="L7163" s="10"/>
    </row>
    <row r="7164" spans="12:12" hidden="1" x14ac:dyDescent="0.3">
      <c r="L7164" s="10"/>
    </row>
    <row r="7165" spans="12:12" hidden="1" x14ac:dyDescent="0.3">
      <c r="L7165" s="10"/>
    </row>
    <row r="7166" spans="12:12" hidden="1" x14ac:dyDescent="0.3">
      <c r="L7166" s="10"/>
    </row>
    <row r="7167" spans="12:12" hidden="1" x14ac:dyDescent="0.3">
      <c r="L7167" s="10"/>
    </row>
    <row r="7168" spans="12:12" hidden="1" x14ac:dyDescent="0.3">
      <c r="L7168" s="10"/>
    </row>
    <row r="7169" spans="12:12" hidden="1" x14ac:dyDescent="0.3">
      <c r="L7169" s="10"/>
    </row>
    <row r="7170" spans="12:12" hidden="1" x14ac:dyDescent="0.3">
      <c r="L7170" s="10"/>
    </row>
    <row r="7171" spans="12:12" hidden="1" x14ac:dyDescent="0.3">
      <c r="L7171" s="10"/>
    </row>
    <row r="7172" spans="12:12" hidden="1" x14ac:dyDescent="0.3">
      <c r="L7172" s="10"/>
    </row>
    <row r="7173" spans="12:12" hidden="1" x14ac:dyDescent="0.3">
      <c r="L7173" s="10"/>
    </row>
    <row r="7174" spans="12:12" hidden="1" x14ac:dyDescent="0.3">
      <c r="L7174" s="10"/>
    </row>
    <row r="7175" spans="12:12" hidden="1" x14ac:dyDescent="0.3">
      <c r="L7175" s="10"/>
    </row>
    <row r="7176" spans="12:12" hidden="1" x14ac:dyDescent="0.3">
      <c r="L7176" s="10"/>
    </row>
    <row r="7177" spans="12:12" hidden="1" x14ac:dyDescent="0.3">
      <c r="L7177" s="10"/>
    </row>
    <row r="7178" spans="12:12" hidden="1" x14ac:dyDescent="0.3">
      <c r="L7178" s="10"/>
    </row>
    <row r="7179" spans="12:12" hidden="1" x14ac:dyDescent="0.3">
      <c r="L7179" s="10"/>
    </row>
    <row r="7180" spans="12:12" hidden="1" x14ac:dyDescent="0.3">
      <c r="L7180" s="10"/>
    </row>
    <row r="7181" spans="12:12" hidden="1" x14ac:dyDescent="0.3">
      <c r="L7181" s="10"/>
    </row>
    <row r="7182" spans="12:12" hidden="1" x14ac:dyDescent="0.3">
      <c r="L7182" s="10"/>
    </row>
    <row r="7183" spans="12:12" hidden="1" x14ac:dyDescent="0.3">
      <c r="L7183" s="10"/>
    </row>
    <row r="7184" spans="12:12" hidden="1" x14ac:dyDescent="0.3">
      <c r="L7184" s="10"/>
    </row>
    <row r="7185" spans="12:12" hidden="1" x14ac:dyDescent="0.3">
      <c r="L7185" s="10"/>
    </row>
    <row r="7186" spans="12:12" hidden="1" x14ac:dyDescent="0.3">
      <c r="L7186" s="10"/>
    </row>
    <row r="7187" spans="12:12" hidden="1" x14ac:dyDescent="0.3">
      <c r="L7187" s="10"/>
    </row>
    <row r="7188" spans="12:12" hidden="1" x14ac:dyDescent="0.3">
      <c r="L7188" s="10"/>
    </row>
    <row r="7189" spans="12:12" hidden="1" x14ac:dyDescent="0.3">
      <c r="L7189" s="10"/>
    </row>
    <row r="7190" spans="12:12" hidden="1" x14ac:dyDescent="0.3">
      <c r="L7190" s="10"/>
    </row>
    <row r="7191" spans="12:12" hidden="1" x14ac:dyDescent="0.3">
      <c r="L7191" s="10"/>
    </row>
    <row r="7192" spans="12:12" hidden="1" x14ac:dyDescent="0.3">
      <c r="L7192" s="10"/>
    </row>
    <row r="7193" spans="12:12" hidden="1" x14ac:dyDescent="0.3">
      <c r="L7193" s="10"/>
    </row>
    <row r="7194" spans="12:12" hidden="1" x14ac:dyDescent="0.3">
      <c r="L7194" s="10"/>
    </row>
    <row r="7195" spans="12:12" hidden="1" x14ac:dyDescent="0.3">
      <c r="L7195" s="10"/>
    </row>
    <row r="7196" spans="12:12" hidden="1" x14ac:dyDescent="0.3">
      <c r="L7196" s="10"/>
    </row>
    <row r="7197" spans="12:12" hidden="1" x14ac:dyDescent="0.3">
      <c r="L7197" s="10"/>
    </row>
    <row r="7198" spans="12:12" hidden="1" x14ac:dyDescent="0.3">
      <c r="L7198" s="10"/>
    </row>
    <row r="7199" spans="12:12" hidden="1" x14ac:dyDescent="0.3">
      <c r="L7199" s="10"/>
    </row>
    <row r="7200" spans="12:12" hidden="1" x14ac:dyDescent="0.3">
      <c r="L7200" s="10"/>
    </row>
    <row r="7201" spans="12:12" hidden="1" x14ac:dyDescent="0.3">
      <c r="L7201" s="10"/>
    </row>
    <row r="7202" spans="12:12" hidden="1" x14ac:dyDescent="0.3">
      <c r="L7202" s="10"/>
    </row>
    <row r="7203" spans="12:12" hidden="1" x14ac:dyDescent="0.3">
      <c r="L7203" s="10"/>
    </row>
    <row r="7204" spans="12:12" hidden="1" x14ac:dyDescent="0.3">
      <c r="L7204" s="10"/>
    </row>
    <row r="7205" spans="12:12" hidden="1" x14ac:dyDescent="0.3">
      <c r="L7205" s="10"/>
    </row>
    <row r="7206" spans="12:12" hidden="1" x14ac:dyDescent="0.3">
      <c r="L7206" s="10"/>
    </row>
    <row r="7207" spans="12:12" hidden="1" x14ac:dyDescent="0.3">
      <c r="L7207" s="10"/>
    </row>
    <row r="7208" spans="12:12" hidden="1" x14ac:dyDescent="0.3">
      <c r="L7208" s="10"/>
    </row>
    <row r="7209" spans="12:12" hidden="1" x14ac:dyDescent="0.3">
      <c r="L7209" s="10"/>
    </row>
    <row r="7210" spans="12:12" hidden="1" x14ac:dyDescent="0.3">
      <c r="L7210" s="10"/>
    </row>
    <row r="7211" spans="12:12" hidden="1" x14ac:dyDescent="0.3">
      <c r="L7211" s="10"/>
    </row>
    <row r="7212" spans="12:12" hidden="1" x14ac:dyDescent="0.3">
      <c r="L7212" s="10"/>
    </row>
    <row r="7213" spans="12:12" hidden="1" x14ac:dyDescent="0.3">
      <c r="L7213" s="10"/>
    </row>
    <row r="7214" spans="12:12" hidden="1" x14ac:dyDescent="0.3">
      <c r="L7214" s="10"/>
    </row>
    <row r="7215" spans="12:12" hidden="1" x14ac:dyDescent="0.3">
      <c r="L7215" s="10"/>
    </row>
    <row r="7216" spans="12:12" hidden="1" x14ac:dyDescent="0.3">
      <c r="L7216" s="10"/>
    </row>
    <row r="7217" spans="12:12" hidden="1" x14ac:dyDescent="0.3">
      <c r="L7217" s="10"/>
    </row>
    <row r="7218" spans="12:12" hidden="1" x14ac:dyDescent="0.3">
      <c r="L7218" s="10"/>
    </row>
    <row r="7219" spans="12:12" hidden="1" x14ac:dyDescent="0.3">
      <c r="L7219" s="10"/>
    </row>
    <row r="7220" spans="12:12" hidden="1" x14ac:dyDescent="0.3">
      <c r="L7220" s="10"/>
    </row>
    <row r="7221" spans="12:12" hidden="1" x14ac:dyDescent="0.3">
      <c r="L7221" s="10"/>
    </row>
    <row r="7222" spans="12:12" hidden="1" x14ac:dyDescent="0.3">
      <c r="L7222" s="10"/>
    </row>
    <row r="7223" spans="12:12" hidden="1" x14ac:dyDescent="0.3">
      <c r="L7223" s="10"/>
    </row>
    <row r="7224" spans="12:12" hidden="1" x14ac:dyDescent="0.3">
      <c r="L7224" s="10"/>
    </row>
    <row r="7225" spans="12:12" hidden="1" x14ac:dyDescent="0.3">
      <c r="L7225" s="10"/>
    </row>
    <row r="7226" spans="12:12" hidden="1" x14ac:dyDescent="0.3">
      <c r="L7226" s="10"/>
    </row>
    <row r="7227" spans="12:12" hidden="1" x14ac:dyDescent="0.3">
      <c r="L7227" s="10"/>
    </row>
    <row r="7228" spans="12:12" hidden="1" x14ac:dyDescent="0.3">
      <c r="L7228" s="10"/>
    </row>
    <row r="7229" spans="12:12" hidden="1" x14ac:dyDescent="0.3">
      <c r="L7229" s="10"/>
    </row>
    <row r="7230" spans="12:12" hidden="1" x14ac:dyDescent="0.3">
      <c r="L7230" s="10"/>
    </row>
    <row r="7231" spans="12:12" hidden="1" x14ac:dyDescent="0.3">
      <c r="L7231" s="10"/>
    </row>
    <row r="7232" spans="12:12" hidden="1" x14ac:dyDescent="0.3">
      <c r="L7232" s="10"/>
    </row>
    <row r="7233" spans="12:12" hidden="1" x14ac:dyDescent="0.3">
      <c r="L7233" s="10"/>
    </row>
    <row r="7234" spans="12:12" hidden="1" x14ac:dyDescent="0.3">
      <c r="L7234" s="10"/>
    </row>
    <row r="7235" spans="12:12" hidden="1" x14ac:dyDescent="0.3">
      <c r="L7235" s="10"/>
    </row>
    <row r="7236" spans="12:12" hidden="1" x14ac:dyDescent="0.3">
      <c r="L7236" s="10"/>
    </row>
    <row r="7237" spans="12:12" hidden="1" x14ac:dyDescent="0.3">
      <c r="L7237" s="10"/>
    </row>
    <row r="7238" spans="12:12" hidden="1" x14ac:dyDescent="0.3">
      <c r="L7238" s="10"/>
    </row>
    <row r="7239" spans="12:12" hidden="1" x14ac:dyDescent="0.3">
      <c r="L7239" s="10"/>
    </row>
    <row r="7240" spans="12:12" hidden="1" x14ac:dyDescent="0.3">
      <c r="L7240" s="10"/>
    </row>
    <row r="7241" spans="12:12" hidden="1" x14ac:dyDescent="0.3">
      <c r="L7241" s="10"/>
    </row>
    <row r="7242" spans="12:12" hidden="1" x14ac:dyDescent="0.3">
      <c r="L7242" s="10"/>
    </row>
    <row r="7243" spans="12:12" hidden="1" x14ac:dyDescent="0.3">
      <c r="L7243" s="10"/>
    </row>
    <row r="7244" spans="12:12" hidden="1" x14ac:dyDescent="0.3">
      <c r="L7244" s="10"/>
    </row>
    <row r="7245" spans="12:12" hidden="1" x14ac:dyDescent="0.3">
      <c r="L7245" s="10"/>
    </row>
    <row r="7246" spans="12:12" hidden="1" x14ac:dyDescent="0.3">
      <c r="L7246" s="10"/>
    </row>
    <row r="7247" spans="12:12" hidden="1" x14ac:dyDescent="0.3">
      <c r="L7247" s="10"/>
    </row>
    <row r="7248" spans="12:12" hidden="1" x14ac:dyDescent="0.3">
      <c r="L7248" s="10"/>
    </row>
    <row r="7249" spans="12:12" hidden="1" x14ac:dyDescent="0.3">
      <c r="L7249" s="10"/>
    </row>
    <row r="7250" spans="12:12" hidden="1" x14ac:dyDescent="0.3">
      <c r="L7250" s="10"/>
    </row>
    <row r="7251" spans="12:12" hidden="1" x14ac:dyDescent="0.3">
      <c r="L7251" s="10"/>
    </row>
    <row r="7252" spans="12:12" hidden="1" x14ac:dyDescent="0.3">
      <c r="L7252" s="10"/>
    </row>
    <row r="7253" spans="12:12" hidden="1" x14ac:dyDescent="0.3">
      <c r="L7253" s="10"/>
    </row>
    <row r="7254" spans="12:12" hidden="1" x14ac:dyDescent="0.3">
      <c r="L7254" s="10"/>
    </row>
    <row r="7255" spans="12:12" hidden="1" x14ac:dyDescent="0.3">
      <c r="L7255" s="10"/>
    </row>
    <row r="7256" spans="12:12" hidden="1" x14ac:dyDescent="0.3">
      <c r="L7256" s="10"/>
    </row>
    <row r="7257" spans="12:12" hidden="1" x14ac:dyDescent="0.3">
      <c r="L7257" s="10"/>
    </row>
    <row r="7258" spans="12:12" hidden="1" x14ac:dyDescent="0.3">
      <c r="L7258" s="10"/>
    </row>
    <row r="7259" spans="12:12" hidden="1" x14ac:dyDescent="0.3">
      <c r="L7259" s="10"/>
    </row>
    <row r="7260" spans="12:12" hidden="1" x14ac:dyDescent="0.3">
      <c r="L7260" s="10"/>
    </row>
    <row r="7261" spans="12:12" hidden="1" x14ac:dyDescent="0.3">
      <c r="L7261" s="10"/>
    </row>
    <row r="7262" spans="12:12" hidden="1" x14ac:dyDescent="0.3">
      <c r="L7262" s="10"/>
    </row>
    <row r="7263" spans="12:12" hidden="1" x14ac:dyDescent="0.3">
      <c r="L7263" s="10"/>
    </row>
    <row r="7264" spans="12:12" hidden="1" x14ac:dyDescent="0.3">
      <c r="L7264" s="10"/>
    </row>
    <row r="7265" spans="12:12" hidden="1" x14ac:dyDescent="0.3">
      <c r="L7265" s="10"/>
    </row>
    <row r="7266" spans="12:12" hidden="1" x14ac:dyDescent="0.3">
      <c r="L7266" s="10"/>
    </row>
    <row r="7267" spans="12:12" hidden="1" x14ac:dyDescent="0.3">
      <c r="L7267" s="10"/>
    </row>
    <row r="7268" spans="12:12" hidden="1" x14ac:dyDescent="0.3">
      <c r="L7268" s="10"/>
    </row>
    <row r="7269" spans="12:12" hidden="1" x14ac:dyDescent="0.3">
      <c r="L7269" s="10"/>
    </row>
    <row r="7270" spans="12:12" hidden="1" x14ac:dyDescent="0.3">
      <c r="L7270" s="10"/>
    </row>
    <row r="7271" spans="12:12" hidden="1" x14ac:dyDescent="0.3">
      <c r="L7271" s="10"/>
    </row>
    <row r="7272" spans="12:12" hidden="1" x14ac:dyDescent="0.3">
      <c r="L7272" s="10"/>
    </row>
    <row r="7273" spans="12:12" hidden="1" x14ac:dyDescent="0.3">
      <c r="L7273" s="10"/>
    </row>
    <row r="7274" spans="12:12" hidden="1" x14ac:dyDescent="0.3">
      <c r="L7274" s="10"/>
    </row>
    <row r="7275" spans="12:12" hidden="1" x14ac:dyDescent="0.3">
      <c r="L7275" s="10"/>
    </row>
    <row r="7276" spans="12:12" hidden="1" x14ac:dyDescent="0.3">
      <c r="L7276" s="10"/>
    </row>
    <row r="7277" spans="12:12" hidden="1" x14ac:dyDescent="0.3">
      <c r="L7277" s="10"/>
    </row>
    <row r="7278" spans="12:12" hidden="1" x14ac:dyDescent="0.3">
      <c r="L7278" s="10"/>
    </row>
    <row r="7279" spans="12:12" hidden="1" x14ac:dyDescent="0.3">
      <c r="L7279" s="10"/>
    </row>
    <row r="7280" spans="12:12" hidden="1" x14ac:dyDescent="0.3">
      <c r="L7280" s="10"/>
    </row>
    <row r="7281" spans="12:12" hidden="1" x14ac:dyDescent="0.3">
      <c r="L7281" s="10"/>
    </row>
    <row r="7282" spans="12:12" hidden="1" x14ac:dyDescent="0.3">
      <c r="L7282" s="10"/>
    </row>
    <row r="7283" spans="12:12" hidden="1" x14ac:dyDescent="0.3">
      <c r="L7283" s="10"/>
    </row>
    <row r="7284" spans="12:12" hidden="1" x14ac:dyDescent="0.3">
      <c r="L7284" s="10"/>
    </row>
    <row r="7285" spans="12:12" hidden="1" x14ac:dyDescent="0.3">
      <c r="L7285" s="10"/>
    </row>
    <row r="7286" spans="12:12" hidden="1" x14ac:dyDescent="0.3">
      <c r="L7286" s="10"/>
    </row>
    <row r="7287" spans="12:12" hidden="1" x14ac:dyDescent="0.3">
      <c r="L7287" s="10"/>
    </row>
    <row r="7288" spans="12:12" hidden="1" x14ac:dyDescent="0.3">
      <c r="L7288" s="10"/>
    </row>
    <row r="7289" spans="12:12" hidden="1" x14ac:dyDescent="0.3">
      <c r="L7289" s="10"/>
    </row>
    <row r="7290" spans="12:12" hidden="1" x14ac:dyDescent="0.3">
      <c r="L7290" s="10"/>
    </row>
    <row r="7291" spans="12:12" hidden="1" x14ac:dyDescent="0.3">
      <c r="L7291" s="10"/>
    </row>
    <row r="7292" spans="12:12" hidden="1" x14ac:dyDescent="0.3">
      <c r="L7292" s="10"/>
    </row>
    <row r="7293" spans="12:12" hidden="1" x14ac:dyDescent="0.3">
      <c r="L7293" s="10"/>
    </row>
    <row r="7294" spans="12:12" hidden="1" x14ac:dyDescent="0.3">
      <c r="L7294" s="10"/>
    </row>
    <row r="7295" spans="12:12" hidden="1" x14ac:dyDescent="0.3">
      <c r="L7295" s="10"/>
    </row>
    <row r="7296" spans="12:12" hidden="1" x14ac:dyDescent="0.3">
      <c r="L7296" s="10"/>
    </row>
    <row r="7297" spans="12:12" hidden="1" x14ac:dyDescent="0.3">
      <c r="L7297" s="10"/>
    </row>
    <row r="7298" spans="12:12" hidden="1" x14ac:dyDescent="0.3">
      <c r="L7298" s="10"/>
    </row>
    <row r="7299" spans="12:12" hidden="1" x14ac:dyDescent="0.3">
      <c r="L7299" s="10"/>
    </row>
    <row r="7300" spans="12:12" hidden="1" x14ac:dyDescent="0.3">
      <c r="L7300" s="10"/>
    </row>
    <row r="7301" spans="12:12" hidden="1" x14ac:dyDescent="0.3">
      <c r="L7301" s="10"/>
    </row>
    <row r="7302" spans="12:12" hidden="1" x14ac:dyDescent="0.3">
      <c r="L7302" s="10"/>
    </row>
    <row r="7303" spans="12:12" hidden="1" x14ac:dyDescent="0.3">
      <c r="L7303" s="10"/>
    </row>
    <row r="7304" spans="12:12" hidden="1" x14ac:dyDescent="0.3">
      <c r="L7304" s="10"/>
    </row>
    <row r="7305" spans="12:12" hidden="1" x14ac:dyDescent="0.3">
      <c r="L7305" s="10"/>
    </row>
    <row r="7306" spans="12:12" hidden="1" x14ac:dyDescent="0.3">
      <c r="L7306" s="10"/>
    </row>
    <row r="7307" spans="12:12" hidden="1" x14ac:dyDescent="0.3">
      <c r="L7307" s="10"/>
    </row>
    <row r="7308" spans="12:12" hidden="1" x14ac:dyDescent="0.3">
      <c r="L7308" s="10"/>
    </row>
    <row r="7309" spans="12:12" hidden="1" x14ac:dyDescent="0.3">
      <c r="L7309" s="10"/>
    </row>
    <row r="7310" spans="12:12" hidden="1" x14ac:dyDescent="0.3">
      <c r="L7310" s="10"/>
    </row>
    <row r="7311" spans="12:12" hidden="1" x14ac:dyDescent="0.3">
      <c r="L7311" s="10"/>
    </row>
    <row r="7312" spans="12:12" hidden="1" x14ac:dyDescent="0.3">
      <c r="L7312" s="10"/>
    </row>
    <row r="7313" spans="12:12" hidden="1" x14ac:dyDescent="0.3">
      <c r="L7313" s="10"/>
    </row>
    <row r="7314" spans="12:12" hidden="1" x14ac:dyDescent="0.3">
      <c r="L7314" s="10"/>
    </row>
    <row r="7315" spans="12:12" hidden="1" x14ac:dyDescent="0.3">
      <c r="L7315" s="10"/>
    </row>
    <row r="7316" spans="12:12" hidden="1" x14ac:dyDescent="0.3">
      <c r="L7316" s="10"/>
    </row>
    <row r="7317" spans="12:12" hidden="1" x14ac:dyDescent="0.3">
      <c r="L7317" s="10"/>
    </row>
    <row r="7318" spans="12:12" hidden="1" x14ac:dyDescent="0.3">
      <c r="L7318" s="10"/>
    </row>
    <row r="7319" spans="12:12" hidden="1" x14ac:dyDescent="0.3">
      <c r="L7319" s="10"/>
    </row>
    <row r="7320" spans="12:12" hidden="1" x14ac:dyDescent="0.3">
      <c r="L7320" s="10"/>
    </row>
    <row r="7321" spans="12:12" hidden="1" x14ac:dyDescent="0.3">
      <c r="L7321" s="10"/>
    </row>
    <row r="7322" spans="12:12" hidden="1" x14ac:dyDescent="0.3">
      <c r="L7322" s="10"/>
    </row>
    <row r="7323" spans="12:12" hidden="1" x14ac:dyDescent="0.3">
      <c r="L7323" s="10"/>
    </row>
    <row r="7324" spans="12:12" hidden="1" x14ac:dyDescent="0.3">
      <c r="L7324" s="10"/>
    </row>
    <row r="7325" spans="12:12" hidden="1" x14ac:dyDescent="0.3">
      <c r="L7325" s="10"/>
    </row>
    <row r="7326" spans="12:12" hidden="1" x14ac:dyDescent="0.3">
      <c r="L7326" s="10"/>
    </row>
    <row r="7327" spans="12:12" hidden="1" x14ac:dyDescent="0.3">
      <c r="L7327" s="10"/>
    </row>
    <row r="7328" spans="12:12" hidden="1" x14ac:dyDescent="0.3">
      <c r="L7328" s="10"/>
    </row>
    <row r="7329" spans="12:12" hidden="1" x14ac:dyDescent="0.3">
      <c r="L7329" s="10"/>
    </row>
    <row r="7330" spans="12:12" hidden="1" x14ac:dyDescent="0.3">
      <c r="L7330" s="10"/>
    </row>
    <row r="7331" spans="12:12" hidden="1" x14ac:dyDescent="0.3">
      <c r="L7331" s="10"/>
    </row>
    <row r="7332" spans="12:12" hidden="1" x14ac:dyDescent="0.3">
      <c r="L7332" s="10"/>
    </row>
    <row r="7333" spans="12:12" hidden="1" x14ac:dyDescent="0.3">
      <c r="L7333" s="10"/>
    </row>
    <row r="7334" spans="12:12" hidden="1" x14ac:dyDescent="0.3">
      <c r="L7334" s="10"/>
    </row>
    <row r="7335" spans="12:12" hidden="1" x14ac:dyDescent="0.3">
      <c r="L7335" s="10"/>
    </row>
    <row r="7336" spans="12:12" hidden="1" x14ac:dyDescent="0.3">
      <c r="L7336" s="10"/>
    </row>
    <row r="7337" spans="12:12" hidden="1" x14ac:dyDescent="0.3">
      <c r="L7337" s="10"/>
    </row>
    <row r="7338" spans="12:12" hidden="1" x14ac:dyDescent="0.3">
      <c r="L7338" s="10"/>
    </row>
    <row r="7339" spans="12:12" hidden="1" x14ac:dyDescent="0.3">
      <c r="L7339" s="10"/>
    </row>
    <row r="7340" spans="12:12" hidden="1" x14ac:dyDescent="0.3">
      <c r="L7340" s="10"/>
    </row>
    <row r="7341" spans="12:12" hidden="1" x14ac:dyDescent="0.3">
      <c r="L7341" s="10"/>
    </row>
    <row r="7342" spans="12:12" hidden="1" x14ac:dyDescent="0.3">
      <c r="L7342" s="10"/>
    </row>
    <row r="7343" spans="12:12" hidden="1" x14ac:dyDescent="0.3">
      <c r="L7343" s="10"/>
    </row>
    <row r="7344" spans="12:12" hidden="1" x14ac:dyDescent="0.3">
      <c r="L7344" s="10"/>
    </row>
    <row r="7345" spans="12:12" hidden="1" x14ac:dyDescent="0.3">
      <c r="L7345" s="10"/>
    </row>
    <row r="7346" spans="12:12" hidden="1" x14ac:dyDescent="0.3">
      <c r="L7346" s="10"/>
    </row>
    <row r="7347" spans="12:12" hidden="1" x14ac:dyDescent="0.3">
      <c r="L7347" s="10"/>
    </row>
    <row r="7348" spans="12:12" hidden="1" x14ac:dyDescent="0.3">
      <c r="L7348" s="10"/>
    </row>
    <row r="7349" spans="12:12" hidden="1" x14ac:dyDescent="0.3">
      <c r="L7349" s="10"/>
    </row>
    <row r="7350" spans="12:12" hidden="1" x14ac:dyDescent="0.3">
      <c r="L7350" s="10"/>
    </row>
    <row r="7351" spans="12:12" hidden="1" x14ac:dyDescent="0.3">
      <c r="L7351" s="10"/>
    </row>
    <row r="7352" spans="12:12" hidden="1" x14ac:dyDescent="0.3">
      <c r="L7352" s="10"/>
    </row>
    <row r="7353" spans="12:12" hidden="1" x14ac:dyDescent="0.3">
      <c r="L7353" s="10"/>
    </row>
    <row r="7354" spans="12:12" hidden="1" x14ac:dyDescent="0.3">
      <c r="L7354" s="10"/>
    </row>
    <row r="7355" spans="12:12" hidden="1" x14ac:dyDescent="0.3">
      <c r="L7355" s="10"/>
    </row>
    <row r="7356" spans="12:12" hidden="1" x14ac:dyDescent="0.3">
      <c r="L7356" s="10"/>
    </row>
    <row r="7357" spans="12:12" hidden="1" x14ac:dyDescent="0.3">
      <c r="L7357" s="10"/>
    </row>
    <row r="7358" spans="12:12" hidden="1" x14ac:dyDescent="0.3">
      <c r="L7358" s="10"/>
    </row>
    <row r="7359" spans="12:12" hidden="1" x14ac:dyDescent="0.3">
      <c r="L7359" s="10"/>
    </row>
    <row r="7360" spans="12:12" hidden="1" x14ac:dyDescent="0.3">
      <c r="L7360" s="10"/>
    </row>
    <row r="7361" spans="12:12" hidden="1" x14ac:dyDescent="0.3">
      <c r="L7361" s="10"/>
    </row>
    <row r="7362" spans="12:12" hidden="1" x14ac:dyDescent="0.3">
      <c r="L7362" s="10"/>
    </row>
    <row r="7363" spans="12:12" hidden="1" x14ac:dyDescent="0.3">
      <c r="L7363" s="10"/>
    </row>
    <row r="7364" spans="12:12" hidden="1" x14ac:dyDescent="0.3">
      <c r="L7364" s="10"/>
    </row>
    <row r="7365" spans="12:12" hidden="1" x14ac:dyDescent="0.3">
      <c r="L7365" s="10"/>
    </row>
    <row r="7366" spans="12:12" hidden="1" x14ac:dyDescent="0.3">
      <c r="L7366" s="10"/>
    </row>
    <row r="7367" spans="12:12" hidden="1" x14ac:dyDescent="0.3">
      <c r="L7367" s="10"/>
    </row>
    <row r="7368" spans="12:12" hidden="1" x14ac:dyDescent="0.3">
      <c r="L7368" s="10"/>
    </row>
    <row r="7369" spans="12:12" hidden="1" x14ac:dyDescent="0.3">
      <c r="L7369" s="10"/>
    </row>
    <row r="7370" spans="12:12" hidden="1" x14ac:dyDescent="0.3">
      <c r="L7370" s="10"/>
    </row>
    <row r="7371" spans="12:12" hidden="1" x14ac:dyDescent="0.3">
      <c r="L7371" s="10"/>
    </row>
    <row r="7372" spans="12:12" hidden="1" x14ac:dyDescent="0.3">
      <c r="L7372" s="10"/>
    </row>
    <row r="7373" spans="12:12" hidden="1" x14ac:dyDescent="0.3">
      <c r="L7373" s="10"/>
    </row>
    <row r="7374" spans="12:12" hidden="1" x14ac:dyDescent="0.3">
      <c r="L7374" s="10"/>
    </row>
    <row r="7375" spans="12:12" hidden="1" x14ac:dyDescent="0.3">
      <c r="L7375" s="10"/>
    </row>
    <row r="7376" spans="12:12" hidden="1" x14ac:dyDescent="0.3">
      <c r="L7376" s="10"/>
    </row>
    <row r="7377" spans="12:12" hidden="1" x14ac:dyDescent="0.3">
      <c r="L7377" s="10"/>
    </row>
    <row r="7378" spans="12:12" hidden="1" x14ac:dyDescent="0.3">
      <c r="L7378" s="10"/>
    </row>
    <row r="7379" spans="12:12" hidden="1" x14ac:dyDescent="0.3">
      <c r="L7379" s="10"/>
    </row>
    <row r="7380" spans="12:12" hidden="1" x14ac:dyDescent="0.3">
      <c r="L7380" s="10"/>
    </row>
    <row r="7381" spans="12:12" hidden="1" x14ac:dyDescent="0.3">
      <c r="L7381" s="10"/>
    </row>
    <row r="7382" spans="12:12" hidden="1" x14ac:dyDescent="0.3">
      <c r="L7382" s="10"/>
    </row>
    <row r="7383" spans="12:12" hidden="1" x14ac:dyDescent="0.3">
      <c r="L7383" s="10"/>
    </row>
    <row r="7384" spans="12:12" hidden="1" x14ac:dyDescent="0.3">
      <c r="L7384" s="10"/>
    </row>
    <row r="7385" spans="12:12" hidden="1" x14ac:dyDescent="0.3">
      <c r="L7385" s="10"/>
    </row>
    <row r="7386" spans="12:12" hidden="1" x14ac:dyDescent="0.3">
      <c r="L7386" s="10"/>
    </row>
    <row r="7387" spans="12:12" hidden="1" x14ac:dyDescent="0.3">
      <c r="L7387" s="10"/>
    </row>
    <row r="7388" spans="12:12" hidden="1" x14ac:dyDescent="0.3">
      <c r="L7388" s="10"/>
    </row>
    <row r="7389" spans="12:12" hidden="1" x14ac:dyDescent="0.3">
      <c r="L7389" s="10"/>
    </row>
    <row r="7390" spans="12:12" hidden="1" x14ac:dyDescent="0.3">
      <c r="L7390" s="10"/>
    </row>
    <row r="7391" spans="12:12" hidden="1" x14ac:dyDescent="0.3">
      <c r="L7391" s="10"/>
    </row>
    <row r="7392" spans="12:12" hidden="1" x14ac:dyDescent="0.3">
      <c r="L7392" s="10"/>
    </row>
    <row r="7393" spans="12:12" hidden="1" x14ac:dyDescent="0.3">
      <c r="L7393" s="10"/>
    </row>
    <row r="7394" spans="12:12" hidden="1" x14ac:dyDescent="0.3">
      <c r="L7394" s="10"/>
    </row>
    <row r="7395" spans="12:12" hidden="1" x14ac:dyDescent="0.3">
      <c r="L7395" s="10"/>
    </row>
    <row r="7396" spans="12:12" hidden="1" x14ac:dyDescent="0.3">
      <c r="L7396" s="10"/>
    </row>
    <row r="7397" spans="12:12" hidden="1" x14ac:dyDescent="0.3">
      <c r="L7397" s="10"/>
    </row>
    <row r="7398" spans="12:12" hidden="1" x14ac:dyDescent="0.3">
      <c r="L7398" s="10"/>
    </row>
    <row r="7399" spans="12:12" hidden="1" x14ac:dyDescent="0.3">
      <c r="L7399" s="10"/>
    </row>
    <row r="7400" spans="12:12" hidden="1" x14ac:dyDescent="0.3">
      <c r="L7400" s="10"/>
    </row>
    <row r="7401" spans="12:12" hidden="1" x14ac:dyDescent="0.3">
      <c r="L7401" s="10"/>
    </row>
    <row r="7402" spans="12:12" hidden="1" x14ac:dyDescent="0.3">
      <c r="L7402" s="10"/>
    </row>
    <row r="7403" spans="12:12" hidden="1" x14ac:dyDescent="0.3">
      <c r="L7403" s="10"/>
    </row>
    <row r="7404" spans="12:12" hidden="1" x14ac:dyDescent="0.3">
      <c r="L7404" s="10"/>
    </row>
    <row r="7405" spans="12:12" hidden="1" x14ac:dyDescent="0.3">
      <c r="L7405" s="10"/>
    </row>
    <row r="7406" spans="12:12" hidden="1" x14ac:dyDescent="0.3">
      <c r="L7406" s="10"/>
    </row>
    <row r="7407" spans="12:12" hidden="1" x14ac:dyDescent="0.3">
      <c r="L7407" s="10"/>
    </row>
    <row r="7408" spans="12:12" hidden="1" x14ac:dyDescent="0.3">
      <c r="L7408" s="10"/>
    </row>
    <row r="7409" spans="12:12" hidden="1" x14ac:dyDescent="0.3">
      <c r="L7409" s="10"/>
    </row>
    <row r="7410" spans="12:12" hidden="1" x14ac:dyDescent="0.3">
      <c r="L7410" s="10"/>
    </row>
    <row r="7411" spans="12:12" hidden="1" x14ac:dyDescent="0.3">
      <c r="L7411" s="10"/>
    </row>
    <row r="7412" spans="12:12" hidden="1" x14ac:dyDescent="0.3">
      <c r="L7412" s="10"/>
    </row>
    <row r="7413" spans="12:12" hidden="1" x14ac:dyDescent="0.3">
      <c r="L7413" s="10"/>
    </row>
    <row r="7414" spans="12:12" hidden="1" x14ac:dyDescent="0.3">
      <c r="L7414" s="10"/>
    </row>
    <row r="7415" spans="12:12" hidden="1" x14ac:dyDescent="0.3">
      <c r="L7415" s="10"/>
    </row>
    <row r="7416" spans="12:12" hidden="1" x14ac:dyDescent="0.3">
      <c r="L7416" s="10"/>
    </row>
    <row r="7417" spans="12:12" hidden="1" x14ac:dyDescent="0.3">
      <c r="L7417" s="10"/>
    </row>
    <row r="7418" spans="12:12" hidden="1" x14ac:dyDescent="0.3">
      <c r="L7418" s="10"/>
    </row>
    <row r="7419" spans="12:12" hidden="1" x14ac:dyDescent="0.3">
      <c r="L7419" s="10"/>
    </row>
    <row r="7420" spans="12:12" hidden="1" x14ac:dyDescent="0.3">
      <c r="L7420" s="10"/>
    </row>
    <row r="7421" spans="12:12" hidden="1" x14ac:dyDescent="0.3">
      <c r="L7421" s="10"/>
    </row>
    <row r="7422" spans="12:12" hidden="1" x14ac:dyDescent="0.3">
      <c r="L7422" s="10"/>
    </row>
    <row r="7423" spans="12:12" hidden="1" x14ac:dyDescent="0.3">
      <c r="L7423" s="10"/>
    </row>
    <row r="7424" spans="12:12" hidden="1" x14ac:dyDescent="0.3">
      <c r="L7424" s="10"/>
    </row>
    <row r="7425" spans="12:12" hidden="1" x14ac:dyDescent="0.3">
      <c r="L7425" s="10"/>
    </row>
    <row r="7426" spans="12:12" hidden="1" x14ac:dyDescent="0.3">
      <c r="L7426" s="10"/>
    </row>
    <row r="7427" spans="12:12" hidden="1" x14ac:dyDescent="0.3">
      <c r="L7427" s="10"/>
    </row>
    <row r="7428" spans="12:12" hidden="1" x14ac:dyDescent="0.3">
      <c r="L7428" s="10"/>
    </row>
    <row r="7429" spans="12:12" hidden="1" x14ac:dyDescent="0.3">
      <c r="L7429" s="10"/>
    </row>
    <row r="7430" spans="12:12" hidden="1" x14ac:dyDescent="0.3">
      <c r="L7430" s="10"/>
    </row>
    <row r="7431" spans="12:12" hidden="1" x14ac:dyDescent="0.3">
      <c r="L7431" s="10"/>
    </row>
    <row r="7432" spans="12:12" hidden="1" x14ac:dyDescent="0.3">
      <c r="L7432" s="10"/>
    </row>
    <row r="7433" spans="12:12" hidden="1" x14ac:dyDescent="0.3">
      <c r="L7433" s="10"/>
    </row>
    <row r="7434" spans="12:12" hidden="1" x14ac:dyDescent="0.3">
      <c r="L7434" s="10"/>
    </row>
    <row r="7435" spans="12:12" hidden="1" x14ac:dyDescent="0.3">
      <c r="L7435" s="10"/>
    </row>
    <row r="7436" spans="12:12" hidden="1" x14ac:dyDescent="0.3">
      <c r="L7436" s="10"/>
    </row>
    <row r="7437" spans="12:12" hidden="1" x14ac:dyDescent="0.3">
      <c r="L7437" s="10"/>
    </row>
    <row r="7438" spans="12:12" hidden="1" x14ac:dyDescent="0.3">
      <c r="L7438" s="10"/>
    </row>
    <row r="7439" spans="12:12" hidden="1" x14ac:dyDescent="0.3">
      <c r="L7439" s="10"/>
    </row>
    <row r="7440" spans="12:12" hidden="1" x14ac:dyDescent="0.3">
      <c r="L7440" s="10"/>
    </row>
    <row r="7441" spans="12:12" hidden="1" x14ac:dyDescent="0.3">
      <c r="L7441" s="10"/>
    </row>
    <row r="7442" spans="12:12" hidden="1" x14ac:dyDescent="0.3">
      <c r="L7442" s="10"/>
    </row>
    <row r="7443" spans="12:12" hidden="1" x14ac:dyDescent="0.3">
      <c r="L7443" s="10"/>
    </row>
    <row r="7444" spans="12:12" hidden="1" x14ac:dyDescent="0.3">
      <c r="L7444" s="10"/>
    </row>
    <row r="7445" spans="12:12" hidden="1" x14ac:dyDescent="0.3">
      <c r="L7445" s="10"/>
    </row>
    <row r="7446" spans="12:12" hidden="1" x14ac:dyDescent="0.3">
      <c r="L7446" s="10"/>
    </row>
    <row r="7447" spans="12:12" hidden="1" x14ac:dyDescent="0.3">
      <c r="L7447" s="10"/>
    </row>
    <row r="7448" spans="12:12" hidden="1" x14ac:dyDescent="0.3">
      <c r="L7448" s="10"/>
    </row>
    <row r="7449" spans="12:12" hidden="1" x14ac:dyDescent="0.3">
      <c r="L7449" s="10"/>
    </row>
    <row r="7450" spans="12:12" hidden="1" x14ac:dyDescent="0.3">
      <c r="L7450" s="10"/>
    </row>
    <row r="7451" spans="12:12" hidden="1" x14ac:dyDescent="0.3">
      <c r="L7451" s="10"/>
    </row>
    <row r="7452" spans="12:12" hidden="1" x14ac:dyDescent="0.3">
      <c r="L7452" s="10"/>
    </row>
    <row r="7453" spans="12:12" hidden="1" x14ac:dyDescent="0.3">
      <c r="L7453" s="10"/>
    </row>
    <row r="7454" spans="12:12" hidden="1" x14ac:dyDescent="0.3">
      <c r="L7454" s="10"/>
    </row>
    <row r="7455" spans="12:12" hidden="1" x14ac:dyDescent="0.3">
      <c r="L7455" s="10"/>
    </row>
    <row r="7456" spans="12:12" hidden="1" x14ac:dyDescent="0.3">
      <c r="L7456" s="10"/>
    </row>
    <row r="7457" spans="12:12" hidden="1" x14ac:dyDescent="0.3">
      <c r="L7457" s="10"/>
    </row>
    <row r="7458" spans="12:12" hidden="1" x14ac:dyDescent="0.3">
      <c r="L7458" s="10"/>
    </row>
    <row r="7459" spans="12:12" hidden="1" x14ac:dyDescent="0.3">
      <c r="L7459" s="10"/>
    </row>
    <row r="7460" spans="12:12" hidden="1" x14ac:dyDescent="0.3">
      <c r="L7460" s="10"/>
    </row>
    <row r="7461" spans="12:12" hidden="1" x14ac:dyDescent="0.3">
      <c r="L7461" s="10"/>
    </row>
    <row r="7462" spans="12:12" hidden="1" x14ac:dyDescent="0.3">
      <c r="L7462" s="10"/>
    </row>
    <row r="7463" spans="12:12" hidden="1" x14ac:dyDescent="0.3">
      <c r="L7463" s="10"/>
    </row>
    <row r="7464" spans="12:12" hidden="1" x14ac:dyDescent="0.3">
      <c r="L7464" s="10"/>
    </row>
    <row r="7465" spans="12:12" hidden="1" x14ac:dyDescent="0.3">
      <c r="L7465" s="10"/>
    </row>
    <row r="7466" spans="12:12" hidden="1" x14ac:dyDescent="0.3">
      <c r="L7466" s="10"/>
    </row>
    <row r="7467" spans="12:12" hidden="1" x14ac:dyDescent="0.3">
      <c r="L7467" s="10"/>
    </row>
    <row r="7468" spans="12:12" hidden="1" x14ac:dyDescent="0.3">
      <c r="L7468" s="10"/>
    </row>
    <row r="7469" spans="12:12" hidden="1" x14ac:dyDescent="0.3">
      <c r="L7469" s="10"/>
    </row>
    <row r="7470" spans="12:12" hidden="1" x14ac:dyDescent="0.3">
      <c r="L7470" s="10"/>
    </row>
    <row r="7471" spans="12:12" hidden="1" x14ac:dyDescent="0.3">
      <c r="L7471" s="10"/>
    </row>
    <row r="7472" spans="12:12" hidden="1" x14ac:dyDescent="0.3">
      <c r="L7472" s="10"/>
    </row>
    <row r="7473" spans="12:12" hidden="1" x14ac:dyDescent="0.3">
      <c r="L7473" s="10"/>
    </row>
    <row r="7474" spans="12:12" hidden="1" x14ac:dyDescent="0.3">
      <c r="L7474" s="10"/>
    </row>
    <row r="7475" spans="12:12" hidden="1" x14ac:dyDescent="0.3">
      <c r="L7475" s="10"/>
    </row>
    <row r="7476" spans="12:12" hidden="1" x14ac:dyDescent="0.3">
      <c r="L7476" s="10"/>
    </row>
    <row r="7477" spans="12:12" hidden="1" x14ac:dyDescent="0.3">
      <c r="L7477" s="10"/>
    </row>
    <row r="7478" spans="12:12" hidden="1" x14ac:dyDescent="0.3">
      <c r="L7478" s="10"/>
    </row>
    <row r="7479" spans="12:12" hidden="1" x14ac:dyDescent="0.3">
      <c r="L7479" s="10"/>
    </row>
    <row r="7480" spans="12:12" hidden="1" x14ac:dyDescent="0.3">
      <c r="L7480" s="10"/>
    </row>
    <row r="7481" spans="12:12" hidden="1" x14ac:dyDescent="0.3">
      <c r="L7481" s="10"/>
    </row>
    <row r="7482" spans="12:12" hidden="1" x14ac:dyDescent="0.3">
      <c r="L7482" s="10"/>
    </row>
    <row r="7483" spans="12:12" hidden="1" x14ac:dyDescent="0.3">
      <c r="L7483" s="10"/>
    </row>
    <row r="7484" spans="12:12" hidden="1" x14ac:dyDescent="0.3">
      <c r="L7484" s="10"/>
    </row>
    <row r="7485" spans="12:12" hidden="1" x14ac:dyDescent="0.3">
      <c r="L7485" s="10"/>
    </row>
    <row r="7486" spans="12:12" hidden="1" x14ac:dyDescent="0.3">
      <c r="L7486" s="10"/>
    </row>
    <row r="7487" spans="12:12" hidden="1" x14ac:dyDescent="0.3">
      <c r="L7487" s="10"/>
    </row>
    <row r="7488" spans="12:12" hidden="1" x14ac:dyDescent="0.3">
      <c r="L7488" s="10"/>
    </row>
    <row r="7489" spans="12:12" hidden="1" x14ac:dyDescent="0.3">
      <c r="L7489" s="10"/>
    </row>
    <row r="7490" spans="12:12" hidden="1" x14ac:dyDescent="0.3">
      <c r="L7490" s="10"/>
    </row>
    <row r="7491" spans="12:12" hidden="1" x14ac:dyDescent="0.3">
      <c r="L7491" s="10"/>
    </row>
    <row r="7492" spans="12:12" hidden="1" x14ac:dyDescent="0.3">
      <c r="L7492" s="10"/>
    </row>
    <row r="7493" spans="12:12" hidden="1" x14ac:dyDescent="0.3">
      <c r="L7493" s="10"/>
    </row>
    <row r="7494" spans="12:12" hidden="1" x14ac:dyDescent="0.3">
      <c r="L7494" s="10"/>
    </row>
    <row r="7495" spans="12:12" hidden="1" x14ac:dyDescent="0.3">
      <c r="L7495" s="10"/>
    </row>
    <row r="7496" spans="12:12" hidden="1" x14ac:dyDescent="0.3">
      <c r="L7496" s="10"/>
    </row>
    <row r="7497" spans="12:12" hidden="1" x14ac:dyDescent="0.3">
      <c r="L7497" s="10"/>
    </row>
    <row r="7498" spans="12:12" hidden="1" x14ac:dyDescent="0.3">
      <c r="L7498" s="10"/>
    </row>
    <row r="7499" spans="12:12" hidden="1" x14ac:dyDescent="0.3">
      <c r="L7499" s="10"/>
    </row>
    <row r="7500" spans="12:12" hidden="1" x14ac:dyDescent="0.3">
      <c r="L7500" s="10"/>
    </row>
    <row r="7501" spans="12:12" hidden="1" x14ac:dyDescent="0.3">
      <c r="L7501" s="10"/>
    </row>
    <row r="7502" spans="12:12" hidden="1" x14ac:dyDescent="0.3">
      <c r="L7502" s="10"/>
    </row>
    <row r="7503" spans="12:12" hidden="1" x14ac:dyDescent="0.3">
      <c r="L7503" s="10"/>
    </row>
    <row r="7504" spans="12:12" hidden="1" x14ac:dyDescent="0.3">
      <c r="L7504" s="10"/>
    </row>
    <row r="7505" spans="12:12" hidden="1" x14ac:dyDescent="0.3">
      <c r="L7505" s="10"/>
    </row>
    <row r="7506" spans="12:12" hidden="1" x14ac:dyDescent="0.3">
      <c r="L7506" s="10"/>
    </row>
    <row r="7507" spans="12:12" hidden="1" x14ac:dyDescent="0.3">
      <c r="L7507" s="10"/>
    </row>
    <row r="7508" spans="12:12" hidden="1" x14ac:dyDescent="0.3">
      <c r="L7508" s="10"/>
    </row>
    <row r="7509" spans="12:12" hidden="1" x14ac:dyDescent="0.3">
      <c r="L7509" s="10"/>
    </row>
    <row r="7510" spans="12:12" hidden="1" x14ac:dyDescent="0.3">
      <c r="L7510" s="10"/>
    </row>
    <row r="7511" spans="12:12" hidden="1" x14ac:dyDescent="0.3">
      <c r="L7511" s="10"/>
    </row>
    <row r="7512" spans="12:12" hidden="1" x14ac:dyDescent="0.3">
      <c r="L7512" s="10"/>
    </row>
    <row r="7513" spans="12:12" hidden="1" x14ac:dyDescent="0.3">
      <c r="L7513" s="10"/>
    </row>
    <row r="7514" spans="12:12" hidden="1" x14ac:dyDescent="0.3">
      <c r="L7514" s="10"/>
    </row>
    <row r="7515" spans="12:12" hidden="1" x14ac:dyDescent="0.3">
      <c r="L7515" s="10"/>
    </row>
    <row r="7516" spans="12:12" hidden="1" x14ac:dyDescent="0.3">
      <c r="L7516" s="10"/>
    </row>
    <row r="7517" spans="12:12" hidden="1" x14ac:dyDescent="0.3">
      <c r="L7517" s="10"/>
    </row>
    <row r="7518" spans="12:12" hidden="1" x14ac:dyDescent="0.3">
      <c r="L7518" s="10"/>
    </row>
    <row r="7519" spans="12:12" hidden="1" x14ac:dyDescent="0.3">
      <c r="L7519" s="10"/>
    </row>
    <row r="7520" spans="12:12" hidden="1" x14ac:dyDescent="0.3">
      <c r="L7520" s="10"/>
    </row>
    <row r="7521" spans="12:12" hidden="1" x14ac:dyDescent="0.3">
      <c r="L7521" s="10"/>
    </row>
    <row r="7522" spans="12:12" hidden="1" x14ac:dyDescent="0.3">
      <c r="L7522" s="10"/>
    </row>
    <row r="7523" spans="12:12" hidden="1" x14ac:dyDescent="0.3">
      <c r="L7523" s="10"/>
    </row>
    <row r="7524" spans="12:12" hidden="1" x14ac:dyDescent="0.3">
      <c r="L7524" s="10"/>
    </row>
    <row r="7525" spans="12:12" hidden="1" x14ac:dyDescent="0.3">
      <c r="L7525" s="10"/>
    </row>
    <row r="7526" spans="12:12" hidden="1" x14ac:dyDescent="0.3">
      <c r="L7526" s="10"/>
    </row>
    <row r="7527" spans="12:12" hidden="1" x14ac:dyDescent="0.3">
      <c r="L7527" s="10"/>
    </row>
    <row r="7528" spans="12:12" hidden="1" x14ac:dyDescent="0.3">
      <c r="L7528" s="10"/>
    </row>
    <row r="7529" spans="12:12" hidden="1" x14ac:dyDescent="0.3">
      <c r="L7529" s="10"/>
    </row>
    <row r="7530" spans="12:12" hidden="1" x14ac:dyDescent="0.3">
      <c r="L7530" s="10"/>
    </row>
    <row r="7531" spans="12:12" hidden="1" x14ac:dyDescent="0.3">
      <c r="L7531" s="10"/>
    </row>
    <row r="7532" spans="12:12" hidden="1" x14ac:dyDescent="0.3">
      <c r="L7532" s="10"/>
    </row>
    <row r="7533" spans="12:12" hidden="1" x14ac:dyDescent="0.3">
      <c r="L7533" s="10"/>
    </row>
    <row r="7534" spans="12:12" hidden="1" x14ac:dyDescent="0.3">
      <c r="L7534" s="10"/>
    </row>
    <row r="7535" spans="12:12" hidden="1" x14ac:dyDescent="0.3">
      <c r="L7535" s="10"/>
    </row>
    <row r="7536" spans="12:12" hidden="1" x14ac:dyDescent="0.3">
      <c r="L7536" s="10"/>
    </row>
    <row r="7537" spans="12:12" hidden="1" x14ac:dyDescent="0.3">
      <c r="L7537" s="10"/>
    </row>
    <row r="7538" spans="12:12" hidden="1" x14ac:dyDescent="0.3">
      <c r="L7538" s="10"/>
    </row>
    <row r="7539" spans="12:12" hidden="1" x14ac:dyDescent="0.3">
      <c r="L7539" s="10"/>
    </row>
    <row r="7540" spans="12:12" hidden="1" x14ac:dyDescent="0.3">
      <c r="L7540" s="10"/>
    </row>
    <row r="7541" spans="12:12" hidden="1" x14ac:dyDescent="0.3">
      <c r="L7541" s="10"/>
    </row>
    <row r="7542" spans="12:12" hidden="1" x14ac:dyDescent="0.3">
      <c r="L7542" s="10"/>
    </row>
    <row r="7543" spans="12:12" hidden="1" x14ac:dyDescent="0.3">
      <c r="L7543" s="10"/>
    </row>
    <row r="7544" spans="12:12" hidden="1" x14ac:dyDescent="0.3">
      <c r="L7544" s="10"/>
    </row>
    <row r="7545" spans="12:12" hidden="1" x14ac:dyDescent="0.3">
      <c r="L7545" s="10"/>
    </row>
    <row r="7546" spans="12:12" hidden="1" x14ac:dyDescent="0.3">
      <c r="L7546" s="10"/>
    </row>
    <row r="7547" spans="12:12" hidden="1" x14ac:dyDescent="0.3">
      <c r="L7547" s="10"/>
    </row>
    <row r="7548" spans="12:12" hidden="1" x14ac:dyDescent="0.3">
      <c r="L7548" s="10"/>
    </row>
    <row r="7549" spans="12:12" hidden="1" x14ac:dyDescent="0.3">
      <c r="L7549" s="10"/>
    </row>
    <row r="7550" spans="12:12" hidden="1" x14ac:dyDescent="0.3">
      <c r="L7550" s="10"/>
    </row>
    <row r="7551" spans="12:12" hidden="1" x14ac:dyDescent="0.3">
      <c r="L7551" s="10"/>
    </row>
    <row r="7552" spans="12:12" hidden="1" x14ac:dyDescent="0.3">
      <c r="L7552" s="10"/>
    </row>
    <row r="7553" spans="12:12" hidden="1" x14ac:dyDescent="0.3">
      <c r="L7553" s="10"/>
    </row>
    <row r="7554" spans="12:12" hidden="1" x14ac:dyDescent="0.3">
      <c r="L7554" s="10"/>
    </row>
    <row r="7555" spans="12:12" hidden="1" x14ac:dyDescent="0.3">
      <c r="L7555" s="10"/>
    </row>
    <row r="7556" spans="12:12" hidden="1" x14ac:dyDescent="0.3">
      <c r="L7556" s="10"/>
    </row>
    <row r="7557" spans="12:12" hidden="1" x14ac:dyDescent="0.3">
      <c r="L7557" s="10"/>
    </row>
    <row r="7558" spans="12:12" hidden="1" x14ac:dyDescent="0.3">
      <c r="L7558" s="10"/>
    </row>
    <row r="7559" spans="12:12" hidden="1" x14ac:dyDescent="0.3">
      <c r="L7559" s="10"/>
    </row>
    <row r="7560" spans="12:12" hidden="1" x14ac:dyDescent="0.3">
      <c r="L7560" s="10"/>
    </row>
    <row r="7561" spans="12:12" hidden="1" x14ac:dyDescent="0.3">
      <c r="L7561" s="10"/>
    </row>
    <row r="7562" spans="12:12" hidden="1" x14ac:dyDescent="0.3">
      <c r="L7562" s="10"/>
    </row>
    <row r="7563" spans="12:12" hidden="1" x14ac:dyDescent="0.3">
      <c r="L7563" s="10"/>
    </row>
    <row r="7564" spans="12:12" hidden="1" x14ac:dyDescent="0.3">
      <c r="L7564" s="10"/>
    </row>
    <row r="7565" spans="12:12" hidden="1" x14ac:dyDescent="0.3">
      <c r="L7565" s="10"/>
    </row>
    <row r="7566" spans="12:12" hidden="1" x14ac:dyDescent="0.3">
      <c r="L7566" s="10"/>
    </row>
    <row r="7567" spans="12:12" hidden="1" x14ac:dyDescent="0.3">
      <c r="L7567" s="10"/>
    </row>
    <row r="7568" spans="12:12" hidden="1" x14ac:dyDescent="0.3">
      <c r="L7568" s="10"/>
    </row>
    <row r="7569" spans="12:12" hidden="1" x14ac:dyDescent="0.3">
      <c r="L7569" s="10"/>
    </row>
    <row r="7570" spans="12:12" hidden="1" x14ac:dyDescent="0.3">
      <c r="L7570" s="10"/>
    </row>
    <row r="7571" spans="12:12" hidden="1" x14ac:dyDescent="0.3">
      <c r="L7571" s="10"/>
    </row>
    <row r="7572" spans="12:12" hidden="1" x14ac:dyDescent="0.3">
      <c r="L7572" s="10"/>
    </row>
    <row r="7573" spans="12:12" hidden="1" x14ac:dyDescent="0.3">
      <c r="L7573" s="10"/>
    </row>
    <row r="7574" spans="12:12" hidden="1" x14ac:dyDescent="0.3">
      <c r="L7574" s="10"/>
    </row>
    <row r="7575" spans="12:12" hidden="1" x14ac:dyDescent="0.3">
      <c r="L7575" s="10"/>
    </row>
    <row r="7576" spans="12:12" hidden="1" x14ac:dyDescent="0.3">
      <c r="L7576" s="10"/>
    </row>
    <row r="7577" spans="12:12" hidden="1" x14ac:dyDescent="0.3">
      <c r="L7577" s="10"/>
    </row>
    <row r="7578" spans="12:12" hidden="1" x14ac:dyDescent="0.3">
      <c r="L7578" s="10"/>
    </row>
    <row r="7579" spans="12:12" hidden="1" x14ac:dyDescent="0.3">
      <c r="L7579" s="10"/>
    </row>
    <row r="7580" spans="12:12" hidden="1" x14ac:dyDescent="0.3">
      <c r="L7580" s="10"/>
    </row>
    <row r="7581" spans="12:12" hidden="1" x14ac:dyDescent="0.3">
      <c r="L7581" s="10"/>
    </row>
    <row r="7582" spans="12:12" hidden="1" x14ac:dyDescent="0.3">
      <c r="L7582" s="10"/>
    </row>
    <row r="7583" spans="12:12" hidden="1" x14ac:dyDescent="0.3">
      <c r="L7583" s="10"/>
    </row>
    <row r="7584" spans="12:12" hidden="1" x14ac:dyDescent="0.3">
      <c r="L7584" s="10"/>
    </row>
    <row r="7585" spans="12:12" hidden="1" x14ac:dyDescent="0.3">
      <c r="L7585" s="10"/>
    </row>
    <row r="7586" spans="12:12" hidden="1" x14ac:dyDescent="0.3">
      <c r="L7586" s="10"/>
    </row>
    <row r="7587" spans="12:12" hidden="1" x14ac:dyDescent="0.3">
      <c r="L7587" s="10"/>
    </row>
    <row r="7588" spans="12:12" hidden="1" x14ac:dyDescent="0.3">
      <c r="L7588" s="10"/>
    </row>
    <row r="7589" spans="12:12" hidden="1" x14ac:dyDescent="0.3">
      <c r="L7589" s="10"/>
    </row>
    <row r="7590" spans="12:12" hidden="1" x14ac:dyDescent="0.3">
      <c r="L7590" s="10"/>
    </row>
    <row r="7591" spans="12:12" hidden="1" x14ac:dyDescent="0.3">
      <c r="L7591" s="10"/>
    </row>
    <row r="7592" spans="12:12" hidden="1" x14ac:dyDescent="0.3">
      <c r="L7592" s="10"/>
    </row>
    <row r="7593" spans="12:12" hidden="1" x14ac:dyDescent="0.3">
      <c r="L7593" s="10"/>
    </row>
    <row r="7594" spans="12:12" hidden="1" x14ac:dyDescent="0.3">
      <c r="L7594" s="10"/>
    </row>
    <row r="7595" spans="12:12" hidden="1" x14ac:dyDescent="0.3">
      <c r="L7595" s="10"/>
    </row>
    <row r="7596" spans="12:12" hidden="1" x14ac:dyDescent="0.3">
      <c r="L7596" s="10"/>
    </row>
    <row r="7597" spans="12:12" hidden="1" x14ac:dyDescent="0.3">
      <c r="L7597" s="10"/>
    </row>
    <row r="7598" spans="12:12" hidden="1" x14ac:dyDescent="0.3">
      <c r="L7598" s="10"/>
    </row>
    <row r="7599" spans="12:12" hidden="1" x14ac:dyDescent="0.3">
      <c r="L7599" s="10"/>
    </row>
    <row r="7600" spans="12:12" hidden="1" x14ac:dyDescent="0.3">
      <c r="L7600" s="10"/>
    </row>
    <row r="7601" spans="12:12" hidden="1" x14ac:dyDescent="0.3">
      <c r="L7601" s="10"/>
    </row>
    <row r="7602" spans="12:12" hidden="1" x14ac:dyDescent="0.3">
      <c r="L7602" s="10"/>
    </row>
    <row r="7603" spans="12:12" hidden="1" x14ac:dyDescent="0.3">
      <c r="L7603" s="10"/>
    </row>
    <row r="7604" spans="12:12" hidden="1" x14ac:dyDescent="0.3">
      <c r="L7604" s="10"/>
    </row>
    <row r="7605" spans="12:12" hidden="1" x14ac:dyDescent="0.3">
      <c r="L7605" s="10"/>
    </row>
    <row r="7606" spans="12:12" hidden="1" x14ac:dyDescent="0.3">
      <c r="L7606" s="10"/>
    </row>
    <row r="7607" spans="12:12" hidden="1" x14ac:dyDescent="0.3">
      <c r="L7607" s="10"/>
    </row>
    <row r="7608" spans="12:12" hidden="1" x14ac:dyDescent="0.3">
      <c r="L7608" s="10"/>
    </row>
    <row r="7609" spans="12:12" hidden="1" x14ac:dyDescent="0.3">
      <c r="L7609" s="10"/>
    </row>
    <row r="7610" spans="12:12" hidden="1" x14ac:dyDescent="0.3">
      <c r="L7610" s="10"/>
    </row>
    <row r="7611" spans="12:12" hidden="1" x14ac:dyDescent="0.3">
      <c r="L7611" s="10"/>
    </row>
    <row r="7612" spans="12:12" hidden="1" x14ac:dyDescent="0.3">
      <c r="L7612" s="10"/>
    </row>
    <row r="7613" spans="12:12" hidden="1" x14ac:dyDescent="0.3">
      <c r="L7613" s="10"/>
    </row>
    <row r="7614" spans="12:12" hidden="1" x14ac:dyDescent="0.3">
      <c r="L7614" s="10"/>
    </row>
    <row r="7615" spans="12:12" hidden="1" x14ac:dyDescent="0.3">
      <c r="L7615" s="10"/>
    </row>
    <row r="7616" spans="12:12" hidden="1" x14ac:dyDescent="0.3">
      <c r="L7616" s="10"/>
    </row>
    <row r="7617" spans="12:12" hidden="1" x14ac:dyDescent="0.3">
      <c r="L7617" s="10"/>
    </row>
    <row r="7618" spans="12:12" hidden="1" x14ac:dyDescent="0.3">
      <c r="L7618" s="10"/>
    </row>
    <row r="7619" spans="12:12" hidden="1" x14ac:dyDescent="0.3">
      <c r="L7619" s="10"/>
    </row>
    <row r="7620" spans="12:12" hidden="1" x14ac:dyDescent="0.3">
      <c r="L7620" s="10"/>
    </row>
    <row r="7621" spans="12:12" hidden="1" x14ac:dyDescent="0.3">
      <c r="L7621" s="10"/>
    </row>
    <row r="7622" spans="12:12" hidden="1" x14ac:dyDescent="0.3">
      <c r="L7622" s="10"/>
    </row>
    <row r="7623" spans="12:12" hidden="1" x14ac:dyDescent="0.3">
      <c r="L7623" s="10"/>
    </row>
    <row r="7624" spans="12:12" hidden="1" x14ac:dyDescent="0.3">
      <c r="L7624" s="10"/>
    </row>
    <row r="7625" spans="12:12" hidden="1" x14ac:dyDescent="0.3">
      <c r="L7625" s="10"/>
    </row>
    <row r="7626" spans="12:12" hidden="1" x14ac:dyDescent="0.3">
      <c r="L7626" s="10"/>
    </row>
    <row r="7627" spans="12:12" hidden="1" x14ac:dyDescent="0.3">
      <c r="L7627" s="10"/>
    </row>
    <row r="7628" spans="12:12" hidden="1" x14ac:dyDescent="0.3">
      <c r="L7628" s="10"/>
    </row>
    <row r="7629" spans="12:12" hidden="1" x14ac:dyDescent="0.3">
      <c r="L7629" s="10"/>
    </row>
    <row r="7630" spans="12:12" hidden="1" x14ac:dyDescent="0.3">
      <c r="L7630" s="10"/>
    </row>
    <row r="7631" spans="12:12" hidden="1" x14ac:dyDescent="0.3">
      <c r="L7631" s="10"/>
    </row>
    <row r="7632" spans="12:12" hidden="1" x14ac:dyDescent="0.3">
      <c r="L7632" s="10"/>
    </row>
    <row r="7633" spans="12:12" hidden="1" x14ac:dyDescent="0.3">
      <c r="L7633" s="10"/>
    </row>
    <row r="7634" spans="12:12" hidden="1" x14ac:dyDescent="0.3">
      <c r="L7634" s="10"/>
    </row>
    <row r="7635" spans="12:12" hidden="1" x14ac:dyDescent="0.3">
      <c r="L7635" s="10"/>
    </row>
    <row r="7636" spans="12:12" hidden="1" x14ac:dyDescent="0.3">
      <c r="L7636" s="10"/>
    </row>
    <row r="7637" spans="12:12" hidden="1" x14ac:dyDescent="0.3">
      <c r="L7637" s="10"/>
    </row>
    <row r="7638" spans="12:12" hidden="1" x14ac:dyDescent="0.3">
      <c r="L7638" s="10"/>
    </row>
    <row r="7639" spans="12:12" hidden="1" x14ac:dyDescent="0.3">
      <c r="L7639" s="10"/>
    </row>
    <row r="7640" spans="12:12" hidden="1" x14ac:dyDescent="0.3">
      <c r="L7640" s="10"/>
    </row>
    <row r="7641" spans="12:12" hidden="1" x14ac:dyDescent="0.3">
      <c r="L7641" s="10"/>
    </row>
    <row r="7642" spans="12:12" hidden="1" x14ac:dyDescent="0.3">
      <c r="L7642" s="10"/>
    </row>
    <row r="7643" spans="12:12" hidden="1" x14ac:dyDescent="0.3">
      <c r="L7643" s="10"/>
    </row>
    <row r="7644" spans="12:12" hidden="1" x14ac:dyDescent="0.3">
      <c r="L7644" s="10"/>
    </row>
    <row r="7645" spans="12:12" hidden="1" x14ac:dyDescent="0.3">
      <c r="L7645" s="10"/>
    </row>
    <row r="7646" spans="12:12" hidden="1" x14ac:dyDescent="0.3">
      <c r="L7646" s="10"/>
    </row>
    <row r="7647" spans="12:12" hidden="1" x14ac:dyDescent="0.3">
      <c r="L7647" s="10"/>
    </row>
    <row r="7648" spans="12:12" hidden="1" x14ac:dyDescent="0.3">
      <c r="L7648" s="10"/>
    </row>
    <row r="7649" spans="12:12" hidden="1" x14ac:dyDescent="0.3">
      <c r="L7649" s="10"/>
    </row>
    <row r="7650" spans="12:12" hidden="1" x14ac:dyDescent="0.3">
      <c r="L7650" s="10"/>
    </row>
    <row r="7651" spans="12:12" hidden="1" x14ac:dyDescent="0.3">
      <c r="L7651" s="10"/>
    </row>
    <row r="7652" spans="12:12" hidden="1" x14ac:dyDescent="0.3">
      <c r="L7652" s="10"/>
    </row>
    <row r="7653" spans="12:12" hidden="1" x14ac:dyDescent="0.3">
      <c r="L7653" s="10"/>
    </row>
    <row r="7654" spans="12:12" hidden="1" x14ac:dyDescent="0.3">
      <c r="L7654" s="10"/>
    </row>
    <row r="7655" spans="12:12" hidden="1" x14ac:dyDescent="0.3">
      <c r="L7655" s="10"/>
    </row>
    <row r="7656" spans="12:12" hidden="1" x14ac:dyDescent="0.3">
      <c r="L7656" s="10"/>
    </row>
    <row r="7657" spans="12:12" hidden="1" x14ac:dyDescent="0.3">
      <c r="L7657" s="10"/>
    </row>
    <row r="7658" spans="12:12" hidden="1" x14ac:dyDescent="0.3">
      <c r="L7658" s="10"/>
    </row>
    <row r="7659" spans="12:12" hidden="1" x14ac:dyDescent="0.3">
      <c r="L7659" s="10"/>
    </row>
    <row r="7660" spans="12:12" hidden="1" x14ac:dyDescent="0.3">
      <c r="L7660" s="10"/>
    </row>
    <row r="7661" spans="12:12" hidden="1" x14ac:dyDescent="0.3">
      <c r="L7661" s="10"/>
    </row>
    <row r="7662" spans="12:12" hidden="1" x14ac:dyDescent="0.3">
      <c r="L7662" s="10"/>
    </row>
    <row r="7663" spans="12:12" hidden="1" x14ac:dyDescent="0.3">
      <c r="L7663" s="10"/>
    </row>
    <row r="7664" spans="12:12" hidden="1" x14ac:dyDescent="0.3">
      <c r="L7664" s="10"/>
    </row>
    <row r="7665" spans="12:12" hidden="1" x14ac:dyDescent="0.3">
      <c r="L7665" s="10"/>
    </row>
    <row r="7666" spans="12:12" hidden="1" x14ac:dyDescent="0.3">
      <c r="L7666" s="10"/>
    </row>
    <row r="7667" spans="12:12" hidden="1" x14ac:dyDescent="0.3">
      <c r="L7667" s="10"/>
    </row>
    <row r="7668" spans="12:12" hidden="1" x14ac:dyDescent="0.3">
      <c r="L7668" s="10"/>
    </row>
    <row r="7669" spans="12:12" hidden="1" x14ac:dyDescent="0.3">
      <c r="L7669" s="10"/>
    </row>
    <row r="7670" spans="12:12" hidden="1" x14ac:dyDescent="0.3">
      <c r="L7670" s="10"/>
    </row>
    <row r="7671" spans="12:12" hidden="1" x14ac:dyDescent="0.3">
      <c r="L7671" s="10"/>
    </row>
    <row r="7672" spans="12:12" hidden="1" x14ac:dyDescent="0.3">
      <c r="L7672" s="10"/>
    </row>
    <row r="7673" spans="12:12" hidden="1" x14ac:dyDescent="0.3">
      <c r="L7673" s="10"/>
    </row>
    <row r="7674" spans="12:12" hidden="1" x14ac:dyDescent="0.3">
      <c r="L7674" s="10"/>
    </row>
    <row r="7675" spans="12:12" hidden="1" x14ac:dyDescent="0.3">
      <c r="L7675" s="10"/>
    </row>
    <row r="7676" spans="12:12" hidden="1" x14ac:dyDescent="0.3">
      <c r="L7676" s="10"/>
    </row>
    <row r="7677" spans="12:12" hidden="1" x14ac:dyDescent="0.3">
      <c r="L7677" s="10"/>
    </row>
    <row r="7678" spans="12:12" hidden="1" x14ac:dyDescent="0.3">
      <c r="L7678" s="10"/>
    </row>
    <row r="7679" spans="12:12" hidden="1" x14ac:dyDescent="0.3">
      <c r="L7679" s="10"/>
    </row>
    <row r="7680" spans="12:12" hidden="1" x14ac:dyDescent="0.3">
      <c r="L7680" s="10"/>
    </row>
    <row r="7681" spans="12:12" hidden="1" x14ac:dyDescent="0.3">
      <c r="L7681" s="10"/>
    </row>
    <row r="7682" spans="12:12" hidden="1" x14ac:dyDescent="0.3">
      <c r="L7682" s="10"/>
    </row>
    <row r="7683" spans="12:12" hidden="1" x14ac:dyDescent="0.3">
      <c r="L7683" s="10"/>
    </row>
    <row r="7684" spans="12:12" hidden="1" x14ac:dyDescent="0.3">
      <c r="L7684" s="10"/>
    </row>
    <row r="7685" spans="12:12" hidden="1" x14ac:dyDescent="0.3">
      <c r="L7685" s="10"/>
    </row>
    <row r="7686" spans="12:12" hidden="1" x14ac:dyDescent="0.3">
      <c r="L7686" s="10"/>
    </row>
    <row r="7687" spans="12:12" hidden="1" x14ac:dyDescent="0.3">
      <c r="L7687" s="10"/>
    </row>
    <row r="7688" spans="12:12" hidden="1" x14ac:dyDescent="0.3">
      <c r="L7688" s="10"/>
    </row>
    <row r="7689" spans="12:12" hidden="1" x14ac:dyDescent="0.3">
      <c r="L7689" s="10"/>
    </row>
    <row r="7690" spans="12:12" hidden="1" x14ac:dyDescent="0.3">
      <c r="L7690" s="10"/>
    </row>
    <row r="7691" spans="12:12" hidden="1" x14ac:dyDescent="0.3">
      <c r="L7691" s="10"/>
    </row>
    <row r="7692" spans="12:12" hidden="1" x14ac:dyDescent="0.3">
      <c r="L7692" s="10"/>
    </row>
    <row r="7693" spans="12:12" hidden="1" x14ac:dyDescent="0.3">
      <c r="L7693" s="10"/>
    </row>
    <row r="7694" spans="12:12" hidden="1" x14ac:dyDescent="0.3">
      <c r="L7694" s="10"/>
    </row>
    <row r="7695" spans="12:12" hidden="1" x14ac:dyDescent="0.3">
      <c r="L7695" s="10"/>
    </row>
    <row r="7696" spans="12:12" hidden="1" x14ac:dyDescent="0.3">
      <c r="L7696" s="10"/>
    </row>
    <row r="7697" spans="12:12" hidden="1" x14ac:dyDescent="0.3">
      <c r="L7697" s="10"/>
    </row>
    <row r="7698" spans="12:12" hidden="1" x14ac:dyDescent="0.3">
      <c r="L7698" s="10"/>
    </row>
    <row r="7699" spans="12:12" hidden="1" x14ac:dyDescent="0.3">
      <c r="L7699" s="10"/>
    </row>
    <row r="7700" spans="12:12" hidden="1" x14ac:dyDescent="0.3">
      <c r="L7700" s="10"/>
    </row>
    <row r="7701" spans="12:12" hidden="1" x14ac:dyDescent="0.3">
      <c r="L7701" s="10"/>
    </row>
    <row r="7702" spans="12:12" hidden="1" x14ac:dyDescent="0.3">
      <c r="L7702" s="10"/>
    </row>
    <row r="7703" spans="12:12" hidden="1" x14ac:dyDescent="0.3">
      <c r="L7703" s="10"/>
    </row>
    <row r="7704" spans="12:12" hidden="1" x14ac:dyDescent="0.3">
      <c r="L7704" s="10"/>
    </row>
    <row r="7705" spans="12:12" hidden="1" x14ac:dyDescent="0.3">
      <c r="L7705" s="10"/>
    </row>
    <row r="7706" spans="12:12" hidden="1" x14ac:dyDescent="0.3">
      <c r="L7706" s="10"/>
    </row>
    <row r="7707" spans="12:12" hidden="1" x14ac:dyDescent="0.3">
      <c r="L7707" s="10"/>
    </row>
    <row r="7708" spans="12:12" hidden="1" x14ac:dyDescent="0.3">
      <c r="L7708" s="10"/>
    </row>
    <row r="7709" spans="12:12" hidden="1" x14ac:dyDescent="0.3">
      <c r="L7709" s="10"/>
    </row>
    <row r="7710" spans="12:12" hidden="1" x14ac:dyDescent="0.3">
      <c r="L7710" s="10"/>
    </row>
    <row r="7711" spans="12:12" hidden="1" x14ac:dyDescent="0.3">
      <c r="L7711" s="10"/>
    </row>
    <row r="7712" spans="12:12" hidden="1" x14ac:dyDescent="0.3">
      <c r="L7712" s="10"/>
    </row>
    <row r="7713" spans="12:12" hidden="1" x14ac:dyDescent="0.3">
      <c r="L7713" s="10"/>
    </row>
    <row r="7714" spans="12:12" hidden="1" x14ac:dyDescent="0.3">
      <c r="L7714" s="10"/>
    </row>
    <row r="7715" spans="12:12" hidden="1" x14ac:dyDescent="0.3">
      <c r="L7715" s="10"/>
    </row>
    <row r="7716" spans="12:12" hidden="1" x14ac:dyDescent="0.3">
      <c r="L7716" s="10"/>
    </row>
    <row r="7717" spans="12:12" hidden="1" x14ac:dyDescent="0.3">
      <c r="L7717" s="10"/>
    </row>
    <row r="7718" spans="12:12" hidden="1" x14ac:dyDescent="0.3">
      <c r="L7718" s="10"/>
    </row>
    <row r="7719" spans="12:12" hidden="1" x14ac:dyDescent="0.3">
      <c r="L7719" s="10"/>
    </row>
    <row r="7720" spans="12:12" hidden="1" x14ac:dyDescent="0.3">
      <c r="L7720" s="10"/>
    </row>
    <row r="7721" spans="12:12" hidden="1" x14ac:dyDescent="0.3">
      <c r="L7721" s="10"/>
    </row>
    <row r="7722" spans="12:12" hidden="1" x14ac:dyDescent="0.3">
      <c r="L7722" s="10"/>
    </row>
    <row r="7723" spans="12:12" hidden="1" x14ac:dyDescent="0.3">
      <c r="L7723" s="10"/>
    </row>
    <row r="7724" spans="12:12" hidden="1" x14ac:dyDescent="0.3">
      <c r="L7724" s="10"/>
    </row>
    <row r="7725" spans="12:12" hidden="1" x14ac:dyDescent="0.3">
      <c r="L7725" s="10"/>
    </row>
    <row r="7726" spans="12:12" hidden="1" x14ac:dyDescent="0.3">
      <c r="L7726" s="10"/>
    </row>
    <row r="7727" spans="12:12" hidden="1" x14ac:dyDescent="0.3">
      <c r="L7727" s="10"/>
    </row>
    <row r="7728" spans="12:12" hidden="1" x14ac:dyDescent="0.3">
      <c r="L7728" s="10"/>
    </row>
    <row r="7729" spans="12:12" hidden="1" x14ac:dyDescent="0.3">
      <c r="L7729" s="10"/>
    </row>
    <row r="7730" spans="12:12" hidden="1" x14ac:dyDescent="0.3">
      <c r="L7730" s="10"/>
    </row>
    <row r="7731" spans="12:12" hidden="1" x14ac:dyDescent="0.3">
      <c r="L7731" s="10"/>
    </row>
    <row r="7732" spans="12:12" hidden="1" x14ac:dyDescent="0.3">
      <c r="L7732" s="10"/>
    </row>
    <row r="7733" spans="12:12" hidden="1" x14ac:dyDescent="0.3">
      <c r="L7733" s="10"/>
    </row>
    <row r="7734" spans="12:12" hidden="1" x14ac:dyDescent="0.3">
      <c r="L7734" s="10"/>
    </row>
    <row r="7735" spans="12:12" hidden="1" x14ac:dyDescent="0.3">
      <c r="L7735" s="10"/>
    </row>
    <row r="7736" spans="12:12" hidden="1" x14ac:dyDescent="0.3">
      <c r="L7736" s="10"/>
    </row>
    <row r="7737" spans="12:12" hidden="1" x14ac:dyDescent="0.3">
      <c r="L7737" s="10"/>
    </row>
    <row r="7738" spans="12:12" hidden="1" x14ac:dyDescent="0.3">
      <c r="L7738" s="10"/>
    </row>
    <row r="7739" spans="12:12" hidden="1" x14ac:dyDescent="0.3">
      <c r="L7739" s="10"/>
    </row>
    <row r="7740" spans="12:12" hidden="1" x14ac:dyDescent="0.3">
      <c r="L7740" s="10"/>
    </row>
    <row r="7741" spans="12:12" hidden="1" x14ac:dyDescent="0.3">
      <c r="L7741" s="10"/>
    </row>
    <row r="7742" spans="12:12" hidden="1" x14ac:dyDescent="0.3">
      <c r="L7742" s="10"/>
    </row>
    <row r="7743" spans="12:12" hidden="1" x14ac:dyDescent="0.3">
      <c r="L7743" s="10"/>
    </row>
    <row r="7744" spans="12:12" hidden="1" x14ac:dyDescent="0.3">
      <c r="L7744" s="10"/>
    </row>
    <row r="7745" spans="12:12" hidden="1" x14ac:dyDescent="0.3">
      <c r="L7745" s="10"/>
    </row>
    <row r="7746" spans="12:12" hidden="1" x14ac:dyDescent="0.3">
      <c r="L7746" s="10"/>
    </row>
    <row r="7747" spans="12:12" hidden="1" x14ac:dyDescent="0.3">
      <c r="L7747" s="10"/>
    </row>
    <row r="7748" spans="12:12" hidden="1" x14ac:dyDescent="0.3">
      <c r="L7748" s="10"/>
    </row>
    <row r="7749" spans="12:12" hidden="1" x14ac:dyDescent="0.3">
      <c r="L7749" s="10"/>
    </row>
    <row r="7750" spans="12:12" hidden="1" x14ac:dyDescent="0.3">
      <c r="L7750" s="10"/>
    </row>
    <row r="7751" spans="12:12" hidden="1" x14ac:dyDescent="0.3">
      <c r="L7751" s="10"/>
    </row>
    <row r="7752" spans="12:12" hidden="1" x14ac:dyDescent="0.3">
      <c r="L7752" s="10"/>
    </row>
    <row r="7753" spans="12:12" hidden="1" x14ac:dyDescent="0.3">
      <c r="L7753" s="10"/>
    </row>
    <row r="7754" spans="12:12" hidden="1" x14ac:dyDescent="0.3">
      <c r="L7754" s="10"/>
    </row>
    <row r="7755" spans="12:12" hidden="1" x14ac:dyDescent="0.3">
      <c r="L7755" s="10"/>
    </row>
    <row r="7756" spans="12:12" hidden="1" x14ac:dyDescent="0.3">
      <c r="L7756" s="10"/>
    </row>
    <row r="7757" spans="12:12" hidden="1" x14ac:dyDescent="0.3">
      <c r="L7757" s="10"/>
    </row>
    <row r="7758" spans="12:12" hidden="1" x14ac:dyDescent="0.3">
      <c r="L7758" s="10"/>
    </row>
    <row r="7759" spans="12:12" hidden="1" x14ac:dyDescent="0.3">
      <c r="L7759" s="10"/>
    </row>
    <row r="7760" spans="12:12" hidden="1" x14ac:dyDescent="0.3">
      <c r="L7760" s="10"/>
    </row>
    <row r="7761" spans="12:12" hidden="1" x14ac:dyDescent="0.3">
      <c r="L7761" s="10"/>
    </row>
    <row r="7762" spans="12:12" hidden="1" x14ac:dyDescent="0.3">
      <c r="L7762" s="10"/>
    </row>
    <row r="7763" spans="12:12" hidden="1" x14ac:dyDescent="0.3">
      <c r="L7763" s="10"/>
    </row>
    <row r="7764" spans="12:12" hidden="1" x14ac:dyDescent="0.3">
      <c r="L7764" s="10"/>
    </row>
    <row r="7765" spans="12:12" hidden="1" x14ac:dyDescent="0.3">
      <c r="L7765" s="10"/>
    </row>
    <row r="7766" spans="12:12" hidden="1" x14ac:dyDescent="0.3">
      <c r="L7766" s="10"/>
    </row>
    <row r="7767" spans="12:12" hidden="1" x14ac:dyDescent="0.3">
      <c r="L7767" s="10"/>
    </row>
    <row r="7768" spans="12:12" hidden="1" x14ac:dyDescent="0.3">
      <c r="L7768" s="10"/>
    </row>
    <row r="7769" spans="12:12" hidden="1" x14ac:dyDescent="0.3">
      <c r="L7769" s="10"/>
    </row>
    <row r="7770" spans="12:12" hidden="1" x14ac:dyDescent="0.3">
      <c r="L7770" s="10"/>
    </row>
    <row r="7771" spans="12:12" hidden="1" x14ac:dyDescent="0.3">
      <c r="L7771" s="10"/>
    </row>
    <row r="7772" spans="12:12" hidden="1" x14ac:dyDescent="0.3">
      <c r="L7772" s="10"/>
    </row>
    <row r="7773" spans="12:12" hidden="1" x14ac:dyDescent="0.3">
      <c r="L7773" s="10"/>
    </row>
    <row r="7774" spans="12:12" hidden="1" x14ac:dyDescent="0.3">
      <c r="L7774" s="10"/>
    </row>
    <row r="7775" spans="12:12" hidden="1" x14ac:dyDescent="0.3">
      <c r="L7775" s="10"/>
    </row>
    <row r="7776" spans="12:12" hidden="1" x14ac:dyDescent="0.3">
      <c r="L7776" s="10"/>
    </row>
    <row r="7777" spans="12:12" hidden="1" x14ac:dyDescent="0.3">
      <c r="L7777" s="10"/>
    </row>
    <row r="7778" spans="12:12" hidden="1" x14ac:dyDescent="0.3">
      <c r="L7778" s="10"/>
    </row>
    <row r="7779" spans="12:12" hidden="1" x14ac:dyDescent="0.3">
      <c r="L7779" s="10"/>
    </row>
    <row r="7780" spans="12:12" hidden="1" x14ac:dyDescent="0.3">
      <c r="L7780" s="10"/>
    </row>
    <row r="7781" spans="12:12" hidden="1" x14ac:dyDescent="0.3">
      <c r="L7781" s="10"/>
    </row>
    <row r="7782" spans="12:12" hidden="1" x14ac:dyDescent="0.3">
      <c r="L7782" s="10"/>
    </row>
    <row r="7783" spans="12:12" hidden="1" x14ac:dyDescent="0.3">
      <c r="L7783" s="10"/>
    </row>
    <row r="7784" spans="12:12" hidden="1" x14ac:dyDescent="0.3">
      <c r="L7784" s="10"/>
    </row>
    <row r="7785" spans="12:12" hidden="1" x14ac:dyDescent="0.3">
      <c r="L7785" s="10"/>
    </row>
    <row r="7786" spans="12:12" hidden="1" x14ac:dyDescent="0.3">
      <c r="L7786" s="10"/>
    </row>
    <row r="7787" spans="12:12" hidden="1" x14ac:dyDescent="0.3">
      <c r="L7787" s="10"/>
    </row>
    <row r="7788" spans="12:12" hidden="1" x14ac:dyDescent="0.3">
      <c r="L7788" s="10"/>
    </row>
    <row r="7789" spans="12:12" hidden="1" x14ac:dyDescent="0.3">
      <c r="L7789" s="10"/>
    </row>
    <row r="7790" spans="12:12" hidden="1" x14ac:dyDescent="0.3">
      <c r="L7790" s="10"/>
    </row>
    <row r="7791" spans="12:12" hidden="1" x14ac:dyDescent="0.3">
      <c r="L7791" s="10"/>
    </row>
    <row r="7792" spans="12:12" hidden="1" x14ac:dyDescent="0.3">
      <c r="L7792" s="10"/>
    </row>
    <row r="7793" spans="12:12" hidden="1" x14ac:dyDescent="0.3">
      <c r="L7793" s="10"/>
    </row>
    <row r="7794" spans="12:12" hidden="1" x14ac:dyDescent="0.3">
      <c r="L7794" s="10"/>
    </row>
    <row r="7795" spans="12:12" hidden="1" x14ac:dyDescent="0.3">
      <c r="L7795" s="10"/>
    </row>
    <row r="7796" spans="12:12" hidden="1" x14ac:dyDescent="0.3">
      <c r="L7796" s="10"/>
    </row>
    <row r="7797" spans="12:12" hidden="1" x14ac:dyDescent="0.3">
      <c r="L7797" s="10"/>
    </row>
    <row r="7798" spans="12:12" hidden="1" x14ac:dyDescent="0.3">
      <c r="L7798" s="10"/>
    </row>
    <row r="7799" spans="12:12" hidden="1" x14ac:dyDescent="0.3">
      <c r="L7799" s="10"/>
    </row>
    <row r="7800" spans="12:12" hidden="1" x14ac:dyDescent="0.3">
      <c r="L7800" s="10"/>
    </row>
    <row r="7801" spans="12:12" hidden="1" x14ac:dyDescent="0.3">
      <c r="L7801" s="10"/>
    </row>
    <row r="7802" spans="12:12" hidden="1" x14ac:dyDescent="0.3">
      <c r="L7802" s="10"/>
    </row>
    <row r="7803" spans="12:12" hidden="1" x14ac:dyDescent="0.3">
      <c r="L7803" s="10"/>
    </row>
    <row r="7804" spans="12:12" hidden="1" x14ac:dyDescent="0.3">
      <c r="L7804" s="10"/>
    </row>
    <row r="7805" spans="12:12" hidden="1" x14ac:dyDescent="0.3">
      <c r="L7805" s="10"/>
    </row>
    <row r="7806" spans="12:12" hidden="1" x14ac:dyDescent="0.3">
      <c r="L7806" s="10"/>
    </row>
    <row r="7807" spans="12:12" hidden="1" x14ac:dyDescent="0.3">
      <c r="L7807" s="10"/>
    </row>
    <row r="7808" spans="12:12" hidden="1" x14ac:dyDescent="0.3">
      <c r="L7808" s="10"/>
    </row>
    <row r="7809" spans="12:12" hidden="1" x14ac:dyDescent="0.3">
      <c r="L7809" s="10"/>
    </row>
    <row r="7810" spans="12:12" hidden="1" x14ac:dyDescent="0.3">
      <c r="L7810" s="10"/>
    </row>
    <row r="7811" spans="12:12" hidden="1" x14ac:dyDescent="0.3">
      <c r="L7811" s="10"/>
    </row>
    <row r="7812" spans="12:12" hidden="1" x14ac:dyDescent="0.3">
      <c r="L7812" s="10"/>
    </row>
    <row r="7813" spans="12:12" hidden="1" x14ac:dyDescent="0.3">
      <c r="L7813" s="10"/>
    </row>
    <row r="7814" spans="12:12" hidden="1" x14ac:dyDescent="0.3">
      <c r="L7814" s="10"/>
    </row>
    <row r="7815" spans="12:12" hidden="1" x14ac:dyDescent="0.3">
      <c r="L7815" s="10"/>
    </row>
    <row r="7816" spans="12:12" hidden="1" x14ac:dyDescent="0.3">
      <c r="L7816" s="10"/>
    </row>
    <row r="7817" spans="12:12" hidden="1" x14ac:dyDescent="0.3">
      <c r="L7817" s="10"/>
    </row>
    <row r="7818" spans="12:12" hidden="1" x14ac:dyDescent="0.3">
      <c r="L7818" s="10"/>
    </row>
    <row r="7819" spans="12:12" hidden="1" x14ac:dyDescent="0.3">
      <c r="L7819" s="10"/>
    </row>
    <row r="7820" spans="12:12" hidden="1" x14ac:dyDescent="0.3">
      <c r="L7820" s="10"/>
    </row>
    <row r="7821" spans="12:12" hidden="1" x14ac:dyDescent="0.3">
      <c r="L7821" s="10"/>
    </row>
    <row r="7822" spans="12:12" hidden="1" x14ac:dyDescent="0.3">
      <c r="L7822" s="10"/>
    </row>
    <row r="7823" spans="12:12" hidden="1" x14ac:dyDescent="0.3">
      <c r="L7823" s="10"/>
    </row>
    <row r="7824" spans="12:12" hidden="1" x14ac:dyDescent="0.3">
      <c r="L7824" s="10"/>
    </row>
    <row r="7825" spans="12:12" hidden="1" x14ac:dyDescent="0.3">
      <c r="L7825" s="10"/>
    </row>
    <row r="7826" spans="12:12" hidden="1" x14ac:dyDescent="0.3">
      <c r="L7826" s="10"/>
    </row>
    <row r="7827" spans="12:12" hidden="1" x14ac:dyDescent="0.3">
      <c r="L7827" s="10"/>
    </row>
    <row r="7828" spans="12:12" hidden="1" x14ac:dyDescent="0.3">
      <c r="L7828" s="10"/>
    </row>
    <row r="7829" spans="12:12" hidden="1" x14ac:dyDescent="0.3">
      <c r="L7829" s="10"/>
    </row>
    <row r="7830" spans="12:12" hidden="1" x14ac:dyDescent="0.3">
      <c r="L7830" s="10"/>
    </row>
    <row r="7831" spans="12:12" hidden="1" x14ac:dyDescent="0.3">
      <c r="L7831" s="10"/>
    </row>
    <row r="7832" spans="12:12" hidden="1" x14ac:dyDescent="0.3">
      <c r="L7832" s="10"/>
    </row>
    <row r="7833" spans="12:12" hidden="1" x14ac:dyDescent="0.3">
      <c r="L7833" s="10"/>
    </row>
    <row r="7834" spans="12:12" hidden="1" x14ac:dyDescent="0.3">
      <c r="L7834" s="10"/>
    </row>
    <row r="7835" spans="12:12" hidden="1" x14ac:dyDescent="0.3">
      <c r="L7835" s="10"/>
    </row>
    <row r="7836" spans="12:12" hidden="1" x14ac:dyDescent="0.3">
      <c r="L7836" s="10"/>
    </row>
    <row r="7837" spans="12:12" hidden="1" x14ac:dyDescent="0.3">
      <c r="L7837" s="10"/>
    </row>
    <row r="7838" spans="12:12" hidden="1" x14ac:dyDescent="0.3">
      <c r="L7838" s="10"/>
    </row>
    <row r="7839" spans="12:12" hidden="1" x14ac:dyDescent="0.3">
      <c r="L7839" s="10"/>
    </row>
    <row r="7840" spans="12:12" hidden="1" x14ac:dyDescent="0.3">
      <c r="L7840" s="10"/>
    </row>
    <row r="7841" spans="12:12" hidden="1" x14ac:dyDescent="0.3">
      <c r="L7841" s="10"/>
    </row>
    <row r="7842" spans="12:12" hidden="1" x14ac:dyDescent="0.3">
      <c r="L7842" s="10"/>
    </row>
    <row r="7843" spans="12:12" hidden="1" x14ac:dyDescent="0.3">
      <c r="L7843" s="10"/>
    </row>
    <row r="7844" spans="12:12" hidden="1" x14ac:dyDescent="0.3">
      <c r="L7844" s="10"/>
    </row>
    <row r="7845" spans="12:12" hidden="1" x14ac:dyDescent="0.3">
      <c r="L7845" s="10"/>
    </row>
    <row r="7846" spans="12:12" hidden="1" x14ac:dyDescent="0.3">
      <c r="L7846" s="10"/>
    </row>
    <row r="7847" spans="12:12" hidden="1" x14ac:dyDescent="0.3">
      <c r="L7847" s="10"/>
    </row>
    <row r="7848" spans="12:12" hidden="1" x14ac:dyDescent="0.3">
      <c r="L7848" s="10"/>
    </row>
    <row r="7849" spans="12:12" hidden="1" x14ac:dyDescent="0.3">
      <c r="L7849" s="10"/>
    </row>
    <row r="7850" spans="12:12" hidden="1" x14ac:dyDescent="0.3">
      <c r="L7850" s="10"/>
    </row>
    <row r="7851" spans="12:12" hidden="1" x14ac:dyDescent="0.3">
      <c r="L7851" s="10"/>
    </row>
    <row r="7852" spans="12:12" hidden="1" x14ac:dyDescent="0.3">
      <c r="L7852" s="10"/>
    </row>
    <row r="7853" spans="12:12" hidden="1" x14ac:dyDescent="0.3">
      <c r="L7853" s="10"/>
    </row>
    <row r="7854" spans="12:12" hidden="1" x14ac:dyDescent="0.3">
      <c r="L7854" s="10"/>
    </row>
    <row r="7855" spans="12:12" hidden="1" x14ac:dyDescent="0.3">
      <c r="L7855" s="10"/>
    </row>
    <row r="7856" spans="12:12" hidden="1" x14ac:dyDescent="0.3">
      <c r="L7856" s="10"/>
    </row>
    <row r="7857" spans="12:12" hidden="1" x14ac:dyDescent="0.3">
      <c r="L7857" s="10"/>
    </row>
    <row r="7858" spans="12:12" hidden="1" x14ac:dyDescent="0.3">
      <c r="L7858" s="10"/>
    </row>
    <row r="7859" spans="12:12" hidden="1" x14ac:dyDescent="0.3">
      <c r="L7859" s="10"/>
    </row>
    <row r="7860" spans="12:12" hidden="1" x14ac:dyDescent="0.3">
      <c r="L7860" s="10"/>
    </row>
    <row r="7861" spans="12:12" hidden="1" x14ac:dyDescent="0.3">
      <c r="L7861" s="10"/>
    </row>
    <row r="7862" spans="12:12" hidden="1" x14ac:dyDescent="0.3">
      <c r="L7862" s="10"/>
    </row>
    <row r="7863" spans="12:12" hidden="1" x14ac:dyDescent="0.3">
      <c r="L7863" s="10"/>
    </row>
    <row r="7864" spans="12:12" hidden="1" x14ac:dyDescent="0.3">
      <c r="L7864" s="10"/>
    </row>
    <row r="7865" spans="12:12" hidden="1" x14ac:dyDescent="0.3">
      <c r="L7865" s="10"/>
    </row>
    <row r="7866" spans="12:12" hidden="1" x14ac:dyDescent="0.3">
      <c r="L7866" s="10"/>
    </row>
    <row r="7867" spans="12:12" hidden="1" x14ac:dyDescent="0.3">
      <c r="L7867" s="10"/>
    </row>
    <row r="7868" spans="12:12" hidden="1" x14ac:dyDescent="0.3">
      <c r="L7868" s="10"/>
    </row>
    <row r="7869" spans="12:12" hidden="1" x14ac:dyDescent="0.3">
      <c r="L7869" s="10"/>
    </row>
    <row r="7870" spans="12:12" hidden="1" x14ac:dyDescent="0.3">
      <c r="L7870" s="10"/>
    </row>
    <row r="7871" spans="12:12" hidden="1" x14ac:dyDescent="0.3">
      <c r="L7871" s="10"/>
    </row>
    <row r="7872" spans="12:12" hidden="1" x14ac:dyDescent="0.3">
      <c r="L7872" s="10"/>
    </row>
    <row r="7873" spans="12:12" hidden="1" x14ac:dyDescent="0.3">
      <c r="L7873" s="10"/>
    </row>
    <row r="7874" spans="12:12" hidden="1" x14ac:dyDescent="0.3">
      <c r="L7874" s="10"/>
    </row>
    <row r="7875" spans="12:12" hidden="1" x14ac:dyDescent="0.3">
      <c r="L7875" s="10"/>
    </row>
    <row r="7876" spans="12:12" hidden="1" x14ac:dyDescent="0.3">
      <c r="L7876" s="10"/>
    </row>
    <row r="7877" spans="12:12" hidden="1" x14ac:dyDescent="0.3">
      <c r="L7877" s="10"/>
    </row>
    <row r="7878" spans="12:12" hidden="1" x14ac:dyDescent="0.3">
      <c r="L7878" s="10"/>
    </row>
    <row r="7879" spans="12:12" hidden="1" x14ac:dyDescent="0.3">
      <c r="L7879" s="10"/>
    </row>
    <row r="7880" spans="12:12" hidden="1" x14ac:dyDescent="0.3">
      <c r="L7880" s="10"/>
    </row>
    <row r="7881" spans="12:12" hidden="1" x14ac:dyDescent="0.3">
      <c r="L7881" s="10"/>
    </row>
    <row r="7882" spans="12:12" hidden="1" x14ac:dyDescent="0.3">
      <c r="L7882" s="10"/>
    </row>
    <row r="7883" spans="12:12" hidden="1" x14ac:dyDescent="0.3">
      <c r="L7883" s="10"/>
    </row>
    <row r="7884" spans="12:12" hidden="1" x14ac:dyDescent="0.3">
      <c r="L7884" s="10"/>
    </row>
    <row r="7885" spans="12:12" hidden="1" x14ac:dyDescent="0.3">
      <c r="L7885" s="10"/>
    </row>
    <row r="7886" spans="12:12" hidden="1" x14ac:dyDescent="0.3">
      <c r="L7886" s="10"/>
    </row>
    <row r="7887" spans="12:12" hidden="1" x14ac:dyDescent="0.3">
      <c r="L7887" s="10"/>
    </row>
    <row r="7888" spans="12:12" hidden="1" x14ac:dyDescent="0.3">
      <c r="L7888" s="10"/>
    </row>
    <row r="7889" spans="12:12" hidden="1" x14ac:dyDescent="0.3">
      <c r="L7889" s="10"/>
    </row>
    <row r="7890" spans="12:12" hidden="1" x14ac:dyDescent="0.3">
      <c r="L7890" s="10"/>
    </row>
    <row r="7891" spans="12:12" hidden="1" x14ac:dyDescent="0.3">
      <c r="L7891" s="10"/>
    </row>
    <row r="7892" spans="12:12" hidden="1" x14ac:dyDescent="0.3">
      <c r="L7892" s="10"/>
    </row>
    <row r="7893" spans="12:12" hidden="1" x14ac:dyDescent="0.3">
      <c r="L7893" s="10"/>
    </row>
    <row r="7894" spans="12:12" hidden="1" x14ac:dyDescent="0.3">
      <c r="L7894" s="10"/>
    </row>
    <row r="7895" spans="12:12" hidden="1" x14ac:dyDescent="0.3">
      <c r="L7895" s="10"/>
    </row>
    <row r="7896" spans="12:12" hidden="1" x14ac:dyDescent="0.3">
      <c r="L7896" s="10"/>
    </row>
    <row r="7897" spans="12:12" hidden="1" x14ac:dyDescent="0.3">
      <c r="L7897" s="10"/>
    </row>
    <row r="7898" spans="12:12" hidden="1" x14ac:dyDescent="0.3">
      <c r="L7898" s="10"/>
    </row>
    <row r="7899" spans="12:12" hidden="1" x14ac:dyDescent="0.3">
      <c r="L7899" s="10"/>
    </row>
    <row r="7900" spans="12:12" hidden="1" x14ac:dyDescent="0.3">
      <c r="L7900" s="10"/>
    </row>
    <row r="7901" spans="12:12" hidden="1" x14ac:dyDescent="0.3">
      <c r="L7901" s="10"/>
    </row>
    <row r="7902" spans="12:12" hidden="1" x14ac:dyDescent="0.3">
      <c r="L7902" s="10"/>
    </row>
    <row r="7903" spans="12:12" hidden="1" x14ac:dyDescent="0.3">
      <c r="L7903" s="10"/>
    </row>
    <row r="7904" spans="12:12" hidden="1" x14ac:dyDescent="0.3">
      <c r="L7904" s="10"/>
    </row>
    <row r="7905" spans="12:12" hidden="1" x14ac:dyDescent="0.3">
      <c r="L7905" s="10"/>
    </row>
    <row r="7906" spans="12:12" hidden="1" x14ac:dyDescent="0.3">
      <c r="L7906" s="10"/>
    </row>
    <row r="7907" spans="12:12" hidden="1" x14ac:dyDescent="0.3">
      <c r="L7907" s="10"/>
    </row>
    <row r="7908" spans="12:12" hidden="1" x14ac:dyDescent="0.3">
      <c r="L7908" s="10"/>
    </row>
    <row r="7909" spans="12:12" hidden="1" x14ac:dyDescent="0.3">
      <c r="L7909" s="10"/>
    </row>
    <row r="7910" spans="12:12" hidden="1" x14ac:dyDescent="0.3">
      <c r="L7910" s="10"/>
    </row>
    <row r="7911" spans="12:12" hidden="1" x14ac:dyDescent="0.3">
      <c r="L7911" s="10"/>
    </row>
    <row r="7912" spans="12:12" hidden="1" x14ac:dyDescent="0.3">
      <c r="L7912" s="10"/>
    </row>
    <row r="7913" spans="12:12" hidden="1" x14ac:dyDescent="0.3">
      <c r="L7913" s="10"/>
    </row>
    <row r="7914" spans="12:12" hidden="1" x14ac:dyDescent="0.3">
      <c r="L7914" s="10"/>
    </row>
    <row r="7915" spans="12:12" hidden="1" x14ac:dyDescent="0.3">
      <c r="L7915" s="10"/>
    </row>
    <row r="7916" spans="12:12" hidden="1" x14ac:dyDescent="0.3">
      <c r="L7916" s="10"/>
    </row>
    <row r="7917" spans="12:12" hidden="1" x14ac:dyDescent="0.3">
      <c r="L7917" s="10"/>
    </row>
    <row r="7918" spans="12:12" hidden="1" x14ac:dyDescent="0.3">
      <c r="L7918" s="10"/>
    </row>
    <row r="7919" spans="12:12" hidden="1" x14ac:dyDescent="0.3">
      <c r="L7919" s="10"/>
    </row>
    <row r="7920" spans="12:12" hidden="1" x14ac:dyDescent="0.3">
      <c r="L7920" s="10"/>
    </row>
    <row r="7921" spans="12:12" hidden="1" x14ac:dyDescent="0.3">
      <c r="L7921" s="10"/>
    </row>
    <row r="7922" spans="12:12" hidden="1" x14ac:dyDescent="0.3">
      <c r="L7922" s="10"/>
    </row>
    <row r="7923" spans="12:12" hidden="1" x14ac:dyDescent="0.3">
      <c r="L7923" s="10"/>
    </row>
    <row r="7924" spans="12:12" hidden="1" x14ac:dyDescent="0.3">
      <c r="L7924" s="10"/>
    </row>
    <row r="7925" spans="12:12" hidden="1" x14ac:dyDescent="0.3">
      <c r="L7925" s="10"/>
    </row>
    <row r="7926" spans="12:12" hidden="1" x14ac:dyDescent="0.3">
      <c r="L7926" s="10"/>
    </row>
    <row r="7927" spans="12:12" hidden="1" x14ac:dyDescent="0.3">
      <c r="L7927" s="10"/>
    </row>
    <row r="7928" spans="12:12" hidden="1" x14ac:dyDescent="0.3">
      <c r="L7928" s="10"/>
    </row>
    <row r="7929" spans="12:12" hidden="1" x14ac:dyDescent="0.3">
      <c r="L7929" s="10"/>
    </row>
    <row r="7930" spans="12:12" hidden="1" x14ac:dyDescent="0.3">
      <c r="L7930" s="10"/>
    </row>
    <row r="7931" spans="12:12" hidden="1" x14ac:dyDescent="0.3">
      <c r="L7931" s="10"/>
    </row>
    <row r="7932" spans="12:12" hidden="1" x14ac:dyDescent="0.3">
      <c r="L7932" s="10"/>
    </row>
    <row r="7933" spans="12:12" hidden="1" x14ac:dyDescent="0.3">
      <c r="L7933" s="10"/>
    </row>
    <row r="7934" spans="12:12" hidden="1" x14ac:dyDescent="0.3">
      <c r="L7934" s="10"/>
    </row>
    <row r="7935" spans="12:12" hidden="1" x14ac:dyDescent="0.3">
      <c r="L7935" s="10"/>
    </row>
    <row r="7936" spans="12:12" hidden="1" x14ac:dyDescent="0.3">
      <c r="L7936" s="10"/>
    </row>
    <row r="7937" spans="12:12" hidden="1" x14ac:dyDescent="0.3">
      <c r="L7937" s="10"/>
    </row>
    <row r="7938" spans="12:12" hidden="1" x14ac:dyDescent="0.3">
      <c r="L7938" s="10"/>
    </row>
    <row r="7939" spans="12:12" hidden="1" x14ac:dyDescent="0.3">
      <c r="L7939" s="10"/>
    </row>
    <row r="7940" spans="12:12" hidden="1" x14ac:dyDescent="0.3">
      <c r="L7940" s="10"/>
    </row>
    <row r="7941" spans="12:12" hidden="1" x14ac:dyDescent="0.3">
      <c r="L7941" s="10"/>
    </row>
    <row r="7942" spans="12:12" hidden="1" x14ac:dyDescent="0.3">
      <c r="L7942" s="10"/>
    </row>
    <row r="7943" spans="12:12" hidden="1" x14ac:dyDescent="0.3">
      <c r="L7943" s="10"/>
    </row>
    <row r="7944" spans="12:12" hidden="1" x14ac:dyDescent="0.3">
      <c r="L7944" s="10"/>
    </row>
    <row r="7945" spans="12:12" hidden="1" x14ac:dyDescent="0.3">
      <c r="L7945" s="10"/>
    </row>
    <row r="7946" spans="12:12" hidden="1" x14ac:dyDescent="0.3">
      <c r="L7946" s="10"/>
    </row>
    <row r="7947" spans="12:12" hidden="1" x14ac:dyDescent="0.3">
      <c r="L7947" s="10"/>
    </row>
    <row r="7948" spans="12:12" hidden="1" x14ac:dyDescent="0.3">
      <c r="L7948" s="10"/>
    </row>
    <row r="7949" spans="12:12" hidden="1" x14ac:dyDescent="0.3">
      <c r="L7949" s="10"/>
    </row>
    <row r="7950" spans="12:12" hidden="1" x14ac:dyDescent="0.3">
      <c r="L7950" s="10"/>
    </row>
    <row r="7951" spans="12:12" hidden="1" x14ac:dyDescent="0.3">
      <c r="L7951" s="10"/>
    </row>
    <row r="7952" spans="12:12" hidden="1" x14ac:dyDescent="0.3">
      <c r="L7952" s="10"/>
    </row>
    <row r="7953" spans="12:12" hidden="1" x14ac:dyDescent="0.3">
      <c r="L7953" s="10"/>
    </row>
    <row r="7954" spans="12:12" hidden="1" x14ac:dyDescent="0.3">
      <c r="L7954" s="10"/>
    </row>
    <row r="7955" spans="12:12" hidden="1" x14ac:dyDescent="0.3">
      <c r="L7955" s="10"/>
    </row>
    <row r="7956" spans="12:12" hidden="1" x14ac:dyDescent="0.3">
      <c r="L7956" s="10"/>
    </row>
    <row r="7957" spans="12:12" hidden="1" x14ac:dyDescent="0.3">
      <c r="L7957" s="10"/>
    </row>
    <row r="7958" spans="12:12" hidden="1" x14ac:dyDescent="0.3">
      <c r="L7958" s="10"/>
    </row>
    <row r="7959" spans="12:12" hidden="1" x14ac:dyDescent="0.3">
      <c r="L7959" s="10"/>
    </row>
    <row r="7960" spans="12:12" hidden="1" x14ac:dyDescent="0.3">
      <c r="L7960" s="10"/>
    </row>
    <row r="7961" spans="12:12" hidden="1" x14ac:dyDescent="0.3">
      <c r="L7961" s="10"/>
    </row>
    <row r="7962" spans="12:12" hidden="1" x14ac:dyDescent="0.3">
      <c r="L7962" s="10"/>
    </row>
    <row r="7963" spans="12:12" hidden="1" x14ac:dyDescent="0.3">
      <c r="L7963" s="10"/>
    </row>
    <row r="7964" spans="12:12" hidden="1" x14ac:dyDescent="0.3">
      <c r="L7964" s="10"/>
    </row>
    <row r="7965" spans="12:12" hidden="1" x14ac:dyDescent="0.3">
      <c r="L7965" s="10"/>
    </row>
    <row r="7966" spans="12:12" hidden="1" x14ac:dyDescent="0.3">
      <c r="L7966" s="10"/>
    </row>
    <row r="7967" spans="12:12" hidden="1" x14ac:dyDescent="0.3">
      <c r="L7967" s="10"/>
    </row>
    <row r="7968" spans="12:12" hidden="1" x14ac:dyDescent="0.3">
      <c r="L7968" s="10"/>
    </row>
    <row r="7969" spans="12:12" hidden="1" x14ac:dyDescent="0.3">
      <c r="L7969" s="10"/>
    </row>
    <row r="7970" spans="12:12" hidden="1" x14ac:dyDescent="0.3">
      <c r="L7970" s="10"/>
    </row>
    <row r="7971" spans="12:12" hidden="1" x14ac:dyDescent="0.3">
      <c r="L7971" s="10"/>
    </row>
    <row r="7972" spans="12:12" hidden="1" x14ac:dyDescent="0.3">
      <c r="L7972" s="10"/>
    </row>
    <row r="7973" spans="12:12" hidden="1" x14ac:dyDescent="0.3">
      <c r="L7973" s="10"/>
    </row>
    <row r="7974" spans="12:12" hidden="1" x14ac:dyDescent="0.3">
      <c r="L7974" s="10"/>
    </row>
    <row r="7975" spans="12:12" hidden="1" x14ac:dyDescent="0.3">
      <c r="L7975" s="10"/>
    </row>
    <row r="7976" spans="12:12" hidden="1" x14ac:dyDescent="0.3">
      <c r="L7976" s="10"/>
    </row>
    <row r="7977" spans="12:12" hidden="1" x14ac:dyDescent="0.3">
      <c r="L7977" s="10"/>
    </row>
    <row r="7978" spans="12:12" hidden="1" x14ac:dyDescent="0.3">
      <c r="L7978" s="10"/>
    </row>
    <row r="7979" spans="12:12" hidden="1" x14ac:dyDescent="0.3">
      <c r="L7979" s="10"/>
    </row>
    <row r="7980" spans="12:12" hidden="1" x14ac:dyDescent="0.3">
      <c r="L7980" s="10"/>
    </row>
    <row r="7981" spans="12:12" hidden="1" x14ac:dyDescent="0.3">
      <c r="L7981" s="10"/>
    </row>
    <row r="7982" spans="12:12" hidden="1" x14ac:dyDescent="0.3">
      <c r="L7982" s="10"/>
    </row>
    <row r="7983" spans="12:12" hidden="1" x14ac:dyDescent="0.3">
      <c r="L7983" s="10"/>
    </row>
    <row r="7984" spans="12:12" hidden="1" x14ac:dyDescent="0.3">
      <c r="L7984" s="10"/>
    </row>
    <row r="7985" spans="12:12" hidden="1" x14ac:dyDescent="0.3">
      <c r="L7985" s="10"/>
    </row>
    <row r="7986" spans="12:12" hidden="1" x14ac:dyDescent="0.3">
      <c r="L7986" s="10"/>
    </row>
    <row r="7987" spans="12:12" hidden="1" x14ac:dyDescent="0.3">
      <c r="L7987" s="10"/>
    </row>
    <row r="7988" spans="12:12" hidden="1" x14ac:dyDescent="0.3">
      <c r="L7988" s="10"/>
    </row>
    <row r="7989" spans="12:12" hidden="1" x14ac:dyDescent="0.3">
      <c r="L7989" s="10"/>
    </row>
    <row r="7990" spans="12:12" hidden="1" x14ac:dyDescent="0.3">
      <c r="L7990" s="10"/>
    </row>
    <row r="7991" spans="12:12" hidden="1" x14ac:dyDescent="0.3">
      <c r="L7991" s="10"/>
    </row>
    <row r="7992" spans="12:12" hidden="1" x14ac:dyDescent="0.3">
      <c r="L7992" s="10"/>
    </row>
    <row r="7993" spans="12:12" hidden="1" x14ac:dyDescent="0.3">
      <c r="L7993" s="10"/>
    </row>
    <row r="7994" spans="12:12" hidden="1" x14ac:dyDescent="0.3">
      <c r="L7994" s="10"/>
    </row>
    <row r="7995" spans="12:12" hidden="1" x14ac:dyDescent="0.3">
      <c r="L7995" s="10"/>
    </row>
    <row r="7996" spans="12:12" hidden="1" x14ac:dyDescent="0.3">
      <c r="L7996" s="10"/>
    </row>
    <row r="7997" spans="12:12" hidden="1" x14ac:dyDescent="0.3">
      <c r="L7997" s="10"/>
    </row>
    <row r="7998" spans="12:12" hidden="1" x14ac:dyDescent="0.3">
      <c r="L7998" s="10"/>
    </row>
    <row r="7999" spans="12:12" hidden="1" x14ac:dyDescent="0.3">
      <c r="L7999" s="10"/>
    </row>
    <row r="8000" spans="12:12" hidden="1" x14ac:dyDescent="0.3">
      <c r="L8000" s="10"/>
    </row>
    <row r="8001" spans="12:12" hidden="1" x14ac:dyDescent="0.3">
      <c r="L8001" s="10"/>
    </row>
    <row r="8002" spans="12:12" hidden="1" x14ac:dyDescent="0.3">
      <c r="L8002" s="10"/>
    </row>
    <row r="8003" spans="12:12" hidden="1" x14ac:dyDescent="0.3">
      <c r="L8003" s="10"/>
    </row>
    <row r="8004" spans="12:12" hidden="1" x14ac:dyDescent="0.3">
      <c r="L8004" s="10"/>
    </row>
    <row r="8005" spans="12:12" hidden="1" x14ac:dyDescent="0.3">
      <c r="L8005" s="10"/>
    </row>
    <row r="8006" spans="12:12" hidden="1" x14ac:dyDescent="0.3">
      <c r="L8006" s="10"/>
    </row>
    <row r="8007" spans="12:12" hidden="1" x14ac:dyDescent="0.3">
      <c r="L8007" s="10"/>
    </row>
    <row r="8008" spans="12:12" hidden="1" x14ac:dyDescent="0.3">
      <c r="L8008" s="10"/>
    </row>
    <row r="8009" spans="12:12" hidden="1" x14ac:dyDescent="0.3">
      <c r="L8009" s="10"/>
    </row>
    <row r="8010" spans="12:12" hidden="1" x14ac:dyDescent="0.3">
      <c r="L8010" s="10"/>
    </row>
    <row r="8011" spans="12:12" hidden="1" x14ac:dyDescent="0.3">
      <c r="L8011" s="10"/>
    </row>
    <row r="8012" spans="12:12" hidden="1" x14ac:dyDescent="0.3">
      <c r="L8012" s="10"/>
    </row>
    <row r="8013" spans="12:12" hidden="1" x14ac:dyDescent="0.3">
      <c r="L8013" s="10"/>
    </row>
    <row r="8014" spans="12:12" hidden="1" x14ac:dyDescent="0.3">
      <c r="L8014" s="10"/>
    </row>
    <row r="8015" spans="12:12" hidden="1" x14ac:dyDescent="0.3">
      <c r="L8015" s="10"/>
    </row>
    <row r="8016" spans="12:12" hidden="1" x14ac:dyDescent="0.3">
      <c r="L8016" s="10"/>
    </row>
    <row r="8017" spans="12:12" hidden="1" x14ac:dyDescent="0.3">
      <c r="L8017" s="10"/>
    </row>
    <row r="8018" spans="12:12" hidden="1" x14ac:dyDescent="0.3">
      <c r="L8018" s="10"/>
    </row>
    <row r="8019" spans="12:12" hidden="1" x14ac:dyDescent="0.3">
      <c r="L8019" s="10"/>
    </row>
    <row r="8020" spans="12:12" hidden="1" x14ac:dyDescent="0.3">
      <c r="L8020" s="10"/>
    </row>
    <row r="8021" spans="12:12" hidden="1" x14ac:dyDescent="0.3">
      <c r="L8021" s="10"/>
    </row>
    <row r="8022" spans="12:12" hidden="1" x14ac:dyDescent="0.3">
      <c r="L8022" s="10"/>
    </row>
    <row r="8023" spans="12:12" hidden="1" x14ac:dyDescent="0.3">
      <c r="L8023" s="10"/>
    </row>
    <row r="8024" spans="12:12" hidden="1" x14ac:dyDescent="0.3">
      <c r="L8024" s="10"/>
    </row>
    <row r="8025" spans="12:12" hidden="1" x14ac:dyDescent="0.3">
      <c r="L8025" s="10"/>
    </row>
    <row r="8026" spans="12:12" hidden="1" x14ac:dyDescent="0.3">
      <c r="L8026" s="10"/>
    </row>
    <row r="8027" spans="12:12" hidden="1" x14ac:dyDescent="0.3">
      <c r="L8027" s="10"/>
    </row>
    <row r="8028" spans="12:12" hidden="1" x14ac:dyDescent="0.3">
      <c r="L8028" s="10"/>
    </row>
    <row r="8029" spans="12:12" hidden="1" x14ac:dyDescent="0.3">
      <c r="L8029" s="10"/>
    </row>
    <row r="8030" spans="12:12" hidden="1" x14ac:dyDescent="0.3">
      <c r="L8030" s="10"/>
    </row>
    <row r="8031" spans="12:12" hidden="1" x14ac:dyDescent="0.3">
      <c r="L8031" s="10"/>
    </row>
    <row r="8032" spans="12:12" hidden="1" x14ac:dyDescent="0.3">
      <c r="L8032" s="10"/>
    </row>
    <row r="8033" spans="12:12" hidden="1" x14ac:dyDescent="0.3">
      <c r="L8033" s="10"/>
    </row>
    <row r="8034" spans="12:12" hidden="1" x14ac:dyDescent="0.3">
      <c r="L8034" s="10"/>
    </row>
    <row r="8035" spans="12:12" hidden="1" x14ac:dyDescent="0.3">
      <c r="L8035" s="10"/>
    </row>
    <row r="8036" spans="12:12" hidden="1" x14ac:dyDescent="0.3">
      <c r="L8036" s="10"/>
    </row>
    <row r="8037" spans="12:12" hidden="1" x14ac:dyDescent="0.3">
      <c r="L8037" s="10"/>
    </row>
    <row r="8038" spans="12:12" hidden="1" x14ac:dyDescent="0.3">
      <c r="L8038" s="10"/>
    </row>
    <row r="8039" spans="12:12" hidden="1" x14ac:dyDescent="0.3">
      <c r="L8039" s="10"/>
    </row>
    <row r="8040" spans="12:12" hidden="1" x14ac:dyDescent="0.3">
      <c r="L8040" s="10"/>
    </row>
    <row r="8041" spans="12:12" hidden="1" x14ac:dyDescent="0.3">
      <c r="L8041" s="10"/>
    </row>
    <row r="8042" spans="12:12" hidden="1" x14ac:dyDescent="0.3">
      <c r="L8042" s="10"/>
    </row>
    <row r="8043" spans="12:12" hidden="1" x14ac:dyDescent="0.3">
      <c r="L8043" s="10"/>
    </row>
    <row r="8044" spans="12:12" hidden="1" x14ac:dyDescent="0.3">
      <c r="L8044" s="10"/>
    </row>
    <row r="8045" spans="12:12" hidden="1" x14ac:dyDescent="0.3">
      <c r="L8045" s="10"/>
    </row>
    <row r="8046" spans="12:12" hidden="1" x14ac:dyDescent="0.3">
      <c r="L8046" s="10"/>
    </row>
    <row r="8047" spans="12:12" hidden="1" x14ac:dyDescent="0.3">
      <c r="L8047" s="10"/>
    </row>
    <row r="8048" spans="12:12" hidden="1" x14ac:dyDescent="0.3">
      <c r="L8048" s="10"/>
    </row>
    <row r="8049" spans="12:12" hidden="1" x14ac:dyDescent="0.3">
      <c r="L8049" s="10"/>
    </row>
    <row r="8050" spans="12:12" hidden="1" x14ac:dyDescent="0.3">
      <c r="L8050" s="10"/>
    </row>
    <row r="8051" spans="12:12" hidden="1" x14ac:dyDescent="0.3">
      <c r="L8051" s="10"/>
    </row>
    <row r="8052" spans="12:12" hidden="1" x14ac:dyDescent="0.3">
      <c r="L8052" s="10"/>
    </row>
    <row r="8053" spans="12:12" hidden="1" x14ac:dyDescent="0.3">
      <c r="L8053" s="10"/>
    </row>
    <row r="8054" spans="12:12" hidden="1" x14ac:dyDescent="0.3">
      <c r="L8054" s="10"/>
    </row>
    <row r="8055" spans="12:12" hidden="1" x14ac:dyDescent="0.3">
      <c r="L8055" s="10"/>
    </row>
    <row r="8056" spans="12:12" hidden="1" x14ac:dyDescent="0.3">
      <c r="L8056" s="10"/>
    </row>
    <row r="8057" spans="12:12" hidden="1" x14ac:dyDescent="0.3">
      <c r="L8057" s="10"/>
    </row>
    <row r="8058" spans="12:12" hidden="1" x14ac:dyDescent="0.3">
      <c r="L8058" s="10"/>
    </row>
    <row r="8059" spans="12:12" hidden="1" x14ac:dyDescent="0.3">
      <c r="L8059" s="10"/>
    </row>
    <row r="8060" spans="12:12" hidden="1" x14ac:dyDescent="0.3">
      <c r="L8060" s="10"/>
    </row>
    <row r="8061" spans="12:12" hidden="1" x14ac:dyDescent="0.3">
      <c r="L8061" s="10"/>
    </row>
    <row r="8062" spans="12:12" hidden="1" x14ac:dyDescent="0.3">
      <c r="L8062" s="10"/>
    </row>
    <row r="8063" spans="12:12" hidden="1" x14ac:dyDescent="0.3">
      <c r="L8063" s="10"/>
    </row>
    <row r="8064" spans="12:12" hidden="1" x14ac:dyDescent="0.3">
      <c r="L8064" s="10"/>
    </row>
    <row r="8065" spans="12:12" hidden="1" x14ac:dyDescent="0.3">
      <c r="L8065" s="10"/>
    </row>
    <row r="8066" spans="12:12" hidden="1" x14ac:dyDescent="0.3">
      <c r="L8066" s="10"/>
    </row>
    <row r="8067" spans="12:12" hidden="1" x14ac:dyDescent="0.3">
      <c r="L8067" s="10"/>
    </row>
    <row r="8068" spans="12:12" hidden="1" x14ac:dyDescent="0.3">
      <c r="L8068" s="10"/>
    </row>
    <row r="8069" spans="12:12" hidden="1" x14ac:dyDescent="0.3">
      <c r="L8069" s="10"/>
    </row>
    <row r="8070" spans="12:12" hidden="1" x14ac:dyDescent="0.3">
      <c r="L8070" s="10"/>
    </row>
    <row r="8071" spans="12:12" hidden="1" x14ac:dyDescent="0.3">
      <c r="L8071" s="10"/>
    </row>
    <row r="8072" spans="12:12" hidden="1" x14ac:dyDescent="0.3">
      <c r="L8072" s="10"/>
    </row>
    <row r="8073" spans="12:12" hidden="1" x14ac:dyDescent="0.3">
      <c r="L8073" s="10"/>
    </row>
    <row r="8074" spans="12:12" hidden="1" x14ac:dyDescent="0.3">
      <c r="L8074" s="10"/>
    </row>
    <row r="8075" spans="12:12" hidden="1" x14ac:dyDescent="0.3">
      <c r="L8075" s="10"/>
    </row>
    <row r="8076" spans="12:12" hidden="1" x14ac:dyDescent="0.3">
      <c r="L8076" s="10"/>
    </row>
    <row r="8077" spans="12:12" hidden="1" x14ac:dyDescent="0.3">
      <c r="L8077" s="10"/>
    </row>
    <row r="8078" spans="12:12" hidden="1" x14ac:dyDescent="0.3">
      <c r="L8078" s="10"/>
    </row>
    <row r="8079" spans="12:12" hidden="1" x14ac:dyDescent="0.3">
      <c r="L8079" s="10"/>
    </row>
    <row r="8080" spans="12:12" hidden="1" x14ac:dyDescent="0.3">
      <c r="L8080" s="10"/>
    </row>
    <row r="8081" spans="12:12" hidden="1" x14ac:dyDescent="0.3">
      <c r="L8081" s="10"/>
    </row>
    <row r="8082" spans="12:12" hidden="1" x14ac:dyDescent="0.3">
      <c r="L8082" s="10"/>
    </row>
    <row r="8083" spans="12:12" hidden="1" x14ac:dyDescent="0.3">
      <c r="L8083" s="10"/>
    </row>
    <row r="8084" spans="12:12" hidden="1" x14ac:dyDescent="0.3">
      <c r="L8084" s="10"/>
    </row>
    <row r="8085" spans="12:12" hidden="1" x14ac:dyDescent="0.3">
      <c r="L8085" s="10"/>
    </row>
    <row r="8086" spans="12:12" hidden="1" x14ac:dyDescent="0.3">
      <c r="L8086" s="10"/>
    </row>
    <row r="8087" spans="12:12" hidden="1" x14ac:dyDescent="0.3">
      <c r="L8087" s="10"/>
    </row>
    <row r="8088" spans="12:12" hidden="1" x14ac:dyDescent="0.3">
      <c r="L8088" s="10"/>
    </row>
    <row r="8089" spans="12:12" hidden="1" x14ac:dyDescent="0.3">
      <c r="L8089" s="10"/>
    </row>
    <row r="8090" spans="12:12" hidden="1" x14ac:dyDescent="0.3">
      <c r="L8090" s="10"/>
    </row>
    <row r="8091" spans="12:12" hidden="1" x14ac:dyDescent="0.3">
      <c r="L8091" s="10"/>
    </row>
    <row r="8092" spans="12:12" hidden="1" x14ac:dyDescent="0.3">
      <c r="L8092" s="10"/>
    </row>
    <row r="8093" spans="12:12" hidden="1" x14ac:dyDescent="0.3">
      <c r="L8093" s="10"/>
    </row>
    <row r="8094" spans="12:12" hidden="1" x14ac:dyDescent="0.3">
      <c r="L8094" s="10"/>
    </row>
    <row r="8095" spans="12:12" hidden="1" x14ac:dyDescent="0.3">
      <c r="L8095" s="10"/>
    </row>
    <row r="8096" spans="12:12" hidden="1" x14ac:dyDescent="0.3">
      <c r="L8096" s="10"/>
    </row>
    <row r="8097" spans="12:12" hidden="1" x14ac:dyDescent="0.3">
      <c r="L8097" s="10"/>
    </row>
    <row r="8098" spans="12:12" hidden="1" x14ac:dyDescent="0.3">
      <c r="L8098" s="10"/>
    </row>
    <row r="8099" spans="12:12" hidden="1" x14ac:dyDescent="0.3">
      <c r="L8099" s="10"/>
    </row>
    <row r="8100" spans="12:12" hidden="1" x14ac:dyDescent="0.3">
      <c r="L8100" s="10"/>
    </row>
    <row r="8101" spans="12:12" hidden="1" x14ac:dyDescent="0.3">
      <c r="L8101" s="10"/>
    </row>
    <row r="8102" spans="12:12" hidden="1" x14ac:dyDescent="0.3">
      <c r="L8102" s="10"/>
    </row>
    <row r="8103" spans="12:12" hidden="1" x14ac:dyDescent="0.3">
      <c r="L8103" s="10"/>
    </row>
    <row r="8104" spans="12:12" hidden="1" x14ac:dyDescent="0.3">
      <c r="L8104" s="10"/>
    </row>
    <row r="8105" spans="12:12" hidden="1" x14ac:dyDescent="0.3">
      <c r="L8105" s="10"/>
    </row>
    <row r="8106" spans="12:12" hidden="1" x14ac:dyDescent="0.3">
      <c r="L8106" s="10"/>
    </row>
    <row r="8107" spans="12:12" hidden="1" x14ac:dyDescent="0.3">
      <c r="L8107" s="10"/>
    </row>
    <row r="8108" spans="12:12" hidden="1" x14ac:dyDescent="0.3">
      <c r="L8108" s="10"/>
    </row>
    <row r="8109" spans="12:12" hidden="1" x14ac:dyDescent="0.3">
      <c r="L8109" s="10"/>
    </row>
    <row r="8110" spans="12:12" hidden="1" x14ac:dyDescent="0.3">
      <c r="L8110" s="10"/>
    </row>
    <row r="8111" spans="12:12" hidden="1" x14ac:dyDescent="0.3">
      <c r="L8111" s="10"/>
    </row>
    <row r="8112" spans="12:12" hidden="1" x14ac:dyDescent="0.3">
      <c r="L8112" s="10"/>
    </row>
    <row r="8113" spans="12:12" hidden="1" x14ac:dyDescent="0.3">
      <c r="L8113" s="10"/>
    </row>
    <row r="8114" spans="12:12" hidden="1" x14ac:dyDescent="0.3">
      <c r="L8114" s="10"/>
    </row>
    <row r="8115" spans="12:12" hidden="1" x14ac:dyDescent="0.3">
      <c r="L8115" s="10"/>
    </row>
    <row r="8116" spans="12:12" hidden="1" x14ac:dyDescent="0.3">
      <c r="L8116" s="10"/>
    </row>
    <row r="8117" spans="12:12" hidden="1" x14ac:dyDescent="0.3">
      <c r="L8117" s="10"/>
    </row>
    <row r="8118" spans="12:12" hidden="1" x14ac:dyDescent="0.3">
      <c r="L8118" s="10"/>
    </row>
    <row r="8119" spans="12:12" hidden="1" x14ac:dyDescent="0.3">
      <c r="L8119" s="10"/>
    </row>
    <row r="8120" spans="12:12" hidden="1" x14ac:dyDescent="0.3">
      <c r="L8120" s="10"/>
    </row>
    <row r="8121" spans="12:12" hidden="1" x14ac:dyDescent="0.3">
      <c r="L8121" s="10"/>
    </row>
    <row r="8122" spans="12:12" hidden="1" x14ac:dyDescent="0.3">
      <c r="L8122" s="10"/>
    </row>
    <row r="8123" spans="12:12" hidden="1" x14ac:dyDescent="0.3">
      <c r="L8123" s="10"/>
    </row>
    <row r="8124" spans="12:12" hidden="1" x14ac:dyDescent="0.3">
      <c r="L8124" s="10"/>
    </row>
    <row r="8125" spans="12:12" hidden="1" x14ac:dyDescent="0.3">
      <c r="L8125" s="10"/>
    </row>
    <row r="8126" spans="12:12" hidden="1" x14ac:dyDescent="0.3">
      <c r="L8126" s="10"/>
    </row>
    <row r="8127" spans="12:12" hidden="1" x14ac:dyDescent="0.3">
      <c r="L8127" s="10"/>
    </row>
    <row r="8128" spans="12:12" hidden="1" x14ac:dyDescent="0.3">
      <c r="L8128" s="10"/>
    </row>
    <row r="8129" spans="12:12" hidden="1" x14ac:dyDescent="0.3">
      <c r="L8129" s="10"/>
    </row>
    <row r="8130" spans="12:12" hidden="1" x14ac:dyDescent="0.3">
      <c r="L8130" s="10"/>
    </row>
    <row r="8131" spans="12:12" hidden="1" x14ac:dyDescent="0.3">
      <c r="L8131" s="10"/>
    </row>
    <row r="8132" spans="12:12" hidden="1" x14ac:dyDescent="0.3">
      <c r="L8132" s="10"/>
    </row>
    <row r="8133" spans="12:12" hidden="1" x14ac:dyDescent="0.3">
      <c r="L8133" s="10"/>
    </row>
    <row r="8134" spans="12:12" hidden="1" x14ac:dyDescent="0.3">
      <c r="L8134" s="10"/>
    </row>
    <row r="8135" spans="12:12" hidden="1" x14ac:dyDescent="0.3">
      <c r="L8135" s="10"/>
    </row>
    <row r="8136" spans="12:12" hidden="1" x14ac:dyDescent="0.3">
      <c r="L8136" s="10"/>
    </row>
    <row r="8137" spans="12:12" hidden="1" x14ac:dyDescent="0.3">
      <c r="L8137" s="10"/>
    </row>
    <row r="8138" spans="12:12" hidden="1" x14ac:dyDescent="0.3">
      <c r="L8138" s="10"/>
    </row>
    <row r="8139" spans="12:12" hidden="1" x14ac:dyDescent="0.3">
      <c r="L8139" s="10"/>
    </row>
    <row r="8140" spans="12:12" hidden="1" x14ac:dyDescent="0.3">
      <c r="L8140" s="10"/>
    </row>
    <row r="8141" spans="12:12" hidden="1" x14ac:dyDescent="0.3">
      <c r="L8141" s="10"/>
    </row>
    <row r="8142" spans="12:12" hidden="1" x14ac:dyDescent="0.3">
      <c r="L8142" s="10"/>
    </row>
    <row r="8143" spans="12:12" hidden="1" x14ac:dyDescent="0.3">
      <c r="L8143" s="10"/>
    </row>
    <row r="8144" spans="12:12" hidden="1" x14ac:dyDescent="0.3">
      <c r="L8144" s="10"/>
    </row>
    <row r="8145" spans="12:12" hidden="1" x14ac:dyDescent="0.3">
      <c r="L8145" s="10"/>
    </row>
    <row r="8146" spans="12:12" hidden="1" x14ac:dyDescent="0.3">
      <c r="L8146" s="10"/>
    </row>
    <row r="8147" spans="12:12" hidden="1" x14ac:dyDescent="0.3">
      <c r="L8147" s="10"/>
    </row>
    <row r="8148" spans="12:12" hidden="1" x14ac:dyDescent="0.3">
      <c r="L8148" s="10"/>
    </row>
    <row r="8149" spans="12:12" hidden="1" x14ac:dyDescent="0.3">
      <c r="L8149" s="10"/>
    </row>
    <row r="8150" spans="12:12" hidden="1" x14ac:dyDescent="0.3">
      <c r="L8150" s="10"/>
    </row>
    <row r="8151" spans="12:12" hidden="1" x14ac:dyDescent="0.3">
      <c r="L8151" s="10"/>
    </row>
    <row r="8152" spans="12:12" hidden="1" x14ac:dyDescent="0.3">
      <c r="L8152" s="10"/>
    </row>
    <row r="8153" spans="12:12" hidden="1" x14ac:dyDescent="0.3">
      <c r="L8153" s="10"/>
    </row>
    <row r="8154" spans="12:12" hidden="1" x14ac:dyDescent="0.3">
      <c r="L8154" s="10"/>
    </row>
    <row r="8155" spans="12:12" hidden="1" x14ac:dyDescent="0.3">
      <c r="L8155" s="10"/>
    </row>
    <row r="8156" spans="12:12" hidden="1" x14ac:dyDescent="0.3">
      <c r="L8156" s="10"/>
    </row>
    <row r="8157" spans="12:12" hidden="1" x14ac:dyDescent="0.3">
      <c r="L8157" s="10"/>
    </row>
    <row r="8158" spans="12:12" hidden="1" x14ac:dyDescent="0.3">
      <c r="L8158" s="10"/>
    </row>
    <row r="8159" spans="12:12" hidden="1" x14ac:dyDescent="0.3">
      <c r="L8159" s="10"/>
    </row>
    <row r="8160" spans="12:12" hidden="1" x14ac:dyDescent="0.3">
      <c r="L8160" s="10"/>
    </row>
    <row r="8161" spans="12:12" hidden="1" x14ac:dyDescent="0.3">
      <c r="L8161" s="10"/>
    </row>
    <row r="8162" spans="12:12" hidden="1" x14ac:dyDescent="0.3">
      <c r="L8162" s="10"/>
    </row>
    <row r="8163" spans="12:12" hidden="1" x14ac:dyDescent="0.3">
      <c r="L8163" s="10"/>
    </row>
    <row r="8164" spans="12:12" hidden="1" x14ac:dyDescent="0.3">
      <c r="L8164" s="10"/>
    </row>
    <row r="8165" spans="12:12" hidden="1" x14ac:dyDescent="0.3">
      <c r="L8165" s="10"/>
    </row>
    <row r="8166" spans="12:12" hidden="1" x14ac:dyDescent="0.3">
      <c r="L8166" s="10"/>
    </row>
    <row r="8167" spans="12:12" hidden="1" x14ac:dyDescent="0.3">
      <c r="L8167" s="10"/>
    </row>
    <row r="8168" spans="12:12" hidden="1" x14ac:dyDescent="0.3">
      <c r="L8168" s="10"/>
    </row>
    <row r="8169" spans="12:12" hidden="1" x14ac:dyDescent="0.3">
      <c r="L8169" s="10"/>
    </row>
    <row r="8170" spans="12:12" hidden="1" x14ac:dyDescent="0.3">
      <c r="L8170" s="10"/>
    </row>
    <row r="8171" spans="12:12" hidden="1" x14ac:dyDescent="0.3">
      <c r="L8171" s="10"/>
    </row>
    <row r="8172" spans="12:12" hidden="1" x14ac:dyDescent="0.3">
      <c r="L8172" s="10"/>
    </row>
    <row r="8173" spans="12:12" hidden="1" x14ac:dyDescent="0.3">
      <c r="L8173" s="10"/>
    </row>
    <row r="8174" spans="12:12" hidden="1" x14ac:dyDescent="0.3">
      <c r="L8174" s="10"/>
    </row>
    <row r="8175" spans="12:12" hidden="1" x14ac:dyDescent="0.3">
      <c r="L8175" s="10"/>
    </row>
    <row r="8176" spans="12:12" hidden="1" x14ac:dyDescent="0.3">
      <c r="L8176" s="10"/>
    </row>
    <row r="8177" spans="12:12" hidden="1" x14ac:dyDescent="0.3">
      <c r="L8177" s="10"/>
    </row>
    <row r="8178" spans="12:12" hidden="1" x14ac:dyDescent="0.3">
      <c r="L8178" s="10"/>
    </row>
    <row r="8179" spans="12:12" hidden="1" x14ac:dyDescent="0.3">
      <c r="L8179" s="10"/>
    </row>
    <row r="8180" spans="12:12" hidden="1" x14ac:dyDescent="0.3">
      <c r="L8180" s="10"/>
    </row>
    <row r="8181" spans="12:12" hidden="1" x14ac:dyDescent="0.3">
      <c r="L8181" s="10"/>
    </row>
    <row r="8182" spans="12:12" hidden="1" x14ac:dyDescent="0.3">
      <c r="L8182" s="10"/>
    </row>
    <row r="8183" spans="12:12" hidden="1" x14ac:dyDescent="0.3">
      <c r="L8183" s="10"/>
    </row>
    <row r="8184" spans="12:12" hidden="1" x14ac:dyDescent="0.3">
      <c r="L8184" s="10"/>
    </row>
    <row r="8185" spans="12:12" hidden="1" x14ac:dyDescent="0.3">
      <c r="L8185" s="10"/>
    </row>
    <row r="8186" spans="12:12" hidden="1" x14ac:dyDescent="0.3">
      <c r="L8186" s="10"/>
    </row>
    <row r="8187" spans="12:12" hidden="1" x14ac:dyDescent="0.3">
      <c r="L8187" s="10"/>
    </row>
    <row r="8188" spans="12:12" hidden="1" x14ac:dyDescent="0.3">
      <c r="L8188" s="10"/>
    </row>
    <row r="8189" spans="12:12" hidden="1" x14ac:dyDescent="0.3">
      <c r="L8189" s="10"/>
    </row>
    <row r="8190" spans="12:12" hidden="1" x14ac:dyDescent="0.3">
      <c r="L8190" s="10"/>
    </row>
    <row r="8191" spans="12:12" hidden="1" x14ac:dyDescent="0.3">
      <c r="L8191" s="10"/>
    </row>
    <row r="8192" spans="12:12" hidden="1" x14ac:dyDescent="0.3">
      <c r="L8192" s="10"/>
    </row>
    <row r="8193" spans="12:12" hidden="1" x14ac:dyDescent="0.3">
      <c r="L8193" s="10"/>
    </row>
    <row r="8194" spans="12:12" hidden="1" x14ac:dyDescent="0.3">
      <c r="L8194" s="10"/>
    </row>
    <row r="8195" spans="12:12" hidden="1" x14ac:dyDescent="0.3">
      <c r="L8195" s="10"/>
    </row>
    <row r="8196" spans="12:12" hidden="1" x14ac:dyDescent="0.3">
      <c r="L8196" s="10"/>
    </row>
    <row r="8197" spans="12:12" hidden="1" x14ac:dyDescent="0.3">
      <c r="L8197" s="10"/>
    </row>
    <row r="8198" spans="12:12" hidden="1" x14ac:dyDescent="0.3">
      <c r="L8198" s="10"/>
    </row>
    <row r="8199" spans="12:12" hidden="1" x14ac:dyDescent="0.3">
      <c r="L8199" s="10"/>
    </row>
    <row r="8200" spans="12:12" hidden="1" x14ac:dyDescent="0.3">
      <c r="L8200" s="10"/>
    </row>
    <row r="8201" spans="12:12" hidden="1" x14ac:dyDescent="0.3">
      <c r="L8201" s="10"/>
    </row>
    <row r="8202" spans="12:12" hidden="1" x14ac:dyDescent="0.3">
      <c r="L8202" s="10"/>
    </row>
    <row r="8203" spans="12:12" hidden="1" x14ac:dyDescent="0.3">
      <c r="L8203" s="10"/>
    </row>
    <row r="8204" spans="12:12" hidden="1" x14ac:dyDescent="0.3">
      <c r="L8204" s="10"/>
    </row>
    <row r="8205" spans="12:12" hidden="1" x14ac:dyDescent="0.3">
      <c r="L8205" s="10"/>
    </row>
    <row r="8206" spans="12:12" hidden="1" x14ac:dyDescent="0.3">
      <c r="L8206" s="10"/>
    </row>
    <row r="8207" spans="12:12" hidden="1" x14ac:dyDescent="0.3">
      <c r="L8207" s="10"/>
    </row>
    <row r="8208" spans="12:12" hidden="1" x14ac:dyDescent="0.3">
      <c r="L8208" s="10"/>
    </row>
    <row r="8209" spans="12:12" hidden="1" x14ac:dyDescent="0.3">
      <c r="L8209" s="10"/>
    </row>
    <row r="8210" spans="12:12" hidden="1" x14ac:dyDescent="0.3">
      <c r="L8210" s="10"/>
    </row>
    <row r="8211" spans="12:12" hidden="1" x14ac:dyDescent="0.3">
      <c r="L8211" s="10"/>
    </row>
    <row r="8212" spans="12:12" hidden="1" x14ac:dyDescent="0.3">
      <c r="L8212" s="10"/>
    </row>
    <row r="8213" spans="12:12" hidden="1" x14ac:dyDescent="0.3">
      <c r="L8213" s="10"/>
    </row>
    <row r="8214" spans="12:12" hidden="1" x14ac:dyDescent="0.3">
      <c r="L8214" s="10"/>
    </row>
    <row r="8215" spans="12:12" hidden="1" x14ac:dyDescent="0.3">
      <c r="L8215" s="10"/>
    </row>
    <row r="8216" spans="12:12" hidden="1" x14ac:dyDescent="0.3">
      <c r="L8216" s="10"/>
    </row>
    <row r="8217" spans="12:12" hidden="1" x14ac:dyDescent="0.3">
      <c r="L8217" s="10"/>
    </row>
    <row r="8218" spans="12:12" hidden="1" x14ac:dyDescent="0.3">
      <c r="L8218" s="10"/>
    </row>
    <row r="8219" spans="12:12" hidden="1" x14ac:dyDescent="0.3">
      <c r="L8219" s="10"/>
    </row>
    <row r="8220" spans="12:12" hidden="1" x14ac:dyDescent="0.3">
      <c r="L8220" s="10"/>
    </row>
    <row r="8221" spans="12:12" hidden="1" x14ac:dyDescent="0.3">
      <c r="L8221" s="10"/>
    </row>
    <row r="8222" spans="12:12" hidden="1" x14ac:dyDescent="0.3">
      <c r="L8222" s="10"/>
    </row>
    <row r="8223" spans="12:12" hidden="1" x14ac:dyDescent="0.3">
      <c r="L8223" s="10"/>
    </row>
    <row r="8224" spans="12:12" hidden="1" x14ac:dyDescent="0.3">
      <c r="L8224" s="10"/>
    </row>
    <row r="8225" spans="12:12" hidden="1" x14ac:dyDescent="0.3">
      <c r="L8225" s="10"/>
    </row>
    <row r="8226" spans="12:12" hidden="1" x14ac:dyDescent="0.3">
      <c r="L8226" s="10"/>
    </row>
    <row r="8227" spans="12:12" hidden="1" x14ac:dyDescent="0.3">
      <c r="L8227" s="10"/>
    </row>
    <row r="8228" spans="12:12" hidden="1" x14ac:dyDescent="0.3">
      <c r="L8228" s="10"/>
    </row>
    <row r="8229" spans="12:12" hidden="1" x14ac:dyDescent="0.3">
      <c r="L8229" s="10"/>
    </row>
    <row r="8230" spans="12:12" hidden="1" x14ac:dyDescent="0.3">
      <c r="L8230" s="10"/>
    </row>
    <row r="8231" spans="12:12" hidden="1" x14ac:dyDescent="0.3">
      <c r="L8231" s="10"/>
    </row>
    <row r="8232" spans="12:12" hidden="1" x14ac:dyDescent="0.3">
      <c r="L8232" s="10"/>
    </row>
    <row r="8233" spans="12:12" hidden="1" x14ac:dyDescent="0.3">
      <c r="L8233" s="10"/>
    </row>
    <row r="8234" spans="12:12" hidden="1" x14ac:dyDescent="0.3">
      <c r="L8234" s="10"/>
    </row>
    <row r="8235" spans="12:12" hidden="1" x14ac:dyDescent="0.3">
      <c r="L8235" s="10"/>
    </row>
    <row r="8236" spans="12:12" hidden="1" x14ac:dyDescent="0.3">
      <c r="L8236" s="10"/>
    </row>
    <row r="8237" spans="12:12" hidden="1" x14ac:dyDescent="0.3">
      <c r="L8237" s="10"/>
    </row>
    <row r="8238" spans="12:12" hidden="1" x14ac:dyDescent="0.3">
      <c r="L8238" s="10"/>
    </row>
    <row r="8239" spans="12:12" hidden="1" x14ac:dyDescent="0.3">
      <c r="L8239" s="10"/>
    </row>
    <row r="8240" spans="12:12" hidden="1" x14ac:dyDescent="0.3">
      <c r="L8240" s="10"/>
    </row>
    <row r="8241" spans="12:12" hidden="1" x14ac:dyDescent="0.3">
      <c r="L8241" s="10"/>
    </row>
    <row r="8242" spans="12:12" hidden="1" x14ac:dyDescent="0.3">
      <c r="L8242" s="10"/>
    </row>
    <row r="8243" spans="12:12" hidden="1" x14ac:dyDescent="0.3">
      <c r="L8243" s="10"/>
    </row>
    <row r="8244" spans="12:12" hidden="1" x14ac:dyDescent="0.3">
      <c r="L8244" s="10"/>
    </row>
    <row r="8245" spans="12:12" hidden="1" x14ac:dyDescent="0.3">
      <c r="L8245" s="10"/>
    </row>
    <row r="8246" spans="12:12" hidden="1" x14ac:dyDescent="0.3">
      <c r="L8246" s="10"/>
    </row>
    <row r="8247" spans="12:12" hidden="1" x14ac:dyDescent="0.3">
      <c r="L8247" s="10"/>
    </row>
    <row r="8248" spans="12:12" hidden="1" x14ac:dyDescent="0.3">
      <c r="L8248" s="10"/>
    </row>
    <row r="8249" spans="12:12" hidden="1" x14ac:dyDescent="0.3">
      <c r="L8249" s="10"/>
    </row>
    <row r="8250" spans="12:12" hidden="1" x14ac:dyDescent="0.3">
      <c r="L8250" s="10"/>
    </row>
    <row r="8251" spans="12:12" hidden="1" x14ac:dyDescent="0.3">
      <c r="L8251" s="10"/>
    </row>
    <row r="8252" spans="12:12" hidden="1" x14ac:dyDescent="0.3">
      <c r="L8252" s="10"/>
    </row>
    <row r="8253" spans="12:12" hidden="1" x14ac:dyDescent="0.3">
      <c r="L8253" s="10"/>
    </row>
    <row r="8254" spans="12:12" hidden="1" x14ac:dyDescent="0.3">
      <c r="L8254" s="10"/>
    </row>
    <row r="8255" spans="12:12" hidden="1" x14ac:dyDescent="0.3">
      <c r="L8255" s="10"/>
    </row>
    <row r="8256" spans="12:12" hidden="1" x14ac:dyDescent="0.3">
      <c r="L8256" s="10"/>
    </row>
    <row r="8257" spans="12:12" hidden="1" x14ac:dyDescent="0.3">
      <c r="L8257" s="10"/>
    </row>
    <row r="8258" spans="12:12" hidden="1" x14ac:dyDescent="0.3">
      <c r="L8258" s="10"/>
    </row>
    <row r="8259" spans="12:12" hidden="1" x14ac:dyDescent="0.3">
      <c r="L8259" s="10"/>
    </row>
    <row r="8260" spans="12:12" hidden="1" x14ac:dyDescent="0.3">
      <c r="L8260" s="10"/>
    </row>
    <row r="8261" spans="12:12" hidden="1" x14ac:dyDescent="0.3">
      <c r="L8261" s="10"/>
    </row>
    <row r="8262" spans="12:12" hidden="1" x14ac:dyDescent="0.3">
      <c r="L8262" s="10"/>
    </row>
    <row r="8263" spans="12:12" hidden="1" x14ac:dyDescent="0.3">
      <c r="L8263" s="10"/>
    </row>
    <row r="8264" spans="12:12" hidden="1" x14ac:dyDescent="0.3">
      <c r="L8264" s="10"/>
    </row>
    <row r="8265" spans="12:12" hidden="1" x14ac:dyDescent="0.3">
      <c r="L8265" s="10"/>
    </row>
    <row r="8266" spans="12:12" hidden="1" x14ac:dyDescent="0.3">
      <c r="L8266" s="10"/>
    </row>
    <row r="8267" spans="12:12" hidden="1" x14ac:dyDescent="0.3">
      <c r="L8267" s="10"/>
    </row>
    <row r="8268" spans="12:12" hidden="1" x14ac:dyDescent="0.3">
      <c r="L8268" s="10"/>
    </row>
    <row r="8269" spans="12:12" hidden="1" x14ac:dyDescent="0.3">
      <c r="L8269" s="10"/>
    </row>
    <row r="8270" spans="12:12" hidden="1" x14ac:dyDescent="0.3">
      <c r="L8270" s="10"/>
    </row>
    <row r="8271" spans="12:12" hidden="1" x14ac:dyDescent="0.3">
      <c r="L8271" s="10"/>
    </row>
    <row r="8272" spans="12:12" hidden="1" x14ac:dyDescent="0.3">
      <c r="L8272" s="10"/>
    </row>
    <row r="8273" spans="12:12" hidden="1" x14ac:dyDescent="0.3">
      <c r="L8273" s="10"/>
    </row>
    <row r="8274" spans="12:12" hidden="1" x14ac:dyDescent="0.3">
      <c r="L8274" s="10"/>
    </row>
    <row r="8275" spans="12:12" hidden="1" x14ac:dyDescent="0.3">
      <c r="L8275" s="10"/>
    </row>
    <row r="8276" spans="12:12" hidden="1" x14ac:dyDescent="0.3">
      <c r="L8276" s="10"/>
    </row>
    <row r="8277" spans="12:12" hidden="1" x14ac:dyDescent="0.3">
      <c r="L8277" s="10"/>
    </row>
    <row r="8278" spans="12:12" hidden="1" x14ac:dyDescent="0.3">
      <c r="L8278" s="10"/>
    </row>
    <row r="8279" spans="12:12" hidden="1" x14ac:dyDescent="0.3">
      <c r="L8279" s="10"/>
    </row>
    <row r="8280" spans="12:12" hidden="1" x14ac:dyDescent="0.3">
      <c r="L8280" s="10"/>
    </row>
    <row r="8281" spans="12:12" hidden="1" x14ac:dyDescent="0.3">
      <c r="L8281" s="10"/>
    </row>
    <row r="8282" spans="12:12" hidden="1" x14ac:dyDescent="0.3">
      <c r="L8282" s="10"/>
    </row>
    <row r="8283" spans="12:12" hidden="1" x14ac:dyDescent="0.3">
      <c r="L8283" s="10"/>
    </row>
    <row r="8284" spans="12:12" hidden="1" x14ac:dyDescent="0.3">
      <c r="L8284" s="10"/>
    </row>
    <row r="8285" spans="12:12" hidden="1" x14ac:dyDescent="0.3">
      <c r="L8285" s="10"/>
    </row>
    <row r="8286" spans="12:12" hidden="1" x14ac:dyDescent="0.3">
      <c r="L8286" s="10"/>
    </row>
    <row r="8287" spans="12:12" hidden="1" x14ac:dyDescent="0.3">
      <c r="L8287" s="10"/>
    </row>
    <row r="8288" spans="12:12" hidden="1" x14ac:dyDescent="0.3">
      <c r="L8288" s="10"/>
    </row>
    <row r="8289" spans="12:12" hidden="1" x14ac:dyDescent="0.3">
      <c r="L8289" s="10"/>
    </row>
    <row r="8290" spans="12:12" hidden="1" x14ac:dyDescent="0.3">
      <c r="L8290" s="10"/>
    </row>
    <row r="8291" spans="12:12" hidden="1" x14ac:dyDescent="0.3">
      <c r="L8291" s="10"/>
    </row>
    <row r="8292" spans="12:12" hidden="1" x14ac:dyDescent="0.3">
      <c r="L8292" s="10"/>
    </row>
    <row r="8293" spans="12:12" hidden="1" x14ac:dyDescent="0.3">
      <c r="L8293" s="10"/>
    </row>
    <row r="8294" spans="12:12" hidden="1" x14ac:dyDescent="0.3">
      <c r="L8294" s="10"/>
    </row>
    <row r="8295" spans="12:12" hidden="1" x14ac:dyDescent="0.3">
      <c r="L8295" s="10"/>
    </row>
    <row r="8296" spans="12:12" hidden="1" x14ac:dyDescent="0.3">
      <c r="L8296" s="10"/>
    </row>
    <row r="8297" spans="12:12" hidden="1" x14ac:dyDescent="0.3">
      <c r="L8297" s="10"/>
    </row>
    <row r="8298" spans="12:12" hidden="1" x14ac:dyDescent="0.3">
      <c r="L8298" s="10"/>
    </row>
    <row r="8299" spans="12:12" hidden="1" x14ac:dyDescent="0.3">
      <c r="L8299" s="10"/>
    </row>
    <row r="8300" spans="12:12" hidden="1" x14ac:dyDescent="0.3">
      <c r="L8300" s="10"/>
    </row>
    <row r="8301" spans="12:12" hidden="1" x14ac:dyDescent="0.3">
      <c r="L8301" s="10"/>
    </row>
    <row r="8302" spans="12:12" hidden="1" x14ac:dyDescent="0.3">
      <c r="L8302" s="10"/>
    </row>
    <row r="8303" spans="12:12" hidden="1" x14ac:dyDescent="0.3">
      <c r="L8303" s="10"/>
    </row>
    <row r="8304" spans="12:12" hidden="1" x14ac:dyDescent="0.3">
      <c r="L8304" s="10"/>
    </row>
    <row r="8305" spans="12:12" hidden="1" x14ac:dyDescent="0.3">
      <c r="L8305" s="10"/>
    </row>
    <row r="8306" spans="12:12" hidden="1" x14ac:dyDescent="0.3">
      <c r="L8306" s="10"/>
    </row>
    <row r="8307" spans="12:12" hidden="1" x14ac:dyDescent="0.3">
      <c r="L8307" s="10"/>
    </row>
    <row r="8308" spans="12:12" hidden="1" x14ac:dyDescent="0.3">
      <c r="L8308" s="10"/>
    </row>
    <row r="8309" spans="12:12" hidden="1" x14ac:dyDescent="0.3">
      <c r="L8309" s="10"/>
    </row>
    <row r="8310" spans="12:12" hidden="1" x14ac:dyDescent="0.3">
      <c r="L8310" s="10"/>
    </row>
    <row r="8311" spans="12:12" hidden="1" x14ac:dyDescent="0.3">
      <c r="L8311" s="10"/>
    </row>
    <row r="8312" spans="12:12" hidden="1" x14ac:dyDescent="0.3">
      <c r="L8312" s="10"/>
    </row>
    <row r="8313" spans="12:12" hidden="1" x14ac:dyDescent="0.3">
      <c r="L8313" s="10"/>
    </row>
    <row r="8314" spans="12:12" hidden="1" x14ac:dyDescent="0.3">
      <c r="L8314" s="10"/>
    </row>
    <row r="8315" spans="12:12" hidden="1" x14ac:dyDescent="0.3">
      <c r="L8315" s="10"/>
    </row>
    <row r="8316" spans="12:12" hidden="1" x14ac:dyDescent="0.3">
      <c r="L8316" s="10"/>
    </row>
    <row r="8317" spans="12:12" hidden="1" x14ac:dyDescent="0.3">
      <c r="L8317" s="10"/>
    </row>
    <row r="8318" spans="12:12" hidden="1" x14ac:dyDescent="0.3">
      <c r="L8318" s="10"/>
    </row>
    <row r="8319" spans="12:12" hidden="1" x14ac:dyDescent="0.3">
      <c r="L8319" s="10"/>
    </row>
    <row r="8320" spans="12:12" hidden="1" x14ac:dyDescent="0.3">
      <c r="L8320" s="10"/>
    </row>
    <row r="8321" spans="12:12" hidden="1" x14ac:dyDescent="0.3">
      <c r="L8321" s="10"/>
    </row>
    <row r="8322" spans="12:12" hidden="1" x14ac:dyDescent="0.3">
      <c r="L8322" s="10"/>
    </row>
    <row r="8323" spans="12:12" hidden="1" x14ac:dyDescent="0.3">
      <c r="L8323" s="10"/>
    </row>
    <row r="8324" spans="12:12" hidden="1" x14ac:dyDescent="0.3">
      <c r="L8324" s="10"/>
    </row>
    <row r="8325" spans="12:12" hidden="1" x14ac:dyDescent="0.3">
      <c r="L8325" s="10"/>
    </row>
    <row r="8326" spans="12:12" hidden="1" x14ac:dyDescent="0.3">
      <c r="L8326" s="10"/>
    </row>
    <row r="8327" spans="12:12" hidden="1" x14ac:dyDescent="0.3">
      <c r="L8327" s="10"/>
    </row>
    <row r="8328" spans="12:12" hidden="1" x14ac:dyDescent="0.3">
      <c r="L8328" s="10"/>
    </row>
    <row r="8329" spans="12:12" hidden="1" x14ac:dyDescent="0.3">
      <c r="L8329" s="10"/>
    </row>
    <row r="8330" spans="12:12" hidden="1" x14ac:dyDescent="0.3">
      <c r="L8330" s="10"/>
    </row>
    <row r="8331" spans="12:12" hidden="1" x14ac:dyDescent="0.3">
      <c r="L8331" s="10"/>
    </row>
    <row r="8332" spans="12:12" hidden="1" x14ac:dyDescent="0.3">
      <c r="L8332" s="10"/>
    </row>
    <row r="8333" spans="12:12" hidden="1" x14ac:dyDescent="0.3">
      <c r="L8333" s="10"/>
    </row>
    <row r="8334" spans="12:12" hidden="1" x14ac:dyDescent="0.3">
      <c r="L8334" s="10"/>
    </row>
    <row r="8335" spans="12:12" hidden="1" x14ac:dyDescent="0.3">
      <c r="L8335" s="10"/>
    </row>
    <row r="8336" spans="12:12" hidden="1" x14ac:dyDescent="0.3">
      <c r="L8336" s="10"/>
    </row>
    <row r="8337" spans="12:12" hidden="1" x14ac:dyDescent="0.3">
      <c r="L8337" s="10"/>
    </row>
    <row r="8338" spans="12:12" hidden="1" x14ac:dyDescent="0.3">
      <c r="L8338" s="10"/>
    </row>
    <row r="8339" spans="12:12" hidden="1" x14ac:dyDescent="0.3">
      <c r="L8339" s="10"/>
    </row>
    <row r="8340" spans="12:12" hidden="1" x14ac:dyDescent="0.3">
      <c r="L8340" s="10"/>
    </row>
    <row r="8341" spans="12:12" hidden="1" x14ac:dyDescent="0.3">
      <c r="L8341" s="10"/>
    </row>
    <row r="8342" spans="12:12" hidden="1" x14ac:dyDescent="0.3">
      <c r="L8342" s="10"/>
    </row>
    <row r="8343" spans="12:12" hidden="1" x14ac:dyDescent="0.3">
      <c r="L8343" s="10"/>
    </row>
    <row r="8344" spans="12:12" hidden="1" x14ac:dyDescent="0.3">
      <c r="L8344" s="10"/>
    </row>
    <row r="8345" spans="12:12" hidden="1" x14ac:dyDescent="0.3">
      <c r="L8345" s="10"/>
    </row>
    <row r="8346" spans="12:12" hidden="1" x14ac:dyDescent="0.3">
      <c r="L8346" s="10"/>
    </row>
    <row r="8347" spans="12:12" hidden="1" x14ac:dyDescent="0.3">
      <c r="L8347" s="10"/>
    </row>
    <row r="8348" spans="12:12" hidden="1" x14ac:dyDescent="0.3">
      <c r="L8348" s="10"/>
    </row>
    <row r="8349" spans="12:12" hidden="1" x14ac:dyDescent="0.3">
      <c r="L8349" s="10"/>
    </row>
    <row r="8350" spans="12:12" hidden="1" x14ac:dyDescent="0.3">
      <c r="L8350" s="10"/>
    </row>
    <row r="8351" spans="12:12" hidden="1" x14ac:dyDescent="0.3">
      <c r="L8351" s="10"/>
    </row>
    <row r="8352" spans="12:12" hidden="1" x14ac:dyDescent="0.3">
      <c r="L8352" s="10"/>
    </row>
    <row r="8353" spans="12:12" hidden="1" x14ac:dyDescent="0.3">
      <c r="L8353" s="10"/>
    </row>
    <row r="8354" spans="12:12" hidden="1" x14ac:dyDescent="0.3">
      <c r="L8354" s="10"/>
    </row>
    <row r="8355" spans="12:12" hidden="1" x14ac:dyDescent="0.3">
      <c r="L8355" s="10"/>
    </row>
    <row r="8356" spans="12:12" hidden="1" x14ac:dyDescent="0.3">
      <c r="L8356" s="10"/>
    </row>
    <row r="8357" spans="12:12" hidden="1" x14ac:dyDescent="0.3">
      <c r="L8357" s="10"/>
    </row>
    <row r="8358" spans="12:12" hidden="1" x14ac:dyDescent="0.3">
      <c r="L8358" s="10"/>
    </row>
    <row r="8359" spans="12:12" hidden="1" x14ac:dyDescent="0.3">
      <c r="L8359" s="10"/>
    </row>
    <row r="8360" spans="12:12" hidden="1" x14ac:dyDescent="0.3">
      <c r="L8360" s="10"/>
    </row>
    <row r="8361" spans="12:12" hidden="1" x14ac:dyDescent="0.3">
      <c r="L8361" s="10"/>
    </row>
    <row r="8362" spans="12:12" hidden="1" x14ac:dyDescent="0.3">
      <c r="L8362" s="10"/>
    </row>
    <row r="8363" spans="12:12" hidden="1" x14ac:dyDescent="0.3">
      <c r="L8363" s="10"/>
    </row>
    <row r="8364" spans="12:12" hidden="1" x14ac:dyDescent="0.3">
      <c r="L8364" s="10"/>
    </row>
    <row r="8365" spans="12:12" hidden="1" x14ac:dyDescent="0.3">
      <c r="L8365" s="10"/>
    </row>
    <row r="8366" spans="12:12" hidden="1" x14ac:dyDescent="0.3">
      <c r="L8366" s="10"/>
    </row>
    <row r="8367" spans="12:12" hidden="1" x14ac:dyDescent="0.3">
      <c r="L8367" s="10"/>
    </row>
    <row r="8368" spans="12:12" hidden="1" x14ac:dyDescent="0.3">
      <c r="L8368" s="10"/>
    </row>
    <row r="8369" spans="12:12" hidden="1" x14ac:dyDescent="0.3">
      <c r="L8369" s="10"/>
    </row>
    <row r="8370" spans="12:12" hidden="1" x14ac:dyDescent="0.3">
      <c r="L8370" s="10"/>
    </row>
    <row r="8371" spans="12:12" hidden="1" x14ac:dyDescent="0.3">
      <c r="L8371" s="10"/>
    </row>
    <row r="8372" spans="12:12" hidden="1" x14ac:dyDescent="0.3">
      <c r="L8372" s="10"/>
    </row>
    <row r="8373" spans="12:12" hidden="1" x14ac:dyDescent="0.3">
      <c r="L8373" s="10"/>
    </row>
    <row r="8374" spans="12:12" hidden="1" x14ac:dyDescent="0.3">
      <c r="L8374" s="10"/>
    </row>
    <row r="8375" spans="12:12" hidden="1" x14ac:dyDescent="0.3">
      <c r="L8375" s="10"/>
    </row>
    <row r="8376" spans="12:12" hidden="1" x14ac:dyDescent="0.3">
      <c r="L8376" s="10"/>
    </row>
    <row r="8377" spans="12:12" hidden="1" x14ac:dyDescent="0.3">
      <c r="L8377" s="10"/>
    </row>
    <row r="8378" spans="12:12" hidden="1" x14ac:dyDescent="0.3">
      <c r="L8378" s="10"/>
    </row>
    <row r="8379" spans="12:12" hidden="1" x14ac:dyDescent="0.3">
      <c r="L8379" s="10"/>
    </row>
    <row r="8380" spans="12:12" hidden="1" x14ac:dyDescent="0.3">
      <c r="L8380" s="10"/>
    </row>
    <row r="8381" spans="12:12" hidden="1" x14ac:dyDescent="0.3">
      <c r="L8381" s="10"/>
    </row>
    <row r="8382" spans="12:12" hidden="1" x14ac:dyDescent="0.3">
      <c r="L8382" s="10"/>
    </row>
    <row r="8383" spans="12:12" hidden="1" x14ac:dyDescent="0.3">
      <c r="L8383" s="10"/>
    </row>
    <row r="8384" spans="12:12" hidden="1" x14ac:dyDescent="0.3">
      <c r="L8384" s="10"/>
    </row>
    <row r="8385" spans="12:12" hidden="1" x14ac:dyDescent="0.3">
      <c r="L8385" s="10"/>
    </row>
    <row r="8386" spans="12:12" hidden="1" x14ac:dyDescent="0.3">
      <c r="L8386" s="10"/>
    </row>
    <row r="8387" spans="12:12" hidden="1" x14ac:dyDescent="0.3">
      <c r="L8387" s="10"/>
    </row>
    <row r="8388" spans="12:12" hidden="1" x14ac:dyDescent="0.3">
      <c r="L8388" s="10"/>
    </row>
    <row r="8389" spans="12:12" hidden="1" x14ac:dyDescent="0.3">
      <c r="L8389" s="10"/>
    </row>
    <row r="8390" spans="12:12" hidden="1" x14ac:dyDescent="0.3">
      <c r="L8390" s="10"/>
    </row>
    <row r="8391" spans="12:12" hidden="1" x14ac:dyDescent="0.3">
      <c r="L8391" s="10"/>
    </row>
    <row r="8392" spans="12:12" hidden="1" x14ac:dyDescent="0.3">
      <c r="L8392" s="10"/>
    </row>
    <row r="8393" spans="12:12" hidden="1" x14ac:dyDescent="0.3">
      <c r="L8393" s="10"/>
    </row>
    <row r="8394" spans="12:12" hidden="1" x14ac:dyDescent="0.3">
      <c r="L8394" s="10"/>
    </row>
    <row r="8395" spans="12:12" hidden="1" x14ac:dyDescent="0.3">
      <c r="L8395" s="10"/>
    </row>
    <row r="8396" spans="12:12" hidden="1" x14ac:dyDescent="0.3">
      <c r="L8396" s="10"/>
    </row>
    <row r="8397" spans="12:12" hidden="1" x14ac:dyDescent="0.3">
      <c r="L8397" s="10"/>
    </row>
    <row r="8398" spans="12:12" hidden="1" x14ac:dyDescent="0.3">
      <c r="L8398" s="10"/>
    </row>
    <row r="8399" spans="12:12" hidden="1" x14ac:dyDescent="0.3">
      <c r="L8399" s="10"/>
    </row>
    <row r="8400" spans="12:12" hidden="1" x14ac:dyDescent="0.3">
      <c r="L8400" s="10"/>
    </row>
    <row r="8401" spans="12:12" hidden="1" x14ac:dyDescent="0.3">
      <c r="L8401" s="10"/>
    </row>
    <row r="8402" spans="12:12" hidden="1" x14ac:dyDescent="0.3">
      <c r="L8402" s="10"/>
    </row>
    <row r="8403" spans="12:12" hidden="1" x14ac:dyDescent="0.3">
      <c r="L8403" s="10"/>
    </row>
    <row r="8404" spans="12:12" hidden="1" x14ac:dyDescent="0.3">
      <c r="L8404" s="10"/>
    </row>
    <row r="8405" spans="12:12" hidden="1" x14ac:dyDescent="0.3">
      <c r="L8405" s="10"/>
    </row>
    <row r="8406" spans="12:12" hidden="1" x14ac:dyDescent="0.3">
      <c r="L8406" s="10"/>
    </row>
    <row r="8407" spans="12:12" hidden="1" x14ac:dyDescent="0.3">
      <c r="L8407" s="10"/>
    </row>
    <row r="8408" spans="12:12" hidden="1" x14ac:dyDescent="0.3">
      <c r="L8408" s="10"/>
    </row>
    <row r="8409" spans="12:12" hidden="1" x14ac:dyDescent="0.3">
      <c r="L8409" s="10"/>
    </row>
    <row r="8410" spans="12:12" hidden="1" x14ac:dyDescent="0.3">
      <c r="L8410" s="10"/>
    </row>
    <row r="8411" spans="12:12" hidden="1" x14ac:dyDescent="0.3">
      <c r="L8411" s="10"/>
    </row>
    <row r="8412" spans="12:12" hidden="1" x14ac:dyDescent="0.3">
      <c r="L8412" s="10"/>
    </row>
    <row r="8413" spans="12:12" hidden="1" x14ac:dyDescent="0.3">
      <c r="L8413" s="10"/>
    </row>
    <row r="8414" spans="12:12" hidden="1" x14ac:dyDescent="0.3">
      <c r="L8414" s="10"/>
    </row>
    <row r="8415" spans="12:12" hidden="1" x14ac:dyDescent="0.3">
      <c r="L8415" s="10"/>
    </row>
    <row r="8416" spans="12:12" hidden="1" x14ac:dyDescent="0.3">
      <c r="L8416" s="10"/>
    </row>
    <row r="8417" spans="12:12" hidden="1" x14ac:dyDescent="0.3">
      <c r="L8417" s="10"/>
    </row>
    <row r="8418" spans="12:12" hidden="1" x14ac:dyDescent="0.3">
      <c r="L8418" s="10"/>
    </row>
    <row r="8419" spans="12:12" hidden="1" x14ac:dyDescent="0.3">
      <c r="L8419" s="10"/>
    </row>
    <row r="8420" spans="12:12" hidden="1" x14ac:dyDescent="0.3">
      <c r="L8420" s="10"/>
    </row>
    <row r="8421" spans="12:12" hidden="1" x14ac:dyDescent="0.3">
      <c r="L8421" s="10"/>
    </row>
    <row r="8422" spans="12:12" hidden="1" x14ac:dyDescent="0.3">
      <c r="L8422" s="10"/>
    </row>
    <row r="8423" spans="12:12" hidden="1" x14ac:dyDescent="0.3">
      <c r="L8423" s="10"/>
    </row>
    <row r="8424" spans="12:12" hidden="1" x14ac:dyDescent="0.3">
      <c r="L8424" s="10"/>
    </row>
    <row r="8425" spans="12:12" hidden="1" x14ac:dyDescent="0.3">
      <c r="L8425" s="10"/>
    </row>
    <row r="8426" spans="12:12" hidden="1" x14ac:dyDescent="0.3">
      <c r="L8426" s="10"/>
    </row>
    <row r="8427" spans="12:12" hidden="1" x14ac:dyDescent="0.3">
      <c r="L8427" s="10"/>
    </row>
    <row r="8428" spans="12:12" hidden="1" x14ac:dyDescent="0.3">
      <c r="L8428" s="10"/>
    </row>
    <row r="8429" spans="12:12" hidden="1" x14ac:dyDescent="0.3">
      <c r="L8429" s="10"/>
    </row>
    <row r="8430" spans="12:12" hidden="1" x14ac:dyDescent="0.3">
      <c r="L8430" s="10"/>
    </row>
    <row r="8431" spans="12:12" hidden="1" x14ac:dyDescent="0.3">
      <c r="L8431" s="10"/>
    </row>
    <row r="8432" spans="12:12" hidden="1" x14ac:dyDescent="0.3">
      <c r="L8432" s="10"/>
    </row>
    <row r="8433" spans="12:12" hidden="1" x14ac:dyDescent="0.3">
      <c r="L8433" s="10"/>
    </row>
    <row r="8434" spans="12:12" hidden="1" x14ac:dyDescent="0.3">
      <c r="L8434" s="10"/>
    </row>
    <row r="8435" spans="12:12" hidden="1" x14ac:dyDescent="0.3">
      <c r="L8435" s="10"/>
    </row>
    <row r="8436" spans="12:12" hidden="1" x14ac:dyDescent="0.3">
      <c r="L8436" s="10"/>
    </row>
    <row r="8437" spans="12:12" hidden="1" x14ac:dyDescent="0.3">
      <c r="L8437" s="10"/>
    </row>
    <row r="8438" spans="12:12" hidden="1" x14ac:dyDescent="0.3">
      <c r="L8438" s="10"/>
    </row>
    <row r="8439" spans="12:12" hidden="1" x14ac:dyDescent="0.3">
      <c r="L8439" s="10"/>
    </row>
    <row r="8440" spans="12:12" hidden="1" x14ac:dyDescent="0.3">
      <c r="L8440" s="10"/>
    </row>
    <row r="8441" spans="12:12" hidden="1" x14ac:dyDescent="0.3">
      <c r="L8441" s="10"/>
    </row>
    <row r="8442" spans="12:12" hidden="1" x14ac:dyDescent="0.3">
      <c r="L8442" s="10"/>
    </row>
    <row r="8443" spans="12:12" hidden="1" x14ac:dyDescent="0.3">
      <c r="L8443" s="10"/>
    </row>
    <row r="8444" spans="12:12" hidden="1" x14ac:dyDescent="0.3">
      <c r="L8444" s="10"/>
    </row>
    <row r="8445" spans="12:12" hidden="1" x14ac:dyDescent="0.3">
      <c r="L8445" s="10"/>
    </row>
    <row r="8446" spans="12:12" hidden="1" x14ac:dyDescent="0.3">
      <c r="L8446" s="10"/>
    </row>
    <row r="8447" spans="12:12" hidden="1" x14ac:dyDescent="0.3">
      <c r="L8447" s="10"/>
    </row>
    <row r="8448" spans="12:12" hidden="1" x14ac:dyDescent="0.3">
      <c r="L8448" s="10"/>
    </row>
    <row r="8449" spans="12:12" hidden="1" x14ac:dyDescent="0.3">
      <c r="L8449" s="10"/>
    </row>
    <row r="8450" spans="12:12" hidden="1" x14ac:dyDescent="0.3">
      <c r="L8450" s="10"/>
    </row>
    <row r="8451" spans="12:12" hidden="1" x14ac:dyDescent="0.3">
      <c r="L8451" s="10"/>
    </row>
    <row r="8452" spans="12:12" hidden="1" x14ac:dyDescent="0.3">
      <c r="L8452" s="10"/>
    </row>
    <row r="8453" spans="12:12" hidden="1" x14ac:dyDescent="0.3">
      <c r="L8453" s="10"/>
    </row>
    <row r="8454" spans="12:12" hidden="1" x14ac:dyDescent="0.3">
      <c r="L8454" s="10"/>
    </row>
    <row r="8455" spans="12:12" hidden="1" x14ac:dyDescent="0.3">
      <c r="L8455" s="10"/>
    </row>
    <row r="8456" spans="12:12" hidden="1" x14ac:dyDescent="0.3">
      <c r="L8456" s="10"/>
    </row>
    <row r="8457" spans="12:12" hidden="1" x14ac:dyDescent="0.3">
      <c r="L8457" s="10"/>
    </row>
    <row r="8458" spans="12:12" hidden="1" x14ac:dyDescent="0.3">
      <c r="L8458" s="10"/>
    </row>
    <row r="8459" spans="12:12" hidden="1" x14ac:dyDescent="0.3">
      <c r="L8459" s="10"/>
    </row>
    <row r="8460" spans="12:12" hidden="1" x14ac:dyDescent="0.3">
      <c r="L8460" s="10"/>
    </row>
    <row r="8461" spans="12:12" hidden="1" x14ac:dyDescent="0.3">
      <c r="L8461" s="10"/>
    </row>
    <row r="8462" spans="12:12" hidden="1" x14ac:dyDescent="0.3">
      <c r="L8462" s="10"/>
    </row>
    <row r="8463" spans="12:12" hidden="1" x14ac:dyDescent="0.3">
      <c r="L8463" s="10"/>
    </row>
    <row r="8464" spans="12:12" hidden="1" x14ac:dyDescent="0.3">
      <c r="L8464" s="10"/>
    </row>
    <row r="8465" spans="12:12" hidden="1" x14ac:dyDescent="0.3">
      <c r="L8465" s="10"/>
    </row>
    <row r="8466" spans="12:12" hidden="1" x14ac:dyDescent="0.3">
      <c r="L8466" s="10"/>
    </row>
    <row r="8467" spans="12:12" hidden="1" x14ac:dyDescent="0.3">
      <c r="L8467" s="10"/>
    </row>
    <row r="8468" spans="12:12" hidden="1" x14ac:dyDescent="0.3">
      <c r="L8468" s="10"/>
    </row>
    <row r="8469" spans="12:12" hidden="1" x14ac:dyDescent="0.3">
      <c r="L8469" s="10"/>
    </row>
    <row r="8470" spans="12:12" hidden="1" x14ac:dyDescent="0.3">
      <c r="L8470" s="10"/>
    </row>
    <row r="8471" spans="12:12" hidden="1" x14ac:dyDescent="0.3">
      <c r="L8471" s="10"/>
    </row>
    <row r="8472" spans="12:12" hidden="1" x14ac:dyDescent="0.3">
      <c r="L8472" s="10"/>
    </row>
    <row r="8473" spans="12:12" hidden="1" x14ac:dyDescent="0.3">
      <c r="L8473" s="10"/>
    </row>
    <row r="8474" spans="12:12" hidden="1" x14ac:dyDescent="0.3">
      <c r="L8474" s="10"/>
    </row>
    <row r="8475" spans="12:12" hidden="1" x14ac:dyDescent="0.3">
      <c r="L8475" s="10"/>
    </row>
    <row r="8476" spans="12:12" hidden="1" x14ac:dyDescent="0.3">
      <c r="L8476" s="10"/>
    </row>
    <row r="8477" spans="12:12" hidden="1" x14ac:dyDescent="0.3">
      <c r="L8477" s="10"/>
    </row>
    <row r="8478" spans="12:12" hidden="1" x14ac:dyDescent="0.3">
      <c r="L8478" s="10"/>
    </row>
    <row r="8479" spans="12:12" hidden="1" x14ac:dyDescent="0.3">
      <c r="L8479" s="10"/>
    </row>
    <row r="8480" spans="12:12" hidden="1" x14ac:dyDescent="0.3">
      <c r="L8480" s="10"/>
    </row>
    <row r="8481" spans="12:12" hidden="1" x14ac:dyDescent="0.3">
      <c r="L8481" s="10"/>
    </row>
    <row r="8482" spans="12:12" hidden="1" x14ac:dyDescent="0.3">
      <c r="L8482" s="10"/>
    </row>
    <row r="8483" spans="12:12" hidden="1" x14ac:dyDescent="0.3">
      <c r="L8483" s="10"/>
    </row>
    <row r="8484" spans="12:12" hidden="1" x14ac:dyDescent="0.3">
      <c r="L8484" s="10"/>
    </row>
    <row r="8485" spans="12:12" hidden="1" x14ac:dyDescent="0.3">
      <c r="L8485" s="10"/>
    </row>
    <row r="8486" spans="12:12" hidden="1" x14ac:dyDescent="0.3">
      <c r="L8486" s="10"/>
    </row>
    <row r="8487" spans="12:12" hidden="1" x14ac:dyDescent="0.3">
      <c r="L8487" s="10"/>
    </row>
    <row r="8488" spans="12:12" hidden="1" x14ac:dyDescent="0.3">
      <c r="L8488" s="10"/>
    </row>
    <row r="8489" spans="12:12" hidden="1" x14ac:dyDescent="0.3">
      <c r="L8489" s="10"/>
    </row>
    <row r="8490" spans="12:12" hidden="1" x14ac:dyDescent="0.3">
      <c r="L8490" s="10"/>
    </row>
    <row r="8491" spans="12:12" hidden="1" x14ac:dyDescent="0.3">
      <c r="L8491" s="10"/>
    </row>
    <row r="8492" spans="12:12" hidden="1" x14ac:dyDescent="0.3">
      <c r="L8492" s="10"/>
    </row>
    <row r="8493" spans="12:12" hidden="1" x14ac:dyDescent="0.3">
      <c r="L8493" s="10"/>
    </row>
    <row r="8494" spans="12:12" hidden="1" x14ac:dyDescent="0.3">
      <c r="L8494" s="10"/>
    </row>
    <row r="8495" spans="12:12" hidden="1" x14ac:dyDescent="0.3">
      <c r="L8495" s="10"/>
    </row>
    <row r="8496" spans="12:12" hidden="1" x14ac:dyDescent="0.3">
      <c r="L8496" s="10"/>
    </row>
    <row r="8497" spans="12:12" hidden="1" x14ac:dyDescent="0.3">
      <c r="L8497" s="10"/>
    </row>
    <row r="8498" spans="12:12" hidden="1" x14ac:dyDescent="0.3">
      <c r="L8498" s="10"/>
    </row>
    <row r="8499" spans="12:12" hidden="1" x14ac:dyDescent="0.3">
      <c r="L8499" s="10"/>
    </row>
    <row r="8500" spans="12:12" hidden="1" x14ac:dyDescent="0.3">
      <c r="L8500" s="10"/>
    </row>
    <row r="8501" spans="12:12" hidden="1" x14ac:dyDescent="0.3">
      <c r="L8501" s="10"/>
    </row>
    <row r="8502" spans="12:12" hidden="1" x14ac:dyDescent="0.3">
      <c r="L8502" s="10"/>
    </row>
    <row r="8503" spans="12:12" hidden="1" x14ac:dyDescent="0.3">
      <c r="L8503" s="10"/>
    </row>
    <row r="8504" spans="12:12" hidden="1" x14ac:dyDescent="0.3">
      <c r="L8504" s="10"/>
    </row>
    <row r="8505" spans="12:12" hidden="1" x14ac:dyDescent="0.3">
      <c r="L8505" s="10"/>
    </row>
    <row r="8506" spans="12:12" hidden="1" x14ac:dyDescent="0.3">
      <c r="L8506" s="10"/>
    </row>
    <row r="8507" spans="12:12" hidden="1" x14ac:dyDescent="0.3">
      <c r="L8507" s="10"/>
    </row>
    <row r="8508" spans="12:12" hidden="1" x14ac:dyDescent="0.3">
      <c r="L8508" s="10"/>
    </row>
    <row r="8509" spans="12:12" hidden="1" x14ac:dyDescent="0.3">
      <c r="L8509" s="10"/>
    </row>
    <row r="8510" spans="12:12" hidden="1" x14ac:dyDescent="0.3">
      <c r="L8510" s="10"/>
    </row>
    <row r="8511" spans="12:12" hidden="1" x14ac:dyDescent="0.3">
      <c r="L8511" s="10"/>
    </row>
    <row r="8512" spans="12:12" hidden="1" x14ac:dyDescent="0.3">
      <c r="L8512" s="10"/>
    </row>
    <row r="8513" spans="12:12" hidden="1" x14ac:dyDescent="0.3">
      <c r="L8513" s="10"/>
    </row>
    <row r="8514" spans="12:12" hidden="1" x14ac:dyDescent="0.3">
      <c r="L8514" s="10"/>
    </row>
    <row r="8515" spans="12:12" hidden="1" x14ac:dyDescent="0.3">
      <c r="L8515" s="10"/>
    </row>
    <row r="8516" spans="12:12" hidden="1" x14ac:dyDescent="0.3">
      <c r="L8516" s="10"/>
    </row>
    <row r="8517" spans="12:12" hidden="1" x14ac:dyDescent="0.3">
      <c r="L8517" s="10"/>
    </row>
    <row r="8518" spans="12:12" hidden="1" x14ac:dyDescent="0.3">
      <c r="L8518" s="10"/>
    </row>
    <row r="8519" spans="12:12" hidden="1" x14ac:dyDescent="0.3">
      <c r="L8519" s="10"/>
    </row>
    <row r="8520" spans="12:12" hidden="1" x14ac:dyDescent="0.3">
      <c r="L8520" s="10"/>
    </row>
    <row r="8521" spans="12:12" hidden="1" x14ac:dyDescent="0.3">
      <c r="L8521" s="10"/>
    </row>
    <row r="8522" spans="12:12" hidden="1" x14ac:dyDescent="0.3">
      <c r="L8522" s="10"/>
    </row>
    <row r="8523" spans="12:12" hidden="1" x14ac:dyDescent="0.3">
      <c r="L8523" s="10"/>
    </row>
    <row r="8524" spans="12:12" hidden="1" x14ac:dyDescent="0.3">
      <c r="L8524" s="10"/>
    </row>
    <row r="8525" spans="12:12" hidden="1" x14ac:dyDescent="0.3">
      <c r="L8525" s="10"/>
    </row>
    <row r="8526" spans="12:12" hidden="1" x14ac:dyDescent="0.3">
      <c r="L8526" s="10"/>
    </row>
    <row r="8527" spans="12:12" hidden="1" x14ac:dyDescent="0.3">
      <c r="L8527" s="10"/>
    </row>
    <row r="8528" spans="12:12" hidden="1" x14ac:dyDescent="0.3">
      <c r="L8528" s="10"/>
    </row>
    <row r="8529" spans="12:12" hidden="1" x14ac:dyDescent="0.3">
      <c r="L8529" s="10"/>
    </row>
    <row r="8530" spans="12:12" hidden="1" x14ac:dyDescent="0.3">
      <c r="L8530" s="10"/>
    </row>
    <row r="8531" spans="12:12" hidden="1" x14ac:dyDescent="0.3">
      <c r="L8531" s="10"/>
    </row>
    <row r="8532" spans="12:12" hidden="1" x14ac:dyDescent="0.3">
      <c r="L8532" s="10"/>
    </row>
    <row r="8533" spans="12:12" hidden="1" x14ac:dyDescent="0.3">
      <c r="L8533" s="10"/>
    </row>
    <row r="8534" spans="12:12" hidden="1" x14ac:dyDescent="0.3">
      <c r="L8534" s="10"/>
    </row>
    <row r="8535" spans="12:12" hidden="1" x14ac:dyDescent="0.3">
      <c r="L8535" s="10"/>
    </row>
    <row r="8536" spans="12:12" hidden="1" x14ac:dyDescent="0.3">
      <c r="L8536" s="10"/>
    </row>
    <row r="8537" spans="12:12" hidden="1" x14ac:dyDescent="0.3">
      <c r="L8537" s="10"/>
    </row>
    <row r="8538" spans="12:12" hidden="1" x14ac:dyDescent="0.3">
      <c r="L8538" s="10"/>
    </row>
    <row r="8539" spans="12:12" hidden="1" x14ac:dyDescent="0.3">
      <c r="L8539" s="10"/>
    </row>
    <row r="8540" spans="12:12" hidden="1" x14ac:dyDescent="0.3">
      <c r="L8540" s="10"/>
    </row>
    <row r="8541" spans="12:12" hidden="1" x14ac:dyDescent="0.3">
      <c r="L8541" s="10"/>
    </row>
    <row r="8542" spans="12:12" hidden="1" x14ac:dyDescent="0.3">
      <c r="L8542" s="10"/>
    </row>
    <row r="8543" spans="12:12" hidden="1" x14ac:dyDescent="0.3">
      <c r="L8543" s="10"/>
    </row>
    <row r="8544" spans="12:12" hidden="1" x14ac:dyDescent="0.3">
      <c r="L8544" s="10"/>
    </row>
    <row r="8545" spans="12:12" hidden="1" x14ac:dyDescent="0.3">
      <c r="L8545" s="10"/>
    </row>
    <row r="8546" spans="12:12" hidden="1" x14ac:dyDescent="0.3">
      <c r="L8546" s="10"/>
    </row>
    <row r="8547" spans="12:12" hidden="1" x14ac:dyDescent="0.3">
      <c r="L8547" s="10"/>
    </row>
    <row r="8548" spans="12:12" hidden="1" x14ac:dyDescent="0.3">
      <c r="L8548" s="10"/>
    </row>
    <row r="8549" spans="12:12" hidden="1" x14ac:dyDescent="0.3">
      <c r="L8549" s="10"/>
    </row>
    <row r="8550" spans="12:12" hidden="1" x14ac:dyDescent="0.3">
      <c r="L8550" s="10"/>
    </row>
    <row r="8551" spans="12:12" hidden="1" x14ac:dyDescent="0.3">
      <c r="L8551" s="10"/>
    </row>
    <row r="8552" spans="12:12" hidden="1" x14ac:dyDescent="0.3">
      <c r="L8552" s="10"/>
    </row>
    <row r="8553" spans="12:12" hidden="1" x14ac:dyDescent="0.3">
      <c r="L8553" s="10"/>
    </row>
    <row r="8554" spans="12:12" hidden="1" x14ac:dyDescent="0.3">
      <c r="L8554" s="10"/>
    </row>
    <row r="8555" spans="12:12" hidden="1" x14ac:dyDescent="0.3">
      <c r="L8555" s="10"/>
    </row>
    <row r="8556" spans="12:12" hidden="1" x14ac:dyDescent="0.3">
      <c r="L8556" s="10"/>
    </row>
    <row r="8557" spans="12:12" hidden="1" x14ac:dyDescent="0.3">
      <c r="L8557" s="10"/>
    </row>
    <row r="8558" spans="12:12" hidden="1" x14ac:dyDescent="0.3">
      <c r="L8558" s="10"/>
    </row>
    <row r="8559" spans="12:12" hidden="1" x14ac:dyDescent="0.3">
      <c r="L8559" s="10"/>
    </row>
    <row r="8560" spans="12:12" hidden="1" x14ac:dyDescent="0.3">
      <c r="L8560" s="10"/>
    </row>
    <row r="8561" spans="12:12" hidden="1" x14ac:dyDescent="0.3">
      <c r="L8561" s="10"/>
    </row>
    <row r="8562" spans="12:12" hidden="1" x14ac:dyDescent="0.3">
      <c r="L8562" s="10"/>
    </row>
    <row r="8563" spans="12:12" hidden="1" x14ac:dyDescent="0.3">
      <c r="L8563" s="10"/>
    </row>
    <row r="8564" spans="12:12" hidden="1" x14ac:dyDescent="0.3">
      <c r="L8564" s="10"/>
    </row>
    <row r="8565" spans="12:12" hidden="1" x14ac:dyDescent="0.3">
      <c r="L8565" s="10"/>
    </row>
    <row r="8566" spans="12:12" hidden="1" x14ac:dyDescent="0.3">
      <c r="L8566" s="10"/>
    </row>
    <row r="8567" spans="12:12" hidden="1" x14ac:dyDescent="0.3">
      <c r="L8567" s="10"/>
    </row>
    <row r="8568" spans="12:12" hidden="1" x14ac:dyDescent="0.3">
      <c r="L8568" s="10"/>
    </row>
    <row r="8569" spans="12:12" hidden="1" x14ac:dyDescent="0.3">
      <c r="L8569" s="10"/>
    </row>
    <row r="8570" spans="12:12" hidden="1" x14ac:dyDescent="0.3">
      <c r="L8570" s="10"/>
    </row>
    <row r="8571" spans="12:12" hidden="1" x14ac:dyDescent="0.3">
      <c r="L8571" s="10"/>
    </row>
    <row r="8572" spans="12:12" hidden="1" x14ac:dyDescent="0.3">
      <c r="L8572" s="10"/>
    </row>
    <row r="8573" spans="12:12" hidden="1" x14ac:dyDescent="0.3">
      <c r="L8573" s="10"/>
    </row>
    <row r="8574" spans="12:12" hidden="1" x14ac:dyDescent="0.3">
      <c r="L8574" s="10"/>
    </row>
    <row r="8575" spans="12:12" hidden="1" x14ac:dyDescent="0.3">
      <c r="L8575" s="10"/>
    </row>
    <row r="8576" spans="12:12" hidden="1" x14ac:dyDescent="0.3">
      <c r="L8576" s="10"/>
    </row>
    <row r="8577" spans="12:12" hidden="1" x14ac:dyDescent="0.3">
      <c r="L8577" s="10"/>
    </row>
    <row r="8578" spans="12:12" hidden="1" x14ac:dyDescent="0.3">
      <c r="L8578" s="10"/>
    </row>
    <row r="8579" spans="12:12" hidden="1" x14ac:dyDescent="0.3">
      <c r="L8579" s="10"/>
    </row>
    <row r="8580" spans="12:12" hidden="1" x14ac:dyDescent="0.3">
      <c r="L8580" s="10"/>
    </row>
    <row r="8581" spans="12:12" hidden="1" x14ac:dyDescent="0.3">
      <c r="L8581" s="10"/>
    </row>
    <row r="8582" spans="12:12" hidden="1" x14ac:dyDescent="0.3">
      <c r="L8582" s="10"/>
    </row>
    <row r="8583" spans="12:12" hidden="1" x14ac:dyDescent="0.3">
      <c r="L8583" s="10"/>
    </row>
    <row r="8584" spans="12:12" hidden="1" x14ac:dyDescent="0.3">
      <c r="L8584" s="10"/>
    </row>
    <row r="8585" spans="12:12" hidden="1" x14ac:dyDescent="0.3">
      <c r="L8585" s="10"/>
    </row>
    <row r="8586" spans="12:12" hidden="1" x14ac:dyDescent="0.3">
      <c r="L8586" s="10"/>
    </row>
    <row r="8587" spans="12:12" hidden="1" x14ac:dyDescent="0.3">
      <c r="L8587" s="10"/>
    </row>
    <row r="8588" spans="12:12" hidden="1" x14ac:dyDescent="0.3">
      <c r="L8588" s="10"/>
    </row>
    <row r="8589" spans="12:12" hidden="1" x14ac:dyDescent="0.3">
      <c r="L8589" s="10"/>
    </row>
    <row r="8590" spans="12:12" hidden="1" x14ac:dyDescent="0.3">
      <c r="L8590" s="10"/>
    </row>
    <row r="8591" spans="12:12" hidden="1" x14ac:dyDescent="0.3">
      <c r="L8591" s="10"/>
    </row>
    <row r="8592" spans="12:12" hidden="1" x14ac:dyDescent="0.3">
      <c r="L8592" s="10"/>
    </row>
    <row r="8593" spans="12:12" hidden="1" x14ac:dyDescent="0.3">
      <c r="L8593" s="10"/>
    </row>
    <row r="8594" spans="12:12" hidden="1" x14ac:dyDescent="0.3">
      <c r="L8594" s="10"/>
    </row>
    <row r="8595" spans="12:12" hidden="1" x14ac:dyDescent="0.3">
      <c r="L8595" s="10"/>
    </row>
    <row r="8596" spans="12:12" hidden="1" x14ac:dyDescent="0.3">
      <c r="L8596" s="10"/>
    </row>
    <row r="8597" spans="12:12" hidden="1" x14ac:dyDescent="0.3">
      <c r="L8597" s="10"/>
    </row>
    <row r="8598" spans="12:12" hidden="1" x14ac:dyDescent="0.3">
      <c r="L8598" s="10"/>
    </row>
    <row r="8599" spans="12:12" hidden="1" x14ac:dyDescent="0.3">
      <c r="L8599" s="10"/>
    </row>
    <row r="8600" spans="12:12" hidden="1" x14ac:dyDescent="0.3">
      <c r="L8600" s="10"/>
    </row>
    <row r="8601" spans="12:12" hidden="1" x14ac:dyDescent="0.3">
      <c r="L8601" s="10"/>
    </row>
    <row r="8602" spans="12:12" hidden="1" x14ac:dyDescent="0.3">
      <c r="L8602" s="10"/>
    </row>
    <row r="8603" spans="12:12" hidden="1" x14ac:dyDescent="0.3">
      <c r="L8603" s="10"/>
    </row>
    <row r="8604" spans="12:12" hidden="1" x14ac:dyDescent="0.3">
      <c r="L8604" s="10"/>
    </row>
    <row r="8605" spans="12:12" hidden="1" x14ac:dyDescent="0.3">
      <c r="L8605" s="10"/>
    </row>
    <row r="8606" spans="12:12" hidden="1" x14ac:dyDescent="0.3">
      <c r="L8606" s="10"/>
    </row>
    <row r="8607" spans="12:12" hidden="1" x14ac:dyDescent="0.3">
      <c r="L8607" s="10"/>
    </row>
    <row r="8608" spans="12:12" hidden="1" x14ac:dyDescent="0.3">
      <c r="L8608" s="10"/>
    </row>
    <row r="8609" spans="12:12" hidden="1" x14ac:dyDescent="0.3">
      <c r="L8609" s="10"/>
    </row>
    <row r="8610" spans="12:12" hidden="1" x14ac:dyDescent="0.3">
      <c r="L8610" s="10"/>
    </row>
    <row r="8611" spans="12:12" hidden="1" x14ac:dyDescent="0.3">
      <c r="L8611" s="10"/>
    </row>
    <row r="8612" spans="12:12" hidden="1" x14ac:dyDescent="0.3">
      <c r="L8612" s="10"/>
    </row>
    <row r="8613" spans="12:12" hidden="1" x14ac:dyDescent="0.3">
      <c r="L8613" s="10"/>
    </row>
    <row r="8614" spans="12:12" hidden="1" x14ac:dyDescent="0.3">
      <c r="L8614" s="10"/>
    </row>
    <row r="8615" spans="12:12" hidden="1" x14ac:dyDescent="0.3">
      <c r="L8615" s="10"/>
    </row>
    <row r="8616" spans="12:12" hidden="1" x14ac:dyDescent="0.3">
      <c r="L8616" s="10"/>
    </row>
    <row r="8617" spans="12:12" hidden="1" x14ac:dyDescent="0.3">
      <c r="L8617" s="10"/>
    </row>
    <row r="8618" spans="12:12" hidden="1" x14ac:dyDescent="0.3">
      <c r="L8618" s="10"/>
    </row>
    <row r="8619" spans="12:12" hidden="1" x14ac:dyDescent="0.3">
      <c r="L8619" s="10"/>
    </row>
    <row r="8620" spans="12:12" hidden="1" x14ac:dyDescent="0.3">
      <c r="L8620" s="10"/>
    </row>
    <row r="8621" spans="12:12" hidden="1" x14ac:dyDescent="0.3">
      <c r="L8621" s="10"/>
    </row>
    <row r="8622" spans="12:12" hidden="1" x14ac:dyDescent="0.3">
      <c r="L8622" s="10"/>
    </row>
    <row r="8623" spans="12:12" hidden="1" x14ac:dyDescent="0.3">
      <c r="L8623" s="10"/>
    </row>
    <row r="8624" spans="12:12" hidden="1" x14ac:dyDescent="0.3">
      <c r="L8624" s="10"/>
    </row>
    <row r="8625" spans="12:12" hidden="1" x14ac:dyDescent="0.3">
      <c r="L8625" s="10"/>
    </row>
    <row r="8626" spans="12:12" hidden="1" x14ac:dyDescent="0.3">
      <c r="L8626" s="10"/>
    </row>
    <row r="8627" spans="12:12" hidden="1" x14ac:dyDescent="0.3">
      <c r="L8627" s="10"/>
    </row>
    <row r="8628" spans="12:12" hidden="1" x14ac:dyDescent="0.3">
      <c r="L8628" s="10"/>
    </row>
    <row r="8629" spans="12:12" hidden="1" x14ac:dyDescent="0.3">
      <c r="L8629" s="10"/>
    </row>
    <row r="8630" spans="12:12" hidden="1" x14ac:dyDescent="0.3">
      <c r="L8630" s="10"/>
    </row>
    <row r="8631" spans="12:12" hidden="1" x14ac:dyDescent="0.3">
      <c r="L8631" s="10"/>
    </row>
    <row r="8632" spans="12:12" hidden="1" x14ac:dyDescent="0.3">
      <c r="L8632" s="10"/>
    </row>
    <row r="8633" spans="12:12" hidden="1" x14ac:dyDescent="0.3">
      <c r="L8633" s="10"/>
    </row>
    <row r="8634" spans="12:12" hidden="1" x14ac:dyDescent="0.3">
      <c r="L8634" s="10"/>
    </row>
    <row r="8635" spans="12:12" hidden="1" x14ac:dyDescent="0.3">
      <c r="L8635" s="10"/>
    </row>
    <row r="8636" spans="12:12" hidden="1" x14ac:dyDescent="0.3">
      <c r="L8636" s="10"/>
    </row>
    <row r="8637" spans="12:12" hidden="1" x14ac:dyDescent="0.3">
      <c r="L8637" s="10"/>
    </row>
    <row r="8638" spans="12:12" hidden="1" x14ac:dyDescent="0.3">
      <c r="L8638" s="10"/>
    </row>
    <row r="8639" spans="12:12" hidden="1" x14ac:dyDescent="0.3">
      <c r="L8639" s="10"/>
    </row>
    <row r="8640" spans="12:12" hidden="1" x14ac:dyDescent="0.3">
      <c r="L8640" s="10"/>
    </row>
    <row r="8641" spans="12:12" hidden="1" x14ac:dyDescent="0.3">
      <c r="L8641" s="10"/>
    </row>
    <row r="8642" spans="12:12" hidden="1" x14ac:dyDescent="0.3">
      <c r="L8642" s="10"/>
    </row>
    <row r="8643" spans="12:12" hidden="1" x14ac:dyDescent="0.3">
      <c r="L8643" s="10"/>
    </row>
    <row r="8644" spans="12:12" hidden="1" x14ac:dyDescent="0.3">
      <c r="L8644" s="10"/>
    </row>
    <row r="8645" spans="12:12" hidden="1" x14ac:dyDescent="0.3">
      <c r="L8645" s="10"/>
    </row>
    <row r="8646" spans="12:12" hidden="1" x14ac:dyDescent="0.3">
      <c r="L8646" s="10"/>
    </row>
    <row r="8647" spans="12:12" hidden="1" x14ac:dyDescent="0.3">
      <c r="L8647" s="10"/>
    </row>
    <row r="8648" spans="12:12" hidden="1" x14ac:dyDescent="0.3">
      <c r="L8648" s="10"/>
    </row>
    <row r="8649" spans="12:12" hidden="1" x14ac:dyDescent="0.3">
      <c r="L8649" s="10"/>
    </row>
    <row r="8650" spans="12:12" hidden="1" x14ac:dyDescent="0.3">
      <c r="L8650" s="10"/>
    </row>
    <row r="8651" spans="12:12" hidden="1" x14ac:dyDescent="0.3">
      <c r="L8651" s="10"/>
    </row>
    <row r="8652" spans="12:12" hidden="1" x14ac:dyDescent="0.3">
      <c r="L8652" s="10"/>
    </row>
    <row r="8653" spans="12:12" hidden="1" x14ac:dyDescent="0.3">
      <c r="L8653" s="10"/>
    </row>
    <row r="8654" spans="12:12" hidden="1" x14ac:dyDescent="0.3">
      <c r="L8654" s="10"/>
    </row>
    <row r="8655" spans="12:12" hidden="1" x14ac:dyDescent="0.3">
      <c r="L8655" s="10"/>
    </row>
    <row r="8656" spans="12:12" hidden="1" x14ac:dyDescent="0.3">
      <c r="L8656" s="10"/>
    </row>
    <row r="8657" spans="12:12" hidden="1" x14ac:dyDescent="0.3">
      <c r="L8657" s="10"/>
    </row>
    <row r="8658" spans="12:12" hidden="1" x14ac:dyDescent="0.3">
      <c r="L8658" s="10"/>
    </row>
    <row r="8659" spans="12:12" hidden="1" x14ac:dyDescent="0.3">
      <c r="L8659" s="10"/>
    </row>
    <row r="8660" spans="12:12" hidden="1" x14ac:dyDescent="0.3">
      <c r="L8660" s="10"/>
    </row>
    <row r="8661" spans="12:12" hidden="1" x14ac:dyDescent="0.3">
      <c r="L8661" s="10"/>
    </row>
    <row r="8662" spans="12:12" hidden="1" x14ac:dyDescent="0.3">
      <c r="L8662" s="10"/>
    </row>
    <row r="8663" spans="12:12" hidden="1" x14ac:dyDescent="0.3">
      <c r="L8663" s="10"/>
    </row>
    <row r="8664" spans="12:12" hidden="1" x14ac:dyDescent="0.3">
      <c r="L8664" s="10"/>
    </row>
    <row r="8665" spans="12:12" hidden="1" x14ac:dyDescent="0.3">
      <c r="L8665" s="10"/>
    </row>
    <row r="8666" spans="12:12" hidden="1" x14ac:dyDescent="0.3">
      <c r="L8666" s="10"/>
    </row>
    <row r="8667" spans="12:12" hidden="1" x14ac:dyDescent="0.3">
      <c r="L8667" s="10"/>
    </row>
    <row r="8668" spans="12:12" hidden="1" x14ac:dyDescent="0.3">
      <c r="L8668" s="10"/>
    </row>
    <row r="8669" spans="12:12" hidden="1" x14ac:dyDescent="0.3">
      <c r="L8669" s="10"/>
    </row>
    <row r="8670" spans="12:12" hidden="1" x14ac:dyDescent="0.3">
      <c r="L8670" s="10"/>
    </row>
    <row r="8671" spans="12:12" hidden="1" x14ac:dyDescent="0.3">
      <c r="L8671" s="10"/>
    </row>
    <row r="8672" spans="12:12" hidden="1" x14ac:dyDescent="0.3">
      <c r="L8672" s="10"/>
    </row>
    <row r="8673" spans="12:12" hidden="1" x14ac:dyDescent="0.3">
      <c r="L8673" s="10"/>
    </row>
    <row r="8674" spans="12:12" hidden="1" x14ac:dyDescent="0.3">
      <c r="L8674" s="10"/>
    </row>
    <row r="8675" spans="12:12" hidden="1" x14ac:dyDescent="0.3">
      <c r="L8675" s="10"/>
    </row>
    <row r="8676" spans="12:12" hidden="1" x14ac:dyDescent="0.3">
      <c r="L8676" s="10"/>
    </row>
    <row r="8677" spans="12:12" hidden="1" x14ac:dyDescent="0.3">
      <c r="L8677" s="10"/>
    </row>
    <row r="8678" spans="12:12" hidden="1" x14ac:dyDescent="0.3">
      <c r="L8678" s="10"/>
    </row>
    <row r="8679" spans="12:12" hidden="1" x14ac:dyDescent="0.3">
      <c r="L8679" s="10"/>
    </row>
    <row r="8680" spans="12:12" hidden="1" x14ac:dyDescent="0.3">
      <c r="L8680" s="10"/>
    </row>
    <row r="8681" spans="12:12" hidden="1" x14ac:dyDescent="0.3">
      <c r="L8681" s="10"/>
    </row>
    <row r="8682" spans="12:12" hidden="1" x14ac:dyDescent="0.3">
      <c r="L8682" s="10"/>
    </row>
    <row r="8683" spans="12:12" hidden="1" x14ac:dyDescent="0.3">
      <c r="L8683" s="10"/>
    </row>
    <row r="8684" spans="12:12" hidden="1" x14ac:dyDescent="0.3">
      <c r="L8684" s="10"/>
    </row>
    <row r="8685" spans="12:12" hidden="1" x14ac:dyDescent="0.3">
      <c r="L8685" s="10"/>
    </row>
    <row r="8686" spans="12:12" hidden="1" x14ac:dyDescent="0.3">
      <c r="L8686" s="10"/>
    </row>
    <row r="8687" spans="12:12" hidden="1" x14ac:dyDescent="0.3">
      <c r="L8687" s="10"/>
    </row>
    <row r="8688" spans="12:12" hidden="1" x14ac:dyDescent="0.3">
      <c r="L8688" s="10"/>
    </row>
    <row r="8689" spans="12:12" hidden="1" x14ac:dyDescent="0.3">
      <c r="L8689" s="10"/>
    </row>
    <row r="8690" spans="12:12" hidden="1" x14ac:dyDescent="0.3">
      <c r="L8690" s="10"/>
    </row>
    <row r="8691" spans="12:12" hidden="1" x14ac:dyDescent="0.3">
      <c r="L8691" s="10"/>
    </row>
    <row r="8692" spans="12:12" hidden="1" x14ac:dyDescent="0.3">
      <c r="L8692" s="10"/>
    </row>
    <row r="8693" spans="12:12" hidden="1" x14ac:dyDescent="0.3">
      <c r="L8693" s="10"/>
    </row>
    <row r="8694" spans="12:12" hidden="1" x14ac:dyDescent="0.3">
      <c r="L8694" s="10"/>
    </row>
    <row r="8695" spans="12:12" hidden="1" x14ac:dyDescent="0.3">
      <c r="L8695" s="10"/>
    </row>
    <row r="8696" spans="12:12" hidden="1" x14ac:dyDescent="0.3">
      <c r="L8696" s="10"/>
    </row>
    <row r="8697" spans="12:12" hidden="1" x14ac:dyDescent="0.3">
      <c r="L8697" s="10"/>
    </row>
    <row r="8698" spans="12:12" hidden="1" x14ac:dyDescent="0.3">
      <c r="L8698" s="10"/>
    </row>
    <row r="8699" spans="12:12" hidden="1" x14ac:dyDescent="0.3">
      <c r="L8699" s="10"/>
    </row>
    <row r="8700" spans="12:12" hidden="1" x14ac:dyDescent="0.3">
      <c r="L8700" s="10"/>
    </row>
    <row r="8701" spans="12:12" hidden="1" x14ac:dyDescent="0.3">
      <c r="L8701" s="10"/>
    </row>
    <row r="8702" spans="12:12" hidden="1" x14ac:dyDescent="0.3">
      <c r="L8702" s="10"/>
    </row>
    <row r="8703" spans="12:12" hidden="1" x14ac:dyDescent="0.3">
      <c r="L8703" s="10"/>
    </row>
    <row r="8704" spans="12:12" hidden="1" x14ac:dyDescent="0.3">
      <c r="L8704" s="10"/>
    </row>
    <row r="8705" spans="12:12" hidden="1" x14ac:dyDescent="0.3">
      <c r="L8705" s="10"/>
    </row>
    <row r="8706" spans="12:12" hidden="1" x14ac:dyDescent="0.3">
      <c r="L8706" s="10"/>
    </row>
    <row r="8707" spans="12:12" hidden="1" x14ac:dyDescent="0.3">
      <c r="L8707" s="10"/>
    </row>
    <row r="8708" spans="12:12" hidden="1" x14ac:dyDescent="0.3">
      <c r="L8708" s="10"/>
    </row>
    <row r="8709" spans="12:12" hidden="1" x14ac:dyDescent="0.3">
      <c r="L8709" s="10"/>
    </row>
    <row r="8710" spans="12:12" hidden="1" x14ac:dyDescent="0.3">
      <c r="L8710" s="10"/>
    </row>
    <row r="8711" spans="12:12" hidden="1" x14ac:dyDescent="0.3">
      <c r="L8711" s="10"/>
    </row>
    <row r="8712" spans="12:12" hidden="1" x14ac:dyDescent="0.3">
      <c r="L8712" s="10"/>
    </row>
    <row r="8713" spans="12:12" hidden="1" x14ac:dyDescent="0.3">
      <c r="L8713" s="10"/>
    </row>
    <row r="8714" spans="12:12" hidden="1" x14ac:dyDescent="0.3">
      <c r="L8714" s="10"/>
    </row>
    <row r="8715" spans="12:12" hidden="1" x14ac:dyDescent="0.3">
      <c r="L8715" s="10"/>
    </row>
    <row r="8716" spans="12:12" hidden="1" x14ac:dyDescent="0.3">
      <c r="L8716" s="10"/>
    </row>
    <row r="8717" spans="12:12" hidden="1" x14ac:dyDescent="0.3">
      <c r="L8717" s="10"/>
    </row>
    <row r="8718" spans="12:12" hidden="1" x14ac:dyDescent="0.3">
      <c r="L8718" s="10"/>
    </row>
    <row r="8719" spans="12:12" hidden="1" x14ac:dyDescent="0.3">
      <c r="L8719" s="10"/>
    </row>
    <row r="8720" spans="12:12" hidden="1" x14ac:dyDescent="0.3">
      <c r="L8720" s="10"/>
    </row>
    <row r="8721" spans="12:12" hidden="1" x14ac:dyDescent="0.3">
      <c r="L8721" s="10"/>
    </row>
    <row r="8722" spans="12:12" hidden="1" x14ac:dyDescent="0.3">
      <c r="L8722" s="10"/>
    </row>
    <row r="8723" spans="12:12" hidden="1" x14ac:dyDescent="0.3">
      <c r="L8723" s="10"/>
    </row>
    <row r="8724" spans="12:12" hidden="1" x14ac:dyDescent="0.3">
      <c r="L8724" s="10"/>
    </row>
    <row r="8725" spans="12:12" hidden="1" x14ac:dyDescent="0.3">
      <c r="L8725" s="10"/>
    </row>
    <row r="8726" spans="12:12" hidden="1" x14ac:dyDescent="0.3">
      <c r="L8726" s="10"/>
    </row>
    <row r="8727" spans="12:12" hidden="1" x14ac:dyDescent="0.3">
      <c r="L8727" s="10"/>
    </row>
    <row r="8728" spans="12:12" hidden="1" x14ac:dyDescent="0.3">
      <c r="L8728" s="10"/>
    </row>
    <row r="8729" spans="12:12" hidden="1" x14ac:dyDescent="0.3">
      <c r="L8729" s="10"/>
    </row>
    <row r="8730" spans="12:12" hidden="1" x14ac:dyDescent="0.3">
      <c r="L8730" s="10"/>
    </row>
    <row r="8731" spans="12:12" hidden="1" x14ac:dyDescent="0.3">
      <c r="L8731" s="10"/>
    </row>
    <row r="8732" spans="12:12" hidden="1" x14ac:dyDescent="0.3">
      <c r="L8732" s="10"/>
    </row>
    <row r="8733" spans="12:12" hidden="1" x14ac:dyDescent="0.3">
      <c r="L8733" s="10"/>
    </row>
    <row r="8734" spans="12:12" hidden="1" x14ac:dyDescent="0.3">
      <c r="L8734" s="10"/>
    </row>
    <row r="8735" spans="12:12" hidden="1" x14ac:dyDescent="0.3">
      <c r="L8735" s="10"/>
    </row>
    <row r="8736" spans="12:12" hidden="1" x14ac:dyDescent="0.3">
      <c r="L8736" s="10"/>
    </row>
    <row r="8737" spans="12:12" hidden="1" x14ac:dyDescent="0.3">
      <c r="L8737" s="10"/>
    </row>
    <row r="8738" spans="12:12" hidden="1" x14ac:dyDescent="0.3">
      <c r="L8738" s="10"/>
    </row>
    <row r="8739" spans="12:12" hidden="1" x14ac:dyDescent="0.3">
      <c r="L8739" s="10"/>
    </row>
    <row r="8740" spans="12:12" hidden="1" x14ac:dyDescent="0.3">
      <c r="L8740" s="10"/>
    </row>
    <row r="8741" spans="12:12" hidden="1" x14ac:dyDescent="0.3">
      <c r="L8741" s="10"/>
    </row>
    <row r="8742" spans="12:12" hidden="1" x14ac:dyDescent="0.3">
      <c r="L8742" s="10"/>
    </row>
    <row r="8743" spans="12:12" hidden="1" x14ac:dyDescent="0.3">
      <c r="L8743" s="10"/>
    </row>
    <row r="8744" spans="12:12" hidden="1" x14ac:dyDescent="0.3">
      <c r="L8744" s="10"/>
    </row>
    <row r="8745" spans="12:12" hidden="1" x14ac:dyDescent="0.3">
      <c r="L8745" s="10"/>
    </row>
    <row r="8746" spans="12:12" hidden="1" x14ac:dyDescent="0.3">
      <c r="L8746" s="10"/>
    </row>
    <row r="8747" spans="12:12" hidden="1" x14ac:dyDescent="0.3">
      <c r="L8747" s="10"/>
    </row>
    <row r="8748" spans="12:12" hidden="1" x14ac:dyDescent="0.3">
      <c r="L8748" s="10"/>
    </row>
    <row r="8749" spans="12:12" hidden="1" x14ac:dyDescent="0.3">
      <c r="L8749" s="10"/>
    </row>
    <row r="8750" spans="12:12" hidden="1" x14ac:dyDescent="0.3">
      <c r="L8750" s="10"/>
    </row>
    <row r="8751" spans="12:12" hidden="1" x14ac:dyDescent="0.3">
      <c r="L8751" s="10"/>
    </row>
    <row r="8752" spans="12:12" hidden="1" x14ac:dyDescent="0.3">
      <c r="L8752" s="10"/>
    </row>
    <row r="8753" spans="12:12" hidden="1" x14ac:dyDescent="0.3">
      <c r="L8753" s="10"/>
    </row>
    <row r="8754" spans="12:12" hidden="1" x14ac:dyDescent="0.3">
      <c r="L8754" s="10"/>
    </row>
    <row r="8755" spans="12:12" hidden="1" x14ac:dyDescent="0.3">
      <c r="L8755" s="10"/>
    </row>
    <row r="8756" spans="12:12" hidden="1" x14ac:dyDescent="0.3">
      <c r="L8756" s="10"/>
    </row>
    <row r="8757" spans="12:12" hidden="1" x14ac:dyDescent="0.3">
      <c r="L8757" s="10"/>
    </row>
    <row r="8758" spans="12:12" hidden="1" x14ac:dyDescent="0.3">
      <c r="L8758" s="10"/>
    </row>
    <row r="8759" spans="12:12" hidden="1" x14ac:dyDescent="0.3">
      <c r="L8759" s="10"/>
    </row>
    <row r="8760" spans="12:12" hidden="1" x14ac:dyDescent="0.3">
      <c r="L8760" s="10"/>
    </row>
    <row r="8761" spans="12:12" hidden="1" x14ac:dyDescent="0.3">
      <c r="L8761" s="10"/>
    </row>
    <row r="8762" spans="12:12" hidden="1" x14ac:dyDescent="0.3">
      <c r="L8762" s="10"/>
    </row>
    <row r="8763" spans="12:12" hidden="1" x14ac:dyDescent="0.3">
      <c r="L8763" s="10"/>
    </row>
    <row r="8764" spans="12:12" hidden="1" x14ac:dyDescent="0.3">
      <c r="L8764" s="10"/>
    </row>
    <row r="8765" spans="12:12" hidden="1" x14ac:dyDescent="0.3">
      <c r="L8765" s="10"/>
    </row>
    <row r="8766" spans="12:12" hidden="1" x14ac:dyDescent="0.3">
      <c r="L8766" s="10"/>
    </row>
    <row r="8767" spans="12:12" hidden="1" x14ac:dyDescent="0.3">
      <c r="L8767" s="10"/>
    </row>
    <row r="8768" spans="12:12" hidden="1" x14ac:dyDescent="0.3">
      <c r="L8768" s="10"/>
    </row>
    <row r="8769" spans="12:12" hidden="1" x14ac:dyDescent="0.3">
      <c r="L8769" s="10"/>
    </row>
    <row r="8770" spans="12:12" hidden="1" x14ac:dyDescent="0.3">
      <c r="L8770" s="10"/>
    </row>
    <row r="8771" spans="12:12" hidden="1" x14ac:dyDescent="0.3">
      <c r="L8771" s="10"/>
    </row>
    <row r="8772" spans="12:12" hidden="1" x14ac:dyDescent="0.3">
      <c r="L8772" s="10"/>
    </row>
    <row r="8773" spans="12:12" hidden="1" x14ac:dyDescent="0.3">
      <c r="L8773" s="10"/>
    </row>
    <row r="8774" spans="12:12" hidden="1" x14ac:dyDescent="0.3">
      <c r="L8774" s="10"/>
    </row>
    <row r="8775" spans="12:12" hidden="1" x14ac:dyDescent="0.3">
      <c r="L8775" s="10"/>
    </row>
    <row r="8776" spans="12:12" hidden="1" x14ac:dyDescent="0.3">
      <c r="L8776" s="10"/>
    </row>
    <row r="8777" spans="12:12" hidden="1" x14ac:dyDescent="0.3">
      <c r="L8777" s="10"/>
    </row>
    <row r="8778" spans="12:12" hidden="1" x14ac:dyDescent="0.3">
      <c r="L8778" s="10"/>
    </row>
    <row r="8779" spans="12:12" hidden="1" x14ac:dyDescent="0.3">
      <c r="L8779" s="10"/>
    </row>
    <row r="8780" spans="12:12" hidden="1" x14ac:dyDescent="0.3">
      <c r="L8780" s="10"/>
    </row>
    <row r="8781" spans="12:12" hidden="1" x14ac:dyDescent="0.3">
      <c r="L8781" s="10"/>
    </row>
    <row r="8782" spans="12:12" hidden="1" x14ac:dyDescent="0.3">
      <c r="L8782" s="10"/>
    </row>
    <row r="8783" spans="12:12" hidden="1" x14ac:dyDescent="0.3">
      <c r="L8783" s="10"/>
    </row>
    <row r="8784" spans="12:12" hidden="1" x14ac:dyDescent="0.3">
      <c r="L8784" s="10"/>
    </row>
    <row r="8785" spans="12:12" hidden="1" x14ac:dyDescent="0.3">
      <c r="L8785" s="10"/>
    </row>
    <row r="8786" spans="12:12" hidden="1" x14ac:dyDescent="0.3">
      <c r="L8786" s="10"/>
    </row>
    <row r="8787" spans="12:12" hidden="1" x14ac:dyDescent="0.3">
      <c r="L8787" s="10"/>
    </row>
    <row r="8788" spans="12:12" hidden="1" x14ac:dyDescent="0.3">
      <c r="L8788" s="10"/>
    </row>
    <row r="8789" spans="12:12" hidden="1" x14ac:dyDescent="0.3">
      <c r="L8789" s="10"/>
    </row>
    <row r="8790" spans="12:12" hidden="1" x14ac:dyDescent="0.3">
      <c r="L8790" s="10"/>
    </row>
    <row r="8791" spans="12:12" hidden="1" x14ac:dyDescent="0.3">
      <c r="L8791" s="10"/>
    </row>
    <row r="8792" spans="12:12" hidden="1" x14ac:dyDescent="0.3">
      <c r="L8792" s="10"/>
    </row>
    <row r="8793" spans="12:12" hidden="1" x14ac:dyDescent="0.3">
      <c r="L8793" s="10"/>
    </row>
    <row r="8794" spans="12:12" hidden="1" x14ac:dyDescent="0.3">
      <c r="L8794" s="10"/>
    </row>
    <row r="8795" spans="12:12" hidden="1" x14ac:dyDescent="0.3">
      <c r="L8795" s="10"/>
    </row>
    <row r="8796" spans="12:12" hidden="1" x14ac:dyDescent="0.3">
      <c r="L8796" s="10"/>
    </row>
    <row r="8797" spans="12:12" hidden="1" x14ac:dyDescent="0.3">
      <c r="L8797" s="10"/>
    </row>
    <row r="8798" spans="12:12" hidden="1" x14ac:dyDescent="0.3">
      <c r="L8798" s="10"/>
    </row>
    <row r="8799" spans="12:12" hidden="1" x14ac:dyDescent="0.3">
      <c r="L8799" s="10"/>
    </row>
    <row r="8800" spans="12:12" hidden="1" x14ac:dyDescent="0.3">
      <c r="L8800" s="10"/>
    </row>
    <row r="8801" spans="12:12" hidden="1" x14ac:dyDescent="0.3">
      <c r="L8801" s="10"/>
    </row>
    <row r="8802" spans="12:12" hidden="1" x14ac:dyDescent="0.3">
      <c r="L8802" s="10"/>
    </row>
    <row r="8803" spans="12:12" hidden="1" x14ac:dyDescent="0.3">
      <c r="L8803" s="10"/>
    </row>
    <row r="8804" spans="12:12" hidden="1" x14ac:dyDescent="0.3">
      <c r="L8804" s="10"/>
    </row>
    <row r="8805" spans="12:12" hidden="1" x14ac:dyDescent="0.3">
      <c r="L8805" s="10"/>
    </row>
    <row r="8806" spans="12:12" hidden="1" x14ac:dyDescent="0.3">
      <c r="L8806" s="10"/>
    </row>
    <row r="8807" spans="12:12" hidden="1" x14ac:dyDescent="0.3">
      <c r="L8807" s="10"/>
    </row>
    <row r="8808" spans="12:12" hidden="1" x14ac:dyDescent="0.3">
      <c r="L8808" s="10"/>
    </row>
    <row r="8809" spans="12:12" hidden="1" x14ac:dyDescent="0.3">
      <c r="L8809" s="10"/>
    </row>
    <row r="8810" spans="12:12" hidden="1" x14ac:dyDescent="0.3">
      <c r="L8810" s="10"/>
    </row>
    <row r="8811" spans="12:12" hidden="1" x14ac:dyDescent="0.3">
      <c r="L8811" s="10"/>
    </row>
    <row r="8812" spans="12:12" hidden="1" x14ac:dyDescent="0.3">
      <c r="L8812" s="10"/>
    </row>
    <row r="8813" spans="12:12" hidden="1" x14ac:dyDescent="0.3">
      <c r="L8813" s="10"/>
    </row>
    <row r="8814" spans="12:12" hidden="1" x14ac:dyDescent="0.3">
      <c r="L8814" s="10"/>
    </row>
    <row r="8815" spans="12:12" hidden="1" x14ac:dyDescent="0.3">
      <c r="L8815" s="10"/>
    </row>
    <row r="8816" spans="12:12" hidden="1" x14ac:dyDescent="0.3">
      <c r="L8816" s="10"/>
    </row>
    <row r="8817" spans="12:12" hidden="1" x14ac:dyDescent="0.3">
      <c r="L8817" s="10"/>
    </row>
    <row r="8818" spans="12:12" hidden="1" x14ac:dyDescent="0.3">
      <c r="L8818" s="10"/>
    </row>
    <row r="8819" spans="12:12" hidden="1" x14ac:dyDescent="0.3">
      <c r="L8819" s="10"/>
    </row>
    <row r="8820" spans="12:12" hidden="1" x14ac:dyDescent="0.3">
      <c r="L8820" s="10"/>
    </row>
    <row r="8821" spans="12:12" hidden="1" x14ac:dyDescent="0.3">
      <c r="L8821" s="10"/>
    </row>
    <row r="8822" spans="12:12" hidden="1" x14ac:dyDescent="0.3">
      <c r="L8822" s="10"/>
    </row>
    <row r="8823" spans="12:12" hidden="1" x14ac:dyDescent="0.3">
      <c r="L8823" s="10"/>
    </row>
    <row r="8824" spans="12:12" hidden="1" x14ac:dyDescent="0.3">
      <c r="L8824" s="10"/>
    </row>
    <row r="8825" spans="12:12" hidden="1" x14ac:dyDescent="0.3">
      <c r="L8825" s="10"/>
    </row>
    <row r="8826" spans="12:12" hidden="1" x14ac:dyDescent="0.3">
      <c r="L8826" s="10"/>
    </row>
    <row r="8827" spans="12:12" hidden="1" x14ac:dyDescent="0.3">
      <c r="L8827" s="10"/>
    </row>
    <row r="8828" spans="12:12" hidden="1" x14ac:dyDescent="0.3">
      <c r="L8828" s="10"/>
    </row>
    <row r="8829" spans="12:12" hidden="1" x14ac:dyDescent="0.3">
      <c r="L8829" s="10"/>
    </row>
    <row r="8830" spans="12:12" hidden="1" x14ac:dyDescent="0.3">
      <c r="L8830" s="10"/>
    </row>
    <row r="8831" spans="12:12" hidden="1" x14ac:dyDescent="0.3">
      <c r="L8831" s="10"/>
    </row>
    <row r="8832" spans="12:12" hidden="1" x14ac:dyDescent="0.3">
      <c r="L8832" s="10"/>
    </row>
    <row r="8833" spans="12:12" hidden="1" x14ac:dyDescent="0.3">
      <c r="L8833" s="10"/>
    </row>
    <row r="8834" spans="12:12" hidden="1" x14ac:dyDescent="0.3">
      <c r="L8834" s="10"/>
    </row>
    <row r="8835" spans="12:12" hidden="1" x14ac:dyDescent="0.3">
      <c r="L8835" s="10"/>
    </row>
    <row r="8836" spans="12:12" hidden="1" x14ac:dyDescent="0.3">
      <c r="L8836" s="10"/>
    </row>
    <row r="8837" spans="12:12" hidden="1" x14ac:dyDescent="0.3">
      <c r="L8837" s="10"/>
    </row>
    <row r="8838" spans="12:12" hidden="1" x14ac:dyDescent="0.3">
      <c r="L8838" s="10"/>
    </row>
    <row r="8839" spans="12:12" hidden="1" x14ac:dyDescent="0.3">
      <c r="L8839" s="10"/>
    </row>
    <row r="8840" spans="12:12" hidden="1" x14ac:dyDescent="0.3">
      <c r="L8840" s="10"/>
    </row>
    <row r="8841" spans="12:12" hidden="1" x14ac:dyDescent="0.3">
      <c r="L8841" s="10"/>
    </row>
    <row r="8842" spans="12:12" hidden="1" x14ac:dyDescent="0.3">
      <c r="L8842" s="10"/>
    </row>
    <row r="8843" spans="12:12" hidden="1" x14ac:dyDescent="0.3">
      <c r="L8843" s="10"/>
    </row>
    <row r="8844" spans="12:12" hidden="1" x14ac:dyDescent="0.3">
      <c r="L8844" s="10"/>
    </row>
    <row r="8845" spans="12:12" hidden="1" x14ac:dyDescent="0.3">
      <c r="L8845" s="10"/>
    </row>
    <row r="8846" spans="12:12" hidden="1" x14ac:dyDescent="0.3">
      <c r="L8846" s="10"/>
    </row>
    <row r="8847" spans="12:12" hidden="1" x14ac:dyDescent="0.3">
      <c r="L8847" s="10"/>
    </row>
    <row r="8848" spans="12:12" hidden="1" x14ac:dyDescent="0.3">
      <c r="L8848" s="10"/>
    </row>
    <row r="8849" spans="12:12" hidden="1" x14ac:dyDescent="0.3">
      <c r="L8849" s="10"/>
    </row>
    <row r="8850" spans="12:12" hidden="1" x14ac:dyDescent="0.3">
      <c r="L8850" s="10"/>
    </row>
    <row r="8851" spans="12:12" hidden="1" x14ac:dyDescent="0.3">
      <c r="L8851" s="10"/>
    </row>
    <row r="8852" spans="12:12" hidden="1" x14ac:dyDescent="0.3">
      <c r="L8852" s="10"/>
    </row>
    <row r="8853" spans="12:12" hidden="1" x14ac:dyDescent="0.3">
      <c r="L8853" s="10"/>
    </row>
    <row r="8854" spans="12:12" hidden="1" x14ac:dyDescent="0.3">
      <c r="L8854" s="10"/>
    </row>
    <row r="8855" spans="12:12" hidden="1" x14ac:dyDescent="0.3">
      <c r="L8855" s="10"/>
    </row>
    <row r="8856" spans="12:12" hidden="1" x14ac:dyDescent="0.3">
      <c r="L8856" s="10"/>
    </row>
    <row r="8857" spans="12:12" hidden="1" x14ac:dyDescent="0.3">
      <c r="L8857" s="10"/>
    </row>
    <row r="8858" spans="12:12" hidden="1" x14ac:dyDescent="0.3">
      <c r="L8858" s="10"/>
    </row>
    <row r="8859" spans="12:12" hidden="1" x14ac:dyDescent="0.3">
      <c r="L8859" s="10"/>
    </row>
    <row r="8860" spans="12:12" hidden="1" x14ac:dyDescent="0.3">
      <c r="L8860" s="10"/>
    </row>
    <row r="8861" spans="12:12" hidden="1" x14ac:dyDescent="0.3">
      <c r="L8861" s="10"/>
    </row>
    <row r="8862" spans="12:12" hidden="1" x14ac:dyDescent="0.3">
      <c r="L8862" s="10"/>
    </row>
    <row r="8863" spans="12:12" hidden="1" x14ac:dyDescent="0.3">
      <c r="L8863" s="10"/>
    </row>
    <row r="8864" spans="12:12" hidden="1" x14ac:dyDescent="0.3">
      <c r="L8864" s="10"/>
    </row>
    <row r="8865" spans="12:12" hidden="1" x14ac:dyDescent="0.3">
      <c r="L8865" s="10"/>
    </row>
    <row r="8866" spans="12:12" hidden="1" x14ac:dyDescent="0.3">
      <c r="L8866" s="10"/>
    </row>
    <row r="8867" spans="12:12" hidden="1" x14ac:dyDescent="0.3">
      <c r="L8867" s="10"/>
    </row>
    <row r="8868" spans="12:12" hidden="1" x14ac:dyDescent="0.3">
      <c r="L8868" s="10"/>
    </row>
    <row r="8869" spans="12:12" hidden="1" x14ac:dyDescent="0.3">
      <c r="L8869" s="10"/>
    </row>
    <row r="8870" spans="12:12" hidden="1" x14ac:dyDescent="0.3">
      <c r="L8870" s="10"/>
    </row>
    <row r="8871" spans="12:12" hidden="1" x14ac:dyDescent="0.3">
      <c r="L8871" s="10"/>
    </row>
    <row r="8872" spans="12:12" hidden="1" x14ac:dyDescent="0.3">
      <c r="L8872" s="10"/>
    </row>
    <row r="8873" spans="12:12" hidden="1" x14ac:dyDescent="0.3">
      <c r="L8873" s="10"/>
    </row>
    <row r="8874" spans="12:12" hidden="1" x14ac:dyDescent="0.3">
      <c r="L8874" s="10"/>
    </row>
    <row r="8875" spans="12:12" hidden="1" x14ac:dyDescent="0.3">
      <c r="L8875" s="10"/>
    </row>
    <row r="8876" spans="12:12" hidden="1" x14ac:dyDescent="0.3">
      <c r="L8876" s="10"/>
    </row>
    <row r="8877" spans="12:12" hidden="1" x14ac:dyDescent="0.3">
      <c r="L8877" s="10"/>
    </row>
    <row r="8878" spans="12:12" hidden="1" x14ac:dyDescent="0.3">
      <c r="L8878" s="10"/>
    </row>
    <row r="8879" spans="12:12" hidden="1" x14ac:dyDescent="0.3">
      <c r="L8879" s="10"/>
    </row>
    <row r="8880" spans="12:12" hidden="1" x14ac:dyDescent="0.3">
      <c r="L8880" s="10"/>
    </row>
    <row r="8881" spans="12:12" hidden="1" x14ac:dyDescent="0.3">
      <c r="L8881" s="10"/>
    </row>
    <row r="8882" spans="12:12" hidden="1" x14ac:dyDescent="0.3">
      <c r="L8882" s="10"/>
    </row>
    <row r="8883" spans="12:12" hidden="1" x14ac:dyDescent="0.3">
      <c r="L8883" s="10"/>
    </row>
    <row r="8884" spans="12:12" hidden="1" x14ac:dyDescent="0.3">
      <c r="L8884" s="10"/>
    </row>
    <row r="8885" spans="12:12" hidden="1" x14ac:dyDescent="0.3">
      <c r="L8885" s="10"/>
    </row>
    <row r="8886" spans="12:12" hidden="1" x14ac:dyDescent="0.3">
      <c r="L8886" s="10"/>
    </row>
    <row r="8887" spans="12:12" hidden="1" x14ac:dyDescent="0.3">
      <c r="L8887" s="10"/>
    </row>
    <row r="8888" spans="12:12" hidden="1" x14ac:dyDescent="0.3">
      <c r="L8888" s="10"/>
    </row>
    <row r="8889" spans="12:12" hidden="1" x14ac:dyDescent="0.3">
      <c r="L8889" s="10"/>
    </row>
    <row r="8890" spans="12:12" hidden="1" x14ac:dyDescent="0.3">
      <c r="L8890" s="10"/>
    </row>
    <row r="8891" spans="12:12" hidden="1" x14ac:dyDescent="0.3">
      <c r="L8891" s="10"/>
    </row>
    <row r="8892" spans="12:12" hidden="1" x14ac:dyDescent="0.3">
      <c r="L8892" s="10"/>
    </row>
    <row r="8893" spans="12:12" hidden="1" x14ac:dyDescent="0.3">
      <c r="L8893" s="10"/>
    </row>
    <row r="8894" spans="12:12" hidden="1" x14ac:dyDescent="0.3">
      <c r="L8894" s="10"/>
    </row>
    <row r="8895" spans="12:12" hidden="1" x14ac:dyDescent="0.3">
      <c r="L8895" s="10"/>
    </row>
    <row r="8896" spans="12:12" hidden="1" x14ac:dyDescent="0.3">
      <c r="L8896" s="10"/>
    </row>
    <row r="8897" spans="12:12" hidden="1" x14ac:dyDescent="0.3">
      <c r="L8897" s="10"/>
    </row>
    <row r="8898" spans="12:12" hidden="1" x14ac:dyDescent="0.3">
      <c r="L8898" s="10"/>
    </row>
    <row r="8899" spans="12:12" hidden="1" x14ac:dyDescent="0.3">
      <c r="L8899" s="10"/>
    </row>
    <row r="8900" spans="12:12" hidden="1" x14ac:dyDescent="0.3">
      <c r="L8900" s="10"/>
    </row>
    <row r="8901" spans="12:12" hidden="1" x14ac:dyDescent="0.3">
      <c r="L8901" s="10"/>
    </row>
    <row r="8902" spans="12:12" hidden="1" x14ac:dyDescent="0.3">
      <c r="L8902" s="10"/>
    </row>
    <row r="8903" spans="12:12" hidden="1" x14ac:dyDescent="0.3">
      <c r="L8903" s="10"/>
    </row>
    <row r="8904" spans="12:12" hidden="1" x14ac:dyDescent="0.3">
      <c r="L8904" s="10"/>
    </row>
    <row r="8905" spans="12:12" hidden="1" x14ac:dyDescent="0.3">
      <c r="L8905" s="10"/>
    </row>
    <row r="8906" spans="12:12" hidden="1" x14ac:dyDescent="0.3">
      <c r="L8906" s="10"/>
    </row>
    <row r="8907" spans="12:12" hidden="1" x14ac:dyDescent="0.3">
      <c r="L8907" s="10"/>
    </row>
    <row r="8908" spans="12:12" hidden="1" x14ac:dyDescent="0.3">
      <c r="L8908" s="10"/>
    </row>
    <row r="8909" spans="12:12" hidden="1" x14ac:dyDescent="0.3">
      <c r="L8909" s="10"/>
    </row>
    <row r="8910" spans="12:12" hidden="1" x14ac:dyDescent="0.3">
      <c r="L8910" s="10"/>
    </row>
    <row r="8911" spans="12:12" hidden="1" x14ac:dyDescent="0.3">
      <c r="L8911" s="10"/>
    </row>
    <row r="8912" spans="12:12" hidden="1" x14ac:dyDescent="0.3">
      <c r="L8912" s="10"/>
    </row>
    <row r="8913" spans="12:12" hidden="1" x14ac:dyDescent="0.3">
      <c r="L8913" s="10"/>
    </row>
    <row r="8914" spans="12:12" hidden="1" x14ac:dyDescent="0.3">
      <c r="L8914" s="10"/>
    </row>
    <row r="8915" spans="12:12" hidden="1" x14ac:dyDescent="0.3">
      <c r="L8915" s="10"/>
    </row>
    <row r="8916" spans="12:12" hidden="1" x14ac:dyDescent="0.3">
      <c r="L8916" s="10"/>
    </row>
    <row r="8917" spans="12:12" hidden="1" x14ac:dyDescent="0.3">
      <c r="L8917" s="10"/>
    </row>
    <row r="8918" spans="12:12" hidden="1" x14ac:dyDescent="0.3">
      <c r="L8918" s="10"/>
    </row>
    <row r="8919" spans="12:12" hidden="1" x14ac:dyDescent="0.3">
      <c r="L8919" s="10"/>
    </row>
    <row r="8920" spans="12:12" hidden="1" x14ac:dyDescent="0.3">
      <c r="L8920" s="10"/>
    </row>
    <row r="8921" spans="12:12" hidden="1" x14ac:dyDescent="0.3">
      <c r="L8921" s="10"/>
    </row>
    <row r="8922" spans="12:12" hidden="1" x14ac:dyDescent="0.3">
      <c r="L8922" s="10"/>
    </row>
    <row r="8923" spans="12:12" hidden="1" x14ac:dyDescent="0.3">
      <c r="L8923" s="10"/>
    </row>
    <row r="8924" spans="12:12" hidden="1" x14ac:dyDescent="0.3">
      <c r="L8924" s="10"/>
    </row>
    <row r="8925" spans="12:12" hidden="1" x14ac:dyDescent="0.3">
      <c r="L8925" s="10"/>
    </row>
    <row r="8926" spans="12:12" hidden="1" x14ac:dyDescent="0.3">
      <c r="L8926" s="10"/>
    </row>
    <row r="8927" spans="12:12" hidden="1" x14ac:dyDescent="0.3">
      <c r="L8927" s="10"/>
    </row>
    <row r="8928" spans="12:12" hidden="1" x14ac:dyDescent="0.3">
      <c r="L8928" s="10"/>
    </row>
    <row r="8929" spans="12:12" hidden="1" x14ac:dyDescent="0.3">
      <c r="L8929" s="10"/>
    </row>
    <row r="8930" spans="12:12" hidden="1" x14ac:dyDescent="0.3">
      <c r="L8930" s="10"/>
    </row>
    <row r="8931" spans="12:12" hidden="1" x14ac:dyDescent="0.3">
      <c r="L8931" s="10"/>
    </row>
    <row r="8932" spans="12:12" hidden="1" x14ac:dyDescent="0.3">
      <c r="L8932" s="10"/>
    </row>
    <row r="8933" spans="12:12" hidden="1" x14ac:dyDescent="0.3">
      <c r="L8933" s="10"/>
    </row>
    <row r="8934" spans="12:12" hidden="1" x14ac:dyDescent="0.3">
      <c r="L8934" s="10"/>
    </row>
    <row r="8935" spans="12:12" hidden="1" x14ac:dyDescent="0.3">
      <c r="L8935" s="10"/>
    </row>
    <row r="8936" spans="12:12" hidden="1" x14ac:dyDescent="0.3">
      <c r="L8936" s="10"/>
    </row>
    <row r="8937" spans="12:12" hidden="1" x14ac:dyDescent="0.3">
      <c r="L8937" s="10"/>
    </row>
    <row r="8938" spans="12:12" hidden="1" x14ac:dyDescent="0.3">
      <c r="L8938" s="10"/>
    </row>
    <row r="8939" spans="12:12" hidden="1" x14ac:dyDescent="0.3">
      <c r="L8939" s="10"/>
    </row>
    <row r="8940" spans="12:12" hidden="1" x14ac:dyDescent="0.3">
      <c r="L8940" s="10"/>
    </row>
    <row r="8941" spans="12:12" hidden="1" x14ac:dyDescent="0.3">
      <c r="L8941" s="10"/>
    </row>
    <row r="8942" spans="12:12" hidden="1" x14ac:dyDescent="0.3">
      <c r="L8942" s="10"/>
    </row>
    <row r="8943" spans="12:12" hidden="1" x14ac:dyDescent="0.3">
      <c r="L8943" s="10"/>
    </row>
    <row r="8944" spans="12:12" hidden="1" x14ac:dyDescent="0.3">
      <c r="L8944" s="10"/>
    </row>
    <row r="8945" spans="12:12" hidden="1" x14ac:dyDescent="0.3">
      <c r="L8945" s="10"/>
    </row>
    <row r="8946" spans="12:12" hidden="1" x14ac:dyDescent="0.3">
      <c r="L8946" s="10"/>
    </row>
    <row r="8947" spans="12:12" hidden="1" x14ac:dyDescent="0.3">
      <c r="L8947" s="10"/>
    </row>
    <row r="8948" spans="12:12" hidden="1" x14ac:dyDescent="0.3">
      <c r="L8948" s="10"/>
    </row>
    <row r="8949" spans="12:12" hidden="1" x14ac:dyDescent="0.3">
      <c r="L8949" s="10"/>
    </row>
    <row r="8950" spans="12:12" hidden="1" x14ac:dyDescent="0.3">
      <c r="L8950" s="10"/>
    </row>
    <row r="8951" spans="12:12" hidden="1" x14ac:dyDescent="0.3">
      <c r="L8951" s="10"/>
    </row>
    <row r="8952" spans="12:12" hidden="1" x14ac:dyDescent="0.3">
      <c r="L8952" s="10"/>
    </row>
    <row r="8953" spans="12:12" hidden="1" x14ac:dyDescent="0.3">
      <c r="L8953" s="10"/>
    </row>
    <row r="8954" spans="12:12" hidden="1" x14ac:dyDescent="0.3">
      <c r="L8954" s="10"/>
    </row>
    <row r="8955" spans="12:12" hidden="1" x14ac:dyDescent="0.3">
      <c r="L8955" s="10"/>
    </row>
    <row r="8956" spans="12:12" hidden="1" x14ac:dyDescent="0.3">
      <c r="L8956" s="10"/>
    </row>
    <row r="8957" spans="12:12" hidden="1" x14ac:dyDescent="0.3">
      <c r="L8957" s="10"/>
    </row>
    <row r="8958" spans="12:12" hidden="1" x14ac:dyDescent="0.3">
      <c r="L8958" s="10"/>
    </row>
    <row r="8959" spans="12:12" hidden="1" x14ac:dyDescent="0.3">
      <c r="L8959" s="10"/>
    </row>
    <row r="8960" spans="12:12" hidden="1" x14ac:dyDescent="0.3">
      <c r="L8960" s="10"/>
    </row>
    <row r="8961" spans="12:12" hidden="1" x14ac:dyDescent="0.3">
      <c r="L8961" s="10"/>
    </row>
    <row r="8962" spans="12:12" hidden="1" x14ac:dyDescent="0.3">
      <c r="L8962" s="10"/>
    </row>
    <row r="8963" spans="12:12" hidden="1" x14ac:dyDescent="0.3">
      <c r="L8963" s="10"/>
    </row>
    <row r="8964" spans="12:12" hidden="1" x14ac:dyDescent="0.3">
      <c r="L8964" s="10"/>
    </row>
    <row r="8965" spans="12:12" hidden="1" x14ac:dyDescent="0.3">
      <c r="L8965" s="10"/>
    </row>
    <row r="8966" spans="12:12" hidden="1" x14ac:dyDescent="0.3">
      <c r="L8966" s="10"/>
    </row>
    <row r="8967" spans="12:12" hidden="1" x14ac:dyDescent="0.3">
      <c r="L8967" s="10"/>
    </row>
    <row r="8968" spans="12:12" hidden="1" x14ac:dyDescent="0.3">
      <c r="L8968" s="10"/>
    </row>
    <row r="8969" spans="12:12" hidden="1" x14ac:dyDescent="0.3">
      <c r="L8969" s="10"/>
    </row>
    <row r="8970" spans="12:12" hidden="1" x14ac:dyDescent="0.3">
      <c r="L8970" s="10"/>
    </row>
    <row r="8971" spans="12:12" hidden="1" x14ac:dyDescent="0.3">
      <c r="L8971" s="10"/>
    </row>
    <row r="8972" spans="12:12" hidden="1" x14ac:dyDescent="0.3">
      <c r="L8972" s="10"/>
    </row>
    <row r="8973" spans="12:12" hidden="1" x14ac:dyDescent="0.3">
      <c r="L8973" s="10"/>
    </row>
    <row r="8974" spans="12:12" hidden="1" x14ac:dyDescent="0.3">
      <c r="L8974" s="10"/>
    </row>
    <row r="8975" spans="12:12" hidden="1" x14ac:dyDescent="0.3">
      <c r="L8975" s="10"/>
    </row>
    <row r="8976" spans="12:12" hidden="1" x14ac:dyDescent="0.3">
      <c r="L8976" s="10"/>
    </row>
    <row r="8977" spans="12:12" hidden="1" x14ac:dyDescent="0.3">
      <c r="L8977" s="10"/>
    </row>
    <row r="8978" spans="12:12" hidden="1" x14ac:dyDescent="0.3">
      <c r="L8978" s="10"/>
    </row>
    <row r="8979" spans="12:12" hidden="1" x14ac:dyDescent="0.3">
      <c r="L8979" s="10"/>
    </row>
    <row r="8980" spans="12:12" hidden="1" x14ac:dyDescent="0.3">
      <c r="L8980" s="10"/>
    </row>
    <row r="8981" spans="12:12" hidden="1" x14ac:dyDescent="0.3">
      <c r="L8981" s="10"/>
    </row>
    <row r="8982" spans="12:12" hidden="1" x14ac:dyDescent="0.3">
      <c r="L8982" s="10"/>
    </row>
    <row r="8983" spans="12:12" hidden="1" x14ac:dyDescent="0.3">
      <c r="L8983" s="10"/>
    </row>
    <row r="8984" spans="12:12" hidden="1" x14ac:dyDescent="0.3">
      <c r="L8984" s="10"/>
    </row>
    <row r="8985" spans="12:12" hidden="1" x14ac:dyDescent="0.3">
      <c r="L8985" s="10"/>
    </row>
    <row r="8986" spans="12:12" hidden="1" x14ac:dyDescent="0.3">
      <c r="L8986" s="10"/>
    </row>
    <row r="8987" spans="12:12" hidden="1" x14ac:dyDescent="0.3">
      <c r="L8987" s="10"/>
    </row>
    <row r="8988" spans="12:12" hidden="1" x14ac:dyDescent="0.3">
      <c r="L8988" s="10"/>
    </row>
    <row r="8989" spans="12:12" hidden="1" x14ac:dyDescent="0.3">
      <c r="L8989" s="10"/>
    </row>
    <row r="8990" spans="12:12" hidden="1" x14ac:dyDescent="0.3">
      <c r="L8990" s="10"/>
    </row>
    <row r="8991" spans="12:12" hidden="1" x14ac:dyDescent="0.3">
      <c r="L8991" s="10"/>
    </row>
    <row r="8992" spans="12:12" hidden="1" x14ac:dyDescent="0.3">
      <c r="L8992" s="10"/>
    </row>
    <row r="8993" spans="12:12" hidden="1" x14ac:dyDescent="0.3">
      <c r="L8993" s="10"/>
    </row>
    <row r="8994" spans="12:12" hidden="1" x14ac:dyDescent="0.3">
      <c r="L8994" s="10"/>
    </row>
    <row r="8995" spans="12:12" hidden="1" x14ac:dyDescent="0.3">
      <c r="L8995" s="10"/>
    </row>
    <row r="8996" spans="12:12" hidden="1" x14ac:dyDescent="0.3">
      <c r="L8996" s="10"/>
    </row>
    <row r="8997" spans="12:12" hidden="1" x14ac:dyDescent="0.3">
      <c r="L8997" s="10"/>
    </row>
    <row r="8998" spans="12:12" hidden="1" x14ac:dyDescent="0.3">
      <c r="L8998" s="10"/>
    </row>
    <row r="8999" spans="12:12" hidden="1" x14ac:dyDescent="0.3">
      <c r="L8999" s="10"/>
    </row>
    <row r="9000" spans="12:12" hidden="1" x14ac:dyDescent="0.3">
      <c r="L9000" s="10"/>
    </row>
    <row r="9001" spans="12:12" hidden="1" x14ac:dyDescent="0.3">
      <c r="L9001" s="10"/>
    </row>
    <row r="9002" spans="12:12" hidden="1" x14ac:dyDescent="0.3">
      <c r="L9002" s="10"/>
    </row>
    <row r="9003" spans="12:12" hidden="1" x14ac:dyDescent="0.3">
      <c r="L9003" s="10"/>
    </row>
    <row r="9004" spans="12:12" hidden="1" x14ac:dyDescent="0.3">
      <c r="L9004" s="10"/>
    </row>
    <row r="9005" spans="12:12" hidden="1" x14ac:dyDescent="0.3">
      <c r="L9005" s="10"/>
    </row>
    <row r="9006" spans="12:12" hidden="1" x14ac:dyDescent="0.3">
      <c r="L9006" s="10"/>
    </row>
    <row r="9007" spans="12:12" hidden="1" x14ac:dyDescent="0.3">
      <c r="L9007" s="10"/>
    </row>
    <row r="9008" spans="12:12" hidden="1" x14ac:dyDescent="0.3">
      <c r="L9008" s="10"/>
    </row>
    <row r="9009" spans="12:12" hidden="1" x14ac:dyDescent="0.3">
      <c r="L9009" s="10"/>
    </row>
    <row r="9010" spans="12:12" hidden="1" x14ac:dyDescent="0.3">
      <c r="L9010" s="10"/>
    </row>
    <row r="9011" spans="12:12" hidden="1" x14ac:dyDescent="0.3">
      <c r="L9011" s="10"/>
    </row>
    <row r="9012" spans="12:12" hidden="1" x14ac:dyDescent="0.3">
      <c r="L9012" s="10"/>
    </row>
    <row r="9013" spans="12:12" hidden="1" x14ac:dyDescent="0.3">
      <c r="L9013" s="10"/>
    </row>
    <row r="9014" spans="12:12" hidden="1" x14ac:dyDescent="0.3">
      <c r="L9014" s="10"/>
    </row>
    <row r="9015" spans="12:12" hidden="1" x14ac:dyDescent="0.3">
      <c r="L9015" s="10"/>
    </row>
    <row r="9016" spans="12:12" hidden="1" x14ac:dyDescent="0.3">
      <c r="L9016" s="10"/>
    </row>
    <row r="9017" spans="12:12" hidden="1" x14ac:dyDescent="0.3">
      <c r="L9017" s="10"/>
    </row>
    <row r="9018" spans="12:12" hidden="1" x14ac:dyDescent="0.3">
      <c r="L9018" s="10"/>
    </row>
    <row r="9019" spans="12:12" hidden="1" x14ac:dyDescent="0.3">
      <c r="L9019" s="10"/>
    </row>
    <row r="9020" spans="12:12" hidden="1" x14ac:dyDescent="0.3">
      <c r="L9020" s="10"/>
    </row>
    <row r="9021" spans="12:12" hidden="1" x14ac:dyDescent="0.3">
      <c r="L9021" s="10"/>
    </row>
    <row r="9022" spans="12:12" hidden="1" x14ac:dyDescent="0.3">
      <c r="L9022" s="10"/>
    </row>
    <row r="9023" spans="12:12" hidden="1" x14ac:dyDescent="0.3">
      <c r="L9023" s="10"/>
    </row>
    <row r="9024" spans="12:12" hidden="1" x14ac:dyDescent="0.3">
      <c r="L9024" s="10"/>
    </row>
    <row r="9025" spans="12:12" hidden="1" x14ac:dyDescent="0.3">
      <c r="L9025" s="10"/>
    </row>
    <row r="9026" spans="12:12" hidden="1" x14ac:dyDescent="0.3">
      <c r="L9026" s="10"/>
    </row>
    <row r="9027" spans="12:12" hidden="1" x14ac:dyDescent="0.3">
      <c r="L9027" s="10"/>
    </row>
    <row r="9028" spans="12:12" hidden="1" x14ac:dyDescent="0.3">
      <c r="L9028" s="10"/>
    </row>
    <row r="9029" spans="12:12" hidden="1" x14ac:dyDescent="0.3">
      <c r="L9029" s="10"/>
    </row>
    <row r="9030" spans="12:12" hidden="1" x14ac:dyDescent="0.3">
      <c r="L9030" s="10"/>
    </row>
    <row r="9031" spans="12:12" hidden="1" x14ac:dyDescent="0.3">
      <c r="L9031" s="10"/>
    </row>
    <row r="9032" spans="12:12" hidden="1" x14ac:dyDescent="0.3">
      <c r="L9032" s="10"/>
    </row>
    <row r="9033" spans="12:12" hidden="1" x14ac:dyDescent="0.3">
      <c r="L9033" s="10"/>
    </row>
    <row r="9034" spans="12:12" hidden="1" x14ac:dyDescent="0.3">
      <c r="L9034" s="10"/>
    </row>
    <row r="9035" spans="12:12" hidden="1" x14ac:dyDescent="0.3">
      <c r="L9035" s="10"/>
    </row>
    <row r="9036" spans="12:12" hidden="1" x14ac:dyDescent="0.3">
      <c r="L9036" s="10"/>
    </row>
    <row r="9037" spans="12:12" hidden="1" x14ac:dyDescent="0.3">
      <c r="L9037" s="10"/>
    </row>
    <row r="9038" spans="12:12" hidden="1" x14ac:dyDescent="0.3">
      <c r="L9038" s="10"/>
    </row>
    <row r="9039" spans="12:12" hidden="1" x14ac:dyDescent="0.3">
      <c r="L9039" s="10"/>
    </row>
    <row r="9040" spans="12:12" hidden="1" x14ac:dyDescent="0.3">
      <c r="L9040" s="10"/>
    </row>
    <row r="9041" spans="12:12" hidden="1" x14ac:dyDescent="0.3">
      <c r="L9041" s="10"/>
    </row>
    <row r="9042" spans="12:12" hidden="1" x14ac:dyDescent="0.3">
      <c r="L9042" s="10"/>
    </row>
    <row r="9043" spans="12:12" hidden="1" x14ac:dyDescent="0.3">
      <c r="L9043" s="10"/>
    </row>
    <row r="9044" spans="12:12" hidden="1" x14ac:dyDescent="0.3">
      <c r="L9044" s="10"/>
    </row>
    <row r="9045" spans="12:12" hidden="1" x14ac:dyDescent="0.3">
      <c r="L9045" s="10"/>
    </row>
    <row r="9046" spans="12:12" hidden="1" x14ac:dyDescent="0.3">
      <c r="L9046" s="10"/>
    </row>
    <row r="9047" spans="12:12" hidden="1" x14ac:dyDescent="0.3">
      <c r="L9047" s="10"/>
    </row>
    <row r="9048" spans="12:12" hidden="1" x14ac:dyDescent="0.3">
      <c r="L9048" s="10"/>
    </row>
    <row r="9049" spans="12:12" hidden="1" x14ac:dyDescent="0.3">
      <c r="L9049" s="10"/>
    </row>
    <row r="9050" spans="12:12" hidden="1" x14ac:dyDescent="0.3">
      <c r="L9050" s="10"/>
    </row>
    <row r="9051" spans="12:12" hidden="1" x14ac:dyDescent="0.3">
      <c r="L9051" s="10"/>
    </row>
    <row r="9052" spans="12:12" hidden="1" x14ac:dyDescent="0.3">
      <c r="L9052" s="10"/>
    </row>
    <row r="9053" spans="12:12" hidden="1" x14ac:dyDescent="0.3">
      <c r="L9053" s="10"/>
    </row>
    <row r="9054" spans="12:12" hidden="1" x14ac:dyDescent="0.3">
      <c r="L9054" s="10"/>
    </row>
    <row r="9055" spans="12:12" hidden="1" x14ac:dyDescent="0.3">
      <c r="L9055" s="10"/>
    </row>
    <row r="9056" spans="12:12" hidden="1" x14ac:dyDescent="0.3">
      <c r="L9056" s="10"/>
    </row>
    <row r="9057" spans="12:12" hidden="1" x14ac:dyDescent="0.3">
      <c r="L9057" s="10"/>
    </row>
    <row r="9058" spans="12:12" hidden="1" x14ac:dyDescent="0.3">
      <c r="L9058" s="10"/>
    </row>
    <row r="9059" spans="12:12" hidden="1" x14ac:dyDescent="0.3">
      <c r="L9059" s="10"/>
    </row>
    <row r="9060" spans="12:12" hidden="1" x14ac:dyDescent="0.3">
      <c r="L9060" s="10"/>
    </row>
    <row r="9061" spans="12:12" hidden="1" x14ac:dyDescent="0.3">
      <c r="L9061" s="10"/>
    </row>
    <row r="9062" spans="12:12" hidden="1" x14ac:dyDescent="0.3">
      <c r="L9062" s="10"/>
    </row>
    <row r="9063" spans="12:12" hidden="1" x14ac:dyDescent="0.3">
      <c r="L9063" s="10"/>
    </row>
    <row r="9064" spans="12:12" hidden="1" x14ac:dyDescent="0.3">
      <c r="L9064" s="10"/>
    </row>
    <row r="9065" spans="12:12" hidden="1" x14ac:dyDescent="0.3">
      <c r="L9065" s="10"/>
    </row>
    <row r="9066" spans="12:12" hidden="1" x14ac:dyDescent="0.3">
      <c r="L9066" s="10"/>
    </row>
    <row r="9067" spans="12:12" hidden="1" x14ac:dyDescent="0.3">
      <c r="L9067" s="10"/>
    </row>
    <row r="9068" spans="12:12" hidden="1" x14ac:dyDescent="0.3">
      <c r="L9068" s="10"/>
    </row>
    <row r="9069" spans="12:12" hidden="1" x14ac:dyDescent="0.3">
      <c r="L9069" s="10"/>
    </row>
    <row r="9070" spans="12:12" hidden="1" x14ac:dyDescent="0.3">
      <c r="L9070" s="10"/>
    </row>
    <row r="9071" spans="12:12" hidden="1" x14ac:dyDescent="0.3">
      <c r="L9071" s="10"/>
    </row>
    <row r="9072" spans="12:12" hidden="1" x14ac:dyDescent="0.3">
      <c r="L9072" s="10"/>
    </row>
    <row r="9073" spans="12:12" hidden="1" x14ac:dyDescent="0.3">
      <c r="L9073" s="10"/>
    </row>
    <row r="9074" spans="12:12" hidden="1" x14ac:dyDescent="0.3">
      <c r="L9074" s="10"/>
    </row>
    <row r="9075" spans="12:12" hidden="1" x14ac:dyDescent="0.3">
      <c r="L9075" s="10"/>
    </row>
    <row r="9076" spans="12:12" hidden="1" x14ac:dyDescent="0.3">
      <c r="L9076" s="10"/>
    </row>
    <row r="9077" spans="12:12" hidden="1" x14ac:dyDescent="0.3">
      <c r="L9077" s="10"/>
    </row>
    <row r="9078" spans="12:12" hidden="1" x14ac:dyDescent="0.3">
      <c r="L9078" s="10"/>
    </row>
    <row r="9079" spans="12:12" hidden="1" x14ac:dyDescent="0.3">
      <c r="L9079" s="10"/>
    </row>
    <row r="9080" spans="12:12" hidden="1" x14ac:dyDescent="0.3">
      <c r="L9080" s="10"/>
    </row>
    <row r="9081" spans="12:12" hidden="1" x14ac:dyDescent="0.3">
      <c r="L9081" s="10"/>
    </row>
    <row r="9082" spans="12:12" hidden="1" x14ac:dyDescent="0.3">
      <c r="L9082" s="10"/>
    </row>
    <row r="9083" spans="12:12" hidden="1" x14ac:dyDescent="0.3">
      <c r="L9083" s="10"/>
    </row>
    <row r="9084" spans="12:12" hidden="1" x14ac:dyDescent="0.3">
      <c r="L9084" s="10"/>
    </row>
    <row r="9085" spans="12:12" hidden="1" x14ac:dyDescent="0.3">
      <c r="L9085" s="10"/>
    </row>
    <row r="9086" spans="12:12" hidden="1" x14ac:dyDescent="0.3">
      <c r="L9086" s="10"/>
    </row>
    <row r="9087" spans="12:12" hidden="1" x14ac:dyDescent="0.3">
      <c r="L9087" s="10"/>
    </row>
    <row r="9088" spans="12:12" hidden="1" x14ac:dyDescent="0.3">
      <c r="L9088" s="10"/>
    </row>
    <row r="9089" spans="12:12" hidden="1" x14ac:dyDescent="0.3">
      <c r="L9089" s="10"/>
    </row>
    <row r="9090" spans="12:12" hidden="1" x14ac:dyDescent="0.3">
      <c r="L9090" s="10"/>
    </row>
    <row r="9091" spans="12:12" hidden="1" x14ac:dyDescent="0.3">
      <c r="L9091" s="10"/>
    </row>
    <row r="9092" spans="12:12" hidden="1" x14ac:dyDescent="0.3">
      <c r="L9092" s="10"/>
    </row>
    <row r="9093" spans="12:12" hidden="1" x14ac:dyDescent="0.3">
      <c r="L9093" s="10"/>
    </row>
    <row r="9094" spans="12:12" hidden="1" x14ac:dyDescent="0.3">
      <c r="L9094" s="10"/>
    </row>
    <row r="9095" spans="12:12" hidden="1" x14ac:dyDescent="0.3">
      <c r="L9095" s="10"/>
    </row>
    <row r="9096" spans="12:12" hidden="1" x14ac:dyDescent="0.3">
      <c r="L9096" s="10"/>
    </row>
    <row r="9097" spans="12:12" hidden="1" x14ac:dyDescent="0.3">
      <c r="L9097" s="10"/>
    </row>
    <row r="9098" spans="12:12" hidden="1" x14ac:dyDescent="0.3">
      <c r="L9098" s="10"/>
    </row>
    <row r="9099" spans="12:12" hidden="1" x14ac:dyDescent="0.3">
      <c r="L9099" s="10"/>
    </row>
    <row r="9100" spans="12:12" hidden="1" x14ac:dyDescent="0.3">
      <c r="L9100" s="10"/>
    </row>
    <row r="9101" spans="12:12" hidden="1" x14ac:dyDescent="0.3">
      <c r="L9101" s="10"/>
    </row>
    <row r="9102" spans="12:12" hidden="1" x14ac:dyDescent="0.3">
      <c r="L9102" s="10"/>
    </row>
    <row r="9103" spans="12:12" hidden="1" x14ac:dyDescent="0.3">
      <c r="L9103" s="10"/>
    </row>
    <row r="9104" spans="12:12" hidden="1" x14ac:dyDescent="0.3">
      <c r="L9104" s="10"/>
    </row>
    <row r="9105" spans="12:12" hidden="1" x14ac:dyDescent="0.3">
      <c r="L9105" s="10"/>
    </row>
    <row r="9106" spans="12:12" hidden="1" x14ac:dyDescent="0.3">
      <c r="L9106" s="10"/>
    </row>
    <row r="9107" spans="12:12" hidden="1" x14ac:dyDescent="0.3">
      <c r="L9107" s="10"/>
    </row>
    <row r="9108" spans="12:12" hidden="1" x14ac:dyDescent="0.3">
      <c r="L9108" s="10"/>
    </row>
    <row r="9109" spans="12:12" hidden="1" x14ac:dyDescent="0.3">
      <c r="L9109" s="10"/>
    </row>
    <row r="9110" spans="12:12" hidden="1" x14ac:dyDescent="0.3">
      <c r="L9110" s="10"/>
    </row>
    <row r="9111" spans="12:12" hidden="1" x14ac:dyDescent="0.3">
      <c r="L9111" s="10"/>
    </row>
    <row r="9112" spans="12:12" hidden="1" x14ac:dyDescent="0.3">
      <c r="L9112" s="10"/>
    </row>
    <row r="9113" spans="12:12" hidden="1" x14ac:dyDescent="0.3">
      <c r="L9113" s="10"/>
    </row>
    <row r="9114" spans="12:12" hidden="1" x14ac:dyDescent="0.3">
      <c r="L9114" s="10"/>
    </row>
    <row r="9115" spans="12:12" hidden="1" x14ac:dyDescent="0.3">
      <c r="L9115" s="10"/>
    </row>
    <row r="9116" spans="12:12" hidden="1" x14ac:dyDescent="0.3">
      <c r="L9116" s="10"/>
    </row>
    <row r="9117" spans="12:12" hidden="1" x14ac:dyDescent="0.3">
      <c r="L9117" s="10"/>
    </row>
    <row r="9118" spans="12:12" hidden="1" x14ac:dyDescent="0.3">
      <c r="L9118" s="10"/>
    </row>
    <row r="9119" spans="12:12" hidden="1" x14ac:dyDescent="0.3">
      <c r="L9119" s="10"/>
    </row>
    <row r="9120" spans="12:12" hidden="1" x14ac:dyDescent="0.3">
      <c r="L9120" s="10"/>
    </row>
    <row r="9121" spans="12:12" hidden="1" x14ac:dyDescent="0.3">
      <c r="L9121" s="10"/>
    </row>
    <row r="9122" spans="12:12" hidden="1" x14ac:dyDescent="0.3">
      <c r="L9122" s="10"/>
    </row>
    <row r="9123" spans="12:12" hidden="1" x14ac:dyDescent="0.3">
      <c r="L9123" s="10"/>
    </row>
    <row r="9124" spans="12:12" hidden="1" x14ac:dyDescent="0.3">
      <c r="L9124" s="10"/>
    </row>
    <row r="9125" spans="12:12" hidden="1" x14ac:dyDescent="0.3">
      <c r="L9125" s="10"/>
    </row>
    <row r="9126" spans="12:12" hidden="1" x14ac:dyDescent="0.3">
      <c r="L9126" s="10"/>
    </row>
    <row r="9127" spans="12:12" hidden="1" x14ac:dyDescent="0.3">
      <c r="L9127" s="10"/>
    </row>
    <row r="9128" spans="12:12" hidden="1" x14ac:dyDescent="0.3">
      <c r="L9128" s="10"/>
    </row>
    <row r="9129" spans="12:12" hidden="1" x14ac:dyDescent="0.3">
      <c r="L9129" s="10"/>
    </row>
    <row r="9130" spans="12:12" hidden="1" x14ac:dyDescent="0.3">
      <c r="L9130" s="10"/>
    </row>
    <row r="9131" spans="12:12" hidden="1" x14ac:dyDescent="0.3">
      <c r="L9131" s="10"/>
    </row>
    <row r="9132" spans="12:12" hidden="1" x14ac:dyDescent="0.3">
      <c r="L9132" s="10"/>
    </row>
    <row r="9133" spans="12:12" hidden="1" x14ac:dyDescent="0.3">
      <c r="L9133" s="10"/>
    </row>
    <row r="9134" spans="12:12" hidden="1" x14ac:dyDescent="0.3">
      <c r="L9134" s="10"/>
    </row>
    <row r="9135" spans="12:12" hidden="1" x14ac:dyDescent="0.3">
      <c r="L9135" s="10"/>
    </row>
    <row r="9136" spans="12:12" hidden="1" x14ac:dyDescent="0.3">
      <c r="L9136" s="10"/>
    </row>
    <row r="9137" spans="12:12" hidden="1" x14ac:dyDescent="0.3">
      <c r="L9137" s="10"/>
    </row>
    <row r="9138" spans="12:12" hidden="1" x14ac:dyDescent="0.3">
      <c r="L9138" s="10"/>
    </row>
    <row r="9139" spans="12:12" hidden="1" x14ac:dyDescent="0.3">
      <c r="L9139" s="10"/>
    </row>
    <row r="9140" spans="12:12" hidden="1" x14ac:dyDescent="0.3">
      <c r="L9140" s="10"/>
    </row>
    <row r="9141" spans="12:12" hidden="1" x14ac:dyDescent="0.3">
      <c r="L9141" s="10"/>
    </row>
    <row r="9142" spans="12:12" hidden="1" x14ac:dyDescent="0.3">
      <c r="L9142" s="10"/>
    </row>
    <row r="9143" spans="12:12" hidden="1" x14ac:dyDescent="0.3">
      <c r="L9143" s="10"/>
    </row>
    <row r="9144" spans="12:12" hidden="1" x14ac:dyDescent="0.3">
      <c r="L9144" s="10"/>
    </row>
    <row r="9145" spans="12:12" hidden="1" x14ac:dyDescent="0.3">
      <c r="L9145" s="10"/>
    </row>
    <row r="9146" spans="12:12" hidden="1" x14ac:dyDescent="0.3">
      <c r="L9146" s="10"/>
    </row>
    <row r="9147" spans="12:12" hidden="1" x14ac:dyDescent="0.3">
      <c r="L9147" s="10"/>
    </row>
    <row r="9148" spans="12:12" hidden="1" x14ac:dyDescent="0.3">
      <c r="L9148" s="10"/>
    </row>
    <row r="9149" spans="12:12" hidden="1" x14ac:dyDescent="0.3">
      <c r="L9149" s="10"/>
    </row>
    <row r="9150" spans="12:12" hidden="1" x14ac:dyDescent="0.3">
      <c r="L9150" s="10"/>
    </row>
    <row r="9151" spans="12:12" hidden="1" x14ac:dyDescent="0.3">
      <c r="L9151" s="10"/>
    </row>
    <row r="9152" spans="12:12" hidden="1" x14ac:dyDescent="0.3">
      <c r="L9152" s="10"/>
    </row>
    <row r="9153" spans="12:12" hidden="1" x14ac:dyDescent="0.3">
      <c r="L9153" s="10"/>
    </row>
    <row r="9154" spans="12:12" hidden="1" x14ac:dyDescent="0.3">
      <c r="L9154" s="10"/>
    </row>
    <row r="9155" spans="12:12" hidden="1" x14ac:dyDescent="0.3">
      <c r="L9155" s="10"/>
    </row>
    <row r="9156" spans="12:12" hidden="1" x14ac:dyDescent="0.3">
      <c r="L9156" s="10"/>
    </row>
    <row r="9157" spans="12:12" hidden="1" x14ac:dyDescent="0.3">
      <c r="L9157" s="10"/>
    </row>
    <row r="9158" spans="12:12" hidden="1" x14ac:dyDescent="0.3">
      <c r="L9158" s="10"/>
    </row>
    <row r="9159" spans="12:12" hidden="1" x14ac:dyDescent="0.3">
      <c r="L9159" s="10"/>
    </row>
    <row r="9160" spans="12:12" hidden="1" x14ac:dyDescent="0.3">
      <c r="L9160" s="10"/>
    </row>
    <row r="9161" spans="12:12" hidden="1" x14ac:dyDescent="0.3">
      <c r="L9161" s="10"/>
    </row>
    <row r="9162" spans="12:12" hidden="1" x14ac:dyDescent="0.3">
      <c r="L9162" s="10"/>
    </row>
    <row r="9163" spans="12:12" hidden="1" x14ac:dyDescent="0.3">
      <c r="L9163" s="10"/>
    </row>
    <row r="9164" spans="12:12" hidden="1" x14ac:dyDescent="0.3">
      <c r="L9164" s="10"/>
    </row>
    <row r="9165" spans="12:12" hidden="1" x14ac:dyDescent="0.3">
      <c r="L9165" s="10"/>
    </row>
    <row r="9166" spans="12:12" hidden="1" x14ac:dyDescent="0.3">
      <c r="L9166" s="10"/>
    </row>
    <row r="9167" spans="12:12" hidden="1" x14ac:dyDescent="0.3">
      <c r="L9167" s="10"/>
    </row>
    <row r="9168" spans="12:12" hidden="1" x14ac:dyDescent="0.3">
      <c r="L9168" s="10"/>
    </row>
    <row r="9169" spans="12:12" hidden="1" x14ac:dyDescent="0.3">
      <c r="L9169" s="10"/>
    </row>
    <row r="9170" spans="12:12" hidden="1" x14ac:dyDescent="0.3">
      <c r="L9170" s="10"/>
    </row>
    <row r="9171" spans="12:12" hidden="1" x14ac:dyDescent="0.3">
      <c r="L9171" s="10"/>
    </row>
    <row r="9172" spans="12:12" hidden="1" x14ac:dyDescent="0.3">
      <c r="L9172" s="10"/>
    </row>
    <row r="9173" spans="12:12" hidden="1" x14ac:dyDescent="0.3">
      <c r="L9173" s="10"/>
    </row>
    <row r="9174" spans="12:12" hidden="1" x14ac:dyDescent="0.3">
      <c r="L9174" s="10"/>
    </row>
    <row r="9175" spans="12:12" hidden="1" x14ac:dyDescent="0.3">
      <c r="L9175" s="10"/>
    </row>
    <row r="9176" spans="12:12" hidden="1" x14ac:dyDescent="0.3">
      <c r="L9176" s="10"/>
    </row>
    <row r="9177" spans="12:12" hidden="1" x14ac:dyDescent="0.3">
      <c r="L9177" s="10"/>
    </row>
    <row r="9178" spans="12:12" hidden="1" x14ac:dyDescent="0.3">
      <c r="L9178" s="10"/>
    </row>
    <row r="9179" spans="12:12" hidden="1" x14ac:dyDescent="0.3">
      <c r="L9179" s="10"/>
    </row>
    <row r="9180" spans="12:12" hidden="1" x14ac:dyDescent="0.3">
      <c r="L9180" s="10"/>
    </row>
    <row r="9181" spans="12:12" hidden="1" x14ac:dyDescent="0.3">
      <c r="L9181" s="10"/>
    </row>
    <row r="9182" spans="12:12" hidden="1" x14ac:dyDescent="0.3">
      <c r="L9182" s="10"/>
    </row>
    <row r="9183" spans="12:12" hidden="1" x14ac:dyDescent="0.3">
      <c r="L9183" s="10"/>
    </row>
    <row r="9184" spans="12:12" hidden="1" x14ac:dyDescent="0.3">
      <c r="L9184" s="10"/>
    </row>
    <row r="9185" spans="12:12" hidden="1" x14ac:dyDescent="0.3">
      <c r="L9185" s="10"/>
    </row>
    <row r="9186" spans="12:12" hidden="1" x14ac:dyDescent="0.3">
      <c r="L9186" s="10"/>
    </row>
    <row r="9187" spans="12:12" hidden="1" x14ac:dyDescent="0.3">
      <c r="L9187" s="10"/>
    </row>
    <row r="9188" spans="12:12" hidden="1" x14ac:dyDescent="0.3">
      <c r="L9188" s="10"/>
    </row>
    <row r="9189" spans="12:12" hidden="1" x14ac:dyDescent="0.3">
      <c r="L9189" s="10"/>
    </row>
    <row r="9190" spans="12:12" hidden="1" x14ac:dyDescent="0.3">
      <c r="L9190" s="10"/>
    </row>
    <row r="9191" spans="12:12" hidden="1" x14ac:dyDescent="0.3">
      <c r="L9191" s="10"/>
    </row>
    <row r="9192" spans="12:12" hidden="1" x14ac:dyDescent="0.3">
      <c r="L9192" s="10"/>
    </row>
    <row r="9193" spans="12:12" hidden="1" x14ac:dyDescent="0.3">
      <c r="L9193" s="10"/>
    </row>
    <row r="9194" spans="12:12" hidden="1" x14ac:dyDescent="0.3">
      <c r="L9194" s="10"/>
    </row>
    <row r="9195" spans="12:12" hidden="1" x14ac:dyDescent="0.3">
      <c r="L9195" s="10"/>
    </row>
    <row r="9196" spans="12:12" hidden="1" x14ac:dyDescent="0.3">
      <c r="L9196" s="10"/>
    </row>
    <row r="9197" spans="12:12" hidden="1" x14ac:dyDescent="0.3">
      <c r="L9197" s="10"/>
    </row>
    <row r="9198" spans="12:12" hidden="1" x14ac:dyDescent="0.3">
      <c r="L9198" s="10"/>
    </row>
    <row r="9199" spans="12:12" hidden="1" x14ac:dyDescent="0.3">
      <c r="L9199" s="10"/>
    </row>
    <row r="9200" spans="12:12" hidden="1" x14ac:dyDescent="0.3">
      <c r="L9200" s="10"/>
    </row>
    <row r="9201" spans="12:12" hidden="1" x14ac:dyDescent="0.3">
      <c r="L9201" s="10"/>
    </row>
    <row r="9202" spans="12:12" hidden="1" x14ac:dyDescent="0.3">
      <c r="L9202" s="10"/>
    </row>
    <row r="9203" spans="12:12" hidden="1" x14ac:dyDescent="0.3">
      <c r="L9203" s="10"/>
    </row>
    <row r="9204" spans="12:12" hidden="1" x14ac:dyDescent="0.3">
      <c r="L9204" s="10"/>
    </row>
    <row r="9205" spans="12:12" hidden="1" x14ac:dyDescent="0.3">
      <c r="L9205" s="10"/>
    </row>
    <row r="9206" spans="12:12" hidden="1" x14ac:dyDescent="0.3">
      <c r="L9206" s="10"/>
    </row>
    <row r="9207" spans="12:12" hidden="1" x14ac:dyDescent="0.3">
      <c r="L9207" s="10"/>
    </row>
    <row r="9208" spans="12:12" hidden="1" x14ac:dyDescent="0.3">
      <c r="L9208" s="10"/>
    </row>
    <row r="9209" spans="12:12" hidden="1" x14ac:dyDescent="0.3">
      <c r="L9209" s="10"/>
    </row>
    <row r="9210" spans="12:12" hidden="1" x14ac:dyDescent="0.3">
      <c r="L9210" s="10"/>
    </row>
    <row r="9211" spans="12:12" hidden="1" x14ac:dyDescent="0.3">
      <c r="L9211" s="10"/>
    </row>
    <row r="9212" spans="12:12" hidden="1" x14ac:dyDescent="0.3">
      <c r="L9212" s="10"/>
    </row>
    <row r="9213" spans="12:12" hidden="1" x14ac:dyDescent="0.3">
      <c r="L9213" s="10"/>
    </row>
    <row r="9214" spans="12:12" hidden="1" x14ac:dyDescent="0.3">
      <c r="L9214" s="10"/>
    </row>
    <row r="9215" spans="12:12" hidden="1" x14ac:dyDescent="0.3">
      <c r="L9215" s="10"/>
    </row>
    <row r="9216" spans="12:12" hidden="1" x14ac:dyDescent="0.3">
      <c r="L9216" s="10"/>
    </row>
    <row r="9217" spans="12:12" hidden="1" x14ac:dyDescent="0.3">
      <c r="L9217" s="10"/>
    </row>
    <row r="9218" spans="12:12" hidden="1" x14ac:dyDescent="0.3">
      <c r="L9218" s="10"/>
    </row>
    <row r="9219" spans="12:12" hidden="1" x14ac:dyDescent="0.3">
      <c r="L9219" s="10"/>
    </row>
    <row r="9220" spans="12:12" hidden="1" x14ac:dyDescent="0.3">
      <c r="L9220" s="10"/>
    </row>
    <row r="9221" spans="12:12" hidden="1" x14ac:dyDescent="0.3">
      <c r="L9221" s="10"/>
    </row>
    <row r="9222" spans="12:12" hidden="1" x14ac:dyDescent="0.3">
      <c r="L9222" s="10"/>
    </row>
    <row r="9223" spans="12:12" hidden="1" x14ac:dyDescent="0.3">
      <c r="L9223" s="10"/>
    </row>
    <row r="9224" spans="12:12" hidden="1" x14ac:dyDescent="0.3">
      <c r="L9224" s="10"/>
    </row>
    <row r="9225" spans="12:12" hidden="1" x14ac:dyDescent="0.3">
      <c r="L9225" s="10"/>
    </row>
    <row r="9226" spans="12:12" hidden="1" x14ac:dyDescent="0.3">
      <c r="L9226" s="10"/>
    </row>
    <row r="9227" spans="12:12" hidden="1" x14ac:dyDescent="0.3">
      <c r="L9227" s="10"/>
    </row>
    <row r="9228" spans="12:12" hidden="1" x14ac:dyDescent="0.3">
      <c r="L9228" s="10"/>
    </row>
    <row r="9229" spans="12:12" hidden="1" x14ac:dyDescent="0.3">
      <c r="L9229" s="10"/>
    </row>
    <row r="9230" spans="12:12" hidden="1" x14ac:dyDescent="0.3">
      <c r="L9230" s="10"/>
    </row>
    <row r="9231" spans="12:12" hidden="1" x14ac:dyDescent="0.3">
      <c r="L9231" s="10"/>
    </row>
    <row r="9232" spans="12:12" hidden="1" x14ac:dyDescent="0.3">
      <c r="L9232" s="10"/>
    </row>
    <row r="9233" spans="12:12" hidden="1" x14ac:dyDescent="0.3">
      <c r="L9233" s="10"/>
    </row>
    <row r="9234" spans="12:12" hidden="1" x14ac:dyDescent="0.3">
      <c r="L9234" s="10"/>
    </row>
    <row r="9235" spans="12:12" hidden="1" x14ac:dyDescent="0.3">
      <c r="L9235" s="10"/>
    </row>
    <row r="9236" spans="12:12" hidden="1" x14ac:dyDescent="0.3">
      <c r="L9236" s="10"/>
    </row>
    <row r="9237" spans="12:12" hidden="1" x14ac:dyDescent="0.3">
      <c r="L9237" s="10"/>
    </row>
    <row r="9238" spans="12:12" hidden="1" x14ac:dyDescent="0.3">
      <c r="L9238" s="10"/>
    </row>
    <row r="9239" spans="12:12" hidden="1" x14ac:dyDescent="0.3">
      <c r="L9239" s="10"/>
    </row>
    <row r="9240" spans="12:12" hidden="1" x14ac:dyDescent="0.3">
      <c r="L9240" s="10"/>
    </row>
    <row r="9241" spans="12:12" hidden="1" x14ac:dyDescent="0.3">
      <c r="L9241" s="10"/>
    </row>
    <row r="9242" spans="12:12" hidden="1" x14ac:dyDescent="0.3">
      <c r="L9242" s="10"/>
    </row>
    <row r="9243" spans="12:12" hidden="1" x14ac:dyDescent="0.3">
      <c r="L9243" s="10"/>
    </row>
    <row r="9244" spans="12:12" hidden="1" x14ac:dyDescent="0.3">
      <c r="L9244" s="10"/>
    </row>
    <row r="9245" spans="12:12" hidden="1" x14ac:dyDescent="0.3">
      <c r="L9245" s="10"/>
    </row>
    <row r="9246" spans="12:12" hidden="1" x14ac:dyDescent="0.3">
      <c r="L9246" s="10"/>
    </row>
    <row r="9247" spans="12:12" hidden="1" x14ac:dyDescent="0.3">
      <c r="L9247" s="10"/>
    </row>
    <row r="9248" spans="12:12" hidden="1" x14ac:dyDescent="0.3">
      <c r="L9248" s="10"/>
    </row>
    <row r="9249" spans="12:12" hidden="1" x14ac:dyDescent="0.3">
      <c r="L9249" s="10"/>
    </row>
    <row r="9250" spans="12:12" hidden="1" x14ac:dyDescent="0.3">
      <c r="L9250" s="10"/>
    </row>
    <row r="9251" spans="12:12" hidden="1" x14ac:dyDescent="0.3">
      <c r="L9251" s="10"/>
    </row>
    <row r="9252" spans="12:12" hidden="1" x14ac:dyDescent="0.3">
      <c r="L9252" s="10"/>
    </row>
    <row r="9253" spans="12:12" hidden="1" x14ac:dyDescent="0.3">
      <c r="L9253" s="10"/>
    </row>
    <row r="9254" spans="12:12" hidden="1" x14ac:dyDescent="0.3">
      <c r="L9254" s="10"/>
    </row>
    <row r="9255" spans="12:12" hidden="1" x14ac:dyDescent="0.3">
      <c r="L9255" s="10"/>
    </row>
    <row r="9256" spans="12:12" hidden="1" x14ac:dyDescent="0.3">
      <c r="L9256" s="10"/>
    </row>
    <row r="9257" spans="12:12" hidden="1" x14ac:dyDescent="0.3">
      <c r="L9257" s="10"/>
    </row>
    <row r="9258" spans="12:12" hidden="1" x14ac:dyDescent="0.3">
      <c r="L9258" s="10"/>
    </row>
    <row r="9259" spans="12:12" hidden="1" x14ac:dyDescent="0.3">
      <c r="L9259" s="10"/>
    </row>
    <row r="9260" spans="12:12" hidden="1" x14ac:dyDescent="0.3">
      <c r="L9260" s="10"/>
    </row>
    <row r="9261" spans="12:12" hidden="1" x14ac:dyDescent="0.3">
      <c r="L9261" s="10"/>
    </row>
    <row r="9262" spans="12:12" hidden="1" x14ac:dyDescent="0.3">
      <c r="L9262" s="10"/>
    </row>
    <row r="9263" spans="12:12" hidden="1" x14ac:dyDescent="0.3">
      <c r="L9263" s="10"/>
    </row>
    <row r="9264" spans="12:12" hidden="1" x14ac:dyDescent="0.3">
      <c r="L9264" s="10"/>
    </row>
    <row r="9265" spans="12:12" hidden="1" x14ac:dyDescent="0.3">
      <c r="L9265" s="10"/>
    </row>
    <row r="9266" spans="12:12" hidden="1" x14ac:dyDescent="0.3">
      <c r="L9266" s="10"/>
    </row>
    <row r="9267" spans="12:12" hidden="1" x14ac:dyDescent="0.3">
      <c r="L9267" s="10"/>
    </row>
    <row r="9268" spans="12:12" hidden="1" x14ac:dyDescent="0.3">
      <c r="L9268" s="10"/>
    </row>
    <row r="9269" spans="12:12" hidden="1" x14ac:dyDescent="0.3">
      <c r="L9269" s="10"/>
    </row>
    <row r="9270" spans="12:12" hidden="1" x14ac:dyDescent="0.3">
      <c r="L9270" s="10"/>
    </row>
    <row r="9271" spans="12:12" hidden="1" x14ac:dyDescent="0.3">
      <c r="L9271" s="10"/>
    </row>
    <row r="9272" spans="12:12" hidden="1" x14ac:dyDescent="0.3">
      <c r="L9272" s="10"/>
    </row>
    <row r="9273" spans="12:12" hidden="1" x14ac:dyDescent="0.3">
      <c r="L9273" s="10"/>
    </row>
    <row r="9274" spans="12:12" hidden="1" x14ac:dyDescent="0.3">
      <c r="L9274" s="10"/>
    </row>
    <row r="9275" spans="12:12" hidden="1" x14ac:dyDescent="0.3">
      <c r="L9275" s="10"/>
    </row>
    <row r="9276" spans="12:12" hidden="1" x14ac:dyDescent="0.3">
      <c r="L9276" s="10"/>
    </row>
    <row r="9277" spans="12:12" hidden="1" x14ac:dyDescent="0.3">
      <c r="L9277" s="10"/>
    </row>
    <row r="9278" spans="12:12" hidden="1" x14ac:dyDescent="0.3">
      <c r="L9278" s="10"/>
    </row>
    <row r="9279" spans="12:12" hidden="1" x14ac:dyDescent="0.3">
      <c r="L9279" s="10"/>
    </row>
    <row r="9280" spans="12:12" hidden="1" x14ac:dyDescent="0.3">
      <c r="L9280" s="10"/>
    </row>
    <row r="9281" spans="12:12" hidden="1" x14ac:dyDescent="0.3">
      <c r="L9281" s="10"/>
    </row>
    <row r="9282" spans="12:12" hidden="1" x14ac:dyDescent="0.3">
      <c r="L9282" s="10"/>
    </row>
    <row r="9283" spans="12:12" hidden="1" x14ac:dyDescent="0.3">
      <c r="L9283" s="10"/>
    </row>
    <row r="9284" spans="12:12" hidden="1" x14ac:dyDescent="0.3">
      <c r="L9284" s="10"/>
    </row>
    <row r="9285" spans="12:12" hidden="1" x14ac:dyDescent="0.3">
      <c r="L9285" s="10"/>
    </row>
    <row r="9286" spans="12:12" hidden="1" x14ac:dyDescent="0.3">
      <c r="L9286" s="10"/>
    </row>
    <row r="9287" spans="12:12" hidden="1" x14ac:dyDescent="0.3">
      <c r="L9287" s="10"/>
    </row>
    <row r="9288" spans="12:12" hidden="1" x14ac:dyDescent="0.3">
      <c r="L9288" s="10"/>
    </row>
    <row r="9289" spans="12:12" hidden="1" x14ac:dyDescent="0.3">
      <c r="L9289" s="10"/>
    </row>
    <row r="9290" spans="12:12" hidden="1" x14ac:dyDescent="0.3">
      <c r="L9290" s="10"/>
    </row>
    <row r="9291" spans="12:12" hidden="1" x14ac:dyDescent="0.3">
      <c r="L9291" s="10"/>
    </row>
    <row r="9292" spans="12:12" hidden="1" x14ac:dyDescent="0.3">
      <c r="L9292" s="10"/>
    </row>
    <row r="9293" spans="12:12" hidden="1" x14ac:dyDescent="0.3">
      <c r="L9293" s="10"/>
    </row>
    <row r="9294" spans="12:12" hidden="1" x14ac:dyDescent="0.3">
      <c r="L9294" s="10"/>
    </row>
    <row r="9295" spans="12:12" hidden="1" x14ac:dyDescent="0.3">
      <c r="L9295" s="10"/>
    </row>
    <row r="9296" spans="12:12" hidden="1" x14ac:dyDescent="0.3">
      <c r="L9296" s="10"/>
    </row>
    <row r="9297" spans="12:12" hidden="1" x14ac:dyDescent="0.3">
      <c r="L9297" s="10"/>
    </row>
    <row r="9298" spans="12:12" hidden="1" x14ac:dyDescent="0.3">
      <c r="L9298" s="10"/>
    </row>
    <row r="9299" spans="12:12" hidden="1" x14ac:dyDescent="0.3">
      <c r="L9299" s="10"/>
    </row>
    <row r="9300" spans="12:12" hidden="1" x14ac:dyDescent="0.3">
      <c r="L9300" s="10"/>
    </row>
    <row r="9301" spans="12:12" hidden="1" x14ac:dyDescent="0.3">
      <c r="L9301" s="10"/>
    </row>
    <row r="9302" spans="12:12" hidden="1" x14ac:dyDescent="0.3">
      <c r="L9302" s="10"/>
    </row>
    <row r="9303" spans="12:12" hidden="1" x14ac:dyDescent="0.3">
      <c r="L9303" s="10"/>
    </row>
    <row r="9304" spans="12:12" hidden="1" x14ac:dyDescent="0.3">
      <c r="L9304" s="10"/>
    </row>
    <row r="9305" spans="12:12" hidden="1" x14ac:dyDescent="0.3">
      <c r="L9305" s="10"/>
    </row>
    <row r="9306" spans="12:12" hidden="1" x14ac:dyDescent="0.3">
      <c r="L9306" s="10"/>
    </row>
    <row r="9307" spans="12:12" hidden="1" x14ac:dyDescent="0.3">
      <c r="L9307" s="10"/>
    </row>
    <row r="9308" spans="12:12" hidden="1" x14ac:dyDescent="0.3">
      <c r="L9308" s="10"/>
    </row>
    <row r="9309" spans="12:12" hidden="1" x14ac:dyDescent="0.3">
      <c r="L9309" s="10"/>
    </row>
    <row r="9310" spans="12:12" hidden="1" x14ac:dyDescent="0.3">
      <c r="L9310" s="10"/>
    </row>
    <row r="9311" spans="12:12" hidden="1" x14ac:dyDescent="0.3">
      <c r="L9311" s="10"/>
    </row>
    <row r="9312" spans="12:12" hidden="1" x14ac:dyDescent="0.3">
      <c r="L9312" s="10"/>
    </row>
    <row r="9313" spans="12:12" hidden="1" x14ac:dyDescent="0.3">
      <c r="L9313" s="10"/>
    </row>
    <row r="9314" spans="12:12" hidden="1" x14ac:dyDescent="0.3">
      <c r="L9314" s="10"/>
    </row>
    <row r="9315" spans="12:12" hidden="1" x14ac:dyDescent="0.3">
      <c r="L9315" s="10"/>
    </row>
    <row r="9316" spans="12:12" hidden="1" x14ac:dyDescent="0.3">
      <c r="L9316" s="10"/>
    </row>
    <row r="9317" spans="12:12" hidden="1" x14ac:dyDescent="0.3">
      <c r="L9317" s="10"/>
    </row>
    <row r="9318" spans="12:12" hidden="1" x14ac:dyDescent="0.3">
      <c r="L9318" s="10"/>
    </row>
    <row r="9319" spans="12:12" hidden="1" x14ac:dyDescent="0.3">
      <c r="L9319" s="10"/>
    </row>
    <row r="9320" spans="12:12" hidden="1" x14ac:dyDescent="0.3">
      <c r="L9320" s="10"/>
    </row>
    <row r="9321" spans="12:12" hidden="1" x14ac:dyDescent="0.3">
      <c r="L9321" s="10"/>
    </row>
    <row r="9322" spans="12:12" hidden="1" x14ac:dyDescent="0.3">
      <c r="L9322" s="10"/>
    </row>
    <row r="9323" spans="12:12" hidden="1" x14ac:dyDescent="0.3">
      <c r="L9323" s="10"/>
    </row>
    <row r="9324" spans="12:12" hidden="1" x14ac:dyDescent="0.3">
      <c r="L9324" s="10"/>
    </row>
    <row r="9325" spans="12:12" hidden="1" x14ac:dyDescent="0.3">
      <c r="L9325" s="10"/>
    </row>
    <row r="9326" spans="12:12" hidden="1" x14ac:dyDescent="0.3">
      <c r="L9326" s="10"/>
    </row>
    <row r="9327" spans="12:12" hidden="1" x14ac:dyDescent="0.3">
      <c r="L9327" s="10"/>
    </row>
    <row r="9328" spans="12:12" hidden="1" x14ac:dyDescent="0.3">
      <c r="L9328" s="10"/>
    </row>
    <row r="9329" spans="12:12" hidden="1" x14ac:dyDescent="0.3">
      <c r="L9329" s="10"/>
    </row>
    <row r="9330" spans="12:12" hidden="1" x14ac:dyDescent="0.3">
      <c r="L9330" s="10"/>
    </row>
    <row r="9331" spans="12:12" hidden="1" x14ac:dyDescent="0.3">
      <c r="L9331" s="10"/>
    </row>
    <row r="9332" spans="12:12" hidden="1" x14ac:dyDescent="0.3">
      <c r="L9332" s="10"/>
    </row>
    <row r="9333" spans="12:12" hidden="1" x14ac:dyDescent="0.3">
      <c r="L9333" s="10"/>
    </row>
    <row r="9334" spans="12:12" hidden="1" x14ac:dyDescent="0.3">
      <c r="L9334" s="10"/>
    </row>
    <row r="9335" spans="12:12" hidden="1" x14ac:dyDescent="0.3">
      <c r="L9335" s="10"/>
    </row>
    <row r="9336" spans="12:12" hidden="1" x14ac:dyDescent="0.3">
      <c r="L9336" s="10"/>
    </row>
    <row r="9337" spans="12:12" hidden="1" x14ac:dyDescent="0.3">
      <c r="L9337" s="10"/>
    </row>
    <row r="9338" spans="12:12" hidden="1" x14ac:dyDescent="0.3">
      <c r="L9338" s="10"/>
    </row>
    <row r="9339" spans="12:12" hidden="1" x14ac:dyDescent="0.3">
      <c r="L9339" s="10"/>
    </row>
    <row r="9340" spans="12:12" hidden="1" x14ac:dyDescent="0.3">
      <c r="L9340" s="10"/>
    </row>
    <row r="9341" spans="12:12" hidden="1" x14ac:dyDescent="0.3">
      <c r="L9341" s="10"/>
    </row>
    <row r="9342" spans="12:12" hidden="1" x14ac:dyDescent="0.3">
      <c r="L9342" s="10"/>
    </row>
    <row r="9343" spans="12:12" hidden="1" x14ac:dyDescent="0.3">
      <c r="L9343" s="10"/>
    </row>
    <row r="9344" spans="12:12" hidden="1" x14ac:dyDescent="0.3">
      <c r="L9344" s="10"/>
    </row>
    <row r="9345" spans="12:12" hidden="1" x14ac:dyDescent="0.3">
      <c r="L9345" s="10"/>
    </row>
    <row r="9346" spans="12:12" hidden="1" x14ac:dyDescent="0.3">
      <c r="L9346" s="10"/>
    </row>
    <row r="9347" spans="12:12" hidden="1" x14ac:dyDescent="0.3">
      <c r="L9347" s="10"/>
    </row>
    <row r="9348" spans="12:12" hidden="1" x14ac:dyDescent="0.3">
      <c r="L9348" s="10"/>
    </row>
    <row r="9349" spans="12:12" hidden="1" x14ac:dyDescent="0.3">
      <c r="L9349" s="10"/>
    </row>
    <row r="9350" spans="12:12" hidden="1" x14ac:dyDescent="0.3">
      <c r="L9350" s="10"/>
    </row>
    <row r="9351" spans="12:12" hidden="1" x14ac:dyDescent="0.3">
      <c r="L9351" s="10"/>
    </row>
    <row r="9352" spans="12:12" hidden="1" x14ac:dyDescent="0.3">
      <c r="L9352" s="10"/>
    </row>
    <row r="9353" spans="12:12" hidden="1" x14ac:dyDescent="0.3">
      <c r="L9353" s="10"/>
    </row>
    <row r="9354" spans="12:12" hidden="1" x14ac:dyDescent="0.3">
      <c r="L9354" s="10"/>
    </row>
    <row r="9355" spans="12:12" hidden="1" x14ac:dyDescent="0.3">
      <c r="L9355" s="10"/>
    </row>
    <row r="9356" spans="12:12" hidden="1" x14ac:dyDescent="0.3">
      <c r="L9356" s="10"/>
    </row>
    <row r="9357" spans="12:12" hidden="1" x14ac:dyDescent="0.3">
      <c r="L9357" s="10"/>
    </row>
    <row r="9358" spans="12:12" hidden="1" x14ac:dyDescent="0.3">
      <c r="L9358" s="10"/>
    </row>
    <row r="9359" spans="12:12" hidden="1" x14ac:dyDescent="0.3">
      <c r="L9359" s="10"/>
    </row>
    <row r="9360" spans="12:12" hidden="1" x14ac:dyDescent="0.3">
      <c r="L9360" s="10"/>
    </row>
    <row r="9361" spans="12:12" hidden="1" x14ac:dyDescent="0.3">
      <c r="L9361" s="10"/>
    </row>
    <row r="9362" spans="12:12" hidden="1" x14ac:dyDescent="0.3">
      <c r="L9362" s="10"/>
    </row>
    <row r="9363" spans="12:12" hidden="1" x14ac:dyDescent="0.3">
      <c r="L9363" s="10"/>
    </row>
    <row r="9364" spans="12:12" hidden="1" x14ac:dyDescent="0.3">
      <c r="L9364" s="10"/>
    </row>
    <row r="9365" spans="12:12" hidden="1" x14ac:dyDescent="0.3">
      <c r="L9365" s="10"/>
    </row>
    <row r="9366" spans="12:12" hidden="1" x14ac:dyDescent="0.3">
      <c r="L9366" s="10"/>
    </row>
    <row r="9367" spans="12:12" hidden="1" x14ac:dyDescent="0.3">
      <c r="L9367" s="10"/>
    </row>
    <row r="9368" spans="12:12" hidden="1" x14ac:dyDescent="0.3">
      <c r="L9368" s="10"/>
    </row>
    <row r="9369" spans="12:12" hidden="1" x14ac:dyDescent="0.3">
      <c r="L9369" s="10"/>
    </row>
    <row r="9370" spans="12:12" hidden="1" x14ac:dyDescent="0.3">
      <c r="L9370" s="10"/>
    </row>
    <row r="9371" spans="12:12" hidden="1" x14ac:dyDescent="0.3">
      <c r="L9371" s="10"/>
    </row>
    <row r="9372" spans="12:12" hidden="1" x14ac:dyDescent="0.3">
      <c r="L9372" s="10"/>
    </row>
    <row r="9373" spans="12:12" hidden="1" x14ac:dyDescent="0.3">
      <c r="L9373" s="10"/>
    </row>
    <row r="9374" spans="12:12" hidden="1" x14ac:dyDescent="0.3">
      <c r="L9374" s="10"/>
    </row>
    <row r="9375" spans="12:12" hidden="1" x14ac:dyDescent="0.3">
      <c r="L9375" s="10"/>
    </row>
    <row r="9376" spans="12:12" hidden="1" x14ac:dyDescent="0.3">
      <c r="L9376" s="10"/>
    </row>
    <row r="9377" spans="12:12" hidden="1" x14ac:dyDescent="0.3">
      <c r="L9377" s="10"/>
    </row>
    <row r="9378" spans="12:12" hidden="1" x14ac:dyDescent="0.3">
      <c r="L9378" s="10"/>
    </row>
    <row r="9379" spans="12:12" hidden="1" x14ac:dyDescent="0.3">
      <c r="L9379" s="10"/>
    </row>
    <row r="9380" spans="12:12" hidden="1" x14ac:dyDescent="0.3">
      <c r="L9380" s="10"/>
    </row>
    <row r="9381" spans="12:12" hidden="1" x14ac:dyDescent="0.3">
      <c r="L9381" s="10"/>
    </row>
    <row r="9382" spans="12:12" hidden="1" x14ac:dyDescent="0.3">
      <c r="L9382" s="10"/>
    </row>
    <row r="9383" spans="12:12" hidden="1" x14ac:dyDescent="0.3">
      <c r="L9383" s="10"/>
    </row>
    <row r="9384" spans="12:12" hidden="1" x14ac:dyDescent="0.3">
      <c r="L9384" s="10"/>
    </row>
    <row r="9385" spans="12:12" hidden="1" x14ac:dyDescent="0.3">
      <c r="L9385" s="10"/>
    </row>
    <row r="9386" spans="12:12" hidden="1" x14ac:dyDescent="0.3">
      <c r="L9386" s="10"/>
    </row>
    <row r="9387" spans="12:12" hidden="1" x14ac:dyDescent="0.3">
      <c r="L9387" s="10"/>
    </row>
    <row r="9388" spans="12:12" hidden="1" x14ac:dyDescent="0.3">
      <c r="L9388" s="10"/>
    </row>
    <row r="9389" spans="12:12" hidden="1" x14ac:dyDescent="0.3">
      <c r="L9389" s="10"/>
    </row>
    <row r="9390" spans="12:12" hidden="1" x14ac:dyDescent="0.3">
      <c r="L9390" s="10"/>
    </row>
    <row r="9391" spans="12:12" hidden="1" x14ac:dyDescent="0.3">
      <c r="L9391" s="10"/>
    </row>
    <row r="9392" spans="12:12" hidden="1" x14ac:dyDescent="0.3">
      <c r="L9392" s="10"/>
    </row>
    <row r="9393" spans="12:12" hidden="1" x14ac:dyDescent="0.3">
      <c r="L9393" s="10"/>
    </row>
    <row r="9394" spans="12:12" hidden="1" x14ac:dyDescent="0.3">
      <c r="L9394" s="10"/>
    </row>
    <row r="9395" spans="12:12" hidden="1" x14ac:dyDescent="0.3">
      <c r="L9395" s="10"/>
    </row>
    <row r="9396" spans="12:12" hidden="1" x14ac:dyDescent="0.3">
      <c r="L9396" s="10"/>
    </row>
    <row r="9397" spans="12:12" hidden="1" x14ac:dyDescent="0.3">
      <c r="L9397" s="10"/>
    </row>
    <row r="9398" spans="12:12" hidden="1" x14ac:dyDescent="0.3">
      <c r="L9398" s="10"/>
    </row>
    <row r="9399" spans="12:12" hidden="1" x14ac:dyDescent="0.3">
      <c r="L9399" s="10"/>
    </row>
    <row r="9400" spans="12:12" hidden="1" x14ac:dyDescent="0.3">
      <c r="L9400" s="10"/>
    </row>
    <row r="9401" spans="12:12" hidden="1" x14ac:dyDescent="0.3">
      <c r="L9401" s="10"/>
    </row>
    <row r="9402" spans="12:12" hidden="1" x14ac:dyDescent="0.3">
      <c r="L9402" s="10"/>
    </row>
    <row r="9403" spans="12:12" hidden="1" x14ac:dyDescent="0.3">
      <c r="L9403" s="10"/>
    </row>
    <row r="9404" spans="12:12" hidden="1" x14ac:dyDescent="0.3">
      <c r="L9404" s="10"/>
    </row>
    <row r="9405" spans="12:12" hidden="1" x14ac:dyDescent="0.3">
      <c r="L9405" s="10"/>
    </row>
    <row r="9406" spans="12:12" hidden="1" x14ac:dyDescent="0.3">
      <c r="L9406" s="10"/>
    </row>
    <row r="9407" spans="12:12" hidden="1" x14ac:dyDescent="0.3">
      <c r="L9407" s="10"/>
    </row>
    <row r="9408" spans="12:12" hidden="1" x14ac:dyDescent="0.3">
      <c r="L9408" s="10"/>
    </row>
    <row r="9409" spans="12:12" hidden="1" x14ac:dyDescent="0.3">
      <c r="L9409" s="10"/>
    </row>
    <row r="9410" spans="12:12" hidden="1" x14ac:dyDescent="0.3">
      <c r="L9410" s="10"/>
    </row>
    <row r="9411" spans="12:12" hidden="1" x14ac:dyDescent="0.3">
      <c r="L9411" s="10"/>
    </row>
    <row r="9412" spans="12:12" hidden="1" x14ac:dyDescent="0.3">
      <c r="L9412" s="10"/>
    </row>
    <row r="9413" spans="12:12" hidden="1" x14ac:dyDescent="0.3">
      <c r="L9413" s="10"/>
    </row>
    <row r="9414" spans="12:12" hidden="1" x14ac:dyDescent="0.3">
      <c r="L9414" s="10"/>
    </row>
    <row r="9415" spans="12:12" hidden="1" x14ac:dyDescent="0.3">
      <c r="L9415" s="10"/>
    </row>
    <row r="9416" spans="12:12" hidden="1" x14ac:dyDescent="0.3">
      <c r="L9416" s="10"/>
    </row>
    <row r="9417" spans="12:12" hidden="1" x14ac:dyDescent="0.3">
      <c r="L9417" s="10"/>
    </row>
    <row r="9418" spans="12:12" hidden="1" x14ac:dyDescent="0.3">
      <c r="L9418" s="10"/>
    </row>
    <row r="9419" spans="12:12" hidden="1" x14ac:dyDescent="0.3">
      <c r="L9419" s="10"/>
    </row>
    <row r="9420" spans="12:12" hidden="1" x14ac:dyDescent="0.3">
      <c r="L9420" s="10"/>
    </row>
    <row r="9421" spans="12:12" hidden="1" x14ac:dyDescent="0.3">
      <c r="L9421" s="10"/>
    </row>
    <row r="9422" spans="12:12" hidden="1" x14ac:dyDescent="0.3">
      <c r="L9422" s="10"/>
    </row>
    <row r="9423" spans="12:12" hidden="1" x14ac:dyDescent="0.3">
      <c r="L9423" s="10"/>
    </row>
    <row r="9424" spans="12:12" hidden="1" x14ac:dyDescent="0.3">
      <c r="L9424" s="10"/>
    </row>
    <row r="9425" spans="12:12" hidden="1" x14ac:dyDescent="0.3">
      <c r="L9425" s="10"/>
    </row>
    <row r="9426" spans="12:12" hidden="1" x14ac:dyDescent="0.3">
      <c r="L9426" s="10"/>
    </row>
    <row r="9427" spans="12:12" hidden="1" x14ac:dyDescent="0.3">
      <c r="L9427" s="10"/>
    </row>
    <row r="9428" spans="12:12" hidden="1" x14ac:dyDescent="0.3">
      <c r="L9428" s="10"/>
    </row>
    <row r="9429" spans="12:12" hidden="1" x14ac:dyDescent="0.3">
      <c r="L9429" s="10"/>
    </row>
    <row r="9430" spans="12:12" hidden="1" x14ac:dyDescent="0.3">
      <c r="L9430" s="10"/>
    </row>
    <row r="9431" spans="12:12" hidden="1" x14ac:dyDescent="0.3">
      <c r="L9431" s="10"/>
    </row>
    <row r="9432" spans="12:12" hidden="1" x14ac:dyDescent="0.3">
      <c r="L9432" s="10"/>
    </row>
    <row r="9433" spans="12:12" hidden="1" x14ac:dyDescent="0.3">
      <c r="L9433" s="10"/>
    </row>
    <row r="9434" spans="12:12" hidden="1" x14ac:dyDescent="0.3">
      <c r="L9434" s="10"/>
    </row>
    <row r="9435" spans="12:12" hidden="1" x14ac:dyDescent="0.3">
      <c r="L9435" s="10"/>
    </row>
    <row r="9436" spans="12:12" hidden="1" x14ac:dyDescent="0.3">
      <c r="L9436" s="10"/>
    </row>
    <row r="9437" spans="12:12" hidden="1" x14ac:dyDescent="0.3">
      <c r="L9437" s="10"/>
    </row>
    <row r="9438" spans="12:12" hidden="1" x14ac:dyDescent="0.3">
      <c r="L9438" s="10"/>
    </row>
    <row r="9439" spans="12:12" hidden="1" x14ac:dyDescent="0.3">
      <c r="L9439" s="10"/>
    </row>
    <row r="9440" spans="12:12" hidden="1" x14ac:dyDescent="0.3">
      <c r="L9440" s="10"/>
    </row>
    <row r="9441" spans="12:12" hidden="1" x14ac:dyDescent="0.3">
      <c r="L9441" s="10"/>
    </row>
    <row r="9442" spans="12:12" hidden="1" x14ac:dyDescent="0.3">
      <c r="L9442" s="10"/>
    </row>
    <row r="9443" spans="12:12" hidden="1" x14ac:dyDescent="0.3">
      <c r="L9443" s="10"/>
    </row>
    <row r="9444" spans="12:12" hidden="1" x14ac:dyDescent="0.3">
      <c r="L9444" s="10"/>
    </row>
    <row r="9445" spans="12:12" hidden="1" x14ac:dyDescent="0.3">
      <c r="L9445" s="10"/>
    </row>
    <row r="9446" spans="12:12" hidden="1" x14ac:dyDescent="0.3">
      <c r="L9446" s="10"/>
    </row>
    <row r="9447" spans="12:12" hidden="1" x14ac:dyDescent="0.3">
      <c r="L9447" s="10"/>
    </row>
    <row r="9448" spans="12:12" hidden="1" x14ac:dyDescent="0.3">
      <c r="L9448" s="10"/>
    </row>
    <row r="9449" spans="12:12" hidden="1" x14ac:dyDescent="0.3">
      <c r="L9449" s="10"/>
    </row>
    <row r="9450" spans="12:12" hidden="1" x14ac:dyDescent="0.3">
      <c r="L9450" s="10"/>
    </row>
    <row r="9451" spans="12:12" hidden="1" x14ac:dyDescent="0.3">
      <c r="L9451" s="10"/>
    </row>
    <row r="9452" spans="12:12" hidden="1" x14ac:dyDescent="0.3">
      <c r="L9452" s="10"/>
    </row>
    <row r="9453" spans="12:12" hidden="1" x14ac:dyDescent="0.3">
      <c r="L9453" s="10"/>
    </row>
    <row r="9454" spans="12:12" hidden="1" x14ac:dyDescent="0.3">
      <c r="L9454" s="10"/>
    </row>
    <row r="9455" spans="12:12" hidden="1" x14ac:dyDescent="0.3">
      <c r="L9455" s="10"/>
    </row>
    <row r="9456" spans="12:12" hidden="1" x14ac:dyDescent="0.3">
      <c r="L9456" s="10"/>
    </row>
    <row r="9457" spans="12:12" hidden="1" x14ac:dyDescent="0.3">
      <c r="L9457" s="10"/>
    </row>
    <row r="9458" spans="12:12" hidden="1" x14ac:dyDescent="0.3">
      <c r="L9458" s="10"/>
    </row>
    <row r="9459" spans="12:12" hidden="1" x14ac:dyDescent="0.3">
      <c r="L9459" s="10"/>
    </row>
    <row r="9460" spans="12:12" hidden="1" x14ac:dyDescent="0.3">
      <c r="L9460" s="10"/>
    </row>
    <row r="9461" spans="12:12" hidden="1" x14ac:dyDescent="0.3">
      <c r="L9461" s="10"/>
    </row>
    <row r="9462" spans="12:12" hidden="1" x14ac:dyDescent="0.3">
      <c r="L9462" s="10"/>
    </row>
    <row r="9463" spans="12:12" hidden="1" x14ac:dyDescent="0.3">
      <c r="L9463" s="10"/>
    </row>
    <row r="9464" spans="12:12" hidden="1" x14ac:dyDescent="0.3">
      <c r="L9464" s="10"/>
    </row>
    <row r="9465" spans="12:12" hidden="1" x14ac:dyDescent="0.3">
      <c r="L9465" s="10"/>
    </row>
    <row r="9466" spans="12:12" hidden="1" x14ac:dyDescent="0.3">
      <c r="L9466" s="10"/>
    </row>
    <row r="9467" spans="12:12" hidden="1" x14ac:dyDescent="0.3">
      <c r="L9467" s="10"/>
    </row>
    <row r="9468" spans="12:12" hidden="1" x14ac:dyDescent="0.3">
      <c r="L9468" s="10"/>
    </row>
    <row r="9469" spans="12:12" hidden="1" x14ac:dyDescent="0.3">
      <c r="L9469" s="10"/>
    </row>
    <row r="9470" spans="12:12" hidden="1" x14ac:dyDescent="0.3">
      <c r="L9470" s="10"/>
    </row>
    <row r="9471" spans="12:12" hidden="1" x14ac:dyDescent="0.3">
      <c r="L9471" s="10"/>
    </row>
    <row r="9472" spans="12:12" hidden="1" x14ac:dyDescent="0.3">
      <c r="L9472" s="10"/>
    </row>
    <row r="9473" spans="12:12" hidden="1" x14ac:dyDescent="0.3">
      <c r="L9473" s="10"/>
    </row>
    <row r="9474" spans="12:12" hidden="1" x14ac:dyDescent="0.3">
      <c r="L9474" s="10"/>
    </row>
    <row r="9475" spans="12:12" hidden="1" x14ac:dyDescent="0.3">
      <c r="L9475" s="10"/>
    </row>
    <row r="9476" spans="12:12" hidden="1" x14ac:dyDescent="0.3">
      <c r="L9476" s="10"/>
    </row>
    <row r="9477" spans="12:12" hidden="1" x14ac:dyDescent="0.3">
      <c r="L9477" s="10"/>
    </row>
    <row r="9478" spans="12:12" hidden="1" x14ac:dyDescent="0.3">
      <c r="L9478" s="10"/>
    </row>
    <row r="9479" spans="12:12" hidden="1" x14ac:dyDescent="0.3">
      <c r="L9479" s="10"/>
    </row>
    <row r="9480" spans="12:12" hidden="1" x14ac:dyDescent="0.3">
      <c r="L9480" s="10"/>
    </row>
    <row r="9481" spans="12:12" hidden="1" x14ac:dyDescent="0.3">
      <c r="L9481" s="10"/>
    </row>
    <row r="9482" spans="12:12" hidden="1" x14ac:dyDescent="0.3">
      <c r="L9482" s="10"/>
    </row>
    <row r="9483" spans="12:12" hidden="1" x14ac:dyDescent="0.3">
      <c r="L9483" s="10"/>
    </row>
    <row r="9484" spans="12:12" hidden="1" x14ac:dyDescent="0.3">
      <c r="L9484" s="10"/>
    </row>
    <row r="9485" spans="12:12" hidden="1" x14ac:dyDescent="0.3">
      <c r="L9485" s="10"/>
    </row>
    <row r="9486" spans="12:12" hidden="1" x14ac:dyDescent="0.3">
      <c r="L9486" s="10"/>
    </row>
    <row r="9487" spans="12:12" hidden="1" x14ac:dyDescent="0.3">
      <c r="L9487" s="10"/>
    </row>
    <row r="9488" spans="12:12" hidden="1" x14ac:dyDescent="0.3">
      <c r="L9488" s="10"/>
    </row>
    <row r="9489" spans="12:12" hidden="1" x14ac:dyDescent="0.3">
      <c r="L9489" s="10"/>
    </row>
    <row r="9490" spans="12:12" hidden="1" x14ac:dyDescent="0.3"/>
    <row r="9491" spans="12:12" hidden="1" x14ac:dyDescent="0.3"/>
    <row r="9492" spans="12:12" hidden="1" x14ac:dyDescent="0.3"/>
    <row r="9493" spans="12:12" hidden="1" x14ac:dyDescent="0.3"/>
    <row r="9494" spans="12:12" hidden="1" x14ac:dyDescent="0.3"/>
    <row r="9495" spans="12:12" hidden="1" x14ac:dyDescent="0.3"/>
    <row r="9496" spans="12:12" hidden="1" x14ac:dyDescent="0.3"/>
    <row r="9497" spans="12:12" hidden="1" x14ac:dyDescent="0.3"/>
    <row r="9498" spans="12:12" hidden="1" x14ac:dyDescent="0.3"/>
    <row r="9499" spans="12:12" hidden="1" x14ac:dyDescent="0.3"/>
    <row r="9500" spans="12:12" hidden="1" x14ac:dyDescent="0.3"/>
    <row r="9501" spans="12:12" hidden="1" x14ac:dyDescent="0.3"/>
    <row r="9502" spans="12:12" hidden="1" x14ac:dyDescent="0.3">
      <c r="L9502" s="10"/>
    </row>
    <row r="9503" spans="12:12" hidden="1" x14ac:dyDescent="0.3">
      <c r="L9503" s="10"/>
    </row>
    <row r="9504" spans="12:12" hidden="1" x14ac:dyDescent="0.3">
      <c r="L9504" s="10"/>
    </row>
    <row r="9505" spans="12:12" hidden="1" x14ac:dyDescent="0.3">
      <c r="L9505" s="10"/>
    </row>
    <row r="9506" spans="12:12" hidden="1" x14ac:dyDescent="0.3">
      <c r="L9506" s="10"/>
    </row>
    <row r="9507" spans="12:12" hidden="1" x14ac:dyDescent="0.3">
      <c r="L9507" s="10"/>
    </row>
    <row r="9508" spans="12:12" hidden="1" x14ac:dyDescent="0.3">
      <c r="L9508" s="10"/>
    </row>
    <row r="9509" spans="12:12" hidden="1" x14ac:dyDescent="0.3">
      <c r="L9509" s="10"/>
    </row>
    <row r="9510" spans="12:12" hidden="1" x14ac:dyDescent="0.3">
      <c r="L9510" s="10"/>
    </row>
    <row r="9511" spans="12:12" hidden="1" x14ac:dyDescent="0.3">
      <c r="L9511" s="10"/>
    </row>
    <row r="9512" spans="12:12" hidden="1" x14ac:dyDescent="0.3">
      <c r="L9512" s="10"/>
    </row>
    <row r="9513" spans="12:12" hidden="1" x14ac:dyDescent="0.3">
      <c r="L9513" s="10"/>
    </row>
    <row r="9514" spans="12:12" hidden="1" x14ac:dyDescent="0.3">
      <c r="L9514" s="10"/>
    </row>
    <row r="9515" spans="12:12" hidden="1" x14ac:dyDescent="0.3">
      <c r="L9515" s="10"/>
    </row>
    <row r="9516" spans="12:12" hidden="1" x14ac:dyDescent="0.3">
      <c r="L9516" s="10"/>
    </row>
    <row r="9517" spans="12:12" hidden="1" x14ac:dyDescent="0.3">
      <c r="L9517" s="10"/>
    </row>
    <row r="9518" spans="12:12" hidden="1" x14ac:dyDescent="0.3">
      <c r="L9518" s="10"/>
    </row>
    <row r="9519" spans="12:12" hidden="1" x14ac:dyDescent="0.3">
      <c r="L9519" s="10"/>
    </row>
    <row r="9520" spans="12:12" hidden="1" x14ac:dyDescent="0.3">
      <c r="L9520" s="10"/>
    </row>
    <row r="9521" spans="12:12" hidden="1" x14ac:dyDescent="0.3">
      <c r="L9521" s="10"/>
    </row>
    <row r="9522" spans="12:12" hidden="1" x14ac:dyDescent="0.3">
      <c r="L9522" s="10"/>
    </row>
    <row r="9523" spans="12:12" hidden="1" x14ac:dyDescent="0.3">
      <c r="L9523" s="10"/>
    </row>
    <row r="9524" spans="12:12" hidden="1" x14ac:dyDescent="0.3">
      <c r="L9524" s="10"/>
    </row>
    <row r="9525" spans="12:12" hidden="1" x14ac:dyDescent="0.3">
      <c r="L9525" s="10"/>
    </row>
  </sheetData>
  <autoFilter ref="P1:P9525" xr:uid="{00000000-0001-0000-0000-000000000000}">
    <filterColumn colId="0">
      <filters>
        <filter val="theater/play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24A1-CE07-47D9-B8B1-F83B7C89B10A}">
  <sheetPr codeName="Sheet2"/>
  <dimension ref="A2:E19"/>
  <sheetViews>
    <sheetView workbookViewId="0">
      <selection activeCell="N16" sqref="N16"/>
    </sheetView>
  </sheetViews>
  <sheetFormatPr defaultRowHeight="14.4" x14ac:dyDescent="0.3"/>
  <cols>
    <col min="1" max="1" width="23.5546875" bestFit="1" customWidth="1"/>
    <col min="2" max="2" width="17.33203125" bestFit="1" customWidth="1"/>
    <col min="3" max="3" width="6" bestFit="1" customWidth="1"/>
    <col min="4" max="4" width="8.5546875" bestFit="1" customWidth="1"/>
    <col min="5" max="6" width="11" bestFit="1" customWidth="1"/>
  </cols>
  <sheetData>
    <row r="2" spans="1:5" x14ac:dyDescent="0.3">
      <c r="A2" s="11" t="s">
        <v>8305</v>
      </c>
      <c r="B2" t="s">
        <v>8325</v>
      </c>
    </row>
    <row r="3" spans="1:5" x14ac:dyDescent="0.3">
      <c r="A3" s="11" t="s">
        <v>8306</v>
      </c>
      <c r="B3" t="s">
        <v>8308</v>
      </c>
    </row>
    <row r="5" spans="1:5" x14ac:dyDescent="0.3">
      <c r="A5" s="11" t="s">
        <v>8324</v>
      </c>
      <c r="B5" s="11" t="s">
        <v>8323</v>
      </c>
    </row>
    <row r="6" spans="1:5" x14ac:dyDescent="0.3">
      <c r="A6" s="11" t="s">
        <v>8309</v>
      </c>
      <c r="B6" t="s">
        <v>8218</v>
      </c>
      <c r="C6" t="s">
        <v>8220</v>
      </c>
      <c r="D6" t="s">
        <v>8219</v>
      </c>
      <c r="E6" t="s">
        <v>8310</v>
      </c>
    </row>
    <row r="7" spans="1:5" x14ac:dyDescent="0.3">
      <c r="A7" s="12" t="s">
        <v>8317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3">
      <c r="A8" s="12" t="s">
        <v>8318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3">
      <c r="A9" s="12" t="s">
        <v>8319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3">
      <c r="A10" s="12" t="s">
        <v>8320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3">
      <c r="A11" s="12" t="s">
        <v>8311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3">
      <c r="A12" s="12" t="s">
        <v>8321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3">
      <c r="A13" s="12" t="s">
        <v>8312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3">
      <c r="A14" s="12" t="s">
        <v>8313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3">
      <c r="A15" s="12" t="s">
        <v>8314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3">
      <c r="A16" s="12" t="s">
        <v>8315</v>
      </c>
      <c r="B16" s="10">
        <v>65</v>
      </c>
      <c r="C16" s="10">
        <v>50</v>
      </c>
      <c r="D16" s="10"/>
      <c r="E16" s="10">
        <v>115</v>
      </c>
    </row>
    <row r="17" spans="1:5" x14ac:dyDescent="0.3">
      <c r="A17" s="12" t="s">
        <v>8316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3">
      <c r="A18" s="12" t="s">
        <v>8322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3">
      <c r="A19" s="12" t="s">
        <v>8310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ABA6D-191C-45FD-A33C-6B1F0F3C9EF0}">
  <sheetPr codeName="Sheet3"/>
  <dimension ref="A1:H2486"/>
  <sheetViews>
    <sheetView tabSelected="1" workbookViewId="0">
      <selection activeCell="D2" sqref="D2"/>
    </sheetView>
  </sheetViews>
  <sheetFormatPr defaultRowHeight="14.4" x14ac:dyDescent="0.3"/>
  <cols>
    <col min="1" max="1" width="13" customWidth="1"/>
    <col min="2" max="2" width="17.88671875" customWidth="1"/>
    <col min="3" max="3" width="17.33203125" customWidth="1"/>
    <col min="4" max="4" width="17.88671875" customWidth="1"/>
    <col min="5" max="5" width="14.44140625" customWidth="1"/>
    <col min="6" max="6" width="20" customWidth="1"/>
    <col min="7" max="7" width="17.5546875" customWidth="1"/>
    <col min="8" max="8" width="18.21875" customWidth="1"/>
  </cols>
  <sheetData>
    <row r="1" spans="1:8" x14ac:dyDescent="0.3">
      <c r="A1" t="s">
        <v>8326</v>
      </c>
      <c r="B1" t="s">
        <v>8327</v>
      </c>
      <c r="C1" t="s">
        <v>8328</v>
      </c>
      <c r="D1" t="s">
        <v>8329</v>
      </c>
      <c r="E1" t="s">
        <v>8330</v>
      </c>
      <c r="F1" t="s">
        <v>8331</v>
      </c>
      <c r="G1" t="s">
        <v>8332</v>
      </c>
      <c r="H1" t="s">
        <v>8333</v>
      </c>
    </row>
    <row r="2" spans="1:8" x14ac:dyDescent="0.3">
      <c r="A2" t="s">
        <v>8334</v>
      </c>
      <c r="B2">
        <f>COUNTIFS(Kickerstater_challenge!D522:D4115,"&lt;1000")</f>
        <v>420</v>
      </c>
      <c r="C2">
        <f>COUNTIF(Kickerstater_challenge!$D:$D,"&lt;1000")</f>
        <v>461</v>
      </c>
      <c r="E2">
        <v>420</v>
      </c>
    </row>
    <row r="3" spans="1:8" x14ac:dyDescent="0.3">
      <c r="A3" t="s">
        <v>8335</v>
      </c>
      <c r="B3">
        <f>COUNTIFS(Kickerstater_challenge!D523:D4116,"&lt;4999")</f>
        <v>1716</v>
      </c>
      <c r="C3">
        <f>COUNTIF(Kickerstater_challenge!$D:$D,"&lt;4999")</f>
        <v>1885</v>
      </c>
      <c r="E3">
        <v>1716</v>
      </c>
    </row>
    <row r="4" spans="1:8" x14ac:dyDescent="0.3">
      <c r="A4" t="s">
        <v>8343</v>
      </c>
      <c r="B4">
        <f>COUNTIFS(Kickerstater_challenge!D524:D4117,"&lt;9999")</f>
        <v>2339</v>
      </c>
      <c r="C4">
        <f>COUNTIF(Kickerstater_challenge!$D:$D,"&lt;9999")</f>
        <v>2605</v>
      </c>
      <c r="E4">
        <v>2339</v>
      </c>
    </row>
    <row r="5" spans="1:8" x14ac:dyDescent="0.3">
      <c r="A5" t="s">
        <v>8344</v>
      </c>
      <c r="B5">
        <f>COUNTIFS(Kickerstater_challenge!D525:D4118,"&lt;14999")</f>
        <v>2638</v>
      </c>
      <c r="C5">
        <f>COUNTIF(Kickerstater_challenge!$D:$D,"&lt;14999")</f>
        <v>2969</v>
      </c>
      <c r="E5">
        <v>2638</v>
      </c>
    </row>
    <row r="6" spans="1:8" x14ac:dyDescent="0.3">
      <c r="A6" t="s">
        <v>8345</v>
      </c>
      <c r="B6">
        <f>COUNTIFS(Kickerstater_challenge!D526:D4119,"&lt;19999")</f>
        <v>2816</v>
      </c>
      <c r="C6">
        <f>COUNTIF(Kickerstater_challenge!$D:$D,"&lt;19999")</f>
        <v>3174</v>
      </c>
      <c r="E6">
        <v>2816</v>
      </c>
    </row>
    <row r="7" spans="1:8" x14ac:dyDescent="0.3">
      <c r="A7" t="s">
        <v>8336</v>
      </c>
      <c r="B7">
        <f>COUNTIFS(Kickerstater_challenge!D527:D4120,"&lt;24999")</f>
        <v>2936</v>
      </c>
      <c r="C7">
        <f>COUNTIF(Kickerstater_challenge!$D:$D,"&lt;24999")</f>
        <v>3323</v>
      </c>
      <c r="E7">
        <v>2936</v>
      </c>
    </row>
    <row r="8" spans="1:8" x14ac:dyDescent="0.3">
      <c r="A8" t="s">
        <v>8337</v>
      </c>
      <c r="B8">
        <f>COUNTIFS(Kickerstater_challenge!D528:D4121,"&lt;29999")</f>
        <v>3052</v>
      </c>
      <c r="C8">
        <f>COUNTIF(Kickerstater_challenge!$D:$D,"&lt;29999")</f>
        <v>3461</v>
      </c>
      <c r="E8">
        <v>3052</v>
      </c>
    </row>
    <row r="9" spans="1:8" x14ac:dyDescent="0.3">
      <c r="A9" t="s">
        <v>8338</v>
      </c>
      <c r="B9">
        <f>COUNTIFS(Kickerstater_challenge!D529:D4122,"&lt;34999")</f>
        <v>3121</v>
      </c>
      <c r="C9">
        <f>COUNTIF(Kickerstater_challenge!$D:$D,"&lt;34999")</f>
        <v>3545</v>
      </c>
      <c r="E9">
        <v>3121</v>
      </c>
    </row>
    <row r="10" spans="1:8" x14ac:dyDescent="0.3">
      <c r="A10" t="s">
        <v>8339</v>
      </c>
      <c r="B10">
        <f>COUNTIFS(Kickerstater_challenge!D530:D4123,"&lt;39999")</f>
        <v>3161</v>
      </c>
      <c r="C10">
        <f>COUNTIF(Kickerstater_challenge!$D:$D,"&lt;39999")</f>
        <v>3600</v>
      </c>
      <c r="E10">
        <v>3161</v>
      </c>
    </row>
    <row r="11" spans="1:8" x14ac:dyDescent="0.3">
      <c r="A11" t="s">
        <v>8340</v>
      </c>
      <c r="B11">
        <f>COUNTIFS(Kickerstater_challenge!D531:D4124,"&lt;44999")</f>
        <v>3196</v>
      </c>
      <c r="C11">
        <f>COUNTIF(Kickerstater_challenge!$D:$D,"&lt;44999")</f>
        <v>3644</v>
      </c>
      <c r="E11">
        <v>3196</v>
      </c>
    </row>
    <row r="12" spans="1:8" x14ac:dyDescent="0.3">
      <c r="A12" t="s">
        <v>8341</v>
      </c>
      <c r="B12">
        <f>COUNTIFS(Kickerstater_challenge!D532:D4125,"&lt;49999")</f>
        <v>3215</v>
      </c>
      <c r="C12">
        <f>COUNTIF(Kickerstater_challenge!$D:$D,"&lt;49999")</f>
        <v>3665</v>
      </c>
      <c r="E12">
        <v>3215</v>
      </c>
    </row>
    <row r="13" spans="1:8" x14ac:dyDescent="0.3">
      <c r="A13" t="s">
        <v>8342</v>
      </c>
      <c r="B13">
        <f>COUNTIFS(Kickerstater_challenge!D533:D4126,"&gt;50000")</f>
        <v>280</v>
      </c>
      <c r="C13">
        <f>COUNTIF(Kickerstater_challenge!$D:$D,"&lt;50000")</f>
        <v>3665</v>
      </c>
      <c r="E13">
        <v>280</v>
      </c>
    </row>
    <row r="922" spans="2:2" x14ac:dyDescent="0.3">
      <c r="B922" s="13"/>
    </row>
    <row r="1568" spans="2:2" x14ac:dyDescent="0.3">
      <c r="B1568" s="13"/>
    </row>
    <row r="2486" spans="2:2" x14ac:dyDescent="0.3">
      <c r="B2486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Kickerstater_challenge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gideon nyamaah</cp:lastModifiedBy>
  <dcterms:created xsi:type="dcterms:W3CDTF">2017-04-20T15:17:24Z</dcterms:created>
  <dcterms:modified xsi:type="dcterms:W3CDTF">2022-10-14T01:30:45Z</dcterms:modified>
</cp:coreProperties>
</file>