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49152\OneDrive\Documents\"/>
    </mc:Choice>
  </mc:AlternateContent>
  <xr:revisionPtr revIDLastSave="0" documentId="13_ncr:1_{082324CA-1F09-4C38-B8BA-94751DC78B48}" xr6:coauthVersionLast="47" xr6:coauthVersionMax="47" xr10:uidLastSave="{00000000-0000-0000-0000-000000000000}"/>
  <bookViews>
    <workbookView xWindow="-120" yWindow="-120" windowWidth="25440" windowHeight="15390" activeTab="4" xr2:uid="{D9A7307A-78E3-447D-A8D7-765E37611EA7}"/>
  </bookViews>
  <sheets>
    <sheet name="Shopping Choice" sheetId="1" r:id="rId1"/>
    <sheet name="Pet Choice" sheetId="2" r:id="rId2"/>
    <sheet name="Holiday choice" sheetId="3" r:id="rId3"/>
    <sheet name="Printer Choice" sheetId="4" r:id="rId4"/>
    <sheet name="Sheet2"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5" l="1"/>
  <c r="K14" i="4"/>
  <c r="L11" i="4"/>
  <c r="M11" i="4"/>
  <c r="M14" i="4"/>
  <c r="M17" i="4" s="1"/>
  <c r="M19" i="4" s="1"/>
  <c r="K11" i="4"/>
  <c r="M6" i="4"/>
  <c r="L6" i="4"/>
  <c r="L14" i="4" s="1"/>
  <c r="L17" i="4" s="1"/>
  <c r="L19" i="4" s="1"/>
  <c r="K6" i="4"/>
  <c r="K17" i="4" s="1"/>
  <c r="K19" i="4" s="1"/>
  <c r="D14" i="4"/>
  <c r="D19" i="4"/>
  <c r="C19" i="4"/>
  <c r="B14" i="4"/>
  <c r="B17" i="4"/>
  <c r="B19" i="4" s="1"/>
  <c r="D17" i="4"/>
  <c r="C17" i="4"/>
  <c r="C14" i="4"/>
  <c r="C11" i="4"/>
  <c r="D6" i="4"/>
  <c r="C6" i="4"/>
  <c r="B6" i="4"/>
  <c r="B11" i="4"/>
  <c r="M36" i="3"/>
  <c r="L36" i="3"/>
  <c r="K36" i="3"/>
  <c r="L34" i="3"/>
  <c r="K34" i="3"/>
  <c r="K29" i="3"/>
  <c r="L24" i="3"/>
  <c r="K24" i="3"/>
  <c r="M19" i="3"/>
  <c r="L19" i="3"/>
  <c r="K19" i="3"/>
  <c r="M17" i="3"/>
  <c r="L17" i="3"/>
  <c r="K17" i="3"/>
  <c r="D36" i="3"/>
  <c r="C36" i="3"/>
  <c r="B36" i="3"/>
  <c r="C34" i="3"/>
  <c r="B34" i="3"/>
  <c r="B29" i="3"/>
  <c r="C17" i="3"/>
  <c r="C19" i="3" s="1"/>
  <c r="C24" i="3"/>
  <c r="B24" i="3"/>
  <c r="D19" i="3"/>
  <c r="D17" i="3"/>
  <c r="B19" i="3"/>
  <c r="B17" i="3"/>
  <c r="C15" i="2"/>
  <c r="C16" i="2" s="1"/>
  <c r="C18" i="2" s="1"/>
  <c r="B15" i="2"/>
  <c r="B16" i="2" s="1"/>
  <c r="B18" i="2" s="1"/>
  <c r="C9" i="2"/>
  <c r="B9" i="2"/>
  <c r="R15" i="1"/>
  <c r="S15" i="1"/>
  <c r="Q15" i="1"/>
  <c r="S4" i="1"/>
  <c r="S5" i="1"/>
  <c r="S6" i="1"/>
  <c r="S7" i="1"/>
  <c r="S8" i="1"/>
  <c r="S9" i="1"/>
  <c r="S10" i="1"/>
  <c r="S11" i="1"/>
  <c r="S12" i="1"/>
  <c r="S13" i="1"/>
  <c r="S3" i="1"/>
  <c r="R4" i="1"/>
  <c r="R5" i="1"/>
  <c r="R6" i="1"/>
  <c r="R7" i="1"/>
  <c r="R8" i="1"/>
  <c r="R9" i="1"/>
  <c r="R10" i="1"/>
  <c r="R11" i="1"/>
  <c r="R12" i="1"/>
  <c r="R13" i="1"/>
  <c r="R3" i="1"/>
  <c r="Q4" i="1"/>
  <c r="Q5" i="1"/>
  <c r="Q6" i="1"/>
  <c r="Q7" i="1"/>
  <c r="Q8" i="1"/>
  <c r="Q9" i="1"/>
  <c r="Q10" i="1"/>
  <c r="Q11" i="1"/>
  <c r="Q12" i="1"/>
  <c r="Q13" i="1"/>
  <c r="Q3" i="1"/>
  <c r="I4" i="1"/>
  <c r="I5" i="1"/>
  <c r="I6" i="1"/>
  <c r="I7" i="1"/>
  <c r="I8" i="1"/>
  <c r="I9" i="1"/>
  <c r="I10" i="1"/>
  <c r="I11" i="1"/>
  <c r="I12" i="1"/>
  <c r="I13" i="1"/>
  <c r="I14" i="1"/>
  <c r="I15" i="1"/>
  <c r="I16" i="1"/>
  <c r="I17" i="1"/>
  <c r="I3" i="1"/>
  <c r="I19" i="1" s="1"/>
  <c r="H4" i="1"/>
  <c r="H5" i="1"/>
  <c r="H6" i="1"/>
  <c r="H7" i="1"/>
  <c r="H8" i="1"/>
  <c r="H9" i="1"/>
  <c r="H10" i="1"/>
  <c r="H11" i="1"/>
  <c r="H12" i="1"/>
  <c r="H13" i="1"/>
  <c r="H14" i="1"/>
  <c r="H15" i="1"/>
  <c r="H16" i="1"/>
  <c r="H17" i="1"/>
  <c r="H3" i="1"/>
  <c r="H19" i="1" s="1"/>
  <c r="G4" i="1"/>
  <c r="G5" i="1"/>
  <c r="G19" i="1" s="1"/>
  <c r="G6" i="1"/>
  <c r="G7" i="1"/>
  <c r="G8" i="1"/>
  <c r="G9" i="1"/>
  <c r="G10" i="1"/>
  <c r="G11" i="1"/>
  <c r="G12" i="1"/>
  <c r="G13" i="1"/>
  <c r="G14" i="1"/>
  <c r="G15" i="1"/>
  <c r="G16" i="1"/>
  <c r="G17" i="1"/>
  <c r="G3" i="1"/>
</calcChain>
</file>

<file path=xl/sharedStrings.xml><?xml version="1.0" encoding="utf-8"?>
<sst xmlns="http://schemas.openxmlformats.org/spreadsheetml/2006/main" count="214" uniqueCount="114">
  <si>
    <t>Ball Point Pen</t>
  </si>
  <si>
    <t>Tl- Calculator35</t>
  </si>
  <si>
    <t>8 oz Glue</t>
  </si>
  <si>
    <t>Clear Tape</t>
  </si>
  <si>
    <t>Eraser</t>
  </si>
  <si>
    <t>10 No.2 Pencils</t>
  </si>
  <si>
    <t>2 inch Binder</t>
  </si>
  <si>
    <t>USB Stick 5gb</t>
  </si>
  <si>
    <t>8 Color Markers</t>
  </si>
  <si>
    <t>Stapler</t>
  </si>
  <si>
    <t>Planner Book</t>
  </si>
  <si>
    <t>Protractor</t>
  </si>
  <si>
    <t>Compass</t>
  </si>
  <si>
    <t>Liquid Paper</t>
  </si>
  <si>
    <t>WalMart</t>
  </si>
  <si>
    <t>Dollar Tape</t>
  </si>
  <si>
    <t>Office Repo</t>
  </si>
  <si>
    <t>100 Page Notebook</t>
  </si>
  <si>
    <t>Susan'Quantity</t>
  </si>
  <si>
    <t>Cost per shop</t>
  </si>
  <si>
    <t>Cost per item</t>
  </si>
  <si>
    <t>Total</t>
  </si>
  <si>
    <t>Tim's Quantity</t>
  </si>
  <si>
    <t>Dog</t>
  </si>
  <si>
    <t>Cat</t>
  </si>
  <si>
    <t>Initial</t>
  </si>
  <si>
    <t>Purchase</t>
  </si>
  <si>
    <t>Collar</t>
  </si>
  <si>
    <t>Tag</t>
  </si>
  <si>
    <t>Bowl</t>
  </si>
  <si>
    <t>leash</t>
  </si>
  <si>
    <t>Initial Total</t>
  </si>
  <si>
    <t>Monthly</t>
  </si>
  <si>
    <t>Food</t>
  </si>
  <si>
    <t>Litter</t>
  </si>
  <si>
    <t>Treats</t>
  </si>
  <si>
    <t>Subtotal</t>
  </si>
  <si>
    <t>Monthly Total</t>
  </si>
  <si>
    <t>One Year Cost</t>
  </si>
  <si>
    <t xml:space="preserve">Susan </t>
  </si>
  <si>
    <t>Chicago Musuem</t>
  </si>
  <si>
    <t>Miami Cruise</t>
  </si>
  <si>
    <t>Per Person Expense</t>
  </si>
  <si>
    <t>Air fare</t>
  </si>
  <si>
    <t>Natural History</t>
  </si>
  <si>
    <t>Chicago Museum of Art</t>
  </si>
  <si>
    <t>Science Museum</t>
  </si>
  <si>
    <t>Museum of Broadcast History</t>
  </si>
  <si>
    <t>Disneyland</t>
  </si>
  <si>
    <t>Universal Studios</t>
  </si>
  <si>
    <t>Sea World</t>
  </si>
  <si>
    <t>Busch Garden</t>
  </si>
  <si>
    <t>Cruise</t>
  </si>
  <si>
    <t>Subtotal of Tickets(per person)</t>
  </si>
  <si>
    <t>Number of people in group</t>
  </si>
  <si>
    <t>Total cost of Tickets</t>
  </si>
  <si>
    <t>Hotel Expense</t>
  </si>
  <si>
    <t>Hotel cost per night</t>
  </si>
  <si>
    <t>Number of Nights</t>
  </si>
  <si>
    <t>Hotel Total</t>
  </si>
  <si>
    <t>Car Rentals</t>
  </si>
  <si>
    <t>Orlando Theme Park</t>
  </si>
  <si>
    <t>No of days</t>
  </si>
  <si>
    <t>no of persons</t>
  </si>
  <si>
    <t>food cost per day</t>
  </si>
  <si>
    <t>Rental cost per day</t>
  </si>
  <si>
    <t>Tim</t>
  </si>
  <si>
    <t>Chicago Museum</t>
  </si>
  <si>
    <t>Orland Theme Park</t>
  </si>
  <si>
    <t>The Cost of owning a cat for one year is cheaper than owning a dog for the same period of time.</t>
  </si>
  <si>
    <t>Epsilon</t>
  </si>
  <si>
    <t>HV</t>
  </si>
  <si>
    <t>Zero</t>
  </si>
  <si>
    <t>Purchase Price</t>
  </si>
  <si>
    <t>Cost of Set of Catridges</t>
  </si>
  <si>
    <t>Pages catridge can print</t>
  </si>
  <si>
    <t>Cost per page</t>
  </si>
  <si>
    <t>Days in Week</t>
  </si>
  <si>
    <t>Weeks in Year</t>
  </si>
  <si>
    <t>Total pages in year</t>
  </si>
  <si>
    <t>Expected pages per day</t>
  </si>
  <si>
    <t>Pages per year</t>
  </si>
  <si>
    <t>Printing Cost per year</t>
  </si>
  <si>
    <t>Years</t>
  </si>
  <si>
    <t>Total Printing Cost</t>
  </si>
  <si>
    <t>Total Cost</t>
  </si>
  <si>
    <r>
      <rPr>
        <b/>
        <i/>
        <sz val="11"/>
        <color rgb="FF7F7F7F"/>
        <rFont val="Calibri"/>
        <family val="2"/>
        <scheme val="minor"/>
      </rPr>
      <t>Epsilon Printer may have the cheapest price but the cost of printing for 2 years is the highest in both cases,on the other hand Zero is the most expensive Printer but  more cost efficient in the projected time of use</t>
    </r>
    <r>
      <rPr>
        <i/>
        <sz val="11"/>
        <color rgb="FF7F7F7F"/>
        <rFont val="Calibri"/>
        <family val="2"/>
        <scheme val="minor"/>
      </rPr>
      <t>.</t>
    </r>
  </si>
  <si>
    <r>
      <rPr>
        <b/>
        <i/>
        <sz val="11"/>
        <color rgb="FF7F7F7F"/>
        <rFont val="Calibri"/>
        <family val="2"/>
        <scheme val="minor"/>
      </rPr>
      <t>Best destination for Susan and her husband is Miami Cruise and for Tim and his Family;the Chicago musuem as both families intend spending as little as possible</t>
    </r>
    <r>
      <rPr>
        <i/>
        <sz val="11"/>
        <color rgb="FF7F7F7F"/>
        <rFont val="Calibri"/>
        <family val="2"/>
        <scheme val="minor"/>
      </rPr>
      <t>.</t>
    </r>
  </si>
  <si>
    <t>Susan would like Tim to pick up her supplies on his way to get his. They are looking to spend as little as possible, the graph shows that both Tim and Susan can get their purchase from the same store ,therefore Tim is a great fit to shop for Susan.</t>
  </si>
  <si>
    <t>Susan</t>
  </si>
  <si>
    <t>Spark</t>
  </si>
  <si>
    <t>Mustang</t>
  </si>
  <si>
    <t>Escalade</t>
  </si>
  <si>
    <t>Initial Costs</t>
  </si>
  <si>
    <t>Taxes</t>
  </si>
  <si>
    <t>Yearly Cost</t>
  </si>
  <si>
    <t>Insurance</t>
  </si>
  <si>
    <t>License</t>
  </si>
  <si>
    <t>Gas</t>
  </si>
  <si>
    <t>Gas Cost Calculation</t>
  </si>
  <si>
    <t>Miles per year driven</t>
  </si>
  <si>
    <t>MPG</t>
  </si>
  <si>
    <t>Price Per gal of gas</t>
  </si>
  <si>
    <t>Total Annual Gas Purchases</t>
  </si>
  <si>
    <t>TotalAnnual Cost(Ins+lic+Gas</t>
  </si>
  <si>
    <t>miles to drive per year</t>
  </si>
  <si>
    <t xml:space="preserve">Susan's goal for maximum miles </t>
  </si>
  <si>
    <t>Total life of car(Years)</t>
  </si>
  <si>
    <t>initial Cost</t>
  </si>
  <si>
    <t>Price</t>
  </si>
  <si>
    <t>Gas Cost</t>
  </si>
  <si>
    <t>Miles</t>
  </si>
  <si>
    <t>Price per Gal</t>
  </si>
  <si>
    <t>Total Annual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</si>
</sst>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409]* #,##0.00_ ;_-[$$-409]* \-#,##0.00\ ;_-[$$-409]* &quot;-&quot;??_ ;_-@_ "/>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1"/>
      <color rgb="FF7F7F7F"/>
      <name val="Calibri"/>
      <family val="2"/>
      <scheme val="minor"/>
    </font>
    <font>
      <i/>
      <sz val="11"/>
      <color rgb="FFFF0000"/>
      <name val="Calibri"/>
      <family val="2"/>
      <scheme val="minor"/>
    </font>
    <font>
      <b/>
      <i/>
      <sz val="11"/>
      <color rgb="FF7F7F7F"/>
      <name val="Calibri"/>
      <family val="2"/>
      <scheme val="minor"/>
    </font>
    <font>
      <i/>
      <sz val="11"/>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0" fontId="4" fillId="0" borderId="0" applyNumberFormat="0" applyFill="0" applyBorder="0" applyAlignment="0" applyProtection="0"/>
  </cellStyleXfs>
  <cellXfs count="23">
    <xf numFmtId="0" fontId="0" fillId="0" borderId="0" xfId="0"/>
    <xf numFmtId="164" fontId="0" fillId="0" borderId="0" xfId="0" applyNumberFormat="1"/>
    <xf numFmtId="0" fontId="1" fillId="0" borderId="0" xfId="0" applyFont="1"/>
    <xf numFmtId="0" fontId="0" fillId="2" borderId="0" xfId="0" applyFill="1"/>
    <xf numFmtId="164" fontId="0" fillId="2" borderId="0" xfId="0" applyNumberFormat="1" applyFill="1"/>
    <xf numFmtId="0" fontId="1" fillId="2" borderId="0" xfId="0" applyFont="1" applyFill="1"/>
    <xf numFmtId="0" fontId="0" fillId="3" borderId="0" xfId="0" applyFill="1"/>
    <xf numFmtId="164" fontId="0" fillId="3" borderId="0" xfId="0" applyNumberFormat="1" applyFill="1"/>
    <xf numFmtId="0" fontId="1" fillId="4" borderId="0" xfId="0" applyFont="1" applyFill="1"/>
    <xf numFmtId="0" fontId="0" fillId="4" borderId="0" xfId="0" applyFill="1"/>
    <xf numFmtId="0" fontId="5" fillId="4" borderId="0" xfId="0" applyFont="1" applyFill="1"/>
    <xf numFmtId="164" fontId="0" fillId="4" borderId="0" xfId="0" applyNumberFormat="1" applyFill="1"/>
    <xf numFmtId="164" fontId="3" fillId="4" borderId="0" xfId="0" applyNumberFormat="1" applyFont="1" applyFill="1"/>
    <xf numFmtId="0" fontId="0" fillId="4" borderId="0" xfId="0" applyNumberFormat="1" applyFill="1"/>
    <xf numFmtId="0" fontId="1" fillId="5" borderId="0" xfId="0" applyFont="1" applyFill="1"/>
    <xf numFmtId="0" fontId="0" fillId="5" borderId="0" xfId="0" applyFill="1"/>
    <xf numFmtId="0" fontId="5" fillId="5" borderId="0" xfId="0" applyFont="1" applyFill="1"/>
    <xf numFmtId="164" fontId="0" fillId="5" borderId="0" xfId="0" applyNumberFormat="1" applyFill="1"/>
    <xf numFmtId="0" fontId="0" fillId="5" borderId="0" xfId="0" applyNumberFormat="1" applyFill="1"/>
    <xf numFmtId="0" fontId="4" fillId="0" borderId="0" xfId="2"/>
    <xf numFmtId="164" fontId="0" fillId="0" borderId="0" xfId="1" applyNumberFormat="1" applyFont="1"/>
    <xf numFmtId="0" fontId="6" fillId="0" borderId="0" xfId="2" applyFont="1"/>
    <xf numFmtId="0" fontId="7" fillId="0" borderId="0" xfId="0" applyFont="1"/>
  </cellXfs>
  <cellStyles count="3">
    <cellStyle name="Currency" xfId="1" builtinId="4"/>
    <cellStyle name="Explanatory Text" xfId="2"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Susan's shopping Cost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DE"/>
        </a:p>
      </c:txPr>
    </c:title>
    <c:autoTitleDeleted val="0"/>
    <c:plotArea>
      <c:layout/>
      <c:barChart>
        <c:barDir val="col"/>
        <c:grouping val="clustered"/>
        <c:varyColors val="0"/>
        <c:ser>
          <c:idx val="0"/>
          <c:order val="0"/>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'Shopping Choice'!$G$18:$I$18</c:f>
              <c:strCache>
                <c:ptCount val="3"/>
                <c:pt idx="0">
                  <c:v>WalMart</c:v>
                </c:pt>
                <c:pt idx="1">
                  <c:v>Dollar Tape</c:v>
                </c:pt>
                <c:pt idx="2">
                  <c:v>Office Repo</c:v>
                </c:pt>
              </c:strCache>
            </c:strRef>
          </c:cat>
          <c:val>
            <c:numRef>
              <c:f>'Shopping Choice'!$G$19:$I$19</c:f>
              <c:numCache>
                <c:formatCode>_-[$$-409]* #,##0.00_ ;_-[$$-409]* \-#,##0.00\ ;_-[$$-409]* "-"??_ ;_-@_ </c:formatCode>
                <c:ptCount val="3"/>
                <c:pt idx="0">
                  <c:v>82.79</c:v>
                </c:pt>
                <c:pt idx="1">
                  <c:v>87.539999999999992</c:v>
                </c:pt>
                <c:pt idx="2">
                  <c:v>103.28999999999999</c:v>
                </c:pt>
              </c:numCache>
            </c:numRef>
          </c:val>
          <c:extLst>
            <c:ext xmlns:c16="http://schemas.microsoft.com/office/drawing/2014/chart" uri="{C3380CC4-5D6E-409C-BE32-E72D297353CC}">
              <c16:uniqueId val="{00000000-EA14-453B-825C-873FD4D4A257}"/>
            </c:ext>
          </c:extLst>
        </c:ser>
        <c:dLbls>
          <c:showLegendKey val="0"/>
          <c:showVal val="0"/>
          <c:showCatName val="0"/>
          <c:showSerName val="0"/>
          <c:showPercent val="0"/>
          <c:showBubbleSize val="0"/>
        </c:dLbls>
        <c:gapWidth val="164"/>
        <c:overlap val="-22"/>
        <c:axId val="879860031"/>
        <c:axId val="945029279"/>
      </c:barChart>
      <c:catAx>
        <c:axId val="87986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shop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5029279"/>
        <c:crosses val="autoZero"/>
        <c:auto val="1"/>
        <c:lblAlgn val="ctr"/>
        <c:lblOffset val="100"/>
        <c:noMultiLvlLbl val="0"/>
      </c:catAx>
      <c:valAx>
        <c:axId val="9450292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86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Tim's shopping Cost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DE"/>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'Shopping Choice'!$Q$14:$S$14</c:f>
              <c:strCache>
                <c:ptCount val="3"/>
                <c:pt idx="0">
                  <c:v>WalMart</c:v>
                </c:pt>
                <c:pt idx="1">
                  <c:v>Dollar Tape</c:v>
                </c:pt>
                <c:pt idx="2">
                  <c:v>Office Repo</c:v>
                </c:pt>
              </c:strCache>
            </c:strRef>
          </c:cat>
          <c:val>
            <c:numRef>
              <c:f>'Shopping Choice'!$Q$15:$S$15</c:f>
              <c:numCache>
                <c:formatCode>_-[$$-409]* #,##0.00_ ;_-[$$-409]* \-#,##0.00\ ;_-[$$-409]* "-"??_ ;_-@_ </c:formatCode>
                <c:ptCount val="3"/>
                <c:pt idx="0">
                  <c:v>103.9</c:v>
                </c:pt>
                <c:pt idx="1">
                  <c:v>104.5</c:v>
                </c:pt>
                <c:pt idx="2">
                  <c:v>139.44999999999999</c:v>
                </c:pt>
              </c:numCache>
            </c:numRef>
          </c:val>
          <c:extLst>
            <c:ext xmlns:c16="http://schemas.microsoft.com/office/drawing/2014/chart" uri="{C3380CC4-5D6E-409C-BE32-E72D297353CC}">
              <c16:uniqueId val="{00000000-79A7-44EF-AC26-324E46DD17A8}"/>
            </c:ext>
          </c:extLst>
        </c:ser>
        <c:dLbls>
          <c:showLegendKey val="0"/>
          <c:showVal val="0"/>
          <c:showCatName val="0"/>
          <c:showSerName val="0"/>
          <c:showPercent val="0"/>
          <c:showBubbleSize val="0"/>
        </c:dLbls>
        <c:gapWidth val="164"/>
        <c:overlap val="-22"/>
        <c:axId val="858436047"/>
        <c:axId val="933691663"/>
      </c:barChart>
      <c:catAx>
        <c:axId val="858436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Shop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33691663"/>
        <c:crosses val="autoZero"/>
        <c:auto val="1"/>
        <c:lblAlgn val="ctr"/>
        <c:lblOffset val="100"/>
        <c:noMultiLvlLbl val="0"/>
      </c:catAx>
      <c:valAx>
        <c:axId val="9336916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84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[1]Sheet1!$A$18</c:f>
              <c:strCache>
                <c:ptCount val="1"/>
                <c:pt idx="0">
                  <c:v>One Year Cost</c:v>
                </c:pt>
              </c:strCache>
            </c:strRef>
          </c:tx>
          <c:spPr>
            <a:solidFill>
              <a:srgbClr val="C00000"/>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0-EF95-44F4-BE6F-3AEF1F1036D7}"/>
              </c:ext>
            </c:extLst>
          </c:dPt>
          <c:cat>
            <c:strRef>
              <c:f>[1]Sheet1!$B$17:$C$17</c:f>
              <c:strCache>
                <c:ptCount val="2"/>
                <c:pt idx="0">
                  <c:v>Dog</c:v>
                </c:pt>
                <c:pt idx="1">
                  <c:v>Cat</c:v>
                </c:pt>
              </c:strCache>
            </c:strRef>
          </c:cat>
          <c:val>
            <c:numRef>
              <c:f>[1]Sheet1!$B$18:$C$18</c:f>
              <c:numCache>
                <c:formatCode>General</c:formatCode>
                <c:ptCount val="2"/>
                <c:pt idx="0">
                  <c:v>644</c:v>
                </c:pt>
                <c:pt idx="1">
                  <c:v>559.5</c:v>
                </c:pt>
              </c:numCache>
            </c:numRef>
          </c:val>
          <c:extLst>
            <c:ext xmlns:c16="http://schemas.microsoft.com/office/drawing/2014/chart" uri="{C3380CC4-5D6E-409C-BE32-E72D297353CC}">
              <c16:uniqueId val="{00000000-C83B-48A2-A94F-2A3A13CD000A}"/>
            </c:ext>
          </c:extLst>
        </c:ser>
        <c:dLbls>
          <c:showLegendKey val="0"/>
          <c:showVal val="0"/>
          <c:showCatName val="0"/>
          <c:showSerName val="0"/>
          <c:showPercent val="0"/>
          <c:showBubbleSize val="0"/>
        </c:dLbls>
        <c:gapWidth val="219"/>
        <c:overlap val="-27"/>
        <c:axId val="734852480"/>
        <c:axId val="424539664"/>
      </c:barChart>
      <c:catAx>
        <c:axId val="7348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24539664"/>
        <c:crosses val="autoZero"/>
        <c:auto val="1"/>
        <c:lblAlgn val="ctr"/>
        <c:lblOffset val="100"/>
        <c:noMultiLvlLbl val="0"/>
      </c:catAx>
      <c:valAx>
        <c:axId val="424539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layout>
            <c:manualLayout>
              <c:xMode val="edge"/>
              <c:yMode val="edge"/>
              <c:x val="3.0555555555555555E-2"/>
              <c:y val="0.4669021580635753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3485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Susan's Holiday</a:t>
            </a:r>
            <a:r>
              <a:rPr lang="en-US" baseline="0"/>
              <a:t> Destination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'Holiday choice'!$A$36</c:f>
              <c:strCache>
                <c:ptCount val="1"/>
                <c:pt idx="0">
                  <c:v>Total</c:v>
                </c:pt>
              </c:strCache>
            </c:strRef>
          </c:tx>
          <c:spPr>
            <a:solidFill>
              <a:schemeClr val="accent1"/>
            </a:solidFill>
            <a:ln>
              <a:noFill/>
            </a:ln>
            <a:effectLst/>
            <a:sp3d/>
          </c:spPr>
          <c:invertIfNegative val="0"/>
          <c:dPt>
            <c:idx val="2"/>
            <c:invertIfNegative val="0"/>
            <c:bubble3D val="0"/>
            <c:spPr>
              <a:solidFill>
                <a:schemeClr val="accent6"/>
              </a:solidFill>
              <a:ln>
                <a:noFill/>
              </a:ln>
              <a:effectLst/>
              <a:sp3d/>
            </c:spPr>
            <c:extLst>
              <c:ext xmlns:c16="http://schemas.microsoft.com/office/drawing/2014/chart" uri="{C3380CC4-5D6E-409C-BE32-E72D297353CC}">
                <c16:uniqueId val="{00000001-6F91-49F7-9807-B32B4824E873}"/>
              </c:ext>
            </c:extLst>
          </c:dPt>
          <c:cat>
            <c:strRef>
              <c:f>'Holiday choice'!$B$35:$D$35</c:f>
              <c:strCache>
                <c:ptCount val="3"/>
                <c:pt idx="0">
                  <c:v>Chicago Musuem</c:v>
                </c:pt>
                <c:pt idx="1">
                  <c:v>Orlando Theme Park</c:v>
                </c:pt>
                <c:pt idx="2">
                  <c:v>Miami Cruise</c:v>
                </c:pt>
              </c:strCache>
            </c:strRef>
          </c:cat>
          <c:val>
            <c:numRef>
              <c:f>'Holiday choice'!$B$36:$D$36</c:f>
              <c:numCache>
                <c:formatCode>_-[$$-409]* #,##0.00_ ;_-[$$-409]* \-#,##0.00\ ;_-[$$-409]* "-"??_ ;_-@_ </c:formatCode>
                <c:ptCount val="3"/>
                <c:pt idx="0">
                  <c:v>1854</c:v>
                </c:pt>
                <c:pt idx="1">
                  <c:v>1853</c:v>
                </c:pt>
                <c:pt idx="2">
                  <c:v>1810</c:v>
                </c:pt>
              </c:numCache>
            </c:numRef>
          </c:val>
          <c:extLst>
            <c:ext xmlns:c16="http://schemas.microsoft.com/office/drawing/2014/chart" uri="{C3380CC4-5D6E-409C-BE32-E72D297353CC}">
              <c16:uniqueId val="{00000000-6F91-49F7-9807-B32B4824E873}"/>
            </c:ext>
          </c:extLst>
        </c:ser>
        <c:dLbls>
          <c:showLegendKey val="0"/>
          <c:showVal val="0"/>
          <c:showCatName val="0"/>
          <c:showSerName val="0"/>
          <c:showPercent val="0"/>
          <c:showBubbleSize val="0"/>
        </c:dLbls>
        <c:gapWidth val="150"/>
        <c:shape val="box"/>
        <c:axId val="531011535"/>
        <c:axId val="1638615168"/>
        <c:axId val="0"/>
      </c:bar3DChart>
      <c:catAx>
        <c:axId val="53101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38615168"/>
        <c:crosses val="autoZero"/>
        <c:auto val="1"/>
        <c:lblAlgn val="ctr"/>
        <c:lblOffset val="100"/>
        <c:noMultiLvlLbl val="0"/>
      </c:catAx>
      <c:valAx>
        <c:axId val="16386151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01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Tim's Holiday Destination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'Holiday choice'!$J$36</c:f>
              <c:strCache>
                <c:ptCount val="1"/>
                <c:pt idx="0">
                  <c:v>Total</c:v>
                </c:pt>
              </c:strCache>
            </c:strRef>
          </c:tx>
          <c:spPr>
            <a:solidFill>
              <a:schemeClr val="bg2">
                <a:lumMod val="25000"/>
                <a:alpha val="95000"/>
              </a:schemeClr>
            </a:solidFill>
            <a:ln>
              <a:noFill/>
            </a:ln>
            <a:effectLst/>
            <a:sp3d/>
          </c:spPr>
          <c:invertIfNegative val="0"/>
          <c:dPt>
            <c:idx val="0"/>
            <c:invertIfNegative val="0"/>
            <c:bubble3D val="0"/>
            <c:spPr>
              <a:solidFill>
                <a:schemeClr val="accent6">
                  <a:alpha val="95000"/>
                </a:schemeClr>
              </a:solidFill>
              <a:ln>
                <a:noFill/>
              </a:ln>
              <a:effectLst/>
              <a:sp3d/>
            </c:spPr>
            <c:extLst>
              <c:ext xmlns:c16="http://schemas.microsoft.com/office/drawing/2014/chart" uri="{C3380CC4-5D6E-409C-BE32-E72D297353CC}">
                <c16:uniqueId val="{00000001-D016-421D-B8DB-5261E113E058}"/>
              </c:ext>
            </c:extLst>
          </c:dPt>
          <c:cat>
            <c:strRef>
              <c:f>'Holiday choice'!$K$35:$M$35</c:f>
              <c:strCache>
                <c:ptCount val="3"/>
                <c:pt idx="0">
                  <c:v>Chicago Museum</c:v>
                </c:pt>
                <c:pt idx="1">
                  <c:v>Orland Theme Park</c:v>
                </c:pt>
                <c:pt idx="2">
                  <c:v>Miami Cruise</c:v>
                </c:pt>
              </c:strCache>
            </c:strRef>
          </c:cat>
          <c:val>
            <c:numRef>
              <c:f>'Holiday choice'!$K$36:$M$36</c:f>
              <c:numCache>
                <c:formatCode>_-[$$-409]* #,##0.00_ ;_-[$$-409]* \-#,##0.00\ ;_-[$$-409]* "-"??_ ;_-@_ </c:formatCode>
                <c:ptCount val="3"/>
                <c:pt idx="0">
                  <c:v>2948</c:v>
                </c:pt>
                <c:pt idx="1">
                  <c:v>3181</c:v>
                </c:pt>
                <c:pt idx="2">
                  <c:v>3620</c:v>
                </c:pt>
              </c:numCache>
            </c:numRef>
          </c:val>
          <c:extLst>
            <c:ext xmlns:c16="http://schemas.microsoft.com/office/drawing/2014/chart" uri="{C3380CC4-5D6E-409C-BE32-E72D297353CC}">
              <c16:uniqueId val="{00000000-D016-421D-B8DB-5261E113E058}"/>
            </c:ext>
          </c:extLst>
        </c:ser>
        <c:dLbls>
          <c:showLegendKey val="0"/>
          <c:showVal val="0"/>
          <c:showCatName val="0"/>
          <c:showSerName val="0"/>
          <c:showPercent val="0"/>
          <c:showBubbleSize val="0"/>
        </c:dLbls>
        <c:gapWidth val="150"/>
        <c:shape val="box"/>
        <c:axId val="556555136"/>
        <c:axId val="355306720"/>
        <c:axId val="0"/>
      </c:bar3DChart>
      <c:catAx>
        <c:axId val="556555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5306720"/>
        <c:crosses val="autoZero"/>
        <c:auto val="1"/>
        <c:lblAlgn val="ctr"/>
        <c:lblOffset val="100"/>
        <c:noMultiLvlLbl val="0"/>
      </c:catAx>
      <c:valAx>
        <c:axId val="3553067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655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Susan's Printing</a:t>
            </a:r>
            <a:r>
              <a:rPr lang="en-US" baseline="0"/>
              <a:t> cost for 2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'Printer Choice'!$A$19</c:f>
              <c:strCache>
                <c:ptCount val="1"/>
                <c:pt idx="0">
                  <c:v>Total Cost</c:v>
                </c:pt>
              </c:strCache>
            </c:strRef>
          </c:tx>
          <c:spPr>
            <a:solidFill>
              <a:schemeClr val="accent1"/>
            </a:solidFill>
            <a:ln>
              <a:noFill/>
            </a:ln>
            <a:effectLst/>
          </c:spPr>
          <c:invertIfNegative val="0"/>
          <c:dPt>
            <c:idx val="2"/>
            <c:invertIfNegative val="0"/>
            <c:bubble3D val="0"/>
            <c:spPr>
              <a:solidFill>
                <a:schemeClr val="accent6"/>
              </a:solidFill>
              <a:ln>
                <a:noFill/>
              </a:ln>
              <a:effectLst/>
            </c:spPr>
            <c:extLst>
              <c:ext xmlns:c16="http://schemas.microsoft.com/office/drawing/2014/chart" uri="{C3380CC4-5D6E-409C-BE32-E72D297353CC}">
                <c16:uniqueId val="{00000001-DFBD-419A-8B00-FFACE56F8770}"/>
              </c:ext>
            </c:extLst>
          </c:dPt>
          <c:cat>
            <c:strRef>
              <c:f>'Printer Choice'!$B$18:$D$18</c:f>
              <c:strCache>
                <c:ptCount val="3"/>
                <c:pt idx="0">
                  <c:v>Epsilon</c:v>
                </c:pt>
                <c:pt idx="1">
                  <c:v>HV</c:v>
                </c:pt>
                <c:pt idx="2">
                  <c:v>Zero</c:v>
                </c:pt>
              </c:strCache>
            </c:strRef>
          </c:cat>
          <c:val>
            <c:numRef>
              <c:f>'Printer Choice'!$B$19:$D$19</c:f>
              <c:numCache>
                <c:formatCode>_-[$$-409]* #,##0.00_ ;_-[$$-409]* \-#,##0.00\ ;_-[$$-409]* "-"??_ ;_-@_ </c:formatCode>
                <c:ptCount val="3"/>
                <c:pt idx="0">
                  <c:v>1529</c:v>
                </c:pt>
                <c:pt idx="1">
                  <c:v>824</c:v>
                </c:pt>
                <c:pt idx="2">
                  <c:v>801.27272727272725</c:v>
                </c:pt>
              </c:numCache>
            </c:numRef>
          </c:val>
          <c:extLst>
            <c:ext xmlns:c16="http://schemas.microsoft.com/office/drawing/2014/chart" uri="{C3380CC4-5D6E-409C-BE32-E72D297353CC}">
              <c16:uniqueId val="{00000000-DFBD-419A-8B00-FFACE56F8770}"/>
            </c:ext>
          </c:extLst>
        </c:ser>
        <c:dLbls>
          <c:showLegendKey val="0"/>
          <c:showVal val="0"/>
          <c:showCatName val="0"/>
          <c:showSerName val="0"/>
          <c:showPercent val="0"/>
          <c:showBubbleSize val="0"/>
        </c:dLbls>
        <c:gapWidth val="219"/>
        <c:overlap val="-27"/>
        <c:axId val="531007215"/>
        <c:axId val="347661088"/>
      </c:barChart>
      <c:catAx>
        <c:axId val="53100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47661088"/>
        <c:crosses val="autoZero"/>
        <c:auto val="1"/>
        <c:lblAlgn val="ctr"/>
        <c:lblOffset val="100"/>
        <c:noMultiLvlLbl val="0"/>
      </c:catAx>
      <c:valAx>
        <c:axId val="34766108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00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Tim's Printing</a:t>
            </a:r>
            <a:r>
              <a:rPr lang="en-US" baseline="0"/>
              <a:t> Cost for 2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'Printer Choice'!$J$19</c:f>
              <c:strCache>
                <c:ptCount val="1"/>
                <c:pt idx="0">
                  <c:v>Total Cost</c:v>
                </c:pt>
              </c:strCache>
            </c:strRef>
          </c:tx>
          <c:spPr>
            <a:solidFill>
              <a:schemeClr val="accent1"/>
            </a:solidFill>
            <a:ln>
              <a:noFill/>
            </a:ln>
            <a:effectLst/>
          </c:spPr>
          <c:invertIfNegative val="0"/>
          <c:dPt>
            <c:idx val="2"/>
            <c:invertIfNegative val="0"/>
            <c:bubble3D val="0"/>
            <c:spPr>
              <a:solidFill>
                <a:schemeClr val="accent6"/>
              </a:solidFill>
              <a:ln>
                <a:noFill/>
              </a:ln>
              <a:effectLst/>
            </c:spPr>
            <c:extLst>
              <c:ext xmlns:c16="http://schemas.microsoft.com/office/drawing/2014/chart" uri="{C3380CC4-5D6E-409C-BE32-E72D297353CC}">
                <c16:uniqueId val="{00000001-0A88-43A4-8A3C-A9B2D8DCB7E0}"/>
              </c:ext>
            </c:extLst>
          </c:dPt>
          <c:cat>
            <c:strRef>
              <c:f>'Printer Choice'!$K$18:$M$18</c:f>
              <c:strCache>
                <c:ptCount val="3"/>
                <c:pt idx="0">
                  <c:v>Epsilon</c:v>
                </c:pt>
                <c:pt idx="1">
                  <c:v>HV</c:v>
                </c:pt>
                <c:pt idx="2">
                  <c:v>Zero</c:v>
                </c:pt>
              </c:strCache>
            </c:strRef>
          </c:cat>
          <c:val>
            <c:numRef>
              <c:f>'Printer Choice'!$K$19:$M$19</c:f>
              <c:numCache>
                <c:formatCode>_-[$$-409]* #,##0.00_ ;_-[$$-409]* \-#,##0.00\ ;_-[$$-409]* "-"??_ ;_-@_ </c:formatCode>
                <c:ptCount val="3"/>
                <c:pt idx="0">
                  <c:v>50029</c:v>
                </c:pt>
                <c:pt idx="1">
                  <c:v>22649</c:v>
                </c:pt>
                <c:pt idx="2">
                  <c:v>1389.909090909091</c:v>
                </c:pt>
              </c:numCache>
            </c:numRef>
          </c:val>
          <c:extLst>
            <c:ext xmlns:c16="http://schemas.microsoft.com/office/drawing/2014/chart" uri="{C3380CC4-5D6E-409C-BE32-E72D297353CC}">
              <c16:uniqueId val="{00000000-0A88-43A4-8A3C-A9B2D8DCB7E0}"/>
            </c:ext>
          </c:extLst>
        </c:ser>
        <c:dLbls>
          <c:showLegendKey val="0"/>
          <c:showVal val="0"/>
          <c:showCatName val="0"/>
          <c:showSerName val="0"/>
          <c:showPercent val="0"/>
          <c:showBubbleSize val="0"/>
        </c:dLbls>
        <c:gapWidth val="219"/>
        <c:overlap val="-27"/>
        <c:axId val="531014415"/>
        <c:axId val="436754688"/>
      </c:barChart>
      <c:catAx>
        <c:axId val="53101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36754688"/>
        <c:crosses val="autoZero"/>
        <c:auto val="1"/>
        <c:lblAlgn val="ctr"/>
        <c:lblOffset val="100"/>
        <c:noMultiLvlLbl val="0"/>
      </c:catAx>
      <c:valAx>
        <c:axId val="43675468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01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371475</xdr:colOff>
      <xdr:row>20</xdr:row>
      <xdr:rowOff>128587</xdr:rowOff>
    </xdr:from>
    <xdr:to>
      <xdr:col>8</xdr:col>
      <xdr:colOff>266700</xdr:colOff>
      <xdr:row>35</xdr:row>
      <xdr:rowOff>14287</xdr:rowOff>
    </xdr:to>
    <xdr:graphicFrame macro="">
      <xdr:nvGraphicFramePr>
        <xdr:cNvPr id="2" name="Chart 1">
          <a:extLst>
            <a:ext uri="{FF2B5EF4-FFF2-40B4-BE49-F238E27FC236}">
              <a16:creationId xmlns:a16="http://schemas.microsoft.com/office/drawing/2014/main" id="{7097A9A9-FEE1-C44A-2F0D-7C391291E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661987</xdr:colOff>
      <xdr:row>19</xdr:row>
      <xdr:rowOff>80962</xdr:rowOff>
    </xdr:from>
    <xdr:to>
      <xdr:col>20</xdr:col>
      <xdr:colOff>119062</xdr:colOff>
      <xdr:row>33</xdr:row>
      <xdr:rowOff>157162</xdr:rowOff>
    </xdr:to>
    <xdr:graphicFrame macro="">
      <xdr:nvGraphicFramePr>
        <xdr:cNvPr id="3" name="Chart 2">
          <a:extLst>
            <a:ext uri="{FF2B5EF4-FFF2-40B4-BE49-F238E27FC236}">
              <a16:creationId xmlns:a16="http://schemas.microsoft.com/office/drawing/2014/main" id="{FD3D3BCB-C3C6-60C5-4850-CDBA29ADF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2</xdr:row>
      <xdr:rowOff>104775</xdr:rowOff>
    </xdr:from>
    <xdr:to>
      <xdr:col>11</xdr:col>
      <xdr:colOff>28575</xdr:colOff>
      <xdr:row>16</xdr:row>
      <xdr:rowOff>180975</xdr:rowOff>
    </xdr:to>
    <xdr:graphicFrame macro="">
      <xdr:nvGraphicFramePr>
        <xdr:cNvPr id="2" name="Chart 1">
          <a:extLst>
            <a:ext uri="{FF2B5EF4-FFF2-40B4-BE49-F238E27FC236}">
              <a16:creationId xmlns:a16="http://schemas.microsoft.com/office/drawing/2014/main" id="{43E31F23-23FB-4BFA-9ECE-DF43947D6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38</xdr:row>
      <xdr:rowOff>42862</xdr:rowOff>
    </xdr:from>
    <xdr:to>
      <xdr:col>3</xdr:col>
      <xdr:colOff>628650</xdr:colOff>
      <xdr:row>52</xdr:row>
      <xdr:rowOff>119062</xdr:rowOff>
    </xdr:to>
    <xdr:graphicFrame macro="">
      <xdr:nvGraphicFramePr>
        <xdr:cNvPr id="2" name="Chart 1">
          <a:extLst>
            <a:ext uri="{FF2B5EF4-FFF2-40B4-BE49-F238E27FC236}">
              <a16:creationId xmlns:a16="http://schemas.microsoft.com/office/drawing/2014/main" id="{242FF46A-9AD3-9B75-1264-727EF85CD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38</xdr:row>
      <xdr:rowOff>33337</xdr:rowOff>
    </xdr:from>
    <xdr:to>
      <xdr:col>12</xdr:col>
      <xdr:colOff>514350</xdr:colOff>
      <xdr:row>52</xdr:row>
      <xdr:rowOff>109537</xdr:rowOff>
    </xdr:to>
    <xdr:graphicFrame macro="">
      <xdr:nvGraphicFramePr>
        <xdr:cNvPr id="3" name="Chart 2">
          <a:extLst>
            <a:ext uri="{FF2B5EF4-FFF2-40B4-BE49-F238E27FC236}">
              <a16:creationId xmlns:a16="http://schemas.microsoft.com/office/drawing/2014/main" id="{A95FE2CD-54FF-B625-1A55-99D78A9B4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20</xdr:row>
      <xdr:rowOff>80962</xdr:rowOff>
    </xdr:from>
    <xdr:to>
      <xdr:col>6</xdr:col>
      <xdr:colOff>114300</xdr:colOff>
      <xdr:row>34</xdr:row>
      <xdr:rowOff>157162</xdr:rowOff>
    </xdr:to>
    <xdr:graphicFrame macro="">
      <xdr:nvGraphicFramePr>
        <xdr:cNvPr id="2" name="Chart 1">
          <a:extLst>
            <a:ext uri="{FF2B5EF4-FFF2-40B4-BE49-F238E27FC236}">
              <a16:creationId xmlns:a16="http://schemas.microsoft.com/office/drawing/2014/main" id="{689405B3-6324-B22A-D036-6A65F5BDD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423862</xdr:colOff>
      <xdr:row>20</xdr:row>
      <xdr:rowOff>185737</xdr:rowOff>
    </xdr:from>
    <xdr:to>
      <xdr:col>14</xdr:col>
      <xdr:colOff>100012</xdr:colOff>
      <xdr:row>35</xdr:row>
      <xdr:rowOff>71437</xdr:rowOff>
    </xdr:to>
    <xdr:graphicFrame macro="">
      <xdr:nvGraphicFramePr>
        <xdr:cNvPr id="3" name="Chart 2">
          <a:extLst>
            <a:ext uri="{FF2B5EF4-FFF2-40B4-BE49-F238E27FC236}">
              <a16:creationId xmlns:a16="http://schemas.microsoft.com/office/drawing/2014/main" id="{B9F149F4-53BC-5C03-0D96-2D631AA6A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49152\OneDrive\Documents\Which%20Pet.xlsx" TargetMode="External"/><Relationship Id="rId1" Type="http://schemas.openxmlformats.org/officeDocument/2006/relationships/externalLinkPath" Target="Which%20P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7">
          <cell r="B17" t="str">
            <v>Dog</v>
          </cell>
          <cell r="C17" t="str">
            <v>Cat</v>
          </cell>
        </row>
        <row r="18">
          <cell r="A18" t="str">
            <v>One Year Cost</v>
          </cell>
          <cell r="B18">
            <v>644</v>
          </cell>
          <cell r="C18">
            <v>559.5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F0CC-EB18-47C5-865E-4ABA39BB63C5}">
  <sheetPr>
    <pageSetUpPr fitToPage="1"/>
  </sheetPr>
  <dimension ref="A1:S38"/>
  <sheetViews>
    <sheetView workbookViewId="0">
      <selection activeCell="C39" sqref="C39"/>
    </sheetView>
  </sheetViews>
  <sheetFormatPr defaultRowHeight="15" x14ac:dyDescent="0.25"/>
  <cols>
    <col min="1" max="1" width="18.28515625" bestFit="1" customWidth="1"/>
    <col min="3" max="3" width="12.85546875" bestFit="1" customWidth="1"/>
    <col min="4" max="4" width="11.42578125" bestFit="1" customWidth="1"/>
    <col min="6" max="6" width="14.42578125" bestFit="1" customWidth="1"/>
    <col min="8" max="8" width="13.140625" bestFit="1" customWidth="1"/>
    <col min="9" max="9" width="11.42578125" bestFit="1" customWidth="1"/>
    <col min="11" max="11" width="18.28515625" bestFit="1" customWidth="1"/>
    <col min="13" max="13" width="12.85546875" bestFit="1" customWidth="1"/>
    <col min="14" max="14" width="11.42578125" bestFit="1" customWidth="1"/>
    <col min="16" max="16" width="13.85546875" bestFit="1" customWidth="1"/>
    <col min="17" max="17" width="8.5703125" bestFit="1" customWidth="1"/>
    <col min="18" max="18" width="13.140625" bestFit="1" customWidth="1"/>
    <col min="19" max="19" width="11.42578125" bestFit="1" customWidth="1"/>
  </cols>
  <sheetData>
    <row r="1" spans="1:19" x14ac:dyDescent="0.25">
      <c r="A1" s="3"/>
      <c r="B1" s="3"/>
      <c r="C1" s="3" t="s">
        <v>20</v>
      </c>
      <c r="D1" s="3"/>
      <c r="E1" s="3"/>
      <c r="F1" s="3"/>
      <c r="G1" s="3"/>
      <c r="H1" s="3" t="s">
        <v>19</v>
      </c>
      <c r="I1" s="3"/>
      <c r="K1" s="6"/>
      <c r="L1" s="6"/>
      <c r="M1" s="6" t="s">
        <v>20</v>
      </c>
      <c r="N1" s="6"/>
      <c r="O1" s="6"/>
      <c r="P1" s="6"/>
      <c r="Q1" s="6"/>
      <c r="R1" s="6" t="s">
        <v>19</v>
      </c>
      <c r="S1" s="6"/>
    </row>
    <row r="2" spans="1:19" x14ac:dyDescent="0.25">
      <c r="A2" s="3"/>
      <c r="B2" s="3" t="s">
        <v>14</v>
      </c>
      <c r="C2" s="3" t="s">
        <v>15</v>
      </c>
      <c r="D2" s="3" t="s">
        <v>16</v>
      </c>
      <c r="E2" s="3"/>
      <c r="F2" s="3" t="s">
        <v>18</v>
      </c>
      <c r="G2" s="3" t="s">
        <v>14</v>
      </c>
      <c r="H2" s="3" t="s">
        <v>15</v>
      </c>
      <c r="I2" s="3" t="s">
        <v>16</v>
      </c>
      <c r="K2" s="6"/>
      <c r="L2" s="6" t="s">
        <v>14</v>
      </c>
      <c r="M2" s="6" t="s">
        <v>15</v>
      </c>
      <c r="N2" s="6" t="s">
        <v>16</v>
      </c>
      <c r="O2" s="6"/>
      <c r="P2" s="6" t="s">
        <v>22</v>
      </c>
      <c r="Q2" s="6" t="s">
        <v>14</v>
      </c>
      <c r="R2" s="6" t="s">
        <v>15</v>
      </c>
      <c r="S2" s="6" t="s">
        <v>16</v>
      </c>
    </row>
    <row r="3" spans="1:19" x14ac:dyDescent="0.25">
      <c r="A3" s="3" t="s">
        <v>0</v>
      </c>
      <c r="B3" s="4">
        <v>0.5</v>
      </c>
      <c r="C3" s="4">
        <v>0.4</v>
      </c>
      <c r="D3" s="4">
        <v>1.4</v>
      </c>
      <c r="E3" s="3"/>
      <c r="F3" s="3">
        <v>3</v>
      </c>
      <c r="G3" s="4">
        <f>B3*F3</f>
        <v>1.5</v>
      </c>
      <c r="H3" s="4">
        <f>C3*F3</f>
        <v>1.2000000000000002</v>
      </c>
      <c r="I3" s="4">
        <f>D3*F3</f>
        <v>4.1999999999999993</v>
      </c>
      <c r="K3" s="6" t="s">
        <v>0</v>
      </c>
      <c r="L3" s="7">
        <v>0.5</v>
      </c>
      <c r="M3" s="7">
        <v>0.4</v>
      </c>
      <c r="N3" s="7">
        <v>1.4</v>
      </c>
      <c r="O3" s="6"/>
      <c r="P3" s="6">
        <v>5</v>
      </c>
      <c r="Q3" s="7">
        <f>L3*P3</f>
        <v>2.5</v>
      </c>
      <c r="R3" s="7">
        <f>M3*P3</f>
        <v>2</v>
      </c>
      <c r="S3" s="7">
        <f>N3*P3</f>
        <v>7</v>
      </c>
    </row>
    <row r="4" spans="1:19" x14ac:dyDescent="0.25">
      <c r="A4" s="3" t="s">
        <v>1</v>
      </c>
      <c r="B4" s="4">
        <v>28</v>
      </c>
      <c r="C4" s="4">
        <v>33</v>
      </c>
      <c r="D4" s="4">
        <v>31</v>
      </c>
      <c r="E4" s="3"/>
      <c r="F4" s="3">
        <v>1</v>
      </c>
      <c r="G4" s="4">
        <f t="shared" ref="G4:G17" si="0">B4*F4</f>
        <v>28</v>
      </c>
      <c r="H4" s="4">
        <f t="shared" ref="H4:H17" si="1">C4*F4</f>
        <v>33</v>
      </c>
      <c r="I4" s="4">
        <f t="shared" ref="I4:I17" si="2">D4*F4</f>
        <v>31</v>
      </c>
      <c r="K4" s="6" t="s">
        <v>1</v>
      </c>
      <c r="L4" s="7">
        <v>28</v>
      </c>
      <c r="M4" s="7">
        <v>33</v>
      </c>
      <c r="N4" s="7">
        <v>31</v>
      </c>
      <c r="O4" s="6"/>
      <c r="P4" s="6">
        <v>2</v>
      </c>
      <c r="Q4" s="7">
        <f t="shared" ref="Q4:Q13" si="3">L4*P4</f>
        <v>56</v>
      </c>
      <c r="R4" s="7">
        <f t="shared" ref="R4:R13" si="4">M4*P4</f>
        <v>66</v>
      </c>
      <c r="S4" s="7">
        <f t="shared" ref="S4:S13" si="5">N4*P4</f>
        <v>62</v>
      </c>
    </row>
    <row r="5" spans="1:19" x14ac:dyDescent="0.25">
      <c r="A5" s="3" t="s">
        <v>17</v>
      </c>
      <c r="B5" s="4">
        <v>1.8</v>
      </c>
      <c r="C5" s="4">
        <v>1</v>
      </c>
      <c r="D5" s="4">
        <v>2</v>
      </c>
      <c r="E5" s="3"/>
      <c r="F5" s="3">
        <v>7</v>
      </c>
      <c r="G5" s="4">
        <f t="shared" si="0"/>
        <v>12.6</v>
      </c>
      <c r="H5" s="4">
        <f t="shared" si="1"/>
        <v>7</v>
      </c>
      <c r="I5" s="4">
        <f t="shared" si="2"/>
        <v>14</v>
      </c>
      <c r="K5" s="6" t="s">
        <v>17</v>
      </c>
      <c r="L5" s="7">
        <v>1.8</v>
      </c>
      <c r="M5" s="7">
        <v>1</v>
      </c>
      <c r="N5" s="7">
        <v>2</v>
      </c>
      <c r="O5" s="6"/>
      <c r="P5" s="6">
        <v>4</v>
      </c>
      <c r="Q5" s="7">
        <f t="shared" si="3"/>
        <v>7.2</v>
      </c>
      <c r="R5" s="7">
        <f t="shared" si="4"/>
        <v>4</v>
      </c>
      <c r="S5" s="7">
        <f t="shared" si="5"/>
        <v>8</v>
      </c>
    </row>
    <row r="6" spans="1:19" x14ac:dyDescent="0.25">
      <c r="A6" s="3" t="s">
        <v>2</v>
      </c>
      <c r="B6" s="4">
        <v>1.2</v>
      </c>
      <c r="C6" s="4">
        <v>0.8</v>
      </c>
      <c r="D6" s="4">
        <v>1.5</v>
      </c>
      <c r="E6" s="3"/>
      <c r="F6" s="3">
        <v>1</v>
      </c>
      <c r="G6" s="4">
        <f t="shared" si="0"/>
        <v>1.2</v>
      </c>
      <c r="H6" s="4">
        <f t="shared" si="1"/>
        <v>0.8</v>
      </c>
      <c r="I6" s="4">
        <f t="shared" si="2"/>
        <v>1.5</v>
      </c>
      <c r="K6" s="6" t="s">
        <v>2</v>
      </c>
      <c r="L6" s="7">
        <v>1.2</v>
      </c>
      <c r="M6" s="7">
        <v>0.8</v>
      </c>
      <c r="N6" s="7">
        <v>1.5</v>
      </c>
      <c r="O6" s="6"/>
      <c r="P6" s="6">
        <v>2</v>
      </c>
      <c r="Q6" s="7">
        <f t="shared" si="3"/>
        <v>2.4</v>
      </c>
      <c r="R6" s="7">
        <f t="shared" si="4"/>
        <v>1.6</v>
      </c>
      <c r="S6" s="7">
        <f t="shared" si="5"/>
        <v>3</v>
      </c>
    </row>
    <row r="7" spans="1:19" x14ac:dyDescent="0.25">
      <c r="A7" s="3" t="s">
        <v>3</v>
      </c>
      <c r="B7" s="4">
        <v>2.4</v>
      </c>
      <c r="C7" s="4">
        <v>1.4</v>
      </c>
      <c r="D7" s="4">
        <v>2.4</v>
      </c>
      <c r="E7" s="3"/>
      <c r="F7" s="3">
        <v>2</v>
      </c>
      <c r="G7" s="4">
        <f t="shared" si="0"/>
        <v>4.8</v>
      </c>
      <c r="H7" s="4">
        <f t="shared" si="1"/>
        <v>2.8</v>
      </c>
      <c r="I7" s="4">
        <f t="shared" si="2"/>
        <v>4.8</v>
      </c>
      <c r="K7" s="6" t="s">
        <v>3</v>
      </c>
      <c r="L7" s="7">
        <v>2.4</v>
      </c>
      <c r="M7" s="7">
        <v>1.4</v>
      </c>
      <c r="N7" s="7">
        <v>2.4</v>
      </c>
      <c r="O7" s="6"/>
      <c r="P7" s="6">
        <v>2</v>
      </c>
      <c r="Q7" s="7">
        <f t="shared" si="3"/>
        <v>4.8</v>
      </c>
      <c r="R7" s="7">
        <f t="shared" si="4"/>
        <v>2.8</v>
      </c>
      <c r="S7" s="7">
        <f t="shared" si="5"/>
        <v>4.8</v>
      </c>
    </row>
    <row r="8" spans="1:19" x14ac:dyDescent="0.25">
      <c r="A8" s="3" t="s">
        <v>4</v>
      </c>
      <c r="B8" s="4">
        <v>0.9</v>
      </c>
      <c r="C8" s="4">
        <v>0.2</v>
      </c>
      <c r="D8" s="4">
        <v>0.8</v>
      </c>
      <c r="E8" s="3"/>
      <c r="F8" s="3">
        <v>2</v>
      </c>
      <c r="G8" s="4">
        <f t="shared" si="0"/>
        <v>1.8</v>
      </c>
      <c r="H8" s="4">
        <f t="shared" si="1"/>
        <v>0.4</v>
      </c>
      <c r="I8" s="4">
        <f t="shared" si="2"/>
        <v>1.6</v>
      </c>
      <c r="K8" s="6" t="s">
        <v>4</v>
      </c>
      <c r="L8" s="7">
        <v>0.9</v>
      </c>
      <c r="M8" s="7">
        <v>0.2</v>
      </c>
      <c r="N8" s="7">
        <v>0.8</v>
      </c>
      <c r="O8" s="6"/>
      <c r="P8" s="6">
        <v>2</v>
      </c>
      <c r="Q8" s="7">
        <f t="shared" si="3"/>
        <v>1.8</v>
      </c>
      <c r="R8" s="7">
        <f t="shared" si="4"/>
        <v>0.4</v>
      </c>
      <c r="S8" s="7">
        <f t="shared" si="5"/>
        <v>1.6</v>
      </c>
    </row>
    <row r="9" spans="1:19" x14ac:dyDescent="0.25">
      <c r="A9" s="3" t="s">
        <v>5</v>
      </c>
      <c r="B9" s="4">
        <v>0.99</v>
      </c>
      <c r="C9" s="4">
        <v>0.59</v>
      </c>
      <c r="D9" s="4">
        <v>2.59</v>
      </c>
      <c r="E9" s="3"/>
      <c r="F9" s="3">
        <v>1</v>
      </c>
      <c r="G9" s="4">
        <f t="shared" si="0"/>
        <v>0.99</v>
      </c>
      <c r="H9" s="4">
        <f t="shared" si="1"/>
        <v>0.59</v>
      </c>
      <c r="I9" s="4">
        <f t="shared" si="2"/>
        <v>2.59</v>
      </c>
      <c r="K9" s="6" t="s">
        <v>5</v>
      </c>
      <c r="L9" s="7">
        <v>0.99</v>
      </c>
      <c r="M9" s="7">
        <v>0.59</v>
      </c>
      <c r="N9" s="7">
        <v>2.59</v>
      </c>
      <c r="O9" s="6"/>
      <c r="P9" s="6">
        <v>10</v>
      </c>
      <c r="Q9" s="7">
        <f t="shared" si="3"/>
        <v>9.9</v>
      </c>
      <c r="R9" s="7">
        <f t="shared" si="4"/>
        <v>5.8999999999999995</v>
      </c>
      <c r="S9" s="7">
        <f t="shared" si="5"/>
        <v>25.9</v>
      </c>
    </row>
    <row r="10" spans="1:19" x14ac:dyDescent="0.25">
      <c r="A10" s="3" t="s">
        <v>6</v>
      </c>
      <c r="B10" s="4">
        <v>1.25</v>
      </c>
      <c r="C10" s="4">
        <v>3.25</v>
      </c>
      <c r="D10" s="4">
        <v>2.15</v>
      </c>
      <c r="E10" s="3"/>
      <c r="F10" s="3">
        <v>4</v>
      </c>
      <c r="G10" s="4">
        <f t="shared" si="0"/>
        <v>5</v>
      </c>
      <c r="H10" s="4">
        <f t="shared" si="1"/>
        <v>13</v>
      </c>
      <c r="I10" s="4">
        <f t="shared" si="2"/>
        <v>8.6</v>
      </c>
      <c r="K10" s="6" t="s">
        <v>6</v>
      </c>
      <c r="L10" s="7">
        <v>1.25</v>
      </c>
      <c r="M10" s="7">
        <v>3.25</v>
      </c>
      <c r="N10" s="7">
        <v>2.15</v>
      </c>
      <c r="O10" s="6"/>
      <c r="P10" s="6">
        <v>1</v>
      </c>
      <c r="Q10" s="7">
        <f t="shared" si="3"/>
        <v>1.25</v>
      </c>
      <c r="R10" s="7">
        <f t="shared" si="4"/>
        <v>3.25</v>
      </c>
      <c r="S10" s="7">
        <f t="shared" si="5"/>
        <v>2.15</v>
      </c>
    </row>
    <row r="11" spans="1:19" x14ac:dyDescent="0.25">
      <c r="A11" s="3" t="s">
        <v>7</v>
      </c>
      <c r="B11" s="4">
        <v>9.5</v>
      </c>
      <c r="C11" s="4">
        <v>14</v>
      </c>
      <c r="D11" s="4">
        <v>13</v>
      </c>
      <c r="E11" s="4"/>
      <c r="F11" s="3">
        <v>1</v>
      </c>
      <c r="G11" s="4">
        <f t="shared" si="0"/>
        <v>9.5</v>
      </c>
      <c r="H11" s="4">
        <f t="shared" si="1"/>
        <v>14</v>
      </c>
      <c r="I11" s="4">
        <f t="shared" si="2"/>
        <v>13</v>
      </c>
      <c r="K11" s="6" t="s">
        <v>7</v>
      </c>
      <c r="L11" s="7">
        <v>9.5</v>
      </c>
      <c r="M11" s="7">
        <v>14</v>
      </c>
      <c r="N11" s="7">
        <v>13</v>
      </c>
      <c r="O11" s="6"/>
      <c r="P11" s="6">
        <v>1</v>
      </c>
      <c r="Q11" s="7">
        <f t="shared" si="3"/>
        <v>9.5</v>
      </c>
      <c r="R11" s="7">
        <f t="shared" si="4"/>
        <v>14</v>
      </c>
      <c r="S11" s="7">
        <f t="shared" si="5"/>
        <v>13</v>
      </c>
    </row>
    <row r="12" spans="1:19" x14ac:dyDescent="0.25">
      <c r="A12" s="3" t="s">
        <v>8</v>
      </c>
      <c r="B12" s="4">
        <v>4.55</v>
      </c>
      <c r="C12" s="4">
        <v>2.5499999999999998</v>
      </c>
      <c r="D12" s="4">
        <v>6</v>
      </c>
      <c r="E12" s="3"/>
      <c r="F12" s="3">
        <v>1</v>
      </c>
      <c r="G12" s="4">
        <f t="shared" si="0"/>
        <v>4.55</v>
      </c>
      <c r="H12" s="4">
        <f t="shared" si="1"/>
        <v>2.5499999999999998</v>
      </c>
      <c r="I12" s="4">
        <f t="shared" si="2"/>
        <v>6</v>
      </c>
      <c r="K12" s="6" t="s">
        <v>8</v>
      </c>
      <c r="L12" s="7">
        <v>4.55</v>
      </c>
      <c r="M12" s="7">
        <v>2.5499999999999998</v>
      </c>
      <c r="N12" s="7">
        <v>6</v>
      </c>
      <c r="O12" s="6"/>
      <c r="P12" s="6">
        <v>1</v>
      </c>
      <c r="Q12" s="7">
        <f t="shared" si="3"/>
        <v>4.55</v>
      </c>
      <c r="R12" s="7">
        <f t="shared" si="4"/>
        <v>2.5499999999999998</v>
      </c>
      <c r="S12" s="7">
        <f t="shared" si="5"/>
        <v>6</v>
      </c>
    </row>
    <row r="13" spans="1:19" x14ac:dyDescent="0.25">
      <c r="A13" s="3" t="s">
        <v>9</v>
      </c>
      <c r="B13" s="4">
        <v>4.2</v>
      </c>
      <c r="C13" s="4">
        <v>2.2000000000000002</v>
      </c>
      <c r="D13" s="4">
        <v>3</v>
      </c>
      <c r="E13" s="3"/>
      <c r="F13" s="3">
        <v>1</v>
      </c>
      <c r="G13" s="4">
        <f t="shared" si="0"/>
        <v>4.2</v>
      </c>
      <c r="H13" s="4">
        <f t="shared" si="1"/>
        <v>2.2000000000000002</v>
      </c>
      <c r="I13" s="4">
        <f t="shared" si="2"/>
        <v>3</v>
      </c>
      <c r="K13" s="6" t="s">
        <v>13</v>
      </c>
      <c r="L13" s="7">
        <v>2</v>
      </c>
      <c r="M13" s="7">
        <v>1</v>
      </c>
      <c r="N13" s="7">
        <v>3</v>
      </c>
      <c r="O13" s="6"/>
      <c r="P13" s="6">
        <v>2</v>
      </c>
      <c r="Q13" s="7">
        <f t="shared" si="3"/>
        <v>4</v>
      </c>
      <c r="R13" s="7">
        <f t="shared" si="4"/>
        <v>2</v>
      </c>
      <c r="S13" s="7">
        <f t="shared" si="5"/>
        <v>6</v>
      </c>
    </row>
    <row r="14" spans="1:19" x14ac:dyDescent="0.25">
      <c r="A14" s="3" t="s">
        <v>10</v>
      </c>
      <c r="B14" s="4">
        <v>3.9</v>
      </c>
      <c r="C14" s="4">
        <v>5</v>
      </c>
      <c r="D14" s="4">
        <v>8</v>
      </c>
      <c r="E14" s="3"/>
      <c r="F14" s="3">
        <v>1</v>
      </c>
      <c r="G14" s="4">
        <f t="shared" si="0"/>
        <v>3.9</v>
      </c>
      <c r="H14" s="4">
        <f t="shared" si="1"/>
        <v>5</v>
      </c>
      <c r="I14" s="4">
        <f t="shared" si="2"/>
        <v>8</v>
      </c>
      <c r="K14" s="6"/>
      <c r="L14" s="6"/>
      <c r="M14" s="6"/>
      <c r="N14" s="6"/>
      <c r="O14" s="6"/>
      <c r="P14" s="6"/>
      <c r="Q14" s="6" t="s">
        <v>14</v>
      </c>
      <c r="R14" s="6" t="s">
        <v>15</v>
      </c>
      <c r="S14" s="6" t="s">
        <v>16</v>
      </c>
    </row>
    <row r="15" spans="1:19" x14ac:dyDescent="0.25">
      <c r="A15" s="3" t="s">
        <v>11</v>
      </c>
      <c r="B15" s="4">
        <v>1</v>
      </c>
      <c r="C15" s="4">
        <v>2</v>
      </c>
      <c r="D15" s="4">
        <v>1</v>
      </c>
      <c r="E15" s="3"/>
      <c r="F15" s="3">
        <v>1</v>
      </c>
      <c r="G15" s="4">
        <f t="shared" si="0"/>
        <v>1</v>
      </c>
      <c r="H15" s="4">
        <f t="shared" si="1"/>
        <v>2</v>
      </c>
      <c r="I15" s="4">
        <f t="shared" si="2"/>
        <v>1</v>
      </c>
      <c r="K15" s="6"/>
      <c r="L15" s="6"/>
      <c r="M15" s="6"/>
      <c r="N15" s="6"/>
      <c r="O15" s="6"/>
      <c r="P15" s="6" t="s">
        <v>21</v>
      </c>
      <c r="Q15" s="7">
        <f>SUM(Q3:Q13)</f>
        <v>103.9</v>
      </c>
      <c r="R15" s="7">
        <f t="shared" ref="R15:S15" si="6">SUM(R3:R13)</f>
        <v>104.5</v>
      </c>
      <c r="S15" s="7">
        <f t="shared" si="6"/>
        <v>139.44999999999999</v>
      </c>
    </row>
    <row r="16" spans="1:19" x14ac:dyDescent="0.25">
      <c r="A16" s="3" t="s">
        <v>12</v>
      </c>
      <c r="B16" s="4">
        <v>1.75</v>
      </c>
      <c r="C16" s="4">
        <v>2</v>
      </c>
      <c r="D16" s="4">
        <v>1</v>
      </c>
      <c r="E16" s="3"/>
      <c r="F16" s="3">
        <v>1</v>
      </c>
      <c r="G16" s="4">
        <f t="shared" si="0"/>
        <v>1.75</v>
      </c>
      <c r="H16" s="4">
        <f t="shared" si="1"/>
        <v>2</v>
      </c>
      <c r="I16" s="4">
        <f t="shared" si="2"/>
        <v>1</v>
      </c>
    </row>
    <row r="17" spans="1:9" x14ac:dyDescent="0.25">
      <c r="A17" s="3" t="s">
        <v>13</v>
      </c>
      <c r="B17" s="4">
        <v>2</v>
      </c>
      <c r="C17" s="4">
        <v>1</v>
      </c>
      <c r="D17" s="4">
        <v>3</v>
      </c>
      <c r="E17" s="3"/>
      <c r="F17" s="3">
        <v>1</v>
      </c>
      <c r="G17" s="4">
        <f t="shared" si="0"/>
        <v>2</v>
      </c>
      <c r="H17" s="4">
        <f t="shared" si="1"/>
        <v>1</v>
      </c>
      <c r="I17" s="4">
        <f t="shared" si="2"/>
        <v>3</v>
      </c>
    </row>
    <row r="18" spans="1:9" x14ac:dyDescent="0.25">
      <c r="A18" s="3"/>
      <c r="B18" s="3"/>
      <c r="C18" s="3"/>
      <c r="D18" s="3"/>
      <c r="E18" s="3"/>
      <c r="F18" s="3"/>
      <c r="G18" s="3" t="s">
        <v>14</v>
      </c>
      <c r="H18" s="3" t="s">
        <v>15</v>
      </c>
      <c r="I18" s="3" t="s">
        <v>16</v>
      </c>
    </row>
    <row r="19" spans="1:9" x14ac:dyDescent="0.25">
      <c r="A19" s="3"/>
      <c r="B19" s="3"/>
      <c r="C19" s="3"/>
      <c r="D19" s="3"/>
      <c r="E19" s="3"/>
      <c r="F19" s="5" t="s">
        <v>21</v>
      </c>
      <c r="G19" s="4">
        <f>SUM(G3:G17)</f>
        <v>82.79</v>
      </c>
      <c r="H19" s="4">
        <f t="shared" ref="H19:I19" si="7">SUM(H3:H17)</f>
        <v>87.539999999999992</v>
      </c>
      <c r="I19" s="4">
        <f t="shared" si="7"/>
        <v>103.28999999999999</v>
      </c>
    </row>
    <row r="38" spans="1:1" x14ac:dyDescent="0.25">
      <c r="A38" s="21" t="s">
        <v>88</v>
      </c>
    </row>
  </sheetData>
  <pageMargins left="0.7" right="0.7" top="0.75" bottom="0.75" header="0.3" footer="0.3"/>
  <pageSetup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831E-8B57-4F23-BDE3-610FB8EDF046}">
  <dimension ref="A2:C21"/>
  <sheetViews>
    <sheetView workbookViewId="0">
      <selection activeCell="B26" sqref="B26"/>
    </sheetView>
  </sheetViews>
  <sheetFormatPr defaultRowHeight="15" x14ac:dyDescent="0.25"/>
  <cols>
    <col min="1" max="1" width="13.42578125" bestFit="1" customWidth="1"/>
    <col min="2" max="3" width="8.7109375" bestFit="1" customWidth="1"/>
  </cols>
  <sheetData>
    <row r="2" spans="1:3" x14ac:dyDescent="0.25">
      <c r="B2" s="2" t="s">
        <v>23</v>
      </c>
      <c r="C2" s="2" t="s">
        <v>24</v>
      </c>
    </row>
    <row r="3" spans="1:3" x14ac:dyDescent="0.25">
      <c r="A3" s="2" t="s">
        <v>25</v>
      </c>
      <c r="C3" s="1"/>
    </row>
    <row r="4" spans="1:3" x14ac:dyDescent="0.25">
      <c r="A4" t="s">
        <v>26</v>
      </c>
      <c r="B4" s="1">
        <v>50</v>
      </c>
      <c r="C4" s="1">
        <v>90</v>
      </c>
    </row>
    <row r="5" spans="1:3" x14ac:dyDescent="0.25">
      <c r="A5" t="s">
        <v>27</v>
      </c>
      <c r="B5" s="1">
        <v>2.5</v>
      </c>
      <c r="C5" s="1">
        <v>2</v>
      </c>
    </row>
    <row r="6" spans="1:3" x14ac:dyDescent="0.25">
      <c r="A6" t="s">
        <v>28</v>
      </c>
      <c r="B6" s="1">
        <v>5.5</v>
      </c>
      <c r="C6" s="1">
        <v>4.5</v>
      </c>
    </row>
    <row r="7" spans="1:3" x14ac:dyDescent="0.25">
      <c r="A7" t="s">
        <v>29</v>
      </c>
      <c r="B7" s="1">
        <v>7</v>
      </c>
      <c r="C7" s="1">
        <v>7</v>
      </c>
    </row>
    <row r="8" spans="1:3" x14ac:dyDescent="0.25">
      <c r="A8" t="s">
        <v>30</v>
      </c>
      <c r="B8" s="1">
        <v>3</v>
      </c>
      <c r="C8" s="1">
        <v>0</v>
      </c>
    </row>
    <row r="9" spans="1:3" x14ac:dyDescent="0.25">
      <c r="A9" s="2" t="s">
        <v>31</v>
      </c>
      <c r="B9" s="1">
        <f>SUM(B4:B8)</f>
        <v>68</v>
      </c>
      <c r="C9" s="1">
        <f>SUM(C4:C8)</f>
        <v>103.5</v>
      </c>
    </row>
    <row r="11" spans="1:3" x14ac:dyDescent="0.25">
      <c r="A11" s="2" t="s">
        <v>32</v>
      </c>
    </row>
    <row r="12" spans="1:3" x14ac:dyDescent="0.25">
      <c r="A12" t="s">
        <v>33</v>
      </c>
      <c r="B12" s="1">
        <v>21</v>
      </c>
      <c r="C12" s="1">
        <v>11</v>
      </c>
    </row>
    <row r="13" spans="1:3" x14ac:dyDescent="0.25">
      <c r="A13" t="s">
        <v>34</v>
      </c>
      <c r="B13" s="1">
        <v>0</v>
      </c>
      <c r="C13" s="1">
        <v>8</v>
      </c>
    </row>
    <row r="14" spans="1:3" x14ac:dyDescent="0.25">
      <c r="A14" t="s">
        <v>35</v>
      </c>
      <c r="B14" s="1">
        <v>3</v>
      </c>
      <c r="C14" s="1">
        <v>0</v>
      </c>
    </row>
    <row r="15" spans="1:3" x14ac:dyDescent="0.25">
      <c r="A15" t="s">
        <v>36</v>
      </c>
      <c r="B15" s="1">
        <f>SUM(B12:B14)</f>
        <v>24</v>
      </c>
      <c r="C15" s="1">
        <f>SUM(C12:C14)</f>
        <v>19</v>
      </c>
    </row>
    <row r="16" spans="1:3" x14ac:dyDescent="0.25">
      <c r="A16" s="2" t="s">
        <v>37</v>
      </c>
      <c r="B16" s="1">
        <f>B15*2</f>
        <v>48</v>
      </c>
      <c r="C16" s="1">
        <f>C15*2</f>
        <v>38</v>
      </c>
    </row>
    <row r="17" spans="1:3" x14ac:dyDescent="0.25">
      <c r="B17" s="2" t="s">
        <v>23</v>
      </c>
      <c r="C17" s="2" t="s">
        <v>24</v>
      </c>
    </row>
    <row r="18" spans="1:3" x14ac:dyDescent="0.25">
      <c r="A18" s="2" t="s">
        <v>38</v>
      </c>
      <c r="B18" s="1">
        <f>( 12*B16)+B9</f>
        <v>644</v>
      </c>
      <c r="C18" s="1">
        <f>(12*C16)+C9</f>
        <v>559.5</v>
      </c>
    </row>
    <row r="21" spans="1:3" x14ac:dyDescent="0.25">
      <c r="A21" s="21" t="s">
        <v>69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883E-15FB-44A2-9D59-7288B5D06C6D}">
  <dimension ref="A1:M56"/>
  <sheetViews>
    <sheetView topLeftCell="A11" workbookViewId="0">
      <selection activeCell="N24" sqref="N24"/>
    </sheetView>
  </sheetViews>
  <sheetFormatPr defaultRowHeight="15" x14ac:dyDescent="0.25"/>
  <cols>
    <col min="1" max="1" width="27.28515625" bestFit="1" customWidth="1"/>
    <col min="2" max="2" width="16.140625" bestFit="1" customWidth="1"/>
    <col min="3" max="3" width="19.28515625" bestFit="1" customWidth="1"/>
    <col min="4" max="4" width="12.5703125" bestFit="1" customWidth="1"/>
    <col min="10" max="10" width="28.85546875" bestFit="1" customWidth="1"/>
    <col min="11" max="11" width="16.140625" bestFit="1" customWidth="1"/>
    <col min="12" max="12" width="19.28515625" bestFit="1" customWidth="1"/>
    <col min="13" max="13" width="12.5703125" bestFit="1" customWidth="1"/>
  </cols>
  <sheetData>
    <row r="1" spans="1:13" x14ac:dyDescent="0.25">
      <c r="A1" s="8" t="s">
        <v>39</v>
      </c>
      <c r="B1" s="9" t="s">
        <v>40</v>
      </c>
      <c r="C1" s="9" t="s">
        <v>61</v>
      </c>
      <c r="D1" s="9" t="s">
        <v>41</v>
      </c>
      <c r="J1" s="14" t="s">
        <v>66</v>
      </c>
      <c r="K1" s="15" t="s">
        <v>40</v>
      </c>
      <c r="L1" s="15" t="s">
        <v>61</v>
      </c>
      <c r="M1" s="15" t="s">
        <v>41</v>
      </c>
    </row>
    <row r="2" spans="1:13" x14ac:dyDescent="0.25">
      <c r="A2" s="9"/>
      <c r="B2" s="9"/>
      <c r="C2" s="9"/>
      <c r="D2" s="9"/>
      <c r="J2" s="15"/>
      <c r="K2" s="15"/>
      <c r="L2" s="15"/>
      <c r="M2" s="15"/>
    </row>
    <row r="3" spans="1:13" x14ac:dyDescent="0.25">
      <c r="A3" s="9"/>
      <c r="B3" s="9"/>
      <c r="C3" s="9"/>
      <c r="D3" s="9"/>
      <c r="J3" s="15"/>
      <c r="K3" s="15"/>
      <c r="L3" s="15"/>
      <c r="M3" s="15"/>
    </row>
    <row r="4" spans="1:13" x14ac:dyDescent="0.25">
      <c r="A4" s="9"/>
      <c r="B4" s="9"/>
      <c r="C4" s="9"/>
      <c r="D4" s="9"/>
      <c r="J4" s="15"/>
      <c r="K4" s="15"/>
      <c r="L4" s="15"/>
      <c r="M4" s="15"/>
    </row>
    <row r="5" spans="1:13" x14ac:dyDescent="0.25">
      <c r="A5" s="10" t="s">
        <v>42</v>
      </c>
      <c r="B5" s="9"/>
      <c r="C5" s="9"/>
      <c r="D5" s="9"/>
      <c r="J5" s="16" t="s">
        <v>42</v>
      </c>
      <c r="K5" s="15"/>
      <c r="L5" s="15"/>
      <c r="M5" s="15"/>
    </row>
    <row r="6" spans="1:13" x14ac:dyDescent="0.25">
      <c r="A6" s="9" t="s">
        <v>43</v>
      </c>
      <c r="B6" s="11">
        <v>280</v>
      </c>
      <c r="C6" s="11">
        <v>100</v>
      </c>
      <c r="D6" s="11">
        <v>350</v>
      </c>
      <c r="J6" s="15" t="s">
        <v>43</v>
      </c>
      <c r="K6" s="17">
        <v>280</v>
      </c>
      <c r="L6" s="17">
        <v>100</v>
      </c>
      <c r="M6" s="17">
        <v>350</v>
      </c>
    </row>
    <row r="7" spans="1:13" x14ac:dyDescent="0.25">
      <c r="A7" s="9" t="s">
        <v>44</v>
      </c>
      <c r="B7" s="11">
        <v>18</v>
      </c>
      <c r="C7" s="11">
        <v>0</v>
      </c>
      <c r="D7" s="12">
        <v>0</v>
      </c>
      <c r="J7" s="15" t="s">
        <v>44</v>
      </c>
      <c r="K7" s="17">
        <v>18</v>
      </c>
      <c r="L7" s="17">
        <v>0</v>
      </c>
      <c r="M7" s="17">
        <v>0</v>
      </c>
    </row>
    <row r="8" spans="1:13" x14ac:dyDescent="0.25">
      <c r="A8" s="9" t="s">
        <v>45</v>
      </c>
      <c r="B8" s="11">
        <v>25</v>
      </c>
      <c r="C8" s="11">
        <v>0</v>
      </c>
      <c r="D8" s="11">
        <v>0</v>
      </c>
      <c r="J8" s="15" t="s">
        <v>45</v>
      </c>
      <c r="K8" s="17">
        <v>25</v>
      </c>
      <c r="L8" s="17">
        <v>0</v>
      </c>
      <c r="M8" s="17">
        <v>0</v>
      </c>
    </row>
    <row r="9" spans="1:13" x14ac:dyDescent="0.25">
      <c r="A9" s="9" t="s">
        <v>46</v>
      </c>
      <c r="B9" s="11">
        <v>15</v>
      </c>
      <c r="C9" s="11">
        <v>0</v>
      </c>
      <c r="D9" s="11">
        <v>0</v>
      </c>
      <c r="J9" s="15" t="s">
        <v>46</v>
      </c>
      <c r="K9" s="17">
        <v>15</v>
      </c>
      <c r="L9" s="17">
        <v>0</v>
      </c>
      <c r="M9" s="17">
        <v>0</v>
      </c>
    </row>
    <row r="10" spans="1:13" x14ac:dyDescent="0.25">
      <c r="A10" s="9" t="s">
        <v>47</v>
      </c>
      <c r="B10" s="11">
        <v>9</v>
      </c>
      <c r="C10" s="11">
        <v>0</v>
      </c>
      <c r="D10" s="11">
        <v>0</v>
      </c>
      <c r="J10" s="15" t="s">
        <v>47</v>
      </c>
      <c r="K10" s="17">
        <v>9</v>
      </c>
      <c r="L10" s="17">
        <v>0</v>
      </c>
      <c r="M10" s="17">
        <v>0</v>
      </c>
    </row>
    <row r="11" spans="1:13" x14ac:dyDescent="0.25">
      <c r="A11" s="9" t="s">
        <v>48</v>
      </c>
      <c r="B11" s="11">
        <v>0</v>
      </c>
      <c r="C11" s="11">
        <v>99</v>
      </c>
      <c r="D11" s="11">
        <v>0</v>
      </c>
      <c r="J11" s="15" t="s">
        <v>48</v>
      </c>
      <c r="K11" s="17">
        <v>0</v>
      </c>
      <c r="L11" s="17">
        <v>99</v>
      </c>
      <c r="M11" s="17">
        <v>0</v>
      </c>
    </row>
    <row r="12" spans="1:13" x14ac:dyDescent="0.25">
      <c r="A12" s="9" t="s">
        <v>49</v>
      </c>
      <c r="B12" s="11">
        <v>0</v>
      </c>
      <c r="C12" s="11">
        <v>95</v>
      </c>
      <c r="D12" s="11">
        <v>0</v>
      </c>
      <c r="J12" s="15" t="s">
        <v>49</v>
      </c>
      <c r="K12" s="17">
        <v>0</v>
      </c>
      <c r="L12" s="17">
        <v>95</v>
      </c>
      <c r="M12" s="17">
        <v>0</v>
      </c>
    </row>
    <row r="13" spans="1:13" x14ac:dyDescent="0.25">
      <c r="A13" s="9" t="s">
        <v>50</v>
      </c>
      <c r="B13" s="11">
        <v>0</v>
      </c>
      <c r="C13" s="11">
        <v>85</v>
      </c>
      <c r="D13" s="11">
        <v>0</v>
      </c>
      <c r="J13" s="15" t="s">
        <v>50</v>
      </c>
      <c r="K13" s="17">
        <v>0</v>
      </c>
      <c r="L13" s="17">
        <v>85</v>
      </c>
      <c r="M13" s="17">
        <v>0</v>
      </c>
    </row>
    <row r="14" spans="1:13" x14ac:dyDescent="0.25">
      <c r="A14" s="9" t="s">
        <v>51</v>
      </c>
      <c r="B14" s="11">
        <v>0</v>
      </c>
      <c r="C14" s="11">
        <v>85</v>
      </c>
      <c r="D14" s="11">
        <v>0</v>
      </c>
      <c r="J14" s="15" t="s">
        <v>51</v>
      </c>
      <c r="K14" s="17">
        <v>0</v>
      </c>
      <c r="L14" s="17">
        <v>85</v>
      </c>
      <c r="M14" s="17">
        <v>0</v>
      </c>
    </row>
    <row r="15" spans="1:13" x14ac:dyDescent="0.25">
      <c r="A15" s="9" t="s">
        <v>52</v>
      </c>
      <c r="B15" s="11">
        <v>0</v>
      </c>
      <c r="C15" s="9"/>
      <c r="D15" s="11">
        <v>555</v>
      </c>
      <c r="J15" s="15" t="s">
        <v>52</v>
      </c>
      <c r="K15" s="17">
        <v>0</v>
      </c>
      <c r="L15" s="15"/>
      <c r="M15" s="17">
        <v>555</v>
      </c>
    </row>
    <row r="16" spans="1:13" x14ac:dyDescent="0.25">
      <c r="A16" s="9"/>
      <c r="B16" s="9"/>
      <c r="C16" s="9"/>
      <c r="D16" s="9"/>
      <c r="J16" s="15"/>
      <c r="K16" s="15"/>
      <c r="L16" s="15"/>
      <c r="M16" s="15"/>
    </row>
    <row r="17" spans="1:13" x14ac:dyDescent="0.25">
      <c r="A17" s="9" t="s">
        <v>53</v>
      </c>
      <c r="B17" s="11">
        <f>SUM(B6:B15)</f>
        <v>347</v>
      </c>
      <c r="C17" s="11">
        <f>SUM(C6:C15)</f>
        <v>464</v>
      </c>
      <c r="D17" s="11">
        <f>SUM(D6:D15)</f>
        <v>905</v>
      </c>
      <c r="J17" s="15" t="s">
        <v>53</v>
      </c>
      <c r="K17" s="17">
        <f>SUM(K6:K15)</f>
        <v>347</v>
      </c>
      <c r="L17" s="17">
        <f>SUM(L6:L15)</f>
        <v>464</v>
      </c>
      <c r="M17" s="17">
        <f>SUM(M6:M15)</f>
        <v>905</v>
      </c>
    </row>
    <row r="18" spans="1:13" x14ac:dyDescent="0.25">
      <c r="A18" s="9" t="s">
        <v>54</v>
      </c>
      <c r="B18" s="9">
        <v>2</v>
      </c>
      <c r="C18" s="9">
        <v>2</v>
      </c>
      <c r="D18" s="13">
        <v>2</v>
      </c>
      <c r="J18" s="15" t="s">
        <v>54</v>
      </c>
      <c r="K18" s="15">
        <v>4</v>
      </c>
      <c r="L18" s="15">
        <v>4</v>
      </c>
      <c r="M18" s="18">
        <v>4</v>
      </c>
    </row>
    <row r="19" spans="1:13" x14ac:dyDescent="0.25">
      <c r="A19" s="9" t="s">
        <v>55</v>
      </c>
      <c r="B19" s="11">
        <f>B17*B18</f>
        <v>694</v>
      </c>
      <c r="C19" s="11">
        <f>C17*C18</f>
        <v>928</v>
      </c>
      <c r="D19" s="11">
        <f>D17*D18</f>
        <v>1810</v>
      </c>
      <c r="J19" s="15" t="s">
        <v>55</v>
      </c>
      <c r="K19" s="17">
        <f>K17*K18</f>
        <v>1388</v>
      </c>
      <c r="L19" s="17">
        <f>L17*L18</f>
        <v>1856</v>
      </c>
      <c r="M19" s="17">
        <f>M17*M18</f>
        <v>3620</v>
      </c>
    </row>
    <row r="20" spans="1:13" x14ac:dyDescent="0.25">
      <c r="A20" s="9"/>
      <c r="B20" s="9"/>
      <c r="C20" s="9"/>
      <c r="D20" s="9"/>
      <c r="J20" s="15"/>
      <c r="K20" s="15"/>
      <c r="L20" s="15"/>
      <c r="M20" s="15"/>
    </row>
    <row r="21" spans="1:13" x14ac:dyDescent="0.25">
      <c r="A21" s="10" t="s">
        <v>56</v>
      </c>
      <c r="B21" s="9"/>
      <c r="C21" s="9"/>
      <c r="D21" s="9"/>
      <c r="J21" s="16" t="s">
        <v>56</v>
      </c>
      <c r="K21" s="15"/>
      <c r="L21" s="15"/>
      <c r="M21" s="15"/>
    </row>
    <row r="22" spans="1:13" x14ac:dyDescent="0.25">
      <c r="A22" s="9" t="s">
        <v>57</v>
      </c>
      <c r="B22" s="11">
        <v>120</v>
      </c>
      <c r="C22" s="11">
        <v>105</v>
      </c>
      <c r="D22" s="9">
        <v>0</v>
      </c>
      <c r="J22" s="15" t="s">
        <v>57</v>
      </c>
      <c r="K22" s="17">
        <v>120</v>
      </c>
      <c r="L22" s="17">
        <v>105</v>
      </c>
      <c r="M22" s="15">
        <v>0</v>
      </c>
    </row>
    <row r="23" spans="1:13" x14ac:dyDescent="0.25">
      <c r="A23" s="9" t="s">
        <v>58</v>
      </c>
      <c r="B23" s="9">
        <v>5</v>
      </c>
      <c r="C23" s="9">
        <v>5</v>
      </c>
      <c r="D23" s="9">
        <v>0</v>
      </c>
      <c r="J23" s="15" t="s">
        <v>58</v>
      </c>
      <c r="K23" s="15">
        <v>5</v>
      </c>
      <c r="L23" s="15">
        <v>5</v>
      </c>
      <c r="M23" s="15">
        <v>0</v>
      </c>
    </row>
    <row r="24" spans="1:13" x14ac:dyDescent="0.25">
      <c r="A24" s="9" t="s">
        <v>59</v>
      </c>
      <c r="B24" s="11">
        <f>B22*B23</f>
        <v>600</v>
      </c>
      <c r="C24" s="11">
        <f>C22*C23</f>
        <v>525</v>
      </c>
      <c r="D24" s="9"/>
      <c r="J24" s="15" t="s">
        <v>59</v>
      </c>
      <c r="K24" s="17">
        <f>K22*K23</f>
        <v>600</v>
      </c>
      <c r="L24" s="17">
        <f>L22*L23</f>
        <v>525</v>
      </c>
      <c r="M24" s="15"/>
    </row>
    <row r="25" spans="1:13" x14ac:dyDescent="0.25">
      <c r="A25" s="9"/>
      <c r="B25" s="9"/>
      <c r="C25" s="9"/>
      <c r="D25" s="9"/>
      <c r="J25" s="15"/>
      <c r="K25" s="15"/>
      <c r="L25" s="15"/>
      <c r="M25" s="15"/>
    </row>
    <row r="26" spans="1:13" x14ac:dyDescent="0.25">
      <c r="A26" s="10" t="s">
        <v>60</v>
      </c>
      <c r="B26" s="9"/>
      <c r="C26" s="9"/>
      <c r="D26" s="9"/>
      <c r="J26" s="16" t="s">
        <v>60</v>
      </c>
      <c r="K26" s="15"/>
      <c r="L26" s="15"/>
      <c r="M26" s="15"/>
    </row>
    <row r="27" spans="1:13" x14ac:dyDescent="0.25">
      <c r="A27" s="9" t="s">
        <v>65</v>
      </c>
      <c r="B27" s="11">
        <v>40</v>
      </c>
      <c r="C27" s="9">
        <v>0</v>
      </c>
      <c r="D27" s="9">
        <v>0</v>
      </c>
      <c r="J27" s="15" t="s">
        <v>65</v>
      </c>
      <c r="K27" s="17">
        <v>40</v>
      </c>
      <c r="L27" s="15">
        <v>0</v>
      </c>
      <c r="M27" s="15">
        <v>0</v>
      </c>
    </row>
    <row r="28" spans="1:13" x14ac:dyDescent="0.25">
      <c r="A28" s="9" t="s">
        <v>62</v>
      </c>
      <c r="B28" s="9">
        <v>4</v>
      </c>
      <c r="C28" s="9">
        <v>0</v>
      </c>
      <c r="D28" s="9">
        <v>0</v>
      </c>
      <c r="J28" s="15" t="s">
        <v>62</v>
      </c>
      <c r="K28" s="15">
        <v>4</v>
      </c>
      <c r="L28" s="15">
        <v>0</v>
      </c>
      <c r="M28" s="15">
        <v>0</v>
      </c>
    </row>
    <row r="29" spans="1:13" x14ac:dyDescent="0.25">
      <c r="A29" s="9"/>
      <c r="B29" s="11">
        <f>B27*B28</f>
        <v>160</v>
      </c>
      <c r="C29" s="9"/>
      <c r="D29" s="9"/>
      <c r="J29" s="15"/>
      <c r="K29" s="17">
        <f>K27*K28</f>
        <v>160</v>
      </c>
      <c r="L29" s="15"/>
      <c r="M29" s="15"/>
    </row>
    <row r="30" spans="1:13" x14ac:dyDescent="0.25">
      <c r="A30" s="10" t="s">
        <v>33</v>
      </c>
      <c r="B30" s="9"/>
      <c r="C30" s="9"/>
      <c r="D30" s="9"/>
      <c r="J30" s="16" t="s">
        <v>33</v>
      </c>
      <c r="K30" s="15"/>
      <c r="L30" s="15"/>
      <c r="M30" s="15"/>
    </row>
    <row r="31" spans="1:13" x14ac:dyDescent="0.25">
      <c r="A31" s="9" t="s">
        <v>64</v>
      </c>
      <c r="B31" s="11">
        <v>50</v>
      </c>
      <c r="C31" s="11">
        <v>50</v>
      </c>
      <c r="D31" s="9">
        <v>0</v>
      </c>
      <c r="J31" s="15" t="s">
        <v>64</v>
      </c>
      <c r="K31" s="17">
        <v>50</v>
      </c>
      <c r="L31" s="17">
        <v>50</v>
      </c>
      <c r="M31" s="15">
        <v>0</v>
      </c>
    </row>
    <row r="32" spans="1:13" x14ac:dyDescent="0.25">
      <c r="A32" s="9" t="s">
        <v>62</v>
      </c>
      <c r="B32" s="9">
        <v>4</v>
      </c>
      <c r="C32" s="9">
        <v>4</v>
      </c>
      <c r="D32" s="9">
        <v>0</v>
      </c>
      <c r="J32" s="15" t="s">
        <v>62</v>
      </c>
      <c r="K32" s="15">
        <v>4</v>
      </c>
      <c r="L32" s="15">
        <v>4</v>
      </c>
      <c r="M32" s="15">
        <v>0</v>
      </c>
    </row>
    <row r="33" spans="1:13" x14ac:dyDescent="0.25">
      <c r="A33" s="9" t="s">
        <v>63</v>
      </c>
      <c r="B33" s="9">
        <v>2</v>
      </c>
      <c r="C33" s="9">
        <v>2</v>
      </c>
      <c r="D33" s="9">
        <v>0</v>
      </c>
      <c r="J33" s="15" t="s">
        <v>63</v>
      </c>
      <c r="K33" s="15">
        <v>4</v>
      </c>
      <c r="L33" s="15">
        <v>4</v>
      </c>
      <c r="M33" s="15">
        <v>0</v>
      </c>
    </row>
    <row r="34" spans="1:13" x14ac:dyDescent="0.25">
      <c r="A34" s="9"/>
      <c r="B34" s="11">
        <f>B31*B32*B33</f>
        <v>400</v>
      </c>
      <c r="C34" s="11">
        <f>C31*C32*C33</f>
        <v>400</v>
      </c>
      <c r="D34" s="9"/>
      <c r="J34" s="15"/>
      <c r="K34" s="17">
        <f>K31*K32*K33</f>
        <v>800</v>
      </c>
      <c r="L34" s="17">
        <f>L31*L32*L33</f>
        <v>800</v>
      </c>
      <c r="M34" s="15"/>
    </row>
    <row r="35" spans="1:13" x14ac:dyDescent="0.25">
      <c r="A35" s="9"/>
      <c r="B35" s="8" t="s">
        <v>40</v>
      </c>
      <c r="C35" s="8" t="s">
        <v>61</v>
      </c>
      <c r="D35" s="8" t="s">
        <v>41</v>
      </c>
      <c r="J35" s="15"/>
      <c r="K35" s="14" t="s">
        <v>67</v>
      </c>
      <c r="L35" s="14" t="s">
        <v>68</v>
      </c>
      <c r="M35" s="14" t="s">
        <v>41</v>
      </c>
    </row>
    <row r="36" spans="1:13" x14ac:dyDescent="0.25">
      <c r="A36" s="8" t="s">
        <v>21</v>
      </c>
      <c r="B36" s="11">
        <f>B19+B24+B29+B34</f>
        <v>1854</v>
      </c>
      <c r="C36" s="11">
        <f>C19+C24+C34</f>
        <v>1853</v>
      </c>
      <c r="D36" s="11">
        <f>D19</f>
        <v>1810</v>
      </c>
      <c r="J36" s="14" t="s">
        <v>21</v>
      </c>
      <c r="K36" s="17">
        <f>K19+K24+K29+K34</f>
        <v>2948</v>
      </c>
      <c r="L36" s="17">
        <f>L19+L24+L34</f>
        <v>3181</v>
      </c>
      <c r="M36" s="17">
        <f>M19</f>
        <v>3620</v>
      </c>
    </row>
    <row r="56" spans="1:1" x14ac:dyDescent="0.25">
      <c r="A56" s="19" t="s">
        <v>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45BC-4B11-4B9F-AB6A-9E29507BFB9B}">
  <dimension ref="A1:M37"/>
  <sheetViews>
    <sheetView topLeftCell="A13" workbookViewId="0">
      <selection activeCell="Q23" sqref="Q23"/>
    </sheetView>
  </sheetViews>
  <sheetFormatPr defaultRowHeight="15" x14ac:dyDescent="0.25"/>
  <cols>
    <col min="1" max="1" width="22.28515625" bestFit="1" customWidth="1"/>
    <col min="2" max="2" width="10.28515625" bestFit="1" customWidth="1"/>
    <col min="4" max="4" width="9.42578125" bestFit="1" customWidth="1"/>
    <col min="10" max="10" width="22.28515625" bestFit="1" customWidth="1"/>
    <col min="11" max="12" width="11.28515625" bestFit="1" customWidth="1"/>
    <col min="13" max="13" width="10.28515625" bestFit="1" customWidth="1"/>
  </cols>
  <sheetData>
    <row r="1" spans="1:13" x14ac:dyDescent="0.25">
      <c r="A1" s="2" t="s">
        <v>39</v>
      </c>
      <c r="B1" s="2" t="s">
        <v>70</v>
      </c>
      <c r="C1" s="2" t="s">
        <v>71</v>
      </c>
      <c r="D1" s="2" t="s">
        <v>72</v>
      </c>
      <c r="J1" s="2" t="s">
        <v>66</v>
      </c>
      <c r="K1" s="2" t="s">
        <v>70</v>
      </c>
      <c r="L1" s="2" t="s">
        <v>71</v>
      </c>
      <c r="M1" s="2" t="s">
        <v>72</v>
      </c>
    </row>
    <row r="2" spans="1:13" x14ac:dyDescent="0.25">
      <c r="A2" t="s">
        <v>73</v>
      </c>
      <c r="B2" s="1">
        <v>29</v>
      </c>
      <c r="C2" s="1">
        <v>149</v>
      </c>
      <c r="D2">
        <v>549</v>
      </c>
      <c r="E2" s="1"/>
      <c r="J2" t="s">
        <v>73</v>
      </c>
      <c r="K2" s="1">
        <v>29</v>
      </c>
      <c r="L2" s="1">
        <v>149</v>
      </c>
      <c r="M2">
        <v>549</v>
      </c>
    </row>
    <row r="4" spans="1:13" x14ac:dyDescent="0.25">
      <c r="A4" t="s">
        <v>74</v>
      </c>
      <c r="B4" s="1">
        <v>40</v>
      </c>
      <c r="C4" s="1">
        <v>90</v>
      </c>
      <c r="D4" s="20">
        <v>370</v>
      </c>
      <c r="J4" t="s">
        <v>74</v>
      </c>
      <c r="K4" s="1">
        <v>40</v>
      </c>
      <c r="L4" s="1">
        <v>90</v>
      </c>
      <c r="M4" s="20">
        <v>370</v>
      </c>
    </row>
    <row r="5" spans="1:13" x14ac:dyDescent="0.25">
      <c r="A5" t="s">
        <v>75</v>
      </c>
      <c r="B5">
        <v>200</v>
      </c>
      <c r="C5">
        <v>1000</v>
      </c>
      <c r="D5">
        <v>11000</v>
      </c>
      <c r="J5" t="s">
        <v>75</v>
      </c>
      <c r="K5">
        <v>200</v>
      </c>
      <c r="L5">
        <v>1000</v>
      </c>
      <c r="M5">
        <v>11000</v>
      </c>
    </row>
    <row r="6" spans="1:13" x14ac:dyDescent="0.25">
      <c r="A6" t="s">
        <v>76</v>
      </c>
      <c r="B6" s="1">
        <f>B4/B5</f>
        <v>0.2</v>
      </c>
      <c r="C6" s="1">
        <f>C4/C5</f>
        <v>0.09</v>
      </c>
      <c r="D6" s="1">
        <f>D4/D5</f>
        <v>3.3636363636363638E-2</v>
      </c>
      <c r="J6" t="s">
        <v>76</v>
      </c>
      <c r="K6" s="1">
        <f>K4/K5</f>
        <v>0.2</v>
      </c>
      <c r="L6" s="1">
        <f>L4/L5</f>
        <v>0.09</v>
      </c>
      <c r="M6" s="1">
        <f>M4/M5</f>
        <v>3.3636363636363638E-2</v>
      </c>
    </row>
    <row r="8" spans="1:13" x14ac:dyDescent="0.25">
      <c r="A8" t="s">
        <v>80</v>
      </c>
      <c r="B8">
        <v>15</v>
      </c>
      <c r="C8">
        <v>15</v>
      </c>
      <c r="D8">
        <v>15</v>
      </c>
      <c r="J8" t="s">
        <v>80</v>
      </c>
      <c r="K8">
        <v>500</v>
      </c>
      <c r="L8">
        <v>500</v>
      </c>
      <c r="M8">
        <v>500</v>
      </c>
    </row>
    <row r="9" spans="1:13" x14ac:dyDescent="0.25">
      <c r="A9" t="s">
        <v>77</v>
      </c>
      <c r="B9">
        <v>5</v>
      </c>
      <c r="C9">
        <v>5</v>
      </c>
      <c r="D9">
        <v>5</v>
      </c>
      <c r="J9" t="s">
        <v>77</v>
      </c>
      <c r="K9">
        <v>5</v>
      </c>
      <c r="L9">
        <v>5</v>
      </c>
      <c r="M9">
        <v>5</v>
      </c>
    </row>
    <row r="10" spans="1:13" x14ac:dyDescent="0.25">
      <c r="A10" t="s">
        <v>78</v>
      </c>
      <c r="B10">
        <v>50</v>
      </c>
      <c r="C10">
        <v>50</v>
      </c>
      <c r="D10">
        <v>50</v>
      </c>
      <c r="J10" t="s">
        <v>78</v>
      </c>
      <c r="K10">
        <v>50</v>
      </c>
      <c r="L10">
        <v>50</v>
      </c>
      <c r="M10">
        <v>50</v>
      </c>
    </row>
    <row r="11" spans="1:13" x14ac:dyDescent="0.25">
      <c r="A11" t="s">
        <v>79</v>
      </c>
      <c r="B11">
        <f>B8*B9*B10</f>
        <v>3750</v>
      </c>
      <c r="C11">
        <f>C8*C9*D10</f>
        <v>3750</v>
      </c>
      <c r="D11">
        <v>3750</v>
      </c>
      <c r="J11" t="s">
        <v>79</v>
      </c>
      <c r="K11">
        <f>K8*K9*K10</f>
        <v>125000</v>
      </c>
      <c r="L11">
        <f>L8*L9*L10</f>
        <v>125000</v>
      </c>
      <c r="M11">
        <f>M8*M9*M10</f>
        <v>125000</v>
      </c>
    </row>
    <row r="13" spans="1:13" x14ac:dyDescent="0.25">
      <c r="A13" t="s">
        <v>81</v>
      </c>
      <c r="B13">
        <v>3750</v>
      </c>
      <c r="C13">
        <v>3750</v>
      </c>
      <c r="D13">
        <v>3750</v>
      </c>
      <c r="J13" t="s">
        <v>81</v>
      </c>
      <c r="K13">
        <v>125000</v>
      </c>
      <c r="L13">
        <v>125000</v>
      </c>
      <c r="M13">
        <v>12500</v>
      </c>
    </row>
    <row r="14" spans="1:13" x14ac:dyDescent="0.25">
      <c r="A14" t="s">
        <v>82</v>
      </c>
      <c r="B14" s="1">
        <f>B13*B6</f>
        <v>750</v>
      </c>
      <c r="C14" s="1">
        <f>C13*C6</f>
        <v>337.5</v>
      </c>
      <c r="D14" s="1">
        <f>D13*D6</f>
        <v>126.13636363636364</v>
      </c>
      <c r="J14" t="s">
        <v>82</v>
      </c>
      <c r="K14" s="1">
        <f>K13*K6</f>
        <v>25000</v>
      </c>
      <c r="L14" s="1">
        <f>L13*L6</f>
        <v>11250</v>
      </c>
      <c r="M14" s="1">
        <f>M13*M6</f>
        <v>420.4545454545455</v>
      </c>
    </row>
    <row r="15" spans="1:13" x14ac:dyDescent="0.25">
      <c r="A15" t="s">
        <v>83</v>
      </c>
      <c r="B15">
        <v>2</v>
      </c>
      <c r="C15">
        <v>2</v>
      </c>
      <c r="D15">
        <v>2</v>
      </c>
      <c r="J15" t="s">
        <v>83</v>
      </c>
      <c r="K15">
        <v>2</v>
      </c>
      <c r="L15">
        <v>2</v>
      </c>
      <c r="M15">
        <v>2</v>
      </c>
    </row>
    <row r="17" spans="1:13" x14ac:dyDescent="0.25">
      <c r="A17" t="s">
        <v>84</v>
      </c>
      <c r="B17" s="1">
        <f>B14*B15</f>
        <v>1500</v>
      </c>
      <c r="C17" s="1">
        <f>C14*C15</f>
        <v>675</v>
      </c>
      <c r="D17" s="1">
        <f>D14*D15</f>
        <v>252.27272727272728</v>
      </c>
      <c r="J17" t="s">
        <v>84</v>
      </c>
      <c r="K17" s="1">
        <f>K14*K15</f>
        <v>50000</v>
      </c>
      <c r="L17" s="1">
        <f>L14*L15</f>
        <v>22500</v>
      </c>
      <c r="M17" s="1">
        <f>M14*M15</f>
        <v>840.90909090909099</v>
      </c>
    </row>
    <row r="18" spans="1:13" x14ac:dyDescent="0.25">
      <c r="B18" s="2" t="s">
        <v>70</v>
      </c>
      <c r="C18" s="2" t="s">
        <v>71</v>
      </c>
      <c r="D18" s="2" t="s">
        <v>72</v>
      </c>
      <c r="K18" s="2" t="s">
        <v>70</v>
      </c>
      <c r="L18" s="2" t="s">
        <v>71</v>
      </c>
      <c r="M18" s="2" t="s">
        <v>72</v>
      </c>
    </row>
    <row r="19" spans="1:13" x14ac:dyDescent="0.25">
      <c r="A19" s="2" t="s">
        <v>85</v>
      </c>
      <c r="B19" s="1">
        <f>B2+B17</f>
        <v>1529</v>
      </c>
      <c r="C19" s="1">
        <f>C17+C2</f>
        <v>824</v>
      </c>
      <c r="D19" s="1">
        <f>D17+D2</f>
        <v>801.27272727272725</v>
      </c>
      <c r="J19" s="2" t="s">
        <v>85</v>
      </c>
      <c r="K19" s="1">
        <f>K2+K17</f>
        <v>50029</v>
      </c>
      <c r="L19" s="1">
        <f>L17+L2</f>
        <v>22649</v>
      </c>
      <c r="M19" s="1">
        <f>M17+M2</f>
        <v>1389.909090909091</v>
      </c>
    </row>
    <row r="37" spans="1:1" x14ac:dyDescent="0.25">
      <c r="A37" s="19" t="s">
        <v>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D2E5-D054-4FF8-A939-5E947730CA9E}">
  <dimension ref="A1:I22"/>
  <sheetViews>
    <sheetView tabSelected="1" workbookViewId="0">
      <selection activeCell="E23" sqref="E23"/>
    </sheetView>
  </sheetViews>
  <sheetFormatPr defaultRowHeight="15" x14ac:dyDescent="0.25"/>
  <cols>
    <col min="1" max="1" width="30.28515625" bestFit="1" customWidth="1"/>
    <col min="6" max="6" width="17.5703125" bestFit="1" customWidth="1"/>
  </cols>
  <sheetData>
    <row r="1" spans="1:9" x14ac:dyDescent="0.25">
      <c r="A1" t="s">
        <v>89</v>
      </c>
      <c r="B1" t="s">
        <v>90</v>
      </c>
      <c r="C1" t="s">
        <v>91</v>
      </c>
      <c r="D1" t="s">
        <v>92</v>
      </c>
      <c r="F1" t="s">
        <v>66</v>
      </c>
      <c r="G1" t="s">
        <v>90</v>
      </c>
      <c r="H1" t="s">
        <v>91</v>
      </c>
      <c r="I1" t="s">
        <v>92</v>
      </c>
    </row>
    <row r="2" spans="1:9" x14ac:dyDescent="0.25">
      <c r="A2" s="22" t="s">
        <v>93</v>
      </c>
      <c r="F2" t="s">
        <v>108</v>
      </c>
    </row>
    <row r="3" spans="1:9" x14ac:dyDescent="0.25">
      <c r="A3" t="s">
        <v>73</v>
      </c>
      <c r="B3">
        <v>14500</v>
      </c>
      <c r="C3">
        <v>31000</v>
      </c>
      <c r="D3">
        <v>72000</v>
      </c>
      <c r="F3" t="s">
        <v>109</v>
      </c>
    </row>
    <row r="4" spans="1:9" x14ac:dyDescent="0.25">
      <c r="A4" t="s">
        <v>94</v>
      </c>
      <c r="B4">
        <v>1450</v>
      </c>
      <c r="C4">
        <v>3100</v>
      </c>
      <c r="D4">
        <v>7200</v>
      </c>
      <c r="F4" t="s">
        <v>94</v>
      </c>
    </row>
    <row r="6" spans="1:9" x14ac:dyDescent="0.25">
      <c r="A6" s="22" t="s">
        <v>95</v>
      </c>
      <c r="F6" t="s">
        <v>95</v>
      </c>
    </row>
    <row r="7" spans="1:9" x14ac:dyDescent="0.25">
      <c r="A7" t="s">
        <v>96</v>
      </c>
      <c r="B7">
        <v>1500</v>
      </c>
      <c r="C7">
        <v>2500</v>
      </c>
      <c r="D7">
        <v>3100</v>
      </c>
      <c r="F7" t="s">
        <v>96</v>
      </c>
    </row>
    <row r="8" spans="1:9" x14ac:dyDescent="0.25">
      <c r="A8" t="s">
        <v>97</v>
      </c>
      <c r="B8">
        <v>210</v>
      </c>
      <c r="C8">
        <v>300</v>
      </c>
      <c r="D8">
        <v>450</v>
      </c>
    </row>
    <row r="9" spans="1:9" x14ac:dyDescent="0.25">
      <c r="A9" t="s">
        <v>98</v>
      </c>
    </row>
    <row r="12" spans="1:9" x14ac:dyDescent="0.25">
      <c r="A12" s="22" t="s">
        <v>99</v>
      </c>
      <c r="F12" t="s">
        <v>110</v>
      </c>
    </row>
    <row r="13" spans="1:9" x14ac:dyDescent="0.25">
      <c r="A13" t="s">
        <v>100</v>
      </c>
      <c r="B13">
        <v>30000</v>
      </c>
      <c r="C13">
        <v>30000</v>
      </c>
      <c r="D13">
        <v>30000</v>
      </c>
      <c r="F13" t="s">
        <v>111</v>
      </c>
    </row>
    <row r="14" spans="1:9" x14ac:dyDescent="0.25">
      <c r="A14" t="s">
        <v>101</v>
      </c>
      <c r="B14">
        <v>35</v>
      </c>
      <c r="C14">
        <v>19</v>
      </c>
      <c r="D14">
        <v>17</v>
      </c>
      <c r="F14" t="s">
        <v>101</v>
      </c>
    </row>
    <row r="15" spans="1:9" x14ac:dyDescent="0.25">
      <c r="A15" t="s">
        <v>102</v>
      </c>
      <c r="F15" t="s">
        <v>112</v>
      </c>
    </row>
    <row r="16" spans="1:9" x14ac:dyDescent="0.25">
      <c r="A16" t="s">
        <v>103</v>
      </c>
    </row>
    <row r="18" spans="1:6" x14ac:dyDescent="0.25">
      <c r="A18" t="s">
        <v>104</v>
      </c>
      <c r="F18" t="s">
        <v>113</v>
      </c>
    </row>
    <row r="20" spans="1:6" x14ac:dyDescent="0.25">
      <c r="A20" s="22" t="s">
        <v>105</v>
      </c>
    </row>
    <row r="21" spans="1:6" x14ac:dyDescent="0.25">
      <c r="A21" t="s">
        <v>106</v>
      </c>
      <c r="B21">
        <v>250000</v>
      </c>
      <c r="C21">
        <v>250000</v>
      </c>
    </row>
    <row r="22" spans="1:6" x14ac:dyDescent="0.25">
      <c r="A22" t="s">
        <v>107</v>
      </c>
      <c r="B22">
        <f>B21/B13</f>
        <v>8.3333333333333339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 Choice</vt:lpstr>
      <vt:lpstr>Pet Choice</vt:lpstr>
      <vt:lpstr>Holiday choice</vt:lpstr>
      <vt:lpstr>Printer Choice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Ebenezer  Appiah</dc:creator>
  <cp:lastModifiedBy>Ebenezer  Appiah</cp:lastModifiedBy>
  <cp:lastPrinted>2024-02-17T01:43:04Z</cp:lastPrinted>
  <dcterms:created xsi:type="dcterms:W3CDTF">2024-02-17T00:28:52Z</dcterms:created>
  <dcterms:modified xsi:type="dcterms:W3CDTF">2024-02-26T17:43:54Z</dcterms:modified>
</cp:coreProperties>
</file>